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730" yWindow="645" windowWidth="14400" windowHeight="12180"/>
  </bookViews>
  <sheets>
    <sheet name="работы, услуги" sheetId="4" r:id="rId1"/>
  </sheets>
  <definedNames>
    <definedName name="_xlnm._FilterDatabase" localSheetId="0" hidden="1">'работы, услуги'!$A$7:$AA$42</definedName>
    <definedName name="_xlnm.Print_Titles" localSheetId="0">'работы, услуги'!$7:$7</definedName>
    <definedName name="_xlnm.Print_Area" localSheetId="0">'работы, услуги'!$A$1:$AA$68</definedName>
  </definedNames>
  <calcPr calcId="144525"/>
  <fileRecoveryPr autoRecover="0"/>
</workbook>
</file>

<file path=xl/calcChain.xml><?xml version="1.0" encoding="utf-8"?>
<calcChain xmlns="http://schemas.openxmlformats.org/spreadsheetml/2006/main">
  <c r="X42" i="4" l="1"/>
  <c r="W42" i="4"/>
  <c r="X41" i="4"/>
  <c r="W41" i="4"/>
  <c r="X36" i="4"/>
  <c r="W36" i="4"/>
  <c r="W25" i="4"/>
  <c r="X25" i="4"/>
  <c r="X30" i="4"/>
  <c r="W30" i="4"/>
  <c r="W31" i="4"/>
  <c r="X31" i="4"/>
  <c r="X17" i="4" l="1"/>
  <c r="X12" i="4"/>
  <c r="X29" i="4"/>
  <c r="X35" i="4"/>
  <c r="X24" i="4"/>
  <c r="X39" i="4"/>
  <c r="X28" i="4"/>
  <c r="X38" i="4"/>
  <c r="X27" i="4"/>
  <c r="X34" i="4"/>
  <c r="X23" i="4"/>
  <c r="W18" i="4" l="1"/>
  <c r="W19" i="4" l="1"/>
  <c r="W13" i="4"/>
  <c r="W14" i="4" l="1"/>
  <c r="U41" i="4" l="1"/>
  <c r="U42" i="4" s="1"/>
  <c r="T41" i="4"/>
  <c r="T42" i="4" s="1"/>
  <c r="U25" i="4"/>
  <c r="U30" i="4" s="1"/>
  <c r="T25" i="4"/>
  <c r="T30" i="4" s="1"/>
  <c r="U19" i="4" l="1"/>
  <c r="T19" i="4"/>
  <c r="X18" i="4" l="1"/>
  <c r="X19" i="4" s="1"/>
  <c r="X13" i="4"/>
  <c r="X14" i="4" s="1"/>
</calcChain>
</file>

<file path=xl/sharedStrings.xml><?xml version="1.0" encoding="utf-8"?>
<sst xmlns="http://schemas.openxmlformats.org/spreadsheetml/2006/main" count="222" uniqueCount="109">
  <si>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</si>
  <si>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</si>
  <si>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</si>
  <si>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</si>
  <si>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</si>
  <si>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</si>
  <si>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</si>
  <si>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</si>
  <si>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</si>
  <si>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</si>
  <si>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</si>
  <si>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</si>
  <si>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</si>
  <si>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</si>
  <si>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</si>
  <si>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</si>
  <si>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</si>
  <si>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</si>
  <si>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</si>
  <si>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</si>
  <si>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</si>
  <si>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</si>
  <si>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</si>
  <si>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</si>
  <si>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</si>
  <si>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</si>
  <si>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</si>
  <si>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</si>
  <si>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</si>
  <si>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</si>
  <si>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</si>
  <si>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2. Работы</t>
  </si>
  <si>
    <t>итого по работам</t>
  </si>
  <si>
    <t xml:space="preserve"> </t>
  </si>
  <si>
    <t>май-июнь</t>
  </si>
  <si>
    <t>к приказу  АО "Эмбамунайгаз" №_______ от  "____ " мая 2014 года</t>
  </si>
  <si>
    <t>3. Услуги</t>
  </si>
  <si>
    <t>июнь-декабрь</t>
  </si>
  <si>
    <t>ОИ</t>
  </si>
  <si>
    <t/>
  </si>
  <si>
    <t>итого по услугам</t>
  </si>
  <si>
    <t>г.Атырау, ул.Валиханова, 1</t>
  </si>
  <si>
    <t>Атырауская область</t>
  </si>
  <si>
    <t xml:space="preserve"> Атырауская область</t>
  </si>
  <si>
    <t>авансовый платеж - 0%, оплата при выполнении 100% течение 30 рабочих дней с момента подписания акта приема-передачи</t>
  </si>
  <si>
    <t>май 2014 года</t>
  </si>
  <si>
    <t xml:space="preserve">апрель-декабрь </t>
  </si>
  <si>
    <t xml:space="preserve">июнь-декабрь 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</si>
  <si>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</si>
  <si>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</si>
  <si>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</si>
  <si>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Департамент геологии и геофизики</t>
  </si>
  <si>
    <t>Пересчет запасов нефти и газа месторождения Аккудук</t>
  </si>
  <si>
    <t xml:space="preserve">Аккудук кен орнындағы мұнай және газ қорын қайта есептеу </t>
  </si>
  <si>
    <t>г. Атырау, ул. Валиханова 6</t>
  </si>
  <si>
    <t>371 У</t>
  </si>
  <si>
    <t xml:space="preserve">г.Атырау, ул.Валиханова, 1 </t>
  </si>
  <si>
    <t>авансовый платеж - 0%, оставшаяся часть в течение 30 р.д. с момента подписания акта приема-передачи</t>
  </si>
  <si>
    <t>71.12.19.05.00.00.00</t>
  </si>
  <si>
    <t>Работы инженерные по проектированию</t>
  </si>
  <si>
    <t>Разработка проектно-сметной документации</t>
  </si>
  <si>
    <t>Департамент  разработки НГМ</t>
  </si>
  <si>
    <t>09.10.12.15.00.00.00</t>
  </si>
  <si>
    <t>Работы по подземному ремонту скважин</t>
  </si>
  <si>
    <t>Жерасты жөндеу жұмыстары</t>
  </si>
  <si>
    <t>Работы  по проведению текущих ремонтов скважин</t>
  </si>
  <si>
    <t>Ұңғымаларға кезекті жөндеу жұмыстарын жасау</t>
  </si>
  <si>
    <t>Инженерлік жобалау жұмыстары</t>
  </si>
  <si>
    <t>Инженерлік -сметалық құжаттарды дайындау</t>
  </si>
  <si>
    <t xml:space="preserve">Уаз кен орнының игерілуіне талдау </t>
  </si>
  <si>
    <t>74.90.20.11.00.00.00</t>
  </si>
  <si>
    <t>Услуги по экспертизе проектов</t>
  </si>
  <si>
    <t>Жобаларға сараптама қызметтері</t>
  </si>
  <si>
    <t>Услуги по государственной экспертизе отчетов по проектам разработки, УПР, анализам разработки и авторскому надзору</t>
  </si>
  <si>
    <t>Игеру жобаларының мәселелері жөніндегі консультативтік-әдістемелік көмек, жұмыс жобаларының, ұңғымаларды түпкілікті жою мен қайтарудың экологиялық сараптамасы</t>
  </si>
  <si>
    <t>197 Р</t>
  </si>
  <si>
    <t>378 У</t>
  </si>
  <si>
    <t>ОТП</t>
  </si>
  <si>
    <t>май 2014год</t>
  </si>
  <si>
    <t>Столбец-11,14</t>
  </si>
  <si>
    <t>74.90.20.13.10.20.00</t>
  </si>
  <si>
    <t>Услуги по электровоздействию на продуктивные пласты месторождении</t>
  </si>
  <si>
    <t>Кен орының кабатына тоқпен әсер беру қызметтері</t>
  </si>
  <si>
    <t>Услуги по электровоздействию на продуктивные пласты   /66 скв/</t>
  </si>
  <si>
    <t>Кен орының кабатына тоқпен әсер беру қызметтері /66 ұңғымағ/</t>
  </si>
  <si>
    <t>276-2 У</t>
  </si>
  <si>
    <t>35-1 Р</t>
  </si>
  <si>
    <t>Работы по изоляции водопритока /РИР/</t>
  </si>
  <si>
    <t>Су ағысын оқшаулау жұмыстары</t>
  </si>
  <si>
    <t>март, апрель 2014</t>
  </si>
  <si>
    <t xml:space="preserve">май-июль </t>
  </si>
  <si>
    <t>Столбец-7,11,14</t>
  </si>
  <si>
    <t>35-2 Р</t>
  </si>
  <si>
    <t>276-3 У</t>
  </si>
  <si>
    <t>90-1 У</t>
  </si>
  <si>
    <t>Услуги по независимой экспертизе отчетов по  проектам разработки,  анализам разработки и авторскому надзору</t>
  </si>
  <si>
    <t>Нақтыланған игеру жобасын,  игеру жобасын, авторлық бақылау сараптама қызметтері.</t>
  </si>
  <si>
    <t>январь, март 2014 года</t>
  </si>
  <si>
    <t xml:space="preserve">январь-март  </t>
  </si>
  <si>
    <t>Столбец-11,14,20,21</t>
  </si>
  <si>
    <t>90-2 У</t>
  </si>
  <si>
    <t>Работы по составлению Анализа разработки месторождения Уаз</t>
  </si>
  <si>
    <t>Столбец- 7</t>
  </si>
  <si>
    <t>197-1 Р</t>
  </si>
  <si>
    <t xml:space="preserve">исключена </t>
  </si>
  <si>
    <t>371-1 У</t>
  </si>
  <si>
    <t>май-июнь 2014</t>
  </si>
  <si>
    <t>XVI изменения и дополнения в План закупок товаров, работ и услуг АО "Эмбамунайгаз" на 2014 год</t>
  </si>
  <si>
    <t>к приказу  АО "Эмбамунайгаз" №586  от 28 мая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</si>
</sst>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  <numFmt numFmtId="167" formatCode="[$-419]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5" fillId="3" borderId="3">
      <alignment vertical="center"/>
    </xf>
    <xf numFmtId="49" fontId="16" fillId="3" borderId="3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2" fillId="0" borderId="0"/>
    <xf numFmtId="0" fontId="12" fillId="0" borderId="0"/>
    <xf numFmtId="164" fontId="5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1" applyFont="1" applyFill="1"/>
    <xf numFmtId="0" fontId="10" fillId="0" borderId="0" xfId="19" applyNumberFormat="1" applyFont="1" applyFill="1" applyBorder="1" applyAlignment="1"/>
    <xf numFmtId="0" fontId="10" fillId="0" borderId="0" xfId="19" applyNumberFormat="1" applyFont="1" applyFill="1" applyBorder="1" applyAlignment="1">
      <alignment horizontal="center" vertical="center" wrapText="1"/>
    </xf>
    <xf numFmtId="4" fontId="10" fillId="0" borderId="0" xfId="19" applyNumberFormat="1" applyFont="1" applyFill="1" applyBorder="1" applyAlignment="1"/>
    <xf numFmtId="0" fontId="10" fillId="0" borderId="0" xfId="19" applyNumberFormat="1" applyFont="1" applyFill="1" applyBorder="1" applyAlignment="1">
      <alignment vertical="center"/>
    </xf>
    <xf numFmtId="0" fontId="10" fillId="0" borderId="0" xfId="19" applyNumberFormat="1" applyFont="1" applyFill="1" applyBorder="1" applyAlignment="1">
      <alignment wrapText="1"/>
    </xf>
    <xf numFmtId="0" fontId="10" fillId="0" borderId="0" xfId="19" applyNumberFormat="1" applyFont="1" applyFill="1" applyBorder="1" applyAlignment="1">
      <alignment horizontal="center" vertical="center"/>
    </xf>
    <xf numFmtId="0" fontId="8" fillId="0" borderId="2" xfId="19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7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4" fontId="4" fillId="0" borderId="0" xfId="1" applyNumberFormat="1" applyFont="1" applyFill="1" applyBorder="1"/>
    <xf numFmtId="0" fontId="4" fillId="0" borderId="0" xfId="19" applyNumberFormat="1" applyFont="1" applyFill="1" applyBorder="1" applyAlignment="1">
      <alignment horizontal="center" vertical="center" wrapText="1"/>
    </xf>
    <xf numFmtId="0" fontId="13" fillId="0" borderId="4" xfId="19" applyNumberFormat="1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4" fontId="13" fillId="0" borderId="4" xfId="19" applyNumberFormat="1" applyFont="1" applyFill="1" applyBorder="1" applyAlignment="1">
      <alignment horizontal="center" vertical="center" wrapText="1"/>
    </xf>
    <xf numFmtId="0" fontId="13" fillId="0" borderId="5" xfId="19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/>
    </xf>
    <xf numFmtId="4" fontId="4" fillId="0" borderId="6" xfId="2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/>
    <xf numFmtId="0" fontId="4" fillId="0" borderId="6" xfId="5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22" fillId="0" borderId="0" xfId="19" applyNumberFormat="1" applyFont="1" applyFill="1" applyBorder="1" applyAlignment="1">
      <alignment vertical="center"/>
    </xf>
    <xf numFmtId="0" fontId="22" fillId="0" borderId="0" xfId="19" applyNumberFormat="1" applyFont="1" applyFill="1" applyBorder="1" applyAlignment="1"/>
    <xf numFmtId="0" fontId="22" fillId="0" borderId="0" xfId="19" applyNumberFormat="1" applyFont="1" applyFill="1" applyBorder="1" applyAlignment="1">
      <alignment wrapText="1"/>
    </xf>
    <xf numFmtId="0" fontId="4" fillId="0" borderId="6" xfId="7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left"/>
    </xf>
    <xf numFmtId="0" fontId="10" fillId="0" borderId="0" xfId="19" applyFont="1" applyFill="1" applyAlignment="1"/>
    <xf numFmtId="0" fontId="19" fillId="0" borderId="0" xfId="0" applyFont="1" applyFill="1"/>
    <xf numFmtId="49" fontId="4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/>
    </xf>
    <xf numFmtId="0" fontId="22" fillId="0" borderId="0" xfId="19" applyFont="1" applyFill="1" applyAlignment="1"/>
    <xf numFmtId="0" fontId="19" fillId="0" borderId="6" xfId="0" applyFont="1" applyFill="1" applyBorder="1"/>
    <xf numFmtId="0" fontId="21" fillId="0" borderId="0" xfId="0" applyFont="1" applyFill="1" applyAlignment="1">
      <alignment vertical="center"/>
    </xf>
    <xf numFmtId="0" fontId="24" fillId="0" borderId="6" xfId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/>
    </xf>
    <xf numFmtId="0" fontId="4" fillId="0" borderId="6" xfId="64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72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4" fontId="24" fillId="0" borderId="6" xfId="2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6" fillId="0" borderId="7" xfId="1" applyFont="1" applyFill="1" applyBorder="1" applyAlignment="1">
      <alignment horizontal="center" vertical="center" wrapText="1"/>
    </xf>
    <xf numFmtId="0" fontId="4" fillId="0" borderId="6" xfId="72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4" fontId="4" fillId="0" borderId="0" xfId="3" applyNumberFormat="1" applyFont="1" applyFill="1" applyAlignment="1">
      <alignment horizontal="left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6" xfId="1" applyFont="1" applyFill="1" applyBorder="1"/>
    <xf numFmtId="0" fontId="8" fillId="0" borderId="0" xfId="1" applyFont="1" applyFill="1"/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/>
    <xf numFmtId="0" fontId="6" fillId="0" borderId="0" xfId="1" applyFont="1" applyFill="1"/>
    <xf numFmtId="167" fontId="24" fillId="0" borderId="6" xfId="3" applyNumberFormat="1" applyFont="1" applyFill="1" applyBorder="1" applyAlignment="1">
      <alignment horizontal="center" vertical="center" wrapText="1"/>
    </xf>
    <xf numFmtId="1" fontId="24" fillId="0" borderId="6" xfId="64" applyNumberFormat="1" applyFont="1" applyFill="1" applyBorder="1" applyAlignment="1">
      <alignment horizontal="center" vertical="center" wrapText="1"/>
    </xf>
    <xf numFmtId="0" fontId="24" fillId="0" borderId="6" xfId="64" applyFont="1" applyFill="1" applyBorder="1" applyAlignment="1">
      <alignment horizontal="center" vertical="center" wrapText="1"/>
    </xf>
    <xf numFmtId="0" fontId="24" fillId="0" borderId="6" xfId="64" applyNumberFormat="1" applyFont="1" applyFill="1" applyBorder="1" applyAlignment="1">
      <alignment horizontal="center" vertical="center"/>
    </xf>
    <xf numFmtId="0" fontId="24" fillId="0" borderId="7" xfId="64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164" fontId="6" fillId="0" borderId="6" xfId="75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4" fontId="7" fillId="0" borderId="6" xfId="1" applyNumberFormat="1" applyFont="1" applyFill="1" applyBorder="1"/>
    <xf numFmtId="0" fontId="4" fillId="0" borderId="6" xfId="67" applyFont="1" applyFill="1" applyBorder="1" applyAlignment="1">
      <alignment horizontal="center" vertical="center" wrapText="1"/>
    </xf>
    <xf numFmtId="0" fontId="4" fillId="0" borderId="6" xfId="68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justify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0" applyFont="1" applyFill="1"/>
    <xf numFmtId="0" fontId="23" fillId="0" borderId="0" xfId="0" applyFont="1" applyFill="1"/>
    <xf numFmtId="0" fontId="7" fillId="0" borderId="0" xfId="1" applyFont="1" applyFill="1" applyBorder="1"/>
    <xf numFmtId="49" fontId="24" fillId="0" borderId="6" xfId="1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 wrapText="1"/>
    </xf>
    <xf numFmtId="4" fontId="24" fillId="0" borderId="6" xfId="1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</cellXfs>
  <cellStyles count="76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4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3"/>
    <cellStyle name="Обычный 5" xfId="38"/>
    <cellStyle name="Обычный 5 2" xfId="69"/>
    <cellStyle name="Обычный 6" xfId="39"/>
    <cellStyle name="Обычный 7" xfId="40"/>
    <cellStyle name="Обычный 7 2" xfId="70"/>
    <cellStyle name="Обычный 8" xfId="41"/>
    <cellStyle name="Обычный 8 2" xfId="42"/>
    <cellStyle name="Обычный 9" xfId="43"/>
    <cellStyle name="Обычный 9 2" xfId="71"/>
    <cellStyle name="Обычный_Корректировка ПП - 2012 год 2-этап Общая от 10  02  2012 (согласов) (2)" xfId="72"/>
    <cellStyle name="Обычный_Лист3" xfId="67"/>
    <cellStyle name="Обычный_ПП-2008-ЭМГ-23.06.07 обнов" xfId="68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5"/>
    <cellStyle name="Финансовый 3" xfId="52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view="pageBreakPreview" topLeftCell="A4" zoomScale="85" zoomScaleNormal="100" zoomScaleSheetLayoutView="85" workbookViewId="0">
      <pane ySplit="5" topLeftCell="A9" activePane="bottomLeft" state="frozen"/>
      <selection activeCell="J4" sqref="J4"/>
      <selection pane="bottomLeft" activeCell="V12" sqref="V12"/>
    </sheetView>
  </sheetViews>
  <sheetFormatPr defaultRowHeight="12.75" customHeight="1" x14ac:dyDescent="0.2"/>
  <cols>
    <col min="1" max="1" width="10.140625" style="2" customWidth="1"/>
    <col min="2" max="2" width="16.5703125" style="2" customWidth="1"/>
    <col min="3" max="3" width="12.28515625" style="21" customWidth="1"/>
    <col min="4" max="5" width="19.5703125" style="3" customWidth="1"/>
    <col min="6" max="7" width="23.85546875" style="3" customWidth="1"/>
    <col min="8" max="8" width="30.85546875" style="3" customWidth="1"/>
    <col min="9" max="9" width="28.5703125" style="3" customWidth="1"/>
    <col min="10" max="10" width="15.42578125" style="2" customWidth="1"/>
    <col min="11" max="11" width="20.5703125" style="2" customWidth="1"/>
    <col min="12" max="12" width="18.28515625" style="2" customWidth="1"/>
    <col min="13" max="13" width="16.7109375" style="2" customWidth="1"/>
    <col min="14" max="14" width="17.5703125" style="2" customWidth="1"/>
    <col min="15" max="15" width="17.140625" style="2" customWidth="1"/>
    <col min="16" max="16" width="17" style="2" hidden="1" customWidth="1"/>
    <col min="17" max="17" width="15.85546875" style="2" customWidth="1"/>
    <col min="18" max="18" width="37.5703125" style="2" customWidth="1"/>
    <col min="19" max="19" width="14.42578125" style="2" customWidth="1"/>
    <col min="20" max="20" width="10.85546875" style="2" customWidth="1"/>
    <col min="21" max="21" width="11.140625" style="2" customWidth="1"/>
    <col min="22" max="22" width="14.7109375" style="2" customWidth="1"/>
    <col min="23" max="23" width="18.140625" style="4" customWidth="1"/>
    <col min="24" max="24" width="18.85546875" style="4" customWidth="1"/>
    <col min="25" max="25" width="20.85546875" style="7" customWidth="1"/>
    <col min="26" max="26" width="13.28515625" style="2" customWidth="1"/>
    <col min="27" max="27" width="14.5703125" style="2" customWidth="1"/>
    <col min="28" max="28" width="12.28515625" style="5" customWidth="1"/>
    <col min="29" max="29" width="20.5703125" style="2" hidden="1" customWidth="1"/>
    <col min="30" max="30" width="9.140625" style="6" customWidth="1"/>
    <col min="31" max="16384" width="9.140625" style="54"/>
  </cols>
  <sheetData>
    <row r="1" spans="1:33" s="1" customFormat="1" x14ac:dyDescent="0.2">
      <c r="A1" s="12"/>
      <c r="B1" s="13"/>
      <c r="C1" s="11"/>
      <c r="D1" s="14"/>
      <c r="E1" s="14"/>
      <c r="F1" s="14"/>
      <c r="G1" s="14"/>
      <c r="H1" s="14"/>
      <c r="I1" s="14"/>
      <c r="J1" s="15"/>
      <c r="K1" s="15"/>
      <c r="L1" s="15"/>
      <c r="M1" s="15"/>
      <c r="N1" s="15"/>
      <c r="O1" s="15"/>
      <c r="P1" s="15"/>
      <c r="Q1" s="15"/>
      <c r="R1" s="15"/>
      <c r="S1" s="16"/>
      <c r="T1" s="15"/>
      <c r="U1" s="15"/>
      <c r="V1" s="17"/>
      <c r="W1" s="53" t="s">
        <v>28</v>
      </c>
      <c r="X1" s="18"/>
      <c r="Y1" s="15"/>
      <c r="Z1" s="15"/>
      <c r="AA1" s="19"/>
      <c r="AB1" s="20"/>
      <c r="AC1" s="9"/>
      <c r="AD1" s="9"/>
      <c r="AE1" s="9"/>
      <c r="AF1" s="9"/>
      <c r="AG1" s="9"/>
    </row>
    <row r="2" spans="1:33" s="1" customFormat="1" x14ac:dyDescent="0.2">
      <c r="A2" s="12"/>
      <c r="B2" s="13"/>
      <c r="C2" s="11"/>
      <c r="D2" s="14"/>
      <c r="E2" s="14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6"/>
      <c r="T2" s="15"/>
      <c r="U2" s="15"/>
      <c r="V2" s="17"/>
      <c r="W2" s="53" t="s">
        <v>35</v>
      </c>
      <c r="X2" s="18"/>
      <c r="Y2" s="15"/>
      <c r="Z2" s="15"/>
      <c r="AA2" s="19"/>
      <c r="AB2" s="20"/>
      <c r="AC2" s="9"/>
      <c r="AD2" s="9"/>
      <c r="AE2" s="9"/>
      <c r="AF2" s="9"/>
      <c r="AG2" s="9"/>
    </row>
    <row r="3" spans="1:33" s="1" customFormat="1" x14ac:dyDescent="0.2">
      <c r="A3" s="12"/>
      <c r="B3" s="13"/>
      <c r="C3" s="11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6"/>
      <c r="T3" s="15"/>
      <c r="U3" s="15"/>
      <c r="V3" s="17"/>
      <c r="W3" s="18"/>
      <c r="X3" s="18"/>
      <c r="Y3" s="15"/>
      <c r="Z3" s="15"/>
      <c r="AA3" s="19"/>
      <c r="AB3" s="20"/>
      <c r="AC3" s="9"/>
      <c r="AD3" s="9"/>
      <c r="AE3" s="9"/>
      <c r="AF3" s="9"/>
      <c r="AG3" s="9"/>
    </row>
    <row r="4" spans="1:33" s="1" customFormat="1" ht="15" customHeight="1" x14ac:dyDescent="0.2">
      <c r="A4" s="115" t="s">
        <v>107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20"/>
      <c r="AC4" s="9"/>
      <c r="AD4" s="9"/>
      <c r="AE4" s="9"/>
      <c r="AF4" s="9"/>
      <c r="AG4" s="9"/>
    </row>
    <row r="5" spans="1:33" s="1" customFormat="1" ht="15" customHeight="1" x14ac:dyDescent="0.2">
      <c r="A5" s="98"/>
      <c r="B5" s="66"/>
      <c r="C5" s="43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Y5" s="83" t="s">
        <v>28</v>
      </c>
      <c r="AA5" s="14"/>
      <c r="AB5" s="20"/>
      <c r="AC5" s="9"/>
      <c r="AD5" s="9"/>
      <c r="AE5" s="9"/>
      <c r="AF5" s="9"/>
      <c r="AG5" s="9"/>
    </row>
    <row r="6" spans="1:33" s="1" customFormat="1" ht="15" customHeight="1" thickBot="1" x14ac:dyDescent="0.25">
      <c r="A6" s="98"/>
      <c r="B6" s="66"/>
      <c r="C6" s="4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Y6" s="83" t="s">
        <v>108</v>
      </c>
      <c r="AA6" s="14"/>
      <c r="AB6" s="20"/>
      <c r="AC6" s="9"/>
      <c r="AD6" s="9"/>
      <c r="AE6" s="9"/>
      <c r="AF6" s="9"/>
      <c r="AG6" s="9"/>
    </row>
    <row r="7" spans="1:33" ht="84" customHeight="1" thickBot="1" x14ac:dyDescent="0.25">
      <c r="A7" s="22" t="s">
        <v>18</v>
      </c>
      <c r="B7" s="22" t="s">
        <v>0</v>
      </c>
      <c r="C7" s="23" t="s">
        <v>1</v>
      </c>
      <c r="D7" s="22" t="s">
        <v>19</v>
      </c>
      <c r="E7" s="22"/>
      <c r="F7" s="22" t="s">
        <v>20</v>
      </c>
      <c r="G7" s="22"/>
      <c r="H7" s="22" t="s">
        <v>21</v>
      </c>
      <c r="I7" s="22"/>
      <c r="J7" s="22" t="s">
        <v>2</v>
      </c>
      <c r="K7" s="22" t="s">
        <v>22</v>
      </c>
      <c r="L7" s="22" t="s">
        <v>3</v>
      </c>
      <c r="M7" s="22" t="s">
        <v>23</v>
      </c>
      <c r="N7" s="22" t="s">
        <v>4</v>
      </c>
      <c r="O7" s="22" t="s">
        <v>5</v>
      </c>
      <c r="P7" s="22" t="s">
        <v>6</v>
      </c>
      <c r="Q7" s="22" t="s">
        <v>7</v>
      </c>
      <c r="R7" s="22" t="s">
        <v>8</v>
      </c>
      <c r="S7" s="22" t="s">
        <v>9</v>
      </c>
      <c r="T7" s="22" t="s">
        <v>10</v>
      </c>
      <c r="U7" s="22" t="s">
        <v>11</v>
      </c>
      <c r="V7" s="22" t="s">
        <v>12</v>
      </c>
      <c r="W7" s="24" t="s">
        <v>13</v>
      </c>
      <c r="X7" s="24" t="s">
        <v>14</v>
      </c>
      <c r="Y7" s="22" t="s">
        <v>15</v>
      </c>
      <c r="Z7" s="25" t="s">
        <v>16</v>
      </c>
      <c r="AA7" s="22" t="s">
        <v>17</v>
      </c>
    </row>
    <row r="8" spans="1:33" ht="12.75" customHeight="1" x14ac:dyDescent="0.2">
      <c r="A8" s="8">
        <v>1</v>
      </c>
      <c r="B8" s="8">
        <v>2</v>
      </c>
      <c r="C8" s="8">
        <v>3</v>
      </c>
      <c r="D8" s="8">
        <v>4</v>
      </c>
      <c r="E8" s="8"/>
      <c r="F8" s="8">
        <v>5</v>
      </c>
      <c r="G8" s="8"/>
      <c r="H8" s="8">
        <v>6</v>
      </c>
      <c r="I8" s="8"/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  <c r="Z8" s="8">
        <v>23</v>
      </c>
      <c r="AA8" s="8">
        <v>24</v>
      </c>
    </row>
    <row r="9" spans="1:33" s="10" customFormat="1" ht="31.5" customHeight="1" x14ac:dyDescent="0.2">
      <c r="A9" s="33" t="s">
        <v>51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6"/>
      <c r="Q9" s="29"/>
      <c r="R9" s="29"/>
      <c r="S9" s="37"/>
      <c r="T9" s="37"/>
      <c r="U9" s="37"/>
      <c r="V9" s="29"/>
      <c r="W9" s="29"/>
      <c r="X9" s="29"/>
      <c r="Y9" s="99"/>
      <c r="Z9" s="39"/>
      <c r="AA9" s="39"/>
    </row>
    <row r="10" spans="1:33" s="10" customFormat="1" ht="13.5" x14ac:dyDescent="0.2">
      <c r="A10" s="33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6"/>
      <c r="Q10" s="29"/>
      <c r="R10" s="29"/>
      <c r="S10" s="37"/>
      <c r="T10" s="37"/>
      <c r="U10" s="37"/>
      <c r="V10" s="37"/>
      <c r="W10" s="29"/>
      <c r="X10" s="29"/>
      <c r="Y10" s="39"/>
      <c r="Z10" s="39"/>
      <c r="AA10" s="39"/>
    </row>
    <row r="11" spans="1:33" s="55" customFormat="1" ht="13.5" x14ac:dyDescent="0.2">
      <c r="A11" s="33" t="s">
        <v>36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6"/>
      <c r="Q11" s="29"/>
      <c r="R11" s="29"/>
      <c r="S11" s="37"/>
      <c r="T11" s="38"/>
      <c r="U11" s="38"/>
      <c r="V11" s="29"/>
      <c r="W11" s="29"/>
      <c r="X11" s="29"/>
      <c r="Y11" s="39"/>
      <c r="Z11" s="39"/>
      <c r="AA11" s="39"/>
    </row>
    <row r="12" spans="1:33" s="106" customFormat="1" ht="64.5" customHeight="1" x14ac:dyDescent="0.2">
      <c r="A12" s="26" t="s">
        <v>55</v>
      </c>
      <c r="B12" s="30" t="s">
        <v>29</v>
      </c>
      <c r="C12" s="100" t="s">
        <v>48</v>
      </c>
      <c r="D12" s="101" t="s">
        <v>49</v>
      </c>
      <c r="E12" s="27" t="s">
        <v>50</v>
      </c>
      <c r="F12" s="101" t="s">
        <v>49</v>
      </c>
      <c r="G12" s="27" t="s">
        <v>50</v>
      </c>
      <c r="H12" s="30" t="s">
        <v>52</v>
      </c>
      <c r="I12" s="30" t="s">
        <v>53</v>
      </c>
      <c r="J12" s="30" t="s">
        <v>38</v>
      </c>
      <c r="K12" s="30">
        <v>100</v>
      </c>
      <c r="L12" s="102">
        <v>230000000</v>
      </c>
      <c r="M12" s="28" t="s">
        <v>54</v>
      </c>
      <c r="N12" s="27" t="s">
        <v>78</v>
      </c>
      <c r="O12" s="30" t="s">
        <v>42</v>
      </c>
      <c r="P12" s="30"/>
      <c r="Q12" s="30" t="s">
        <v>46</v>
      </c>
      <c r="R12" s="103" t="s">
        <v>44</v>
      </c>
      <c r="S12" s="30"/>
      <c r="T12" s="27"/>
      <c r="U12" s="57"/>
      <c r="V12" s="104"/>
      <c r="W12" s="104">
        <v>16000000</v>
      </c>
      <c r="X12" s="104">
        <f t="shared" ref="X12" si="0">W12*1.12</f>
        <v>17920000</v>
      </c>
      <c r="Y12" s="105"/>
      <c r="Z12" s="27">
        <v>2014</v>
      </c>
      <c r="AA12" s="30" t="s">
        <v>79</v>
      </c>
    </row>
    <row r="13" spans="1:33" s="10" customFormat="1" x14ac:dyDescent="0.2">
      <c r="A13" s="33" t="s">
        <v>40</v>
      </c>
      <c r="B13" s="30"/>
      <c r="C13" s="56"/>
      <c r="D13" s="30"/>
      <c r="E13" s="30"/>
      <c r="F13" s="30"/>
      <c r="G13" s="30"/>
      <c r="H13" s="57"/>
      <c r="I13" s="26"/>
      <c r="J13" s="28"/>
      <c r="K13" s="32"/>
      <c r="L13" s="28"/>
      <c r="M13" s="58"/>
      <c r="N13" s="42"/>
      <c r="O13" s="30"/>
      <c r="P13" s="58"/>
      <c r="Q13" s="58"/>
      <c r="R13" s="58"/>
      <c r="S13" s="58"/>
      <c r="T13" s="38"/>
      <c r="U13" s="38"/>
      <c r="V13" s="58"/>
      <c r="W13" s="41">
        <f>SUM(W12:W12)</f>
        <v>16000000</v>
      </c>
      <c r="X13" s="41">
        <f>SUM(X12:X12)</f>
        <v>17920000</v>
      </c>
      <c r="Y13" s="65"/>
      <c r="Z13" s="65"/>
      <c r="AA13" s="65"/>
    </row>
    <row r="14" spans="1:33" s="107" customFormat="1" ht="13.5" x14ac:dyDescent="0.2">
      <c r="A14" s="45" t="s">
        <v>25</v>
      </c>
      <c r="B14" s="29"/>
      <c r="C14" s="29"/>
      <c r="D14" s="29"/>
      <c r="E14" s="29" t="s">
        <v>33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6"/>
      <c r="Q14" s="29"/>
      <c r="R14" s="29"/>
      <c r="S14" s="37"/>
      <c r="T14" s="37"/>
      <c r="U14" s="37"/>
      <c r="V14" s="29"/>
      <c r="W14" s="37">
        <f>W13</f>
        <v>16000000</v>
      </c>
      <c r="X14" s="37">
        <f>X13</f>
        <v>17920000</v>
      </c>
      <c r="Y14" s="39"/>
      <c r="Z14" s="39"/>
      <c r="AA14" s="39"/>
    </row>
    <row r="15" spans="1:33" s="55" customFormat="1" ht="13.5" x14ac:dyDescent="0.2">
      <c r="A15" s="33" t="s">
        <v>26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6"/>
      <c r="Q15" s="29"/>
      <c r="R15" s="29"/>
      <c r="S15" s="37"/>
      <c r="T15" s="37"/>
      <c r="U15" s="37"/>
      <c r="V15" s="29"/>
      <c r="W15" s="29"/>
      <c r="X15" s="29"/>
      <c r="Y15" s="39"/>
      <c r="Z15" s="39"/>
      <c r="AA15" s="39"/>
    </row>
    <row r="16" spans="1:33" s="55" customFormat="1" x14ac:dyDescent="0.2">
      <c r="A16" s="33" t="s">
        <v>36</v>
      </c>
      <c r="B16" s="27"/>
      <c r="C16" s="52"/>
      <c r="D16" s="52"/>
      <c r="E16" s="52"/>
      <c r="F16" s="52"/>
      <c r="G16" s="26"/>
      <c r="H16" s="60"/>
      <c r="I16" s="27"/>
      <c r="J16" s="28"/>
      <c r="K16" s="32"/>
      <c r="L16" s="28"/>
      <c r="M16" s="26"/>
      <c r="N16" s="27"/>
      <c r="O16" s="30"/>
      <c r="P16" s="26"/>
      <c r="Q16" s="26"/>
      <c r="R16" s="61"/>
      <c r="S16" s="34"/>
      <c r="T16" s="61"/>
      <c r="U16" s="62"/>
      <c r="V16" s="26"/>
      <c r="W16" s="63"/>
      <c r="X16" s="30"/>
      <c r="Y16" s="65"/>
      <c r="Z16" s="65"/>
      <c r="AA16" s="65"/>
    </row>
    <row r="17" spans="1:30" s="55" customFormat="1" ht="51" x14ac:dyDescent="0.2">
      <c r="A17" s="26" t="s">
        <v>105</v>
      </c>
      <c r="B17" s="30" t="s">
        <v>29</v>
      </c>
      <c r="C17" s="100" t="s">
        <v>48</v>
      </c>
      <c r="D17" s="101" t="s">
        <v>49</v>
      </c>
      <c r="E17" s="27" t="s">
        <v>50</v>
      </c>
      <c r="F17" s="101" t="s">
        <v>49</v>
      </c>
      <c r="G17" s="27" t="s">
        <v>50</v>
      </c>
      <c r="H17" s="30" t="s">
        <v>52</v>
      </c>
      <c r="I17" s="30" t="s">
        <v>53</v>
      </c>
      <c r="J17" s="30" t="s">
        <v>38</v>
      </c>
      <c r="K17" s="30">
        <v>100</v>
      </c>
      <c r="L17" s="102">
        <v>230000000</v>
      </c>
      <c r="M17" s="28" t="s">
        <v>54</v>
      </c>
      <c r="N17" s="91">
        <v>41791</v>
      </c>
      <c r="O17" s="30" t="s">
        <v>42</v>
      </c>
      <c r="P17" s="30"/>
      <c r="Q17" s="30" t="s">
        <v>47</v>
      </c>
      <c r="R17" s="103" t="s">
        <v>44</v>
      </c>
      <c r="S17" s="30"/>
      <c r="T17" s="27"/>
      <c r="U17" s="57"/>
      <c r="V17" s="104"/>
      <c r="W17" s="104">
        <v>16000000</v>
      </c>
      <c r="X17" s="104">
        <f t="shared" ref="X17" si="1">W17*1.12</f>
        <v>17920000</v>
      </c>
      <c r="Y17" s="105"/>
      <c r="Z17" s="27">
        <v>2014</v>
      </c>
      <c r="AA17" s="30"/>
    </row>
    <row r="18" spans="1:30" ht="12.75" customHeight="1" x14ac:dyDescent="0.2">
      <c r="A18" s="33" t="s">
        <v>40</v>
      </c>
      <c r="B18" s="27"/>
      <c r="C18" s="52"/>
      <c r="D18" s="52"/>
      <c r="E18" s="52"/>
      <c r="F18" s="52"/>
      <c r="G18" s="26"/>
      <c r="H18" s="60"/>
      <c r="I18" s="27"/>
      <c r="J18" s="28"/>
      <c r="K18" s="32"/>
      <c r="L18" s="28"/>
      <c r="M18" s="26"/>
      <c r="N18" s="27"/>
      <c r="O18" s="30"/>
      <c r="P18" s="26"/>
      <c r="Q18" s="26"/>
      <c r="R18" s="61"/>
      <c r="S18" s="61"/>
      <c r="T18" s="35"/>
      <c r="U18" s="35"/>
      <c r="V18" s="26"/>
      <c r="W18" s="35">
        <f>SUM(W17:W17)</f>
        <v>16000000</v>
      </c>
      <c r="X18" s="35">
        <f>SUM(X17:X17)</f>
        <v>17920000</v>
      </c>
      <c r="Y18" s="65"/>
      <c r="Z18" s="65"/>
      <c r="AA18" s="65"/>
    </row>
    <row r="19" spans="1:30" s="64" customFormat="1" ht="12.75" customHeight="1" x14ac:dyDescent="0.2">
      <c r="A19" s="45" t="s">
        <v>27</v>
      </c>
      <c r="B19" s="29"/>
      <c r="C19" s="29"/>
      <c r="D19" s="29"/>
      <c r="E19" s="29"/>
      <c r="F19" s="29"/>
      <c r="G19" s="29"/>
      <c r="H19" s="36"/>
      <c r="I19" s="29"/>
      <c r="J19" s="46"/>
      <c r="K19" s="47"/>
      <c r="L19" s="47"/>
      <c r="M19" s="47"/>
      <c r="N19" s="47"/>
      <c r="O19" s="29"/>
      <c r="P19" s="36"/>
      <c r="Q19" s="29"/>
      <c r="R19" s="48"/>
      <c r="S19" s="37"/>
      <c r="T19" s="37">
        <f>T18</f>
        <v>0</v>
      </c>
      <c r="U19" s="37">
        <f>U18</f>
        <v>0</v>
      </c>
      <c r="V19" s="29"/>
      <c r="W19" s="37">
        <f>W18</f>
        <v>16000000</v>
      </c>
      <c r="X19" s="37">
        <f>X18</f>
        <v>17920000</v>
      </c>
      <c r="Y19" s="44"/>
      <c r="Z19" s="44"/>
      <c r="AA19" s="44"/>
      <c r="AB19" s="49"/>
      <c r="AC19" s="50"/>
      <c r="AD19" s="51"/>
    </row>
    <row r="20" spans="1:30" s="10" customFormat="1" ht="32.25" customHeight="1" x14ac:dyDescent="0.2">
      <c r="A20" s="33" t="s">
        <v>61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6"/>
      <c r="Q20" s="29"/>
      <c r="R20" s="29"/>
      <c r="S20" s="37"/>
      <c r="T20" s="37"/>
      <c r="U20" s="37"/>
      <c r="V20" s="29"/>
      <c r="W20" s="29"/>
      <c r="X20" s="29"/>
      <c r="Y20" s="99"/>
      <c r="Z20" s="39"/>
      <c r="AA20" s="39"/>
      <c r="AB20" s="108"/>
      <c r="AC20" s="108"/>
      <c r="AD20" s="108"/>
    </row>
    <row r="21" spans="1:30" s="10" customFormat="1" ht="13.5" x14ac:dyDescent="0.2">
      <c r="A21" s="33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6"/>
      <c r="Q21" s="29"/>
      <c r="R21" s="29"/>
      <c r="S21" s="37"/>
      <c r="T21" s="37"/>
      <c r="U21" s="37"/>
      <c r="V21" s="37"/>
      <c r="W21" s="29"/>
      <c r="X21" s="29"/>
      <c r="Y21" s="39"/>
      <c r="Z21" s="39"/>
      <c r="AA21" s="39"/>
    </row>
    <row r="22" spans="1:30" s="10" customFormat="1" ht="13.5" x14ac:dyDescent="0.2">
      <c r="A22" s="33" t="s">
        <v>31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6"/>
      <c r="Q22" s="29"/>
      <c r="R22" s="29"/>
      <c r="S22" s="37"/>
      <c r="T22" s="38"/>
      <c r="U22" s="38"/>
      <c r="V22" s="29"/>
      <c r="W22" s="29"/>
      <c r="X22" s="29"/>
      <c r="Y22" s="39"/>
      <c r="Z22" s="39"/>
      <c r="AA22" s="39"/>
    </row>
    <row r="23" spans="1:30" s="55" customFormat="1" ht="45" customHeight="1" x14ac:dyDescent="0.2">
      <c r="A23" s="67" t="s">
        <v>86</v>
      </c>
      <c r="B23" s="67" t="s">
        <v>29</v>
      </c>
      <c r="C23" s="109" t="s">
        <v>62</v>
      </c>
      <c r="D23" s="30" t="s">
        <v>63</v>
      </c>
      <c r="E23" s="30" t="s">
        <v>64</v>
      </c>
      <c r="F23" s="30" t="s">
        <v>65</v>
      </c>
      <c r="G23" s="30" t="s">
        <v>66</v>
      </c>
      <c r="H23" s="30" t="s">
        <v>87</v>
      </c>
      <c r="I23" s="30" t="s">
        <v>88</v>
      </c>
      <c r="J23" s="67" t="s">
        <v>30</v>
      </c>
      <c r="K23" s="110">
        <v>100</v>
      </c>
      <c r="L23" s="71">
        <v>230000000</v>
      </c>
      <c r="M23" s="69" t="s">
        <v>41</v>
      </c>
      <c r="N23" s="70" t="s">
        <v>89</v>
      </c>
      <c r="O23" s="69" t="s">
        <v>43</v>
      </c>
      <c r="P23" s="111"/>
      <c r="Q23" s="30" t="s">
        <v>90</v>
      </c>
      <c r="R23" s="112" t="s">
        <v>57</v>
      </c>
      <c r="S23" s="111"/>
      <c r="T23" s="111"/>
      <c r="U23" s="111"/>
      <c r="V23" s="111"/>
      <c r="W23" s="113">
        <v>140000000</v>
      </c>
      <c r="X23" s="77">
        <f t="shared" ref="X23:X24" si="2">W23*1.12</f>
        <v>156800000.00000003</v>
      </c>
      <c r="Y23" s="114"/>
      <c r="Z23" s="111">
        <v>2014</v>
      </c>
      <c r="AA23" s="111" t="s">
        <v>91</v>
      </c>
    </row>
    <row r="24" spans="1:30" s="55" customFormat="1" ht="45" customHeight="1" x14ac:dyDescent="0.2">
      <c r="A24" s="26" t="s">
        <v>75</v>
      </c>
      <c r="B24" s="72" t="s">
        <v>29</v>
      </c>
      <c r="C24" s="27" t="s">
        <v>58</v>
      </c>
      <c r="D24" s="30" t="s">
        <v>59</v>
      </c>
      <c r="E24" s="30" t="s">
        <v>67</v>
      </c>
      <c r="F24" s="30" t="s">
        <v>60</v>
      </c>
      <c r="G24" s="30" t="s">
        <v>68</v>
      </c>
      <c r="H24" s="75" t="s">
        <v>101</v>
      </c>
      <c r="I24" s="75" t="s">
        <v>69</v>
      </c>
      <c r="J24" s="27" t="s">
        <v>77</v>
      </c>
      <c r="K24" s="30">
        <v>100</v>
      </c>
      <c r="L24" s="72">
        <v>230000000</v>
      </c>
      <c r="M24" s="28" t="s">
        <v>56</v>
      </c>
      <c r="N24" s="30" t="s">
        <v>34</v>
      </c>
      <c r="O24" s="28" t="s">
        <v>42</v>
      </c>
      <c r="P24" s="31"/>
      <c r="Q24" s="30" t="s">
        <v>37</v>
      </c>
      <c r="R24" s="72" t="s">
        <v>57</v>
      </c>
      <c r="S24" s="31"/>
      <c r="T24" s="31"/>
      <c r="U24" s="31"/>
      <c r="V24" s="97"/>
      <c r="W24" s="76">
        <v>15000000</v>
      </c>
      <c r="X24" s="76">
        <f t="shared" si="2"/>
        <v>16800000</v>
      </c>
      <c r="Y24" s="80"/>
      <c r="Z24" s="30">
        <v>2014</v>
      </c>
      <c r="AA24" s="30" t="s">
        <v>102</v>
      </c>
    </row>
    <row r="25" spans="1:30" s="10" customFormat="1" x14ac:dyDescent="0.2">
      <c r="A25" s="33" t="s">
        <v>32</v>
      </c>
      <c r="B25" s="30"/>
      <c r="C25" s="56"/>
      <c r="D25" s="30"/>
      <c r="E25" s="30"/>
      <c r="F25" s="30"/>
      <c r="G25" s="30"/>
      <c r="H25" s="57"/>
      <c r="I25" s="26"/>
      <c r="J25" s="28"/>
      <c r="K25" s="32"/>
      <c r="L25" s="28"/>
      <c r="M25" s="58"/>
      <c r="N25" s="42"/>
      <c r="O25" s="30"/>
      <c r="P25" s="58"/>
      <c r="Q25" s="58"/>
      <c r="R25" s="58"/>
      <c r="S25" s="58"/>
      <c r="T25" s="38">
        <f>T23</f>
        <v>0</v>
      </c>
      <c r="U25" s="38">
        <f>U23</f>
        <v>0</v>
      </c>
      <c r="V25" s="58"/>
      <c r="W25" s="41">
        <f>SUM(W23:W24)</f>
        <v>155000000</v>
      </c>
      <c r="X25" s="41">
        <f>SUM(X23:X24)</f>
        <v>173600000.00000003</v>
      </c>
      <c r="Y25" s="65"/>
      <c r="Z25" s="65"/>
      <c r="AA25" s="65"/>
    </row>
    <row r="26" spans="1:30" s="10" customFormat="1" ht="13.5" x14ac:dyDescent="0.2">
      <c r="A26" s="33" t="s">
        <v>36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6"/>
      <c r="Q26" s="29"/>
      <c r="R26" s="29"/>
      <c r="S26" s="37"/>
      <c r="T26" s="38"/>
      <c r="U26" s="38"/>
      <c r="V26" s="29"/>
      <c r="W26" s="29"/>
      <c r="X26" s="29"/>
      <c r="Y26" s="39"/>
      <c r="Z26" s="39"/>
      <c r="AA26" s="39"/>
    </row>
    <row r="27" spans="1:30" s="10" customFormat="1" ht="63.75" x14ac:dyDescent="0.2">
      <c r="A27" s="71" t="s">
        <v>85</v>
      </c>
      <c r="B27" s="30" t="s">
        <v>29</v>
      </c>
      <c r="C27" s="56" t="s">
        <v>80</v>
      </c>
      <c r="D27" s="30" t="s">
        <v>81</v>
      </c>
      <c r="E27" s="74" t="s">
        <v>82</v>
      </c>
      <c r="F27" s="30" t="s">
        <v>81</v>
      </c>
      <c r="G27" s="74" t="s">
        <v>82</v>
      </c>
      <c r="H27" s="30" t="s">
        <v>83</v>
      </c>
      <c r="I27" s="74" t="s">
        <v>84</v>
      </c>
      <c r="J27" s="74" t="s">
        <v>77</v>
      </c>
      <c r="K27" s="78">
        <v>100</v>
      </c>
      <c r="L27" s="27">
        <v>230000000</v>
      </c>
      <c r="M27" s="30" t="s">
        <v>41</v>
      </c>
      <c r="N27" s="70" t="s">
        <v>45</v>
      </c>
      <c r="O27" s="27" t="s">
        <v>42</v>
      </c>
      <c r="P27" s="79"/>
      <c r="Q27" s="40" t="s">
        <v>34</v>
      </c>
      <c r="R27" s="30" t="s">
        <v>57</v>
      </c>
      <c r="S27" s="79"/>
      <c r="T27" s="79"/>
      <c r="U27" s="79"/>
      <c r="V27" s="79"/>
      <c r="W27" s="84">
        <v>105864000</v>
      </c>
      <c r="X27" s="82">
        <f t="shared" ref="X27:X28" si="3">W27*1.12</f>
        <v>118567680.00000001</v>
      </c>
      <c r="Y27" s="85"/>
      <c r="Z27" s="73">
        <v>2014</v>
      </c>
      <c r="AA27" s="111" t="s">
        <v>79</v>
      </c>
    </row>
    <row r="28" spans="1:30" s="10" customFormat="1" ht="51" x14ac:dyDescent="0.2">
      <c r="A28" s="71" t="s">
        <v>94</v>
      </c>
      <c r="B28" s="67" t="s">
        <v>29</v>
      </c>
      <c r="C28" s="68" t="s">
        <v>70</v>
      </c>
      <c r="D28" s="72" t="s">
        <v>71</v>
      </c>
      <c r="E28" s="72" t="s">
        <v>72</v>
      </c>
      <c r="F28" s="72" t="s">
        <v>71</v>
      </c>
      <c r="G28" s="72" t="s">
        <v>72</v>
      </c>
      <c r="H28" s="30" t="s">
        <v>95</v>
      </c>
      <c r="I28" s="30" t="s">
        <v>96</v>
      </c>
      <c r="J28" s="67" t="s">
        <v>38</v>
      </c>
      <c r="K28" s="92">
        <v>100</v>
      </c>
      <c r="L28" s="93">
        <v>230000000</v>
      </c>
      <c r="M28" s="69" t="s">
        <v>41</v>
      </c>
      <c r="N28" s="70" t="s">
        <v>97</v>
      </c>
      <c r="O28" s="93" t="s">
        <v>42</v>
      </c>
      <c r="P28" s="94" t="s">
        <v>39</v>
      </c>
      <c r="Q28" s="93" t="s">
        <v>98</v>
      </c>
      <c r="R28" s="67" t="s">
        <v>57</v>
      </c>
      <c r="S28" s="94"/>
      <c r="T28" s="67"/>
      <c r="U28" s="67"/>
      <c r="V28" s="94"/>
      <c r="W28" s="77">
        <v>7499999.9999999991</v>
      </c>
      <c r="X28" s="82">
        <f t="shared" si="3"/>
        <v>8400000</v>
      </c>
      <c r="Y28" s="95"/>
      <c r="Z28" s="67">
        <v>2014</v>
      </c>
      <c r="AA28" s="96" t="s">
        <v>99</v>
      </c>
    </row>
    <row r="29" spans="1:30" s="10" customFormat="1" ht="76.5" x14ac:dyDescent="0.2">
      <c r="A29" s="26" t="s">
        <v>76</v>
      </c>
      <c r="B29" s="30" t="s">
        <v>29</v>
      </c>
      <c r="C29" s="72" t="s">
        <v>70</v>
      </c>
      <c r="D29" s="72" t="s">
        <v>71</v>
      </c>
      <c r="E29" s="72" t="s">
        <v>72</v>
      </c>
      <c r="F29" s="72" t="s">
        <v>71</v>
      </c>
      <c r="G29" s="72" t="s">
        <v>72</v>
      </c>
      <c r="H29" s="81" t="s">
        <v>73</v>
      </c>
      <c r="I29" s="75" t="s">
        <v>74</v>
      </c>
      <c r="J29" s="30" t="s">
        <v>38</v>
      </c>
      <c r="K29" s="30">
        <v>100</v>
      </c>
      <c r="L29" s="72">
        <v>230000000</v>
      </c>
      <c r="M29" s="28" t="s">
        <v>56</v>
      </c>
      <c r="N29" s="30" t="s">
        <v>34</v>
      </c>
      <c r="O29" s="28" t="s">
        <v>42</v>
      </c>
      <c r="P29" s="31"/>
      <c r="Q29" s="30" t="s">
        <v>37</v>
      </c>
      <c r="R29" s="72" t="s">
        <v>57</v>
      </c>
      <c r="S29" s="31"/>
      <c r="T29" s="31"/>
      <c r="U29" s="31"/>
      <c r="V29" s="97"/>
      <c r="W29" s="76">
        <v>11250000</v>
      </c>
      <c r="X29" s="76">
        <f>W29*1.12</f>
        <v>12600000.000000002</v>
      </c>
      <c r="Y29" s="80"/>
      <c r="Z29" s="30">
        <v>2014</v>
      </c>
      <c r="AA29" s="30" t="s">
        <v>104</v>
      </c>
    </row>
    <row r="30" spans="1:30" s="90" customFormat="1" x14ac:dyDescent="0.2">
      <c r="A30" s="33" t="s">
        <v>40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88"/>
      <c r="Q30" s="31"/>
      <c r="R30" s="31"/>
      <c r="S30" s="38"/>
      <c r="T30" s="38">
        <f>T25</f>
        <v>0</v>
      </c>
      <c r="U30" s="38">
        <f>U25</f>
        <v>0</v>
      </c>
      <c r="V30" s="31"/>
      <c r="W30" s="38">
        <f>SUM(W27:W29)</f>
        <v>124614000</v>
      </c>
      <c r="X30" s="38">
        <f>SUM(X27:X29)</f>
        <v>139567680.00000003</v>
      </c>
      <c r="Y30" s="89"/>
      <c r="Z30" s="89"/>
      <c r="AA30" s="89"/>
    </row>
    <row r="31" spans="1:30" s="87" customFormat="1" ht="13.5" x14ac:dyDescent="0.25">
      <c r="A31" s="45" t="s">
        <v>25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6"/>
      <c r="Q31" s="29"/>
      <c r="R31" s="29"/>
      <c r="S31" s="37"/>
      <c r="T31" s="37"/>
      <c r="U31" s="37"/>
      <c r="V31" s="29"/>
      <c r="W31" s="37">
        <f>W25+W30</f>
        <v>279614000</v>
      </c>
      <c r="X31" s="37">
        <f>X25+X30</f>
        <v>313167680.00000006</v>
      </c>
      <c r="Y31" s="86"/>
      <c r="Z31" s="86"/>
      <c r="AA31" s="86"/>
    </row>
    <row r="32" spans="1:30" s="55" customFormat="1" ht="13.5" x14ac:dyDescent="0.2">
      <c r="A32" s="33" t="s">
        <v>26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6"/>
      <c r="Q32" s="29"/>
      <c r="R32" s="29"/>
      <c r="S32" s="37"/>
      <c r="T32" s="37"/>
      <c r="U32" s="37"/>
      <c r="V32" s="29"/>
      <c r="W32" s="29"/>
      <c r="X32" s="29"/>
      <c r="Y32" s="39"/>
      <c r="Z32" s="39"/>
      <c r="AA32" s="39"/>
    </row>
    <row r="33" spans="1:27" s="55" customFormat="1" x14ac:dyDescent="0.2">
      <c r="A33" s="33" t="s">
        <v>31</v>
      </c>
      <c r="B33" s="27"/>
      <c r="C33" s="52"/>
      <c r="D33" s="52"/>
      <c r="E33" s="52"/>
      <c r="F33" s="52"/>
      <c r="G33" s="26"/>
      <c r="H33" s="60"/>
      <c r="I33" s="27"/>
      <c r="J33" s="28"/>
      <c r="K33" s="32"/>
      <c r="L33" s="28"/>
      <c r="M33" s="26"/>
      <c r="N33" s="27"/>
      <c r="O33" s="30"/>
      <c r="P33" s="26"/>
      <c r="Q33" s="26"/>
      <c r="R33" s="61"/>
      <c r="S33" s="34"/>
      <c r="T33" s="61"/>
      <c r="U33" s="62"/>
      <c r="V33" s="26"/>
      <c r="W33" s="63"/>
      <c r="X33" s="30"/>
      <c r="Y33" s="65"/>
      <c r="Z33" s="65"/>
      <c r="AA33" s="65"/>
    </row>
    <row r="34" spans="1:27" s="55" customFormat="1" ht="38.25" x14ac:dyDescent="0.2">
      <c r="A34" s="67" t="s">
        <v>92</v>
      </c>
      <c r="B34" s="67" t="s">
        <v>29</v>
      </c>
      <c r="C34" s="109" t="s">
        <v>62</v>
      </c>
      <c r="D34" s="30" t="s">
        <v>63</v>
      </c>
      <c r="E34" s="30" t="s">
        <v>64</v>
      </c>
      <c r="F34" s="30" t="s">
        <v>65</v>
      </c>
      <c r="G34" s="30" t="s">
        <v>66</v>
      </c>
      <c r="H34" s="30" t="s">
        <v>87</v>
      </c>
      <c r="I34" s="30" t="s">
        <v>88</v>
      </c>
      <c r="J34" s="67" t="s">
        <v>77</v>
      </c>
      <c r="K34" s="110">
        <v>100</v>
      </c>
      <c r="L34" s="71">
        <v>230000000</v>
      </c>
      <c r="M34" s="69" t="s">
        <v>41</v>
      </c>
      <c r="N34" s="91">
        <v>41791</v>
      </c>
      <c r="O34" s="69" t="s">
        <v>43</v>
      </c>
      <c r="P34" s="111"/>
      <c r="Q34" s="30" t="s">
        <v>37</v>
      </c>
      <c r="R34" s="112" t="s">
        <v>57</v>
      </c>
      <c r="S34" s="111"/>
      <c r="T34" s="111"/>
      <c r="U34" s="111"/>
      <c r="V34" s="111"/>
      <c r="W34" s="113">
        <v>140000000</v>
      </c>
      <c r="X34" s="77">
        <f t="shared" ref="X34:X35" si="4">W34*1.12</f>
        <v>156800000.00000003</v>
      </c>
      <c r="Y34" s="114"/>
      <c r="Z34" s="111">
        <v>2014</v>
      </c>
      <c r="AA34" s="111"/>
    </row>
    <row r="35" spans="1:27" s="55" customFormat="1" ht="38.25" x14ac:dyDescent="0.2">
      <c r="A35" s="26" t="s">
        <v>103</v>
      </c>
      <c r="B35" s="72" t="s">
        <v>29</v>
      </c>
      <c r="C35" s="27" t="s">
        <v>58</v>
      </c>
      <c r="D35" s="30" t="s">
        <v>59</v>
      </c>
      <c r="E35" s="30" t="s">
        <v>67</v>
      </c>
      <c r="F35" s="30" t="s">
        <v>60</v>
      </c>
      <c r="G35" s="30" t="s">
        <v>68</v>
      </c>
      <c r="H35" s="75" t="s">
        <v>101</v>
      </c>
      <c r="I35" s="75" t="s">
        <v>69</v>
      </c>
      <c r="J35" s="67" t="s">
        <v>38</v>
      </c>
      <c r="K35" s="30">
        <v>100</v>
      </c>
      <c r="L35" s="72">
        <v>230000000</v>
      </c>
      <c r="M35" s="28" t="s">
        <v>56</v>
      </c>
      <c r="N35" s="91" t="s">
        <v>106</v>
      </c>
      <c r="O35" s="28" t="s">
        <v>42</v>
      </c>
      <c r="P35" s="31"/>
      <c r="Q35" s="30" t="s">
        <v>37</v>
      </c>
      <c r="R35" s="72" t="s">
        <v>57</v>
      </c>
      <c r="S35" s="31"/>
      <c r="T35" s="31"/>
      <c r="U35" s="31"/>
      <c r="V35" s="97"/>
      <c r="W35" s="104">
        <v>15000000</v>
      </c>
      <c r="X35" s="104">
        <f t="shared" si="4"/>
        <v>16800000</v>
      </c>
      <c r="Y35" s="80"/>
      <c r="Z35" s="30">
        <v>2014</v>
      </c>
      <c r="AA35" s="30"/>
    </row>
    <row r="36" spans="1:27" s="10" customFormat="1" x14ac:dyDescent="0.2">
      <c r="A36" s="33" t="s">
        <v>32</v>
      </c>
      <c r="B36" s="30"/>
      <c r="C36" s="56"/>
      <c r="D36" s="30"/>
      <c r="E36" s="30"/>
      <c r="F36" s="30"/>
      <c r="G36" s="30"/>
      <c r="H36" s="57"/>
      <c r="I36" s="26"/>
      <c r="J36" s="28"/>
      <c r="K36" s="32"/>
      <c r="L36" s="28"/>
      <c r="M36" s="58"/>
      <c r="N36" s="42"/>
      <c r="O36" s="30"/>
      <c r="P36" s="58"/>
      <c r="Q36" s="58"/>
      <c r="R36" s="58"/>
      <c r="S36" s="58"/>
      <c r="T36" s="38"/>
      <c r="U36" s="38"/>
      <c r="V36" s="58"/>
      <c r="W36" s="41">
        <f>SUM(W34:W35)</f>
        <v>155000000</v>
      </c>
      <c r="X36" s="41">
        <f>SUM(X34:X35)</f>
        <v>173600000.00000003</v>
      </c>
      <c r="Y36" s="65"/>
      <c r="Z36" s="65"/>
      <c r="AA36" s="65"/>
    </row>
    <row r="37" spans="1:27" s="10" customFormat="1" ht="13.5" x14ac:dyDescent="0.2">
      <c r="A37" s="33" t="s">
        <v>36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6"/>
      <c r="Q37" s="29"/>
      <c r="R37" s="29"/>
      <c r="S37" s="37"/>
      <c r="T37" s="38"/>
      <c r="U37" s="38"/>
      <c r="V37" s="29"/>
      <c r="W37" s="38"/>
      <c r="X37" s="38"/>
      <c r="Y37" s="39"/>
      <c r="Z37" s="39"/>
      <c r="AA37" s="39"/>
    </row>
    <row r="38" spans="1:27" s="55" customFormat="1" ht="63.75" x14ac:dyDescent="0.2">
      <c r="A38" s="71" t="s">
        <v>93</v>
      </c>
      <c r="B38" s="30" t="s">
        <v>29</v>
      </c>
      <c r="C38" s="56" t="s">
        <v>80</v>
      </c>
      <c r="D38" s="30" t="s">
        <v>81</v>
      </c>
      <c r="E38" s="74" t="s">
        <v>82</v>
      </c>
      <c r="F38" s="30" t="s">
        <v>81</v>
      </c>
      <c r="G38" s="74" t="s">
        <v>82</v>
      </c>
      <c r="H38" s="30" t="s">
        <v>83</v>
      </c>
      <c r="I38" s="74" t="s">
        <v>84</v>
      </c>
      <c r="J38" s="74" t="s">
        <v>77</v>
      </c>
      <c r="K38" s="78">
        <v>100</v>
      </c>
      <c r="L38" s="27">
        <v>230000000</v>
      </c>
      <c r="M38" s="30" t="s">
        <v>41</v>
      </c>
      <c r="N38" s="91">
        <v>41791</v>
      </c>
      <c r="O38" s="27" t="s">
        <v>42</v>
      </c>
      <c r="P38" s="79"/>
      <c r="Q38" s="30" t="s">
        <v>37</v>
      </c>
      <c r="R38" s="30" t="s">
        <v>57</v>
      </c>
      <c r="S38" s="79"/>
      <c r="T38" s="79"/>
      <c r="U38" s="79"/>
      <c r="V38" s="79"/>
      <c r="W38" s="84">
        <v>105864000</v>
      </c>
      <c r="X38" s="82">
        <f t="shared" ref="X38:X39" si="5">W38*1.12</f>
        <v>118567680.00000001</v>
      </c>
      <c r="Y38" s="85"/>
      <c r="Z38" s="73">
        <v>2014</v>
      </c>
      <c r="AA38" s="111"/>
    </row>
    <row r="39" spans="1:27" s="55" customFormat="1" ht="51" x14ac:dyDescent="0.2">
      <c r="A39" s="71" t="s">
        <v>100</v>
      </c>
      <c r="B39" s="67" t="s">
        <v>29</v>
      </c>
      <c r="C39" s="68" t="s">
        <v>70</v>
      </c>
      <c r="D39" s="72" t="s">
        <v>71</v>
      </c>
      <c r="E39" s="72" t="s">
        <v>72</v>
      </c>
      <c r="F39" s="72" t="s">
        <v>71</v>
      </c>
      <c r="G39" s="72" t="s">
        <v>72</v>
      </c>
      <c r="H39" s="30" t="s">
        <v>95</v>
      </c>
      <c r="I39" s="30" t="s">
        <v>96</v>
      </c>
      <c r="J39" s="67" t="s">
        <v>38</v>
      </c>
      <c r="K39" s="92">
        <v>100</v>
      </c>
      <c r="L39" s="93">
        <v>230000000</v>
      </c>
      <c r="M39" s="69" t="s">
        <v>41</v>
      </c>
      <c r="N39" s="91" t="s">
        <v>106</v>
      </c>
      <c r="O39" s="93" t="s">
        <v>42</v>
      </c>
      <c r="P39" s="94" t="s">
        <v>39</v>
      </c>
      <c r="Q39" s="30" t="s">
        <v>37</v>
      </c>
      <c r="R39" s="67" t="s">
        <v>57</v>
      </c>
      <c r="S39" s="94"/>
      <c r="T39" s="67"/>
      <c r="U39" s="67"/>
      <c r="V39" s="94"/>
      <c r="W39" s="77">
        <v>11422220</v>
      </c>
      <c r="X39" s="82">
        <f t="shared" si="5"/>
        <v>12792886.4</v>
      </c>
      <c r="Y39" s="95"/>
      <c r="Z39" s="67">
        <v>2014</v>
      </c>
      <c r="AA39" s="96"/>
    </row>
    <row r="40" spans="1:27" s="55" customFormat="1" x14ac:dyDescent="0.2">
      <c r="A40" s="71"/>
      <c r="B40" s="30"/>
      <c r="C40" s="56"/>
      <c r="D40" s="30"/>
      <c r="E40" s="74"/>
      <c r="F40" s="30"/>
      <c r="G40" s="74"/>
      <c r="H40" s="30"/>
      <c r="I40" s="74"/>
      <c r="J40" s="74"/>
      <c r="K40" s="78"/>
      <c r="L40" s="27"/>
      <c r="M40" s="30"/>
      <c r="N40" s="70"/>
      <c r="O40" s="27"/>
      <c r="P40" s="79"/>
      <c r="Q40" s="40"/>
      <c r="R40" s="30"/>
      <c r="S40" s="79"/>
      <c r="T40" s="79"/>
      <c r="U40" s="79"/>
      <c r="V40" s="79"/>
      <c r="W40" s="84"/>
      <c r="X40" s="82"/>
      <c r="Y40" s="85"/>
      <c r="Z40" s="73"/>
      <c r="AA40" s="59"/>
    </row>
    <row r="41" spans="1:27" s="10" customFormat="1" x14ac:dyDescent="0.2">
      <c r="A41" s="33" t="s">
        <v>40</v>
      </c>
      <c r="B41" s="30"/>
      <c r="C41" s="56"/>
      <c r="D41" s="30"/>
      <c r="E41" s="30"/>
      <c r="F41" s="30"/>
      <c r="G41" s="30"/>
      <c r="H41" s="57"/>
      <c r="I41" s="26"/>
      <c r="J41" s="28"/>
      <c r="K41" s="32"/>
      <c r="L41" s="28"/>
      <c r="M41" s="58"/>
      <c r="N41" s="42"/>
      <c r="O41" s="30"/>
      <c r="P41" s="58"/>
      <c r="Q41" s="58"/>
      <c r="R41" s="58"/>
      <c r="S41" s="58"/>
      <c r="T41" s="38">
        <f>T39</f>
        <v>0</v>
      </c>
      <c r="U41" s="38">
        <f>U39</f>
        <v>0</v>
      </c>
      <c r="V41" s="58"/>
      <c r="W41" s="41">
        <f>SUM(W38:W40)</f>
        <v>117286220</v>
      </c>
      <c r="X41" s="41">
        <f>SUM(X38:X40)</f>
        <v>131360566.40000002</v>
      </c>
      <c r="Y41" s="65"/>
      <c r="Z41" s="65"/>
      <c r="AA41" s="65"/>
    </row>
    <row r="42" spans="1:27" s="10" customFormat="1" ht="13.5" x14ac:dyDescent="0.2">
      <c r="A42" s="45" t="s">
        <v>27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6"/>
      <c r="Q42" s="29"/>
      <c r="R42" s="29"/>
      <c r="S42" s="37"/>
      <c r="T42" s="37">
        <f>T41</f>
        <v>0</v>
      </c>
      <c r="U42" s="37">
        <f>U41</f>
        <v>0</v>
      </c>
      <c r="V42" s="29"/>
      <c r="W42" s="37">
        <f>W36+W41</f>
        <v>272286220</v>
      </c>
      <c r="X42" s="37">
        <f>X36+X41</f>
        <v>304960566.40000004</v>
      </c>
      <c r="Y42" s="39"/>
      <c r="Z42" s="39"/>
      <c r="AA42" s="39"/>
    </row>
  </sheetData>
  <autoFilter ref="A7:AA42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9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работы, услуги</vt:lpstr>
      <vt:lpstr>'работы, услуги'!Заголовки_для_печати</vt:lpstr>
      <vt:lpstr>'работы,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2014-05-29T06:30:56Z</dcterms:modified>
</cp:coreProperties>
</file>