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28 изм.и доп\эмг\"/>
    </mc:Choice>
  </mc:AlternateContent>
  <bookViews>
    <workbookView xWindow="0" yWindow="0" windowWidth="28800" windowHeight="11835"/>
  </bookViews>
  <sheets>
    <sheet name="28 изменения" sheetId="14" r:id="rId1"/>
  </sheets>
  <definedNames>
    <definedName name="_xlnm._FilterDatabase" localSheetId="0" hidden="1">'28 изменения'!$A$8:$AB$68</definedName>
  </definedNames>
  <calcPr calcId="152511"/>
</workbook>
</file>

<file path=xl/calcChain.xml><?xml version="1.0" encoding="utf-8"?>
<calcChain xmlns="http://schemas.openxmlformats.org/spreadsheetml/2006/main">
  <c r="X67" i="14" l="1"/>
  <c r="Y67" i="14" s="1"/>
  <c r="X66" i="14"/>
  <c r="Y66" i="14" s="1"/>
  <c r="Y68" i="14" s="1"/>
  <c r="Y64" i="14"/>
  <c r="Y63" i="14"/>
  <c r="X68" i="14" l="1"/>
  <c r="X59" i="14"/>
  <c r="Y59" i="14" s="1"/>
  <c r="X58" i="14"/>
  <c r="Y58" i="14" s="1"/>
  <c r="X57" i="14" l="1"/>
  <c r="Y57" i="14" s="1"/>
  <c r="X56" i="14"/>
  <c r="Y56" i="14" s="1"/>
  <c r="X55" i="14"/>
  <c r="Y55" i="14" s="1"/>
  <c r="X54" i="14"/>
  <c r="Y54" i="14" s="1"/>
  <c r="X53" i="14"/>
  <c r="Y53" i="14" s="1"/>
  <c r="X52" i="14"/>
  <c r="Y52" i="14" s="1"/>
  <c r="X51" i="14"/>
  <c r="Y51" i="14" s="1"/>
  <c r="X50" i="14"/>
  <c r="Y50" i="14" s="1"/>
  <c r="X49" i="14"/>
  <c r="Y49" i="14" s="1"/>
  <c r="X48" i="14"/>
  <c r="Y48" i="14" s="1"/>
  <c r="X47" i="14"/>
  <c r="Y47" i="14" s="1"/>
  <c r="X46" i="14"/>
  <c r="Y46" i="14" s="1"/>
  <c r="X45" i="14"/>
  <c r="Y45" i="14" s="1"/>
  <c r="X44" i="14"/>
  <c r="Y44" i="14" s="1"/>
  <c r="X43" i="14"/>
  <c r="Y43" i="14" s="1"/>
  <c r="X42" i="14"/>
  <c r="Y42" i="14" s="1"/>
  <c r="X41" i="14"/>
  <c r="Y41" i="14" s="1"/>
  <c r="X40" i="14"/>
  <c r="Y40" i="14" s="1"/>
  <c r="X39" i="14"/>
  <c r="Y39" i="14" s="1"/>
  <c r="X38" i="14"/>
  <c r="Y38" i="14" s="1"/>
  <c r="X37" i="14"/>
  <c r="Y37" i="14" s="1"/>
  <c r="X36" i="14"/>
  <c r="Y36" i="14" s="1"/>
  <c r="X35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X60" i="14" l="1"/>
  <c r="Y35" i="14"/>
  <c r="Y60" i="14" s="1"/>
  <c r="X33" i="14"/>
  <c r="Y33" i="14"/>
</calcChain>
</file>

<file path=xl/sharedStrings.xml><?xml version="1.0" encoding="utf-8"?>
<sst xmlns="http://schemas.openxmlformats.org/spreadsheetml/2006/main" count="745" uniqueCount="239">
  <si>
    <t>Способ закупок</t>
  </si>
  <si>
    <t>Регион, место поставки товара, выполнения работ, оказания услуг</t>
  </si>
  <si>
    <t>Кол-во, объем</t>
  </si>
  <si>
    <t>Маркетинговая цена за единицу, тенге без НДС</t>
  </si>
  <si>
    <t>Примечание</t>
  </si>
  <si>
    <t>Наименование организации</t>
  </si>
  <si>
    <t>Условия оплаты (размер авансового платежа), %</t>
  </si>
  <si>
    <t>Приоритет закупки</t>
  </si>
  <si>
    <t>Условия поставки по ИНКОТЕРМС 2010</t>
  </si>
  <si>
    <t>АО "Эмбамунайгаз"</t>
  </si>
  <si>
    <t>ОИ</t>
  </si>
  <si>
    <t>ОТ</t>
  </si>
  <si>
    <t>DDP</t>
  </si>
  <si>
    <t>авансовый платеж - 30%, оставшаяся часть в течение 30 рабочих дней с момента подписания акта приема-передачи</t>
  </si>
  <si>
    <t>авансовый платеж - 0%, оставшаяся часть в течение 30 рабочих дней с момента подписания акта приема-передачи</t>
  </si>
  <si>
    <t>ОТП</t>
  </si>
  <si>
    <t>г.Атырау, ст.Тендык, УПТОиКО</t>
  </si>
  <si>
    <t>Сальник устьевой СУСГ-2А-73-31</t>
  </si>
  <si>
    <t>МАСЛО ИНДУСТРИАЛЬНОЕ И-20А (Л)</t>
  </si>
  <si>
    <t>№</t>
  </si>
  <si>
    <t>Код ТРУ</t>
  </si>
  <si>
    <t>Наименование указанных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</si>
  <si>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</si>
  <si>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</si>
  <si>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</si>
  <si>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(предполагаемая дата/месяц произведения)</t>
  </si>
  <si>
    <t>Ед. измерения</t>
  </si>
  <si>
    <t>Сумма, планируемая для закупок ТРУ без НДС, тенге</t>
  </si>
  <si>
    <t>Сумма, планируемая для закупок ТРУ с НДС, тенге</t>
  </si>
  <si>
    <t>Год закупки/год корректировки</t>
  </si>
  <si>
    <t>2012г.</t>
  </si>
  <si>
    <t>2013г.</t>
  </si>
  <si>
    <t>2014г.</t>
  </si>
  <si>
    <t>2015г.</t>
  </si>
  <si>
    <t>2016г.</t>
  </si>
  <si>
    <t>2017г.</t>
  </si>
  <si>
    <t>2018г.</t>
  </si>
  <si>
    <t>Сальник устьевой</t>
  </si>
  <si>
    <t>июнь, июль</t>
  </si>
  <si>
    <t>Тонна (метрическая)</t>
  </si>
  <si>
    <t>Штука</t>
  </si>
  <si>
    <t>2019г.</t>
  </si>
  <si>
    <t>Клапан</t>
  </si>
  <si>
    <t>Клапан в сборе 9Т.02.220</t>
  </si>
  <si>
    <t>Литр (куб. дм.)</t>
  </si>
  <si>
    <t>Водораспределительный пункт</t>
  </si>
  <si>
    <t>для закачки воды в пласт для поддержания пластового давления</t>
  </si>
  <si>
    <t>метр</t>
  </si>
  <si>
    <t>Печи подогр.типаПТ16/150с-но опис(МиПНУ)</t>
  </si>
  <si>
    <t>штука</t>
  </si>
  <si>
    <t>Рукав напорный</t>
  </si>
  <si>
    <t>Насос</t>
  </si>
  <si>
    <t>Отвод</t>
  </si>
  <si>
    <t>Переходник</t>
  </si>
  <si>
    <t>масло</t>
  </si>
  <si>
    <t>Шпилька М20х180 с 2-мя гайками ГОСТ 9066</t>
  </si>
  <si>
    <t>Шпилька М24х150 с 2-мя гайкГОСТ 9066-75</t>
  </si>
  <si>
    <t>Итого по товарам</t>
  </si>
  <si>
    <t>ЭОТ</t>
  </si>
  <si>
    <t>ЭОТТ</t>
  </si>
  <si>
    <t>28.21.12.900.002.00.0796.000000000001</t>
  </si>
  <si>
    <t>тип ПБТ-1,6М</t>
  </si>
  <si>
    <t>28.92.61.500.012.00.0796.000000000000</t>
  </si>
  <si>
    <t>для герметизации устья скважины, рабочее давление 14 МПа, диаметр полированного штока 31,8 мм</t>
  </si>
  <si>
    <t>2020г.</t>
  </si>
  <si>
    <t>37-6 Т</t>
  </si>
  <si>
    <t>Печь подогрева</t>
  </si>
  <si>
    <t>март-апрель</t>
  </si>
  <si>
    <t>102-4 Т</t>
  </si>
  <si>
    <t>Масло</t>
  </si>
  <si>
    <t>19.20.29.530.000.00.0168.000000000004</t>
  </si>
  <si>
    <t>индустриальное, марка И-20А, ГОСТ 20799-88</t>
  </si>
  <si>
    <t>ЦПЭ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</si>
  <si>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</si>
  <si>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</si>
  <si>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</si>
  <si>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</si>
  <si>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28.13.14.900.002.02.0796.000000000114</t>
  </si>
  <si>
    <t>центробежный, тип НМ, нефтяной, магистральный</t>
  </si>
  <si>
    <t>28.99.39.899.008.00.0796.000000000000</t>
  </si>
  <si>
    <t xml:space="preserve">Водораспределительнй пункт ВРП-6 </t>
  </si>
  <si>
    <t>13.96.16.900.009.00.0796.000000000000</t>
  </si>
  <si>
    <t>резиновый, класса Б, с текстильным каркасом, ГОСТ 18698-79</t>
  </si>
  <si>
    <t xml:space="preserve">Манжета М55х75 СИН46 </t>
  </si>
  <si>
    <t>24.20.40.500.000.00.0796.000000000039</t>
  </si>
  <si>
    <t xml:space="preserve">ОТВОД 114Х6ММ 90ГР,ШТАМП.СТ20 </t>
  </si>
  <si>
    <t>24.20.40.500.000.00.0796.000000000024</t>
  </si>
  <si>
    <t>стальной, бесшовный, диаметр 159*10 мм, крутоизогнутый, ГОСТ 17375-2001</t>
  </si>
  <si>
    <t xml:space="preserve">ОТВОД 159Х6ММ 90ГР,ШТАМП.СТ20 </t>
  </si>
  <si>
    <t>24.20.40.500.000.00.0796.000000000026</t>
  </si>
  <si>
    <t>стальной, бесшовный, диаметр 219*10 мм, крутоизогнутый, ГОСТ 17375-2001</t>
  </si>
  <si>
    <t xml:space="preserve">ОТВОД 219Х7ММ 90ГР,ШТАМП.СТ20 </t>
  </si>
  <si>
    <t>24.20.40.500.000.00.0796.000000000018</t>
  </si>
  <si>
    <t>стальной, бесшовный, диаметр 89*6 мм, крутоизогнутый, ГОСТ 17375-2001</t>
  </si>
  <si>
    <t xml:space="preserve">ОТВОД 89Х5ММ 90ГР,ШТАМП.СТ20 </t>
  </si>
  <si>
    <t>28.11.33.000.009.00.0796.000000000000</t>
  </si>
  <si>
    <t>Уплотнение</t>
  </si>
  <si>
    <t>для насоса, охлаждения воды</t>
  </si>
  <si>
    <t xml:space="preserve">Пакет уплотнении СИН46.02.134.100 </t>
  </si>
  <si>
    <t>24.20.40.500.008.00.0796.000000000000</t>
  </si>
  <si>
    <t xml:space="preserve">ПЕРЕХОДНИК 159Х108 </t>
  </si>
  <si>
    <t xml:space="preserve"> Редукторное масло ЕР 75 W 90</t>
  </si>
  <si>
    <t xml:space="preserve">РУКАВ ВСАСЫВА. 4" L-4М УНБ.0416.000-01П </t>
  </si>
  <si>
    <t xml:space="preserve">Рукав для газовой сварк.кислор Ф9мм 2МПа </t>
  </si>
  <si>
    <t>25.99.29.490.092.00.0839.000000000005</t>
  </si>
  <si>
    <t>Комплект шпилька с гайкой</t>
  </si>
  <si>
    <t>металлический, диаметр 16 мм, длина 100 мм, ГОСТ 9066-75</t>
  </si>
  <si>
    <t xml:space="preserve">Шпилька М16х100 с 2-мя гайкамиГОСТ 9066 </t>
  </si>
  <si>
    <t>25.99.29.490.092.00.0839.000000000026</t>
  </si>
  <si>
    <t>металлический, диаметр 20 мм, длина 180 мм, ГОСТ 9066-75</t>
  </si>
  <si>
    <t>25.99.29.490.092.00.0839.000000000017</t>
  </si>
  <si>
    <t>металлический, диаметр 24 мм, длина 150 мм, ГОСТ 9066-75</t>
  </si>
  <si>
    <t xml:space="preserve">Насос К100-80-165 эл/дв 15квт,3000 об/м. </t>
  </si>
  <si>
    <t xml:space="preserve">Насос К80-50-200 с эл/лем 15 квт, 2950 об/мин </t>
  </si>
  <si>
    <t xml:space="preserve">ЦНС 300/600 без эл.дв.  </t>
  </si>
  <si>
    <t xml:space="preserve">ЦНС180-340 без эл.дв. </t>
  </si>
  <si>
    <t>28.13.31.000.076.02.0796.000000000000</t>
  </si>
  <si>
    <t>для бурового насоса НБ-50 в сборе</t>
  </si>
  <si>
    <t>июнь-июль</t>
  </si>
  <si>
    <t>19.20.29.590.000.08.0112.000000000007</t>
  </si>
  <si>
    <t>класс 75W, - 40 сП, С, 4,1</t>
  </si>
  <si>
    <t>май-июнь</t>
  </si>
  <si>
    <t>ТПХ</t>
  </si>
  <si>
    <t>116-6 Т</t>
  </si>
  <si>
    <t>250-3 Т</t>
  </si>
  <si>
    <t>307-4 Т</t>
  </si>
  <si>
    <t>340-6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</si>
  <si>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</si>
  <si>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</si>
  <si>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</si>
  <si>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</si>
  <si>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</si>
  <si>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</si>
  <si>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</si>
  <si>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</si>
  <si>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</si>
  <si>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</si>
  <si>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</si>
  <si>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</si>
  <si>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</si>
  <si>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</si>
  <si>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</si>
  <si>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</si>
  <si>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</si>
  <si>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</si>
  <si>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</si>
  <si>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</si>
  <si>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</si>
  <si>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</si>
  <si>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</si>
  <si>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</si>
  <si>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Товары исключить</t>
  </si>
  <si>
    <t>Товары включить</t>
  </si>
  <si>
    <t>включить</t>
  </si>
  <si>
    <t>847 Т</t>
  </si>
  <si>
    <t>848 Т</t>
  </si>
  <si>
    <t>Приложение 1</t>
  </si>
  <si>
    <t>28 изменения и дополнения в План долгосрочных закупок товаров, работ и услуг АО "Эмбамунайгаз"</t>
  </si>
  <si>
    <t>2. Услуги</t>
  </si>
  <si>
    <t>исключить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</si>
  <si>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</si>
  <si>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</si>
  <si>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</si>
  <si>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</si>
  <si>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апрель-май</t>
  </si>
  <si>
    <t>Атырауская область, г.Атырау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</si>
  <si>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</si>
  <si>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103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</si>
  <si>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</si>
  <si>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</si>
  <si>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</si>
  <si>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</si>
  <si>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</si>
  <si>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104-1 У</t>
  </si>
  <si>
    <t>103-1 У</t>
  </si>
  <si>
    <t>Всего включить по услугам</t>
  </si>
  <si>
    <t>37-7 Т</t>
  </si>
  <si>
    <t>102-5 Т</t>
  </si>
  <si>
    <t>307-5 Т</t>
  </si>
  <si>
    <t>716-5 Т</t>
  </si>
  <si>
    <t>720-5 Т</t>
  </si>
  <si>
    <t>116-7 Т</t>
  </si>
  <si>
    <t>250-4 Т</t>
  </si>
  <si>
    <t>687-4 Т</t>
  </si>
  <si>
    <t>701-4 Т</t>
  </si>
  <si>
    <t>702-4 Т</t>
  </si>
  <si>
    <t>703-4 Т</t>
  </si>
  <si>
    <t>705-4 Т</t>
  </si>
  <si>
    <t>707-4 Т</t>
  </si>
  <si>
    <t>708-4 Т</t>
  </si>
  <si>
    <t>751-4 Т</t>
  </si>
  <si>
    <t>776-4 Т</t>
  </si>
  <si>
    <t>718-3 Т</t>
  </si>
  <si>
    <t>753-3 Т</t>
  </si>
  <si>
    <t>754-3 Т</t>
  </si>
  <si>
    <t>772-3 Т</t>
  </si>
  <si>
    <t>773-3 Т</t>
  </si>
  <si>
    <t>340-7 Т</t>
  </si>
  <si>
    <t>774-4 Т</t>
  </si>
  <si>
    <t>к приказу  АО "Эмбамунайгаз" №454 от "31"  мая 2016г.</t>
  </si>
  <si>
    <t>стальной, резьбовой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</si>
  <si>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</si>
  <si>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</si>
  <si>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</si>
  <si>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</si>
  <si>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</si>
  <si>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</si>
  <si>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</si>
  <si>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</si>
  <si>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</si>
  <si>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</si>
  <si>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</si>
  <si>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</si>
  <si>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</si>
  <si>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</si>
  <si>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</si>
  <si>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</si>
  <si>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</si>
  <si>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</si>
  <si>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</si>
  <si>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</si>
  <si>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</si>
  <si>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</si>
  <si>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</si>
  <si>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</si>
  <si>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</si>
  <si>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</si>
  <si>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</si>
  <si>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</si>
  <si>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</si>
  <si>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</si>
  <si>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</si>
  <si>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</si>
  <si>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</si>
  <si>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</si>
  <si>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</si>
  <si>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</si>
  <si>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</si>
  <si>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7,9,12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</si>
</sst>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&quot;€&quot;#,##0;[Red]\-&quot;€&quot;#,##0"/>
    <numFmt numFmtId="166" formatCode="_(* #,##0.00_);_(* \(#,##0.00\);_(* &quot;-&quot;??_);_(@_)"/>
    <numFmt numFmtId="167" formatCode="#,##0.00;[Red]#,##0.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40" fontId="2" fillId="3" borderId="1"/>
    <xf numFmtId="40" fontId="2" fillId="3" borderId="1"/>
    <xf numFmtId="49" fontId="10" fillId="4" borderId="2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</cellStyleXfs>
  <cellXfs count="100">
    <xf numFmtId="0" fontId="0" fillId="0" borderId="0" xfId="0"/>
    <xf numFmtId="0" fontId="12" fillId="0" borderId="0" xfId="21" applyFont="1" applyFill="1" applyAlignment="1">
      <alignment horizontal="center" vertical="center" wrapText="1"/>
    </xf>
    <xf numFmtId="0" fontId="12" fillId="0" borderId="0" xfId="21" applyFont="1" applyFill="1" applyAlignment="1">
      <alignment horizontal="center" vertical="center"/>
    </xf>
    <xf numFmtId="0" fontId="12" fillId="0" borderId="0" xfId="21" applyFont="1" applyFill="1" applyAlignment="1">
      <alignment horizontal="left" vertical="center"/>
    </xf>
    <xf numFmtId="0" fontId="13" fillId="0" borderId="1" xfId="21" applyFont="1" applyFill="1" applyBorder="1" applyAlignment="1">
      <alignment horizontal="center" vertical="center"/>
    </xf>
    <xf numFmtId="0" fontId="14" fillId="0" borderId="0" xfId="21" applyFont="1" applyFill="1" applyAlignment="1">
      <alignment horizontal="center" vertical="center"/>
    </xf>
    <xf numFmtId="0" fontId="14" fillId="0" borderId="0" xfId="22" applyFont="1" applyFill="1" applyAlignment="1">
      <alignment horizontal="center" vertical="center"/>
    </xf>
    <xf numFmtId="0" fontId="13" fillId="0" borderId="0" xfId="21" applyFont="1" applyFill="1" applyAlignment="1">
      <alignment horizontal="center" vertical="center"/>
    </xf>
    <xf numFmtId="0" fontId="13" fillId="0" borderId="1" xfId="21" applyFont="1" applyFill="1" applyBorder="1" applyAlignment="1">
      <alignment horizontal="left" vertical="center" wrapText="1"/>
    </xf>
    <xf numFmtId="0" fontId="13" fillId="0" borderId="1" xfId="21" applyFont="1" applyFill="1" applyBorder="1" applyAlignment="1">
      <alignment horizontal="left" vertical="center"/>
    </xf>
    <xf numFmtId="166" fontId="12" fillId="0" borderId="0" xfId="40" applyFont="1" applyFill="1" applyAlignment="1">
      <alignment horizontal="center" vertical="center"/>
    </xf>
    <xf numFmtId="0" fontId="14" fillId="0" borderId="0" xfId="22" applyFont="1" applyFill="1" applyAlignment="1">
      <alignment horizontal="left" vertical="center"/>
    </xf>
    <xf numFmtId="0" fontId="13" fillId="0" borderId="3" xfId="21" applyFont="1" applyFill="1" applyBorder="1" applyAlignment="1">
      <alignment horizontal="center" vertical="center"/>
    </xf>
    <xf numFmtId="166" fontId="14" fillId="0" borderId="0" xfId="40" applyFont="1" applyFill="1" applyAlignment="1">
      <alignment horizontal="center" vertical="center"/>
    </xf>
    <xf numFmtId="4" fontId="14" fillId="0" borderId="0" xfId="40" applyNumberFormat="1" applyFont="1" applyFill="1" applyAlignment="1">
      <alignment horizontal="center" vertical="center"/>
    </xf>
    <xf numFmtId="4" fontId="12" fillId="0" borderId="0" xfId="40" applyNumberFormat="1" applyFont="1" applyFill="1" applyAlignment="1">
      <alignment horizontal="center" vertical="center"/>
    </xf>
    <xf numFmtId="0" fontId="12" fillId="0" borderId="0" xfId="22" applyFont="1" applyFill="1" applyBorder="1" applyAlignment="1">
      <alignment horizontal="left" vertical="center"/>
    </xf>
    <xf numFmtId="3" fontId="13" fillId="0" borderId="1" xfId="22" applyNumberFormat="1" applyFont="1" applyFill="1" applyBorder="1" applyAlignment="1">
      <alignment horizontal="center" vertical="center"/>
    </xf>
    <xf numFmtId="0" fontId="12" fillId="0" borderId="6" xfId="0" applyFont="1" applyFill="1" applyBorder="1"/>
    <xf numFmtId="4" fontId="13" fillId="0" borderId="1" xfId="21" applyNumberFormat="1" applyFont="1" applyFill="1" applyBorder="1" applyAlignment="1">
      <alignment vertical="center" wrapText="1"/>
    </xf>
    <xf numFmtId="4" fontId="13" fillId="0" borderId="6" xfId="21" applyNumberFormat="1" applyFont="1" applyFill="1" applyBorder="1" applyAlignment="1">
      <alignment vertical="center" wrapText="1"/>
    </xf>
    <xf numFmtId="4" fontId="13" fillId="0" borderId="1" xfId="21" applyNumberFormat="1" applyFont="1" applyFill="1" applyBorder="1" applyAlignment="1">
      <alignment vertical="center"/>
    </xf>
    <xf numFmtId="4" fontId="12" fillId="0" borderId="1" xfId="22" applyNumberFormat="1" applyFont="1" applyFill="1" applyBorder="1" applyAlignment="1">
      <alignment vertical="center"/>
    </xf>
    <xf numFmtId="4" fontId="12" fillId="0" borderId="6" xfId="22" applyNumberFormat="1" applyFont="1" applyFill="1" applyBorder="1" applyAlignment="1">
      <alignment vertical="center"/>
    </xf>
    <xf numFmtId="4" fontId="13" fillId="0" borderId="1" xfId="22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4" fontId="12" fillId="0" borderId="0" xfId="21" applyNumberFormat="1" applyFont="1" applyFill="1" applyAlignment="1">
      <alignment vertical="center"/>
    </xf>
    <xf numFmtId="4" fontId="13" fillId="0" borderId="1" xfId="21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4" fontId="12" fillId="0" borderId="0" xfId="40" applyNumberFormat="1" applyFont="1" applyFill="1" applyAlignment="1">
      <alignment horizontal="center" vertical="center" wrapText="1"/>
    </xf>
    <xf numFmtId="166" fontId="13" fillId="0" borderId="0" xfId="40" applyFont="1" applyFill="1" applyAlignment="1">
      <alignment horizontal="center" vertical="center" wrapText="1"/>
    </xf>
    <xf numFmtId="4" fontId="13" fillId="0" borderId="0" xfId="21" applyNumberFormat="1" applyFont="1" applyFill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4" fontId="13" fillId="0" borderId="7" xfId="21" applyNumberFormat="1" applyFont="1" applyFill="1" applyBorder="1" applyAlignment="1">
      <alignment vertical="center" wrapText="1"/>
    </xf>
    <xf numFmtId="4" fontId="13" fillId="0" borderId="8" xfId="21" applyNumberFormat="1" applyFont="1" applyFill="1" applyBorder="1" applyAlignment="1">
      <alignment vertical="center" wrapText="1"/>
    </xf>
    <xf numFmtId="4" fontId="13" fillId="0" borderId="9" xfId="21" applyNumberFormat="1" applyFont="1" applyFill="1" applyBorder="1" applyAlignment="1">
      <alignment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4" fontId="12" fillId="0" borderId="10" xfId="0" applyNumberFormat="1" applyFont="1" applyFill="1" applyBorder="1" applyAlignment="1">
      <alignment vertical="center"/>
    </xf>
    <xf numFmtId="0" fontId="13" fillId="0" borderId="0" xfId="21" applyFont="1" applyFill="1" applyAlignment="1">
      <alignment horizontal="center" vertical="center" wrapText="1"/>
    </xf>
    <xf numFmtId="0" fontId="19" fillId="0" borderId="0" xfId="0" applyFont="1" applyFill="1"/>
    <xf numFmtId="0" fontId="12" fillId="0" borderId="0" xfId="60" applyFont="1" applyFill="1"/>
    <xf numFmtId="0" fontId="12" fillId="0" borderId="0" xfId="60" applyFont="1" applyFill="1" applyAlignment="1">
      <alignment horizontal="center" vertical="center"/>
    </xf>
    <xf numFmtId="167" fontId="13" fillId="0" borderId="0" xfId="22" applyNumberFormat="1" applyFont="1" applyFill="1" applyAlignment="1">
      <alignment vertical="center"/>
    </xf>
    <xf numFmtId="0" fontId="13" fillId="0" borderId="0" xfId="22" applyFont="1" applyFill="1" applyAlignment="1">
      <alignment horizontal="left" vertical="center"/>
    </xf>
    <xf numFmtId="0" fontId="12" fillId="0" borderId="11" xfId="0" applyFont="1" applyFill="1" applyBorder="1"/>
    <xf numFmtId="0" fontId="13" fillId="0" borderId="11" xfId="0" applyFont="1" applyFill="1" applyBorder="1"/>
    <xf numFmtId="0" fontId="12" fillId="0" borderId="11" xfId="21" applyFont="1" applyFill="1" applyBorder="1" applyAlignment="1">
      <alignment horizontal="center" vertical="center" wrapText="1"/>
    </xf>
    <xf numFmtId="0" fontId="12" fillId="0" borderId="11" xfId="38" applyFont="1" applyFill="1" applyBorder="1" applyAlignment="1">
      <alignment horizontal="left" vertical="center"/>
    </xf>
    <xf numFmtId="0" fontId="12" fillId="0" borderId="11" xfId="38" applyFont="1" applyFill="1" applyBorder="1" applyAlignment="1">
      <alignment horizontal="center" vertical="center"/>
    </xf>
    <xf numFmtId="0" fontId="12" fillId="0" borderId="11" xfId="38" applyFont="1" applyFill="1" applyBorder="1" applyAlignment="1">
      <alignment vertical="center"/>
    </xf>
    <xf numFmtId="4" fontId="12" fillId="0" borderId="11" xfId="22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4" fontId="12" fillId="0" borderId="11" xfId="15" applyNumberFormat="1" applyFont="1" applyFill="1" applyBorder="1" applyAlignment="1" applyProtection="1">
      <alignment vertical="center"/>
      <protection hidden="1"/>
    </xf>
    <xf numFmtId="0" fontId="12" fillId="0" borderId="11" xfId="22" applyFont="1" applyFill="1" applyBorder="1" applyAlignment="1">
      <alignment horizontal="left" vertical="center"/>
    </xf>
    <xf numFmtId="0" fontId="12" fillId="0" borderId="11" xfId="38" applyNumberFormat="1" applyFont="1" applyFill="1" applyBorder="1" applyAlignment="1" applyProtection="1">
      <alignment horizontal="center" vertical="center"/>
      <protection hidden="1"/>
    </xf>
    <xf numFmtId="0" fontId="12" fillId="0" borderId="11" xfId="68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  <protection hidden="1"/>
    </xf>
    <xf numFmtId="0" fontId="12" fillId="0" borderId="11" xfId="38" applyNumberFormat="1" applyFont="1" applyFill="1" applyBorder="1" applyAlignment="1" applyProtection="1">
      <alignment horizontal="left" vertical="center"/>
      <protection hidden="1"/>
    </xf>
    <xf numFmtId="0" fontId="12" fillId="0" borderId="11" xfId="21" applyFont="1" applyFill="1" applyBorder="1" applyAlignment="1">
      <alignment horizontal="left" vertical="center"/>
    </xf>
    <xf numFmtId="4" fontId="12" fillId="0" borderId="11" xfId="66" applyNumberFormat="1" applyFont="1" applyFill="1" applyBorder="1" applyAlignment="1" applyProtection="1">
      <alignment vertical="center"/>
      <protection hidden="1"/>
    </xf>
    <xf numFmtId="4" fontId="12" fillId="0" borderId="11" xfId="38" applyNumberFormat="1" applyFont="1" applyFill="1" applyBorder="1" applyAlignment="1" applyProtection="1">
      <alignment vertical="center"/>
      <protection hidden="1"/>
    </xf>
    <xf numFmtId="4" fontId="12" fillId="0" borderId="11" xfId="21" applyNumberFormat="1" applyFont="1" applyFill="1" applyBorder="1" applyAlignment="1">
      <alignment vertical="center"/>
    </xf>
    <xf numFmtId="0" fontId="12" fillId="0" borderId="11" xfId="0" applyFont="1" applyFill="1" applyBorder="1" applyAlignment="1"/>
    <xf numFmtId="0" fontId="12" fillId="0" borderId="11" xfId="22" applyFont="1" applyFill="1" applyBorder="1" applyAlignment="1">
      <alignment vertical="center"/>
    </xf>
    <xf numFmtId="4" fontId="12" fillId="0" borderId="11" xfId="22" applyNumberFormat="1" applyFont="1" applyFill="1" applyBorder="1" applyAlignment="1">
      <alignment vertical="center"/>
    </xf>
    <xf numFmtId="4" fontId="13" fillId="0" borderId="11" xfId="0" applyNumberFormat="1" applyFont="1" applyFill="1" applyBorder="1"/>
    <xf numFmtId="0" fontId="12" fillId="0" borderId="0" xfId="0" applyFont="1" applyFill="1"/>
    <xf numFmtId="0" fontId="12" fillId="0" borderId="12" xfId="0" applyFont="1" applyFill="1" applyBorder="1"/>
    <xf numFmtId="0" fontId="20" fillId="0" borderId="0" xfId="0" applyNumberFormat="1" applyFont="1" applyFill="1" applyBorder="1"/>
    <xf numFmtId="0" fontId="21" fillId="0" borderId="0" xfId="0" applyNumberFormat="1" applyFont="1" applyFill="1" applyBorder="1"/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/>
    <xf numFmtId="0" fontId="23" fillId="0" borderId="0" xfId="0" applyNumberFormat="1" applyFont="1" applyFill="1" applyBorder="1"/>
    <xf numFmtId="0" fontId="24" fillId="0" borderId="0" xfId="0" applyNumberFormat="1" applyFont="1" applyFill="1" applyBorder="1"/>
    <xf numFmtId="0" fontId="25" fillId="0" borderId="0" xfId="0" applyNumberFormat="1" applyFont="1" applyFill="1" applyBorder="1"/>
    <xf numFmtId="0" fontId="26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 wrapText="1"/>
    </xf>
    <xf numFmtId="0" fontId="27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wrapText="1"/>
    </xf>
    <xf numFmtId="0" fontId="28" fillId="0" borderId="0" xfId="0" applyNumberFormat="1" applyFont="1" applyFill="1" applyBorder="1"/>
    <xf numFmtId="49" fontId="21" fillId="0" borderId="0" xfId="0" applyNumberFormat="1" applyFont="1" applyFill="1" applyBorder="1"/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13" fillId="0" borderId="4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4" xfId="21" applyFont="1" applyFill="1" applyBorder="1" applyAlignment="1">
      <alignment horizontal="left" vertical="center" wrapText="1"/>
    </xf>
    <xf numFmtId="0" fontId="13" fillId="0" borderId="5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center" vertical="center" wrapText="1"/>
    </xf>
    <xf numFmtId="4" fontId="13" fillId="0" borderId="5" xfId="21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left" vertical="center" wrapText="1"/>
    </xf>
  </cellXfs>
  <cellStyles count="69">
    <cellStyle name=" 1" xfId="1"/>
    <cellStyle name="Normal 2" xfId="2"/>
    <cellStyle name="Normal 2 3 2" xfId="3"/>
    <cellStyle name="Normal 2 3 2 2" xfId="4"/>
    <cellStyle name="Normal 2 3 2 2 2" xfId="66"/>
    <cellStyle name="Normal 2 3 2 3" xfId="5"/>
    <cellStyle name="Normal 2 3 2 4" xfId="62"/>
    <cellStyle name="Normal 3" xfId="6"/>
    <cellStyle name="Normal 3 2" xfId="7"/>
    <cellStyle name="SAS FM Read-only data cell (read-only table)" xfId="8"/>
    <cellStyle name="SAS FM Read-only data cell (read-only table) 3" xfId="9"/>
    <cellStyle name="SAS FM Row header" xfId="10"/>
    <cellStyle name="Style 1" xfId="11"/>
    <cellStyle name="Гиперссылка 2" xfId="12"/>
    <cellStyle name="Обычный" xfId="0" builtinId="0"/>
    <cellStyle name="Обычный 10" xfId="13"/>
    <cellStyle name="Обычный 10 2" xfId="14"/>
    <cellStyle name="Обычный 10 2 2" xfId="63"/>
    <cellStyle name="Обычный 11" xfId="15"/>
    <cellStyle name="Обычный 11 2" xfId="16"/>
    <cellStyle name="Обычный 12" xfId="17"/>
    <cellStyle name="Обычный 13" xfId="18"/>
    <cellStyle name="Обычный 14" xfId="60"/>
    <cellStyle name="Обычный 142" xfId="68"/>
    <cellStyle name="Обычный 15" xfId="19"/>
    <cellStyle name="Обычный 15 2" xfId="64"/>
    <cellStyle name="Обычный 16" xfId="20"/>
    <cellStyle name="Обычный 2" xfId="21"/>
    <cellStyle name="Обычный 2 2" xfId="22"/>
    <cellStyle name="Обычный 2 2 2 2" xfId="23"/>
    <cellStyle name="Обычный 2 2 2_Корр ГПЗ 2012 (для РА)финал" xfId="24"/>
    <cellStyle name="Обычный 2 2 3" xfId="25"/>
    <cellStyle name="Обычный 2 3_Корр ГПЗ 2012 (для РА)финал" xfId="26"/>
    <cellStyle name="Обычный 2_План ГЗ на 2011г  первочередные " xfId="27"/>
    <cellStyle name="Обычный 22" xfId="28"/>
    <cellStyle name="Обычный 3" xfId="29"/>
    <cellStyle name="Обычный 3 2" xfId="30"/>
    <cellStyle name="Обычный 4" xfId="31"/>
    <cellStyle name="Обычный 4 2" xfId="65"/>
    <cellStyle name="Обычный 4 2 2" xfId="67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Стиль 1" xfId="38"/>
    <cellStyle name="Стиль 1 2" xfId="39"/>
    <cellStyle name="Финансовый" xfId="40" builtinId="3"/>
    <cellStyle name="Финансовый 10" xfId="41"/>
    <cellStyle name="Финансовый 11" xfId="61"/>
    <cellStyle name="Финансовый 2" xfId="42"/>
    <cellStyle name="Финансовый 2 2" xfId="43"/>
    <cellStyle name="Финансовый 2 3" xfId="44"/>
    <cellStyle name="Финансовый 2 5" xfId="45"/>
    <cellStyle name="Финансовый 3" xfId="46"/>
    <cellStyle name="Финансовый 4" xfId="47"/>
    <cellStyle name="Финансовый 4 2" xfId="48"/>
    <cellStyle name="Финансовый 5" xfId="49"/>
    <cellStyle name="Финансовый 6" xfId="50"/>
    <cellStyle name="Финансовый 6 2" xfId="51"/>
    <cellStyle name="Финансовый 7" xfId="52"/>
    <cellStyle name="Финансовый 7 2" xfId="53"/>
    <cellStyle name="Финансовый 8" xfId="54"/>
    <cellStyle name="Финансовый 8 2" xfId="55"/>
    <cellStyle name="Финансовый 9" xfId="56"/>
    <cellStyle name="Финансовый 9 2" xfId="57"/>
    <cellStyle name="Финансовый 9 3" xfId="58"/>
    <cellStyle name="Хороший 2" xfId="59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10"/>
  <sheetViews>
    <sheetView tabSelected="1" zoomScale="85" zoomScaleNormal="85" workbookViewId="0">
      <pane ySplit="8" topLeftCell="A9" activePane="bottomLeft" state="frozen"/>
      <selection activeCell="A31" sqref="A31"/>
      <selection pane="bottomLeft" activeCell="N40" sqref="N40"/>
    </sheetView>
  </sheetViews>
  <sheetFormatPr defaultColWidth="11.5703125" defaultRowHeight="12.75" outlineLevelRow="1" x14ac:dyDescent="0.2"/>
  <cols>
    <col min="1" max="1" width="9.140625" style="2" customWidth="1"/>
    <col min="2" max="2" width="17.42578125" style="2" customWidth="1"/>
    <col min="3" max="6" width="17.42578125" style="3" customWidth="1"/>
    <col min="7" max="7" width="7" style="2" customWidth="1"/>
    <col min="8" max="8" width="5" style="2" customWidth="1"/>
    <col min="9" max="9" width="12.42578125" style="3" customWidth="1"/>
    <col min="10" max="10" width="8.28515625" style="3" customWidth="1"/>
    <col min="11" max="11" width="7.7109375" style="3" customWidth="1"/>
    <col min="12" max="12" width="20.42578125" style="3" customWidth="1"/>
    <col min="13" max="13" width="6.85546875" style="3" customWidth="1"/>
    <col min="14" max="15" width="7.42578125" style="26" customWidth="1"/>
    <col min="16" max="17" width="7.7109375" style="26" customWidth="1"/>
    <col min="18" max="22" width="14" style="26" customWidth="1"/>
    <col min="23" max="23" width="15.7109375" style="26" customWidth="1"/>
    <col min="24" max="25" width="17.85546875" style="26" customWidth="1"/>
    <col min="26" max="26" width="6.28515625" style="2" customWidth="1"/>
    <col min="27" max="27" width="8" style="2" customWidth="1"/>
    <col min="28" max="28" width="11.140625" style="2" customWidth="1"/>
    <col min="29" max="29" width="9" style="10" customWidth="1"/>
    <col min="30" max="30" width="13.28515625" style="15" customWidth="1"/>
    <col min="31" max="199" width="9.140625" style="2" customWidth="1"/>
    <col min="200" max="200" width="6.140625" style="2" customWidth="1"/>
    <col min="201" max="201" width="14.42578125" style="2" customWidth="1"/>
    <col min="202" max="202" width="18.42578125" style="2" customWidth="1"/>
    <col min="203" max="203" width="23" style="2" customWidth="1"/>
    <col min="204" max="204" width="25.28515625" style="2" customWidth="1"/>
    <col min="205" max="205" width="15" style="2" customWidth="1"/>
    <col min="206" max="206" width="9.140625" style="2" customWidth="1"/>
    <col min="207" max="207" width="10.5703125" style="2" customWidth="1"/>
    <col min="208" max="208" width="15" style="2" customWidth="1"/>
    <col min="209" max="209" width="13.42578125" style="2" customWidth="1"/>
    <col min="210" max="210" width="12" style="2" customWidth="1"/>
    <col min="211" max="211" width="33" style="2" customWidth="1"/>
    <col min="212" max="212" width="9.140625" style="2" customWidth="1"/>
    <col min="213" max="219" width="15.85546875" style="2" customWidth="1"/>
    <col min="220" max="220" width="15.42578125" style="2" customWidth="1"/>
    <col min="221" max="222" width="18.7109375" style="2" customWidth="1"/>
    <col min="223" max="223" width="15.7109375" style="2" customWidth="1"/>
    <col min="224" max="224" width="12.28515625" style="2" customWidth="1"/>
    <col min="225" max="225" width="11.5703125" style="2" customWidth="1"/>
    <col min="226" max="16384" width="11.5703125" style="2"/>
  </cols>
  <sheetData>
    <row r="1" spans="1:225" s="73" customFormat="1" x14ac:dyDescent="0.2">
      <c r="A1" s="16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5"/>
      <c r="AA1" s="44"/>
      <c r="AB1" s="43"/>
    </row>
    <row r="2" spans="1:225" s="73" customForma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3"/>
      <c r="V2" s="43"/>
      <c r="W2" s="46" t="s">
        <v>156</v>
      </c>
      <c r="X2" s="44"/>
      <c r="Y2" s="44"/>
      <c r="Z2" s="45"/>
      <c r="AA2" s="44"/>
      <c r="AB2" s="43"/>
    </row>
    <row r="3" spans="1:225" s="73" customFormat="1" x14ac:dyDescent="0.2">
      <c r="A3" s="44"/>
      <c r="B3" s="44"/>
      <c r="C3" s="44"/>
      <c r="D3" s="44"/>
      <c r="E3" s="44"/>
      <c r="F3" s="44"/>
      <c r="G3" s="44"/>
      <c r="H3" s="44"/>
      <c r="I3" s="47" t="s">
        <v>157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3"/>
      <c r="V3" s="43"/>
      <c r="W3" s="46" t="s">
        <v>199</v>
      </c>
      <c r="X3" s="44"/>
      <c r="Y3" s="44"/>
      <c r="Z3" s="45"/>
      <c r="AA3" s="44"/>
      <c r="AB3" s="43"/>
    </row>
    <row r="4" spans="1:225" s="73" customFormat="1" x14ac:dyDescent="0.2">
      <c r="A4" s="44"/>
      <c r="B4" s="44"/>
      <c r="C4" s="44"/>
      <c r="D4" s="44"/>
      <c r="E4" s="44"/>
      <c r="F4" s="44"/>
      <c r="G4" s="44"/>
      <c r="H4" s="44"/>
      <c r="I4" s="47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3"/>
      <c r="V4" s="43"/>
      <c r="W4" s="46"/>
      <c r="X4" s="44"/>
      <c r="Y4" s="44"/>
      <c r="Z4" s="45"/>
      <c r="AA4" s="44"/>
      <c r="AB4" s="43"/>
    </row>
    <row r="5" spans="1:225" s="5" customFormat="1" x14ac:dyDescent="0.2">
      <c r="A5" s="6"/>
      <c r="B5" s="16"/>
      <c r="C5" s="11"/>
      <c r="D5" s="11"/>
      <c r="E5" s="11"/>
      <c r="F5" s="11"/>
      <c r="G5" s="6"/>
      <c r="H5" s="6"/>
      <c r="I5" s="11"/>
      <c r="J5" s="11"/>
      <c r="K5" s="11"/>
      <c r="L5" s="11"/>
      <c r="M5" s="1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1"/>
      <c r="AC5" s="13"/>
      <c r="AD5" s="14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</row>
    <row r="6" spans="1:225" ht="25.5" x14ac:dyDescent="0.2">
      <c r="A6" s="91" t="s">
        <v>19</v>
      </c>
      <c r="B6" s="91" t="s">
        <v>5</v>
      </c>
      <c r="C6" s="93" t="s">
        <v>20</v>
      </c>
      <c r="D6" s="91" t="s">
        <v>21</v>
      </c>
      <c r="E6" s="91" t="s">
        <v>22</v>
      </c>
      <c r="F6" s="91" t="s">
        <v>23</v>
      </c>
      <c r="G6" s="91" t="s">
        <v>0</v>
      </c>
      <c r="H6" s="91" t="s">
        <v>24</v>
      </c>
      <c r="I6" s="91" t="s">
        <v>25</v>
      </c>
      <c r="J6" s="91" t="s">
        <v>1</v>
      </c>
      <c r="K6" s="91" t="s">
        <v>8</v>
      </c>
      <c r="L6" s="91" t="s">
        <v>6</v>
      </c>
      <c r="M6" s="91" t="s">
        <v>26</v>
      </c>
      <c r="N6" s="34" t="s">
        <v>2</v>
      </c>
      <c r="O6" s="35"/>
      <c r="P6" s="35"/>
      <c r="Q6" s="35"/>
      <c r="R6" s="35"/>
      <c r="S6" s="35"/>
      <c r="T6" s="35"/>
      <c r="U6" s="35"/>
      <c r="V6" s="36"/>
      <c r="W6" s="95" t="s">
        <v>3</v>
      </c>
      <c r="X6" s="95" t="s">
        <v>27</v>
      </c>
      <c r="Y6" s="95" t="s">
        <v>28</v>
      </c>
      <c r="Z6" s="91" t="s">
        <v>7</v>
      </c>
      <c r="AA6" s="91" t="s">
        <v>29</v>
      </c>
      <c r="AB6" s="91" t="s">
        <v>4</v>
      </c>
      <c r="AC6" s="30"/>
      <c r="AD6" s="29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</row>
    <row r="7" spans="1:225" x14ac:dyDescent="0.2">
      <c r="A7" s="92"/>
      <c r="B7" s="92"/>
      <c r="C7" s="94"/>
      <c r="D7" s="92"/>
      <c r="E7" s="92"/>
      <c r="F7" s="92"/>
      <c r="G7" s="92"/>
      <c r="H7" s="92"/>
      <c r="I7" s="92"/>
      <c r="J7" s="92"/>
      <c r="K7" s="92"/>
      <c r="L7" s="92"/>
      <c r="M7" s="92"/>
      <c r="N7" s="27" t="s">
        <v>30</v>
      </c>
      <c r="O7" s="27" t="s">
        <v>31</v>
      </c>
      <c r="P7" s="27" t="s">
        <v>32</v>
      </c>
      <c r="Q7" s="27" t="s">
        <v>33</v>
      </c>
      <c r="R7" s="27" t="s">
        <v>34</v>
      </c>
      <c r="S7" s="27" t="s">
        <v>35</v>
      </c>
      <c r="T7" s="27" t="s">
        <v>36</v>
      </c>
      <c r="U7" s="27" t="s">
        <v>41</v>
      </c>
      <c r="V7" s="27" t="s">
        <v>64</v>
      </c>
      <c r="W7" s="96"/>
      <c r="X7" s="96"/>
      <c r="Y7" s="96"/>
      <c r="Z7" s="92"/>
      <c r="AA7" s="92"/>
      <c r="AB7" s="92"/>
      <c r="AC7" s="30"/>
      <c r="AD7" s="29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</row>
    <row r="8" spans="1:225" x14ac:dyDescent="0.2">
      <c r="A8" s="37">
        <v>1</v>
      </c>
      <c r="B8" s="37">
        <v>2</v>
      </c>
      <c r="C8" s="8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14</v>
      </c>
      <c r="P8" s="37">
        <v>14</v>
      </c>
      <c r="Q8" s="37">
        <v>14</v>
      </c>
      <c r="R8" s="37">
        <v>14</v>
      </c>
      <c r="S8" s="37">
        <v>14</v>
      </c>
      <c r="T8" s="37">
        <v>14</v>
      </c>
      <c r="U8" s="37">
        <v>14</v>
      </c>
      <c r="V8" s="37">
        <v>14</v>
      </c>
      <c r="W8" s="37">
        <v>15</v>
      </c>
      <c r="X8" s="37">
        <v>16</v>
      </c>
      <c r="Y8" s="37">
        <v>17</v>
      </c>
      <c r="Z8" s="37">
        <v>18</v>
      </c>
      <c r="AA8" s="37">
        <v>19</v>
      </c>
      <c r="AB8" s="37">
        <v>20</v>
      </c>
      <c r="AC8" s="30"/>
      <c r="AD8" s="29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</row>
    <row r="9" spans="1:225" x14ac:dyDescent="0.2">
      <c r="A9" s="9" t="s">
        <v>151</v>
      </c>
      <c r="B9" s="4"/>
      <c r="C9" s="8"/>
      <c r="D9" s="8"/>
      <c r="E9" s="8"/>
      <c r="F9" s="8"/>
      <c r="G9" s="37"/>
      <c r="H9" s="37"/>
      <c r="I9" s="8"/>
      <c r="J9" s="8"/>
      <c r="K9" s="8"/>
      <c r="L9" s="8"/>
      <c r="M9" s="8"/>
      <c r="N9" s="19"/>
      <c r="O9" s="19"/>
      <c r="P9" s="19"/>
      <c r="Q9" s="19"/>
      <c r="R9" s="19"/>
      <c r="S9" s="19"/>
      <c r="T9" s="19"/>
      <c r="U9" s="19"/>
      <c r="V9" s="20"/>
      <c r="W9" s="19"/>
      <c r="X9" s="19"/>
      <c r="Y9" s="19"/>
      <c r="Z9" s="37"/>
      <c r="AA9" s="37"/>
      <c r="AB9" s="37"/>
      <c r="AC9" s="42"/>
      <c r="AD9" s="1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</row>
    <row r="10" spans="1:225" outlineLevel="1" x14ac:dyDescent="0.2">
      <c r="A10" s="33" t="s">
        <v>65</v>
      </c>
      <c r="B10" s="18" t="s">
        <v>9</v>
      </c>
      <c r="C10" s="33" t="s">
        <v>60</v>
      </c>
      <c r="D10" s="18" t="s">
        <v>66</v>
      </c>
      <c r="E10" s="18" t="s">
        <v>61</v>
      </c>
      <c r="F10" s="18" t="s">
        <v>48</v>
      </c>
      <c r="G10" s="28" t="s">
        <v>11</v>
      </c>
      <c r="H10" s="28">
        <v>82</v>
      </c>
      <c r="I10" s="18" t="s">
        <v>38</v>
      </c>
      <c r="J10" s="18" t="s">
        <v>16</v>
      </c>
      <c r="K10" s="18" t="s">
        <v>12</v>
      </c>
      <c r="L10" s="18" t="s">
        <v>13</v>
      </c>
      <c r="M10" s="18" t="s">
        <v>40</v>
      </c>
      <c r="N10" s="25"/>
      <c r="O10" s="25"/>
      <c r="P10" s="25">
        <v>4</v>
      </c>
      <c r="Q10" s="25">
        <v>4</v>
      </c>
      <c r="R10" s="25">
        <v>4</v>
      </c>
      <c r="S10" s="25">
        <v>4</v>
      </c>
      <c r="T10" s="25">
        <v>4</v>
      </c>
      <c r="U10" s="25"/>
      <c r="V10" s="25"/>
      <c r="W10" s="25">
        <v>19250000</v>
      </c>
      <c r="X10" s="41">
        <v>0</v>
      </c>
      <c r="Y10" s="25">
        <f t="shared" ref="Y10" si="0">X10*1.12</f>
        <v>0</v>
      </c>
      <c r="Z10" s="18" t="s">
        <v>15</v>
      </c>
      <c r="AA10" s="28">
        <v>2014</v>
      </c>
      <c r="AB10" s="28">
        <v>14</v>
      </c>
      <c r="AC10" s="7"/>
      <c r="AD10" s="31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</row>
    <row r="11" spans="1:225" outlineLevel="1" x14ac:dyDescent="0.2">
      <c r="A11" s="33" t="s">
        <v>68</v>
      </c>
      <c r="B11" s="18" t="s">
        <v>9</v>
      </c>
      <c r="C11" s="33" t="s">
        <v>62</v>
      </c>
      <c r="D11" s="18" t="s">
        <v>37</v>
      </c>
      <c r="E11" s="18" t="s">
        <v>63</v>
      </c>
      <c r="F11" s="18" t="s">
        <v>17</v>
      </c>
      <c r="G11" s="28" t="s">
        <v>11</v>
      </c>
      <c r="H11" s="28">
        <v>50</v>
      </c>
      <c r="I11" s="18" t="s">
        <v>38</v>
      </c>
      <c r="J11" s="18" t="s">
        <v>16</v>
      </c>
      <c r="K11" s="18" t="s">
        <v>12</v>
      </c>
      <c r="L11" s="18" t="s">
        <v>13</v>
      </c>
      <c r="M11" s="18" t="s">
        <v>40</v>
      </c>
      <c r="N11" s="25"/>
      <c r="O11" s="25"/>
      <c r="P11" s="25">
        <v>375</v>
      </c>
      <c r="Q11" s="25">
        <v>80</v>
      </c>
      <c r="R11" s="25">
        <v>47</v>
      </c>
      <c r="S11" s="25">
        <v>110</v>
      </c>
      <c r="T11" s="25">
        <v>110</v>
      </c>
      <c r="U11" s="25"/>
      <c r="V11" s="25"/>
      <c r="W11" s="25">
        <v>56308.92</v>
      </c>
      <c r="X11" s="41">
        <v>0</v>
      </c>
      <c r="Y11" s="25">
        <f t="shared" ref="Y11:Y12" si="1">X11*1.12</f>
        <v>0</v>
      </c>
      <c r="Z11" s="18" t="s">
        <v>15</v>
      </c>
      <c r="AA11" s="28">
        <v>2014</v>
      </c>
      <c r="AB11" s="28">
        <v>14</v>
      </c>
      <c r="AC11" s="7"/>
      <c r="AD11" s="31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</row>
    <row r="12" spans="1:225" outlineLevel="1" x14ac:dyDescent="0.2">
      <c r="A12" s="40" t="s">
        <v>123</v>
      </c>
      <c r="B12" s="38" t="s">
        <v>9</v>
      </c>
      <c r="C12" s="40" t="s">
        <v>70</v>
      </c>
      <c r="D12" s="38" t="s">
        <v>69</v>
      </c>
      <c r="E12" s="38" t="s">
        <v>71</v>
      </c>
      <c r="F12" s="38" t="s">
        <v>18</v>
      </c>
      <c r="G12" s="39" t="s">
        <v>58</v>
      </c>
      <c r="H12" s="39">
        <v>50</v>
      </c>
      <c r="I12" s="38" t="s">
        <v>121</v>
      </c>
      <c r="J12" s="38" t="s">
        <v>16</v>
      </c>
      <c r="K12" s="38" t="s">
        <v>12</v>
      </c>
      <c r="L12" s="38" t="s">
        <v>13</v>
      </c>
      <c r="M12" s="38" t="s">
        <v>39</v>
      </c>
      <c r="N12" s="41"/>
      <c r="O12" s="41"/>
      <c r="P12" s="41"/>
      <c r="Q12" s="41"/>
      <c r="R12" s="41">
        <v>14</v>
      </c>
      <c r="S12" s="41">
        <v>14</v>
      </c>
      <c r="T12" s="41">
        <v>14</v>
      </c>
      <c r="U12" s="41">
        <v>14</v>
      </c>
      <c r="V12" s="41">
        <v>14</v>
      </c>
      <c r="W12" s="41">
        <v>127999.99999999999</v>
      </c>
      <c r="X12" s="41">
        <v>0</v>
      </c>
      <c r="Y12" s="41">
        <f t="shared" si="1"/>
        <v>0</v>
      </c>
      <c r="Z12" s="38" t="s">
        <v>122</v>
      </c>
      <c r="AA12" s="39">
        <v>2016</v>
      </c>
      <c r="AB12" s="39">
        <v>9.1199999999999992</v>
      </c>
      <c r="AC12" s="7"/>
      <c r="AD12" s="31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</row>
    <row r="13" spans="1:225" outlineLevel="1" x14ac:dyDescent="0.2">
      <c r="A13" s="40" t="s">
        <v>124</v>
      </c>
      <c r="B13" s="38" t="s">
        <v>9</v>
      </c>
      <c r="C13" s="39" t="s">
        <v>116</v>
      </c>
      <c r="D13" s="39" t="s">
        <v>42</v>
      </c>
      <c r="E13" s="39" t="s">
        <v>117</v>
      </c>
      <c r="F13" s="38" t="s">
        <v>43</v>
      </c>
      <c r="G13" s="39" t="s">
        <v>72</v>
      </c>
      <c r="H13" s="39">
        <v>45</v>
      </c>
      <c r="I13" s="38" t="s">
        <v>121</v>
      </c>
      <c r="J13" s="38" t="s">
        <v>16</v>
      </c>
      <c r="K13" s="38" t="s">
        <v>12</v>
      </c>
      <c r="L13" s="38" t="s">
        <v>13</v>
      </c>
      <c r="M13" s="38" t="s">
        <v>40</v>
      </c>
      <c r="N13" s="41"/>
      <c r="O13" s="41"/>
      <c r="P13" s="41"/>
      <c r="Q13" s="41"/>
      <c r="R13" s="41">
        <v>80</v>
      </c>
      <c r="S13" s="41">
        <v>80</v>
      </c>
      <c r="T13" s="41">
        <v>80</v>
      </c>
      <c r="U13" s="41">
        <v>80</v>
      </c>
      <c r="V13" s="41">
        <v>80</v>
      </c>
      <c r="W13" s="41">
        <v>25256</v>
      </c>
      <c r="X13" s="41">
        <v>0</v>
      </c>
      <c r="Y13" s="41">
        <f>X13*1.12</f>
        <v>0</v>
      </c>
      <c r="Z13" s="38" t="s">
        <v>122</v>
      </c>
      <c r="AA13" s="39">
        <v>2016</v>
      </c>
      <c r="AB13" s="39">
        <v>9.1199999999999992</v>
      </c>
      <c r="AC13" s="7"/>
      <c r="AD13" s="31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</row>
    <row r="14" spans="1:225" outlineLevel="1" x14ac:dyDescent="0.2">
      <c r="A14" s="40" t="s">
        <v>125</v>
      </c>
      <c r="B14" s="38" t="s">
        <v>9</v>
      </c>
      <c r="C14" s="40" t="s">
        <v>73</v>
      </c>
      <c r="D14" s="38" t="s">
        <v>74</v>
      </c>
      <c r="E14" s="38" t="s">
        <v>75</v>
      </c>
      <c r="F14" s="38" t="s">
        <v>76</v>
      </c>
      <c r="G14" s="39" t="s">
        <v>58</v>
      </c>
      <c r="H14" s="39">
        <v>45</v>
      </c>
      <c r="I14" s="38" t="s">
        <v>121</v>
      </c>
      <c r="J14" s="38" t="s">
        <v>16</v>
      </c>
      <c r="K14" s="38" t="s">
        <v>12</v>
      </c>
      <c r="L14" s="38" t="s">
        <v>13</v>
      </c>
      <c r="M14" s="38" t="s">
        <v>39</v>
      </c>
      <c r="N14" s="41"/>
      <c r="O14" s="41"/>
      <c r="P14" s="41"/>
      <c r="Q14" s="41"/>
      <c r="R14" s="41">
        <v>9</v>
      </c>
      <c r="S14" s="41">
        <v>9</v>
      </c>
      <c r="T14" s="41">
        <v>9</v>
      </c>
      <c r="U14" s="41">
        <v>9</v>
      </c>
      <c r="V14" s="41">
        <v>9</v>
      </c>
      <c r="W14" s="41">
        <v>334820</v>
      </c>
      <c r="X14" s="41">
        <v>0</v>
      </c>
      <c r="Y14" s="41">
        <f t="shared" ref="Y14:Y15" si="2">X14*1.12</f>
        <v>0</v>
      </c>
      <c r="Z14" s="38" t="s">
        <v>122</v>
      </c>
      <c r="AA14" s="39">
        <v>2016</v>
      </c>
      <c r="AB14" s="39">
        <v>9.1199999999999992</v>
      </c>
      <c r="AC14" s="7"/>
      <c r="AD14" s="31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</row>
    <row r="15" spans="1:225" outlineLevel="1" x14ac:dyDescent="0.2">
      <c r="A15" s="40" t="s">
        <v>126</v>
      </c>
      <c r="B15" s="38" t="s">
        <v>9</v>
      </c>
      <c r="C15" s="40" t="s">
        <v>79</v>
      </c>
      <c r="D15" s="38" t="s">
        <v>45</v>
      </c>
      <c r="E15" s="38" t="s">
        <v>46</v>
      </c>
      <c r="F15" s="38" t="s">
        <v>80</v>
      </c>
      <c r="G15" s="39" t="s">
        <v>59</v>
      </c>
      <c r="H15" s="39">
        <v>54</v>
      </c>
      <c r="I15" s="38" t="s">
        <v>121</v>
      </c>
      <c r="J15" s="38" t="s">
        <v>16</v>
      </c>
      <c r="K15" s="38" t="s">
        <v>12</v>
      </c>
      <c r="L15" s="38" t="s">
        <v>13</v>
      </c>
      <c r="M15" s="38" t="s">
        <v>40</v>
      </c>
      <c r="N15" s="41"/>
      <c r="O15" s="41"/>
      <c r="P15" s="41"/>
      <c r="Q15" s="41"/>
      <c r="R15" s="41">
        <v>2</v>
      </c>
      <c r="S15" s="41">
        <v>3</v>
      </c>
      <c r="T15" s="41">
        <v>3</v>
      </c>
      <c r="U15" s="41">
        <v>3</v>
      </c>
      <c r="V15" s="41">
        <v>3</v>
      </c>
      <c r="W15" s="41">
        <v>34379611.82</v>
      </c>
      <c r="X15" s="41">
        <v>0</v>
      </c>
      <c r="Y15" s="41">
        <f t="shared" si="2"/>
        <v>0</v>
      </c>
      <c r="Z15" s="38" t="s">
        <v>122</v>
      </c>
      <c r="AA15" s="39">
        <v>2016</v>
      </c>
      <c r="AB15" s="39" t="s">
        <v>238</v>
      </c>
      <c r="AC15" s="7"/>
      <c r="AD15" s="31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</row>
    <row r="16" spans="1:225" outlineLevel="1" x14ac:dyDescent="0.2">
      <c r="A16" s="40" t="s">
        <v>127</v>
      </c>
      <c r="B16" s="38" t="s">
        <v>9</v>
      </c>
      <c r="C16" s="40" t="s">
        <v>128</v>
      </c>
      <c r="D16" s="38" t="s">
        <v>129</v>
      </c>
      <c r="E16" s="38" t="s">
        <v>130</v>
      </c>
      <c r="F16" s="38" t="s">
        <v>83</v>
      </c>
      <c r="G16" s="39" t="s">
        <v>72</v>
      </c>
      <c r="H16" s="39">
        <v>45</v>
      </c>
      <c r="I16" s="38" t="s">
        <v>121</v>
      </c>
      <c r="J16" s="38" t="s">
        <v>16</v>
      </c>
      <c r="K16" s="38" t="s">
        <v>12</v>
      </c>
      <c r="L16" s="38" t="s">
        <v>13</v>
      </c>
      <c r="M16" s="38" t="s">
        <v>49</v>
      </c>
      <c r="N16" s="41"/>
      <c r="O16" s="41"/>
      <c r="P16" s="41"/>
      <c r="Q16" s="41"/>
      <c r="R16" s="41">
        <v>2800</v>
      </c>
      <c r="S16" s="41">
        <v>1012</v>
      </c>
      <c r="T16" s="41">
        <v>1012</v>
      </c>
      <c r="U16" s="41">
        <v>1200</v>
      </c>
      <c r="V16" s="41">
        <v>1200</v>
      </c>
      <c r="W16" s="41">
        <v>343.74999999999994</v>
      </c>
      <c r="X16" s="41">
        <v>0</v>
      </c>
      <c r="Y16" s="41">
        <f t="shared" ref="Y16:Y32" si="3">X16*1.12</f>
        <v>0</v>
      </c>
      <c r="Z16" s="38" t="s">
        <v>122</v>
      </c>
      <c r="AA16" s="39">
        <v>2016</v>
      </c>
      <c r="AB16" s="39">
        <v>9.1199999999999992</v>
      </c>
      <c r="AC16" s="7"/>
      <c r="AD16" s="31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</row>
    <row r="17" spans="1:223" outlineLevel="1" x14ac:dyDescent="0.2">
      <c r="A17" s="40" t="s">
        <v>131</v>
      </c>
      <c r="B17" s="38" t="s">
        <v>9</v>
      </c>
      <c r="C17" s="40" t="s">
        <v>84</v>
      </c>
      <c r="D17" s="38" t="s">
        <v>52</v>
      </c>
      <c r="E17" s="38" t="s">
        <v>132</v>
      </c>
      <c r="F17" s="38" t="s">
        <v>85</v>
      </c>
      <c r="G17" s="39" t="s">
        <v>72</v>
      </c>
      <c r="H17" s="39">
        <v>45</v>
      </c>
      <c r="I17" s="38" t="s">
        <v>121</v>
      </c>
      <c r="J17" s="38" t="s">
        <v>16</v>
      </c>
      <c r="K17" s="38" t="s">
        <v>12</v>
      </c>
      <c r="L17" s="38" t="s">
        <v>13</v>
      </c>
      <c r="M17" s="38" t="s">
        <v>49</v>
      </c>
      <c r="N17" s="41"/>
      <c r="O17" s="41"/>
      <c r="P17" s="41"/>
      <c r="Q17" s="41"/>
      <c r="R17" s="41">
        <v>250</v>
      </c>
      <c r="S17" s="41">
        <v>290</v>
      </c>
      <c r="T17" s="41">
        <v>290</v>
      </c>
      <c r="U17" s="41">
        <v>290</v>
      </c>
      <c r="V17" s="41">
        <v>290</v>
      </c>
      <c r="W17" s="41">
        <v>1741.07</v>
      </c>
      <c r="X17" s="41">
        <v>0</v>
      </c>
      <c r="Y17" s="41">
        <f t="shared" si="3"/>
        <v>0</v>
      </c>
      <c r="Z17" s="38" t="s">
        <v>122</v>
      </c>
      <c r="AA17" s="39">
        <v>2016</v>
      </c>
      <c r="AB17" s="39">
        <v>9.1199999999999992</v>
      </c>
      <c r="AC17" s="7"/>
      <c r="AD17" s="31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</row>
    <row r="18" spans="1:223" outlineLevel="1" x14ac:dyDescent="0.2">
      <c r="A18" s="40" t="s">
        <v>133</v>
      </c>
      <c r="B18" s="38" t="s">
        <v>9</v>
      </c>
      <c r="C18" s="40" t="s">
        <v>86</v>
      </c>
      <c r="D18" s="38" t="s">
        <v>52</v>
      </c>
      <c r="E18" s="38" t="s">
        <v>87</v>
      </c>
      <c r="F18" s="38" t="s">
        <v>88</v>
      </c>
      <c r="G18" s="39" t="s">
        <v>72</v>
      </c>
      <c r="H18" s="39">
        <v>45</v>
      </c>
      <c r="I18" s="38" t="s">
        <v>121</v>
      </c>
      <c r="J18" s="38" t="s">
        <v>16</v>
      </c>
      <c r="K18" s="38" t="s">
        <v>12</v>
      </c>
      <c r="L18" s="38" t="s">
        <v>13</v>
      </c>
      <c r="M18" s="38" t="s">
        <v>49</v>
      </c>
      <c r="N18" s="41"/>
      <c r="O18" s="41"/>
      <c r="P18" s="41"/>
      <c r="Q18" s="41"/>
      <c r="R18" s="41">
        <v>154</v>
      </c>
      <c r="S18" s="41">
        <v>270</v>
      </c>
      <c r="T18" s="41">
        <v>270</v>
      </c>
      <c r="U18" s="41">
        <v>270</v>
      </c>
      <c r="V18" s="41">
        <v>270</v>
      </c>
      <c r="W18" s="41">
        <v>3354.68</v>
      </c>
      <c r="X18" s="41">
        <v>0</v>
      </c>
      <c r="Y18" s="41">
        <f t="shared" si="3"/>
        <v>0</v>
      </c>
      <c r="Z18" s="38" t="s">
        <v>122</v>
      </c>
      <c r="AA18" s="39">
        <v>2016</v>
      </c>
      <c r="AB18" s="39">
        <v>9.1199999999999992</v>
      </c>
      <c r="AC18" s="7"/>
      <c r="AD18" s="31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</row>
    <row r="19" spans="1:223" outlineLevel="1" x14ac:dyDescent="0.2">
      <c r="A19" s="40" t="s">
        <v>134</v>
      </c>
      <c r="B19" s="38" t="s">
        <v>9</v>
      </c>
      <c r="C19" s="40" t="s">
        <v>89</v>
      </c>
      <c r="D19" s="38" t="s">
        <v>52</v>
      </c>
      <c r="E19" s="38" t="s">
        <v>90</v>
      </c>
      <c r="F19" s="38" t="s">
        <v>91</v>
      </c>
      <c r="G19" s="39" t="s">
        <v>72</v>
      </c>
      <c r="H19" s="39">
        <v>45</v>
      </c>
      <c r="I19" s="38" t="s">
        <v>121</v>
      </c>
      <c r="J19" s="38" t="s">
        <v>16</v>
      </c>
      <c r="K19" s="38" t="s">
        <v>12</v>
      </c>
      <c r="L19" s="38" t="s">
        <v>13</v>
      </c>
      <c r="M19" s="38" t="s">
        <v>49</v>
      </c>
      <c r="N19" s="41"/>
      <c r="O19" s="41"/>
      <c r="P19" s="41"/>
      <c r="Q19" s="41"/>
      <c r="R19" s="41">
        <v>19</v>
      </c>
      <c r="S19" s="41">
        <v>85</v>
      </c>
      <c r="T19" s="41">
        <v>85</v>
      </c>
      <c r="U19" s="41">
        <v>85</v>
      </c>
      <c r="V19" s="41">
        <v>85</v>
      </c>
      <c r="W19" s="41">
        <v>7499.9999999999991</v>
      </c>
      <c r="X19" s="41">
        <v>0</v>
      </c>
      <c r="Y19" s="41">
        <f t="shared" si="3"/>
        <v>0</v>
      </c>
      <c r="Z19" s="38" t="s">
        <v>122</v>
      </c>
      <c r="AA19" s="39">
        <v>2016</v>
      </c>
      <c r="AB19" s="39">
        <v>9.1199999999999992</v>
      </c>
      <c r="AC19" s="7"/>
      <c r="AD19" s="31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</row>
    <row r="20" spans="1:223" outlineLevel="1" x14ac:dyDescent="0.2">
      <c r="A20" s="40" t="s">
        <v>135</v>
      </c>
      <c r="B20" s="38" t="s">
        <v>9</v>
      </c>
      <c r="C20" s="40" t="s">
        <v>92</v>
      </c>
      <c r="D20" s="38" t="s">
        <v>52</v>
      </c>
      <c r="E20" s="38" t="s">
        <v>93</v>
      </c>
      <c r="F20" s="38" t="s">
        <v>94</v>
      </c>
      <c r="G20" s="39" t="s">
        <v>72</v>
      </c>
      <c r="H20" s="39">
        <v>45</v>
      </c>
      <c r="I20" s="38" t="s">
        <v>121</v>
      </c>
      <c r="J20" s="38" t="s">
        <v>16</v>
      </c>
      <c r="K20" s="38" t="s">
        <v>12</v>
      </c>
      <c r="L20" s="38" t="s">
        <v>13</v>
      </c>
      <c r="M20" s="38" t="s">
        <v>49</v>
      </c>
      <c r="N20" s="41"/>
      <c r="O20" s="41"/>
      <c r="P20" s="41"/>
      <c r="Q20" s="41"/>
      <c r="R20" s="41">
        <v>254</v>
      </c>
      <c r="S20" s="41">
        <v>290</v>
      </c>
      <c r="T20" s="41">
        <v>290</v>
      </c>
      <c r="U20" s="41">
        <v>290</v>
      </c>
      <c r="V20" s="41">
        <v>290</v>
      </c>
      <c r="W20" s="41">
        <v>892.85</v>
      </c>
      <c r="X20" s="41">
        <v>0</v>
      </c>
      <c r="Y20" s="41">
        <f t="shared" si="3"/>
        <v>0</v>
      </c>
      <c r="Z20" s="38" t="s">
        <v>122</v>
      </c>
      <c r="AA20" s="39">
        <v>2016</v>
      </c>
      <c r="AB20" s="39">
        <v>9.1199999999999992</v>
      </c>
      <c r="AC20" s="7"/>
      <c r="AD20" s="31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</row>
    <row r="21" spans="1:223" outlineLevel="1" x14ac:dyDescent="0.2">
      <c r="A21" s="40" t="s">
        <v>136</v>
      </c>
      <c r="B21" s="38" t="s">
        <v>9</v>
      </c>
      <c r="C21" s="40" t="s">
        <v>95</v>
      </c>
      <c r="D21" s="38" t="s">
        <v>96</v>
      </c>
      <c r="E21" s="38" t="s">
        <v>97</v>
      </c>
      <c r="F21" s="38" t="s">
        <v>98</v>
      </c>
      <c r="G21" s="39" t="s">
        <v>72</v>
      </c>
      <c r="H21" s="39">
        <v>45</v>
      </c>
      <c r="I21" s="38" t="s">
        <v>121</v>
      </c>
      <c r="J21" s="38" t="s">
        <v>16</v>
      </c>
      <c r="K21" s="38" t="s">
        <v>12</v>
      </c>
      <c r="L21" s="38" t="s">
        <v>13</v>
      </c>
      <c r="M21" s="38" t="s">
        <v>49</v>
      </c>
      <c r="N21" s="41"/>
      <c r="O21" s="41"/>
      <c r="P21" s="41"/>
      <c r="Q21" s="41"/>
      <c r="R21" s="41">
        <v>24</v>
      </c>
      <c r="S21" s="41">
        <v>48</v>
      </c>
      <c r="T21" s="41">
        <v>48</v>
      </c>
      <c r="U21" s="41">
        <v>48</v>
      </c>
      <c r="V21" s="41">
        <v>48</v>
      </c>
      <c r="W21" s="41">
        <v>10928.57</v>
      </c>
      <c r="X21" s="41">
        <v>0</v>
      </c>
      <c r="Y21" s="41">
        <f t="shared" si="3"/>
        <v>0</v>
      </c>
      <c r="Z21" s="38" t="s">
        <v>122</v>
      </c>
      <c r="AA21" s="39">
        <v>2016</v>
      </c>
      <c r="AB21" s="39">
        <v>9.1199999999999992</v>
      </c>
      <c r="AC21" s="7"/>
      <c r="AD21" s="31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</row>
    <row r="22" spans="1:223" outlineLevel="1" x14ac:dyDescent="0.2">
      <c r="A22" s="40" t="s">
        <v>137</v>
      </c>
      <c r="B22" s="38" t="s">
        <v>9</v>
      </c>
      <c r="C22" s="40" t="s">
        <v>99</v>
      </c>
      <c r="D22" s="38" t="s">
        <v>53</v>
      </c>
      <c r="E22" s="74" t="s">
        <v>200</v>
      </c>
      <c r="F22" s="38" t="s">
        <v>100</v>
      </c>
      <c r="G22" s="39" t="s">
        <v>72</v>
      </c>
      <c r="H22" s="39">
        <v>45</v>
      </c>
      <c r="I22" s="38" t="s">
        <v>121</v>
      </c>
      <c r="J22" s="38" t="s">
        <v>16</v>
      </c>
      <c r="K22" s="38" t="s">
        <v>12</v>
      </c>
      <c r="L22" s="38" t="s">
        <v>13</v>
      </c>
      <c r="M22" s="38" t="s">
        <v>49</v>
      </c>
      <c r="N22" s="41"/>
      <c r="O22" s="41"/>
      <c r="P22" s="41"/>
      <c r="Q22" s="41"/>
      <c r="R22" s="41">
        <v>30</v>
      </c>
      <c r="S22" s="41">
        <v>40</v>
      </c>
      <c r="T22" s="41">
        <v>40</v>
      </c>
      <c r="U22" s="41">
        <v>40</v>
      </c>
      <c r="V22" s="41">
        <v>40</v>
      </c>
      <c r="W22" s="41">
        <v>1500</v>
      </c>
      <c r="X22" s="41">
        <v>0</v>
      </c>
      <c r="Y22" s="41">
        <f t="shared" si="3"/>
        <v>0</v>
      </c>
      <c r="Z22" s="38" t="s">
        <v>122</v>
      </c>
      <c r="AA22" s="39">
        <v>2016</v>
      </c>
      <c r="AB22" s="39">
        <v>9.1199999999999992</v>
      </c>
      <c r="AC22" s="7"/>
      <c r="AD22" s="31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</row>
    <row r="23" spans="1:223" outlineLevel="1" x14ac:dyDescent="0.2">
      <c r="A23" s="40" t="s">
        <v>138</v>
      </c>
      <c r="B23" s="38" t="s">
        <v>9</v>
      </c>
      <c r="C23" s="40" t="s">
        <v>119</v>
      </c>
      <c r="D23" s="38" t="s">
        <v>54</v>
      </c>
      <c r="E23" s="38" t="s">
        <v>120</v>
      </c>
      <c r="F23" s="38" t="s">
        <v>101</v>
      </c>
      <c r="G23" s="39" t="s">
        <v>59</v>
      </c>
      <c r="H23" s="39">
        <v>45</v>
      </c>
      <c r="I23" s="38" t="s">
        <v>121</v>
      </c>
      <c r="J23" s="38" t="s">
        <v>16</v>
      </c>
      <c r="K23" s="38" t="s">
        <v>12</v>
      </c>
      <c r="L23" s="38" t="s">
        <v>13</v>
      </c>
      <c r="M23" s="38" t="s">
        <v>44</v>
      </c>
      <c r="N23" s="41"/>
      <c r="O23" s="41"/>
      <c r="P23" s="41"/>
      <c r="Q23" s="41"/>
      <c r="R23" s="41">
        <v>1261.8399999999999</v>
      </c>
      <c r="S23" s="41">
        <v>1700</v>
      </c>
      <c r="T23" s="41">
        <v>1700</v>
      </c>
      <c r="U23" s="41">
        <v>1700</v>
      </c>
      <c r="V23" s="41">
        <v>1700</v>
      </c>
      <c r="W23" s="41">
        <v>1200</v>
      </c>
      <c r="X23" s="41">
        <v>0</v>
      </c>
      <c r="Y23" s="41">
        <f t="shared" si="3"/>
        <v>0</v>
      </c>
      <c r="Z23" s="38" t="s">
        <v>122</v>
      </c>
      <c r="AA23" s="39">
        <v>2016</v>
      </c>
      <c r="AB23" s="39" t="s">
        <v>238</v>
      </c>
      <c r="AC23" s="7"/>
      <c r="AD23" s="31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</row>
    <row r="24" spans="1:223" outlineLevel="1" x14ac:dyDescent="0.2">
      <c r="A24" s="40" t="s">
        <v>139</v>
      </c>
      <c r="B24" s="38" t="s">
        <v>9</v>
      </c>
      <c r="C24" s="39" t="s">
        <v>140</v>
      </c>
      <c r="D24" s="40" t="s">
        <v>141</v>
      </c>
      <c r="E24" s="39" t="s">
        <v>142</v>
      </c>
      <c r="F24" s="38" t="s">
        <v>102</v>
      </c>
      <c r="G24" s="39" t="s">
        <v>72</v>
      </c>
      <c r="H24" s="39">
        <v>45</v>
      </c>
      <c r="I24" s="38" t="s">
        <v>121</v>
      </c>
      <c r="J24" s="38" t="s">
        <v>16</v>
      </c>
      <c r="K24" s="38" t="s">
        <v>12</v>
      </c>
      <c r="L24" s="38" t="s">
        <v>13</v>
      </c>
      <c r="M24" s="38" t="s">
        <v>47</v>
      </c>
      <c r="N24" s="41"/>
      <c r="O24" s="41"/>
      <c r="P24" s="41"/>
      <c r="Q24" s="41"/>
      <c r="R24" s="41">
        <v>30</v>
      </c>
      <c r="S24" s="41">
        <v>30</v>
      </c>
      <c r="T24" s="41">
        <v>30</v>
      </c>
      <c r="U24" s="41">
        <v>30</v>
      </c>
      <c r="V24" s="41">
        <v>30</v>
      </c>
      <c r="W24" s="41">
        <v>7857.14</v>
      </c>
      <c r="X24" s="41">
        <v>0</v>
      </c>
      <c r="Y24" s="41">
        <f t="shared" si="3"/>
        <v>0</v>
      </c>
      <c r="Z24" s="38" t="s">
        <v>122</v>
      </c>
      <c r="AA24" s="39">
        <v>2016</v>
      </c>
      <c r="AB24" s="39">
        <v>9.1199999999999992</v>
      </c>
      <c r="AC24" s="7"/>
      <c r="AD24" s="3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</row>
    <row r="25" spans="1:223" outlineLevel="1" x14ac:dyDescent="0.2">
      <c r="A25" s="40" t="s">
        <v>143</v>
      </c>
      <c r="B25" s="38" t="s">
        <v>9</v>
      </c>
      <c r="C25" s="40" t="s">
        <v>81</v>
      </c>
      <c r="D25" s="38" t="s">
        <v>50</v>
      </c>
      <c r="E25" s="38" t="s">
        <v>82</v>
      </c>
      <c r="F25" s="38" t="s">
        <v>103</v>
      </c>
      <c r="G25" s="39" t="s">
        <v>59</v>
      </c>
      <c r="H25" s="39">
        <v>45</v>
      </c>
      <c r="I25" s="38" t="s">
        <v>121</v>
      </c>
      <c r="J25" s="38" t="s">
        <v>16</v>
      </c>
      <c r="K25" s="38" t="s">
        <v>12</v>
      </c>
      <c r="L25" s="38" t="s">
        <v>13</v>
      </c>
      <c r="M25" s="38" t="s">
        <v>47</v>
      </c>
      <c r="N25" s="41"/>
      <c r="O25" s="41"/>
      <c r="P25" s="41"/>
      <c r="Q25" s="41"/>
      <c r="R25" s="41">
        <v>6000</v>
      </c>
      <c r="S25" s="41">
        <v>2275</v>
      </c>
      <c r="T25" s="41">
        <v>2275</v>
      </c>
      <c r="U25" s="41">
        <v>2275</v>
      </c>
      <c r="V25" s="41">
        <v>2275</v>
      </c>
      <c r="W25" s="41">
        <v>300</v>
      </c>
      <c r="X25" s="41">
        <v>0</v>
      </c>
      <c r="Y25" s="41">
        <f t="shared" si="3"/>
        <v>0</v>
      </c>
      <c r="Z25" s="38" t="s">
        <v>122</v>
      </c>
      <c r="AA25" s="39">
        <v>2016</v>
      </c>
      <c r="AB25" s="39" t="s">
        <v>238</v>
      </c>
      <c r="AC25" s="7"/>
      <c r="AD25" s="3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</row>
    <row r="26" spans="1:223" outlineLevel="1" x14ac:dyDescent="0.2">
      <c r="A26" s="40" t="s">
        <v>144</v>
      </c>
      <c r="B26" s="38" t="s">
        <v>9</v>
      </c>
      <c r="C26" s="40" t="s">
        <v>104</v>
      </c>
      <c r="D26" s="38" t="s">
        <v>105</v>
      </c>
      <c r="E26" s="38" t="s">
        <v>106</v>
      </c>
      <c r="F26" s="38" t="s">
        <v>107</v>
      </c>
      <c r="G26" s="39" t="s">
        <v>72</v>
      </c>
      <c r="H26" s="39">
        <v>45</v>
      </c>
      <c r="I26" s="38" t="s">
        <v>121</v>
      </c>
      <c r="J26" s="38" t="s">
        <v>16</v>
      </c>
      <c r="K26" s="38" t="s">
        <v>12</v>
      </c>
      <c r="L26" s="38" t="s">
        <v>13</v>
      </c>
      <c r="M26" s="38" t="s">
        <v>49</v>
      </c>
      <c r="N26" s="41"/>
      <c r="O26" s="41"/>
      <c r="P26" s="41"/>
      <c r="Q26" s="41"/>
      <c r="R26" s="41">
        <v>1080</v>
      </c>
      <c r="S26" s="41">
        <v>1200</v>
      </c>
      <c r="T26" s="41">
        <v>1200</v>
      </c>
      <c r="U26" s="41">
        <v>1200</v>
      </c>
      <c r="V26" s="41">
        <v>1200</v>
      </c>
      <c r="W26" s="41">
        <v>179.99999999999997</v>
      </c>
      <c r="X26" s="41">
        <v>0</v>
      </c>
      <c r="Y26" s="41">
        <f t="shared" si="3"/>
        <v>0</v>
      </c>
      <c r="Z26" s="38" t="s">
        <v>122</v>
      </c>
      <c r="AA26" s="39">
        <v>2016</v>
      </c>
      <c r="AB26" s="39">
        <v>9.1199999999999992</v>
      </c>
      <c r="AC26" s="7"/>
      <c r="AD26" s="3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</row>
    <row r="27" spans="1:223" outlineLevel="1" x14ac:dyDescent="0.2">
      <c r="A27" s="40" t="s">
        <v>145</v>
      </c>
      <c r="B27" s="38" t="s">
        <v>9</v>
      </c>
      <c r="C27" s="40" t="s">
        <v>108</v>
      </c>
      <c r="D27" s="38" t="s">
        <v>105</v>
      </c>
      <c r="E27" s="38" t="s">
        <v>109</v>
      </c>
      <c r="F27" s="38" t="s">
        <v>55</v>
      </c>
      <c r="G27" s="39" t="s">
        <v>72</v>
      </c>
      <c r="H27" s="39">
        <v>45</v>
      </c>
      <c r="I27" s="38" t="s">
        <v>121</v>
      </c>
      <c r="J27" s="38" t="s">
        <v>16</v>
      </c>
      <c r="K27" s="38" t="s">
        <v>12</v>
      </c>
      <c r="L27" s="38" t="s">
        <v>13</v>
      </c>
      <c r="M27" s="38" t="s">
        <v>49</v>
      </c>
      <c r="N27" s="41"/>
      <c r="O27" s="41"/>
      <c r="P27" s="41"/>
      <c r="Q27" s="41"/>
      <c r="R27" s="41">
        <v>750</v>
      </c>
      <c r="S27" s="41">
        <v>750</v>
      </c>
      <c r="T27" s="41">
        <v>750</v>
      </c>
      <c r="U27" s="41">
        <v>750</v>
      </c>
      <c r="V27" s="41">
        <v>750</v>
      </c>
      <c r="W27" s="41">
        <v>240</v>
      </c>
      <c r="X27" s="41">
        <v>0</v>
      </c>
      <c r="Y27" s="41">
        <f t="shared" si="3"/>
        <v>0</v>
      </c>
      <c r="Z27" s="38" t="s">
        <v>122</v>
      </c>
      <c r="AA27" s="39">
        <v>2016</v>
      </c>
      <c r="AB27" s="39">
        <v>9.1199999999999992</v>
      </c>
      <c r="AC27" s="7"/>
      <c r="AD27" s="3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</row>
    <row r="28" spans="1:223" outlineLevel="1" x14ac:dyDescent="0.2">
      <c r="A28" s="40" t="s">
        <v>146</v>
      </c>
      <c r="B28" s="38" t="s">
        <v>9</v>
      </c>
      <c r="C28" s="40" t="s">
        <v>110</v>
      </c>
      <c r="D28" s="38" t="s">
        <v>105</v>
      </c>
      <c r="E28" s="38" t="s">
        <v>111</v>
      </c>
      <c r="F28" s="38" t="s">
        <v>56</v>
      </c>
      <c r="G28" s="39" t="s">
        <v>72</v>
      </c>
      <c r="H28" s="39">
        <v>45</v>
      </c>
      <c r="I28" s="38" t="s">
        <v>121</v>
      </c>
      <c r="J28" s="38" t="s">
        <v>16</v>
      </c>
      <c r="K28" s="38" t="s">
        <v>12</v>
      </c>
      <c r="L28" s="38" t="s">
        <v>13</v>
      </c>
      <c r="M28" s="38" t="s">
        <v>49</v>
      </c>
      <c r="N28" s="41"/>
      <c r="O28" s="41"/>
      <c r="P28" s="41"/>
      <c r="Q28" s="41"/>
      <c r="R28" s="41">
        <v>950</v>
      </c>
      <c r="S28" s="41">
        <v>950</v>
      </c>
      <c r="T28" s="41">
        <v>950</v>
      </c>
      <c r="U28" s="41">
        <v>950</v>
      </c>
      <c r="V28" s="41">
        <v>950</v>
      </c>
      <c r="W28" s="41">
        <v>366</v>
      </c>
      <c r="X28" s="41">
        <v>0</v>
      </c>
      <c r="Y28" s="41">
        <f t="shared" si="3"/>
        <v>0</v>
      </c>
      <c r="Z28" s="38" t="s">
        <v>122</v>
      </c>
      <c r="AA28" s="39">
        <v>2016</v>
      </c>
      <c r="AB28" s="39">
        <v>9.1199999999999992</v>
      </c>
      <c r="AC28" s="7"/>
      <c r="AD28" s="31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</row>
    <row r="29" spans="1:223" outlineLevel="1" x14ac:dyDescent="0.2">
      <c r="A29" s="40" t="s">
        <v>147</v>
      </c>
      <c r="B29" s="38" t="s">
        <v>9</v>
      </c>
      <c r="C29" s="40" t="s">
        <v>77</v>
      </c>
      <c r="D29" s="38" t="s">
        <v>51</v>
      </c>
      <c r="E29" s="38" t="s">
        <v>78</v>
      </c>
      <c r="F29" s="38" t="s">
        <v>112</v>
      </c>
      <c r="G29" s="39" t="s">
        <v>58</v>
      </c>
      <c r="H29" s="39">
        <v>45</v>
      </c>
      <c r="I29" s="38" t="s">
        <v>121</v>
      </c>
      <c r="J29" s="38" t="s">
        <v>16</v>
      </c>
      <c r="K29" s="38" t="s">
        <v>12</v>
      </c>
      <c r="L29" s="38" t="s">
        <v>13</v>
      </c>
      <c r="M29" s="38" t="s">
        <v>49</v>
      </c>
      <c r="N29" s="41"/>
      <c r="O29" s="41"/>
      <c r="P29" s="41"/>
      <c r="Q29" s="41"/>
      <c r="R29" s="41">
        <v>2</v>
      </c>
      <c r="S29" s="41">
        <v>2</v>
      </c>
      <c r="T29" s="41">
        <v>2</v>
      </c>
      <c r="U29" s="41">
        <v>2</v>
      </c>
      <c r="V29" s="41">
        <v>2</v>
      </c>
      <c r="W29" s="41">
        <v>270124</v>
      </c>
      <c r="X29" s="41">
        <v>0</v>
      </c>
      <c r="Y29" s="41">
        <f t="shared" si="3"/>
        <v>0</v>
      </c>
      <c r="Z29" s="38" t="s">
        <v>122</v>
      </c>
      <c r="AA29" s="39">
        <v>2016</v>
      </c>
      <c r="AB29" s="39">
        <v>9.1199999999999992</v>
      </c>
      <c r="AC29" s="7"/>
      <c r="AD29" s="3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</row>
    <row r="30" spans="1:223" outlineLevel="1" x14ac:dyDescent="0.2">
      <c r="A30" s="40" t="s">
        <v>148</v>
      </c>
      <c r="B30" s="38" t="s">
        <v>9</v>
      </c>
      <c r="C30" s="40" t="s">
        <v>77</v>
      </c>
      <c r="D30" s="38" t="s">
        <v>51</v>
      </c>
      <c r="E30" s="38" t="s">
        <v>78</v>
      </c>
      <c r="F30" s="38" t="s">
        <v>113</v>
      </c>
      <c r="G30" s="39" t="s">
        <v>58</v>
      </c>
      <c r="H30" s="39">
        <v>45</v>
      </c>
      <c r="I30" s="38" t="s">
        <v>121</v>
      </c>
      <c r="J30" s="38" t="s">
        <v>16</v>
      </c>
      <c r="K30" s="38" t="s">
        <v>12</v>
      </c>
      <c r="L30" s="38" t="s">
        <v>13</v>
      </c>
      <c r="M30" s="38" t="s">
        <v>49</v>
      </c>
      <c r="N30" s="41"/>
      <c r="O30" s="41"/>
      <c r="P30" s="41"/>
      <c r="Q30" s="41"/>
      <c r="R30" s="41">
        <v>2</v>
      </c>
      <c r="S30" s="41">
        <v>2</v>
      </c>
      <c r="T30" s="41">
        <v>2</v>
      </c>
      <c r="U30" s="41">
        <v>2</v>
      </c>
      <c r="V30" s="41">
        <v>2</v>
      </c>
      <c r="W30" s="41">
        <v>151532</v>
      </c>
      <c r="X30" s="41">
        <v>0</v>
      </c>
      <c r="Y30" s="41">
        <f t="shared" si="3"/>
        <v>0</v>
      </c>
      <c r="Z30" s="38" t="s">
        <v>122</v>
      </c>
      <c r="AA30" s="39">
        <v>2016</v>
      </c>
      <c r="AB30" s="39">
        <v>9.1199999999999992</v>
      </c>
      <c r="AC30" s="7"/>
      <c r="AD30" s="3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</row>
    <row r="31" spans="1:223" outlineLevel="1" x14ac:dyDescent="0.2">
      <c r="A31" s="40" t="s">
        <v>149</v>
      </c>
      <c r="B31" s="38" t="s">
        <v>9</v>
      </c>
      <c r="C31" s="40" t="s">
        <v>77</v>
      </c>
      <c r="D31" s="38" t="s">
        <v>51</v>
      </c>
      <c r="E31" s="38" t="s">
        <v>78</v>
      </c>
      <c r="F31" s="38" t="s">
        <v>114</v>
      </c>
      <c r="G31" s="39" t="s">
        <v>58</v>
      </c>
      <c r="H31" s="39">
        <v>45</v>
      </c>
      <c r="I31" s="38" t="s">
        <v>121</v>
      </c>
      <c r="J31" s="38" t="s">
        <v>16</v>
      </c>
      <c r="K31" s="38" t="s">
        <v>12</v>
      </c>
      <c r="L31" s="38" t="s">
        <v>13</v>
      </c>
      <c r="M31" s="38" t="s">
        <v>49</v>
      </c>
      <c r="N31" s="41"/>
      <c r="O31" s="41"/>
      <c r="P31" s="41"/>
      <c r="Q31" s="41"/>
      <c r="R31" s="41">
        <v>1</v>
      </c>
      <c r="S31" s="41">
        <v>2</v>
      </c>
      <c r="T31" s="41">
        <v>2</v>
      </c>
      <c r="U31" s="41">
        <v>1</v>
      </c>
      <c r="V31" s="41">
        <v>1</v>
      </c>
      <c r="W31" s="41">
        <v>2053571.42</v>
      </c>
      <c r="X31" s="41">
        <v>0</v>
      </c>
      <c r="Y31" s="41">
        <f t="shared" si="3"/>
        <v>0</v>
      </c>
      <c r="Z31" s="38" t="s">
        <v>122</v>
      </c>
      <c r="AA31" s="39">
        <v>2016</v>
      </c>
      <c r="AB31" s="39">
        <v>9.1199999999999992</v>
      </c>
      <c r="AC31" s="7"/>
      <c r="AD31" s="31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</row>
    <row r="32" spans="1:223" outlineLevel="1" x14ac:dyDescent="0.2">
      <c r="A32" s="40" t="s">
        <v>150</v>
      </c>
      <c r="B32" s="38" t="s">
        <v>9</v>
      </c>
      <c r="C32" s="40" t="s">
        <v>77</v>
      </c>
      <c r="D32" s="38" t="s">
        <v>51</v>
      </c>
      <c r="E32" s="38" t="s">
        <v>78</v>
      </c>
      <c r="F32" s="38" t="s">
        <v>115</v>
      </c>
      <c r="G32" s="39" t="s">
        <v>59</v>
      </c>
      <c r="H32" s="39">
        <v>45</v>
      </c>
      <c r="I32" s="38" t="s">
        <v>121</v>
      </c>
      <c r="J32" s="38" t="s">
        <v>16</v>
      </c>
      <c r="K32" s="38" t="s">
        <v>12</v>
      </c>
      <c r="L32" s="38" t="s">
        <v>13</v>
      </c>
      <c r="M32" s="38" t="s">
        <v>49</v>
      </c>
      <c r="N32" s="41"/>
      <c r="O32" s="41"/>
      <c r="P32" s="41"/>
      <c r="Q32" s="41"/>
      <c r="R32" s="41">
        <v>4</v>
      </c>
      <c r="S32" s="41">
        <v>4</v>
      </c>
      <c r="T32" s="41">
        <v>4</v>
      </c>
      <c r="U32" s="41">
        <v>4</v>
      </c>
      <c r="V32" s="41">
        <v>4</v>
      </c>
      <c r="W32" s="41">
        <v>1236076</v>
      </c>
      <c r="X32" s="41">
        <v>0</v>
      </c>
      <c r="Y32" s="41">
        <f t="shared" si="3"/>
        <v>0</v>
      </c>
      <c r="Z32" s="38" t="s">
        <v>122</v>
      </c>
      <c r="AA32" s="39">
        <v>2016</v>
      </c>
      <c r="AB32" s="39" t="s">
        <v>238</v>
      </c>
      <c r="AC32" s="7"/>
      <c r="AD32" s="31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</row>
    <row r="33" spans="1:225" x14ac:dyDescent="0.2">
      <c r="A33" s="9" t="s">
        <v>57</v>
      </c>
      <c r="B33" s="12"/>
      <c r="C33" s="9"/>
      <c r="D33" s="9"/>
      <c r="E33" s="9"/>
      <c r="F33" s="9"/>
      <c r="G33" s="4"/>
      <c r="H33" s="4"/>
      <c r="I33" s="9"/>
      <c r="J33" s="9"/>
      <c r="K33" s="9"/>
      <c r="L33" s="9"/>
      <c r="M33" s="9"/>
      <c r="N33" s="21"/>
      <c r="O33" s="22"/>
      <c r="P33" s="22"/>
      <c r="Q33" s="22"/>
      <c r="R33" s="22"/>
      <c r="S33" s="22"/>
      <c r="T33" s="22"/>
      <c r="U33" s="22"/>
      <c r="V33" s="23"/>
      <c r="W33" s="22"/>
      <c r="X33" s="24">
        <f>SUM(X10:X32)</f>
        <v>0</v>
      </c>
      <c r="Y33" s="24">
        <f>SUM(Y10:Y32)</f>
        <v>0</v>
      </c>
      <c r="Z33" s="17"/>
      <c r="AA33" s="4"/>
      <c r="AB33" s="4"/>
      <c r="AC33" s="7"/>
      <c r="AD33" s="31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</row>
    <row r="34" spans="1:225" x14ac:dyDescent="0.2">
      <c r="A34" s="9" t="s">
        <v>152</v>
      </c>
      <c r="B34" s="4"/>
      <c r="C34" s="8"/>
      <c r="D34" s="8"/>
      <c r="E34" s="8"/>
      <c r="F34" s="8"/>
      <c r="G34" s="37"/>
      <c r="H34" s="37"/>
      <c r="I34" s="8"/>
      <c r="J34" s="8"/>
      <c r="K34" s="8"/>
      <c r="L34" s="8"/>
      <c r="M34" s="8"/>
      <c r="N34" s="19"/>
      <c r="O34" s="19"/>
      <c r="P34" s="19"/>
      <c r="Q34" s="19"/>
      <c r="R34" s="19"/>
      <c r="S34" s="19"/>
      <c r="T34" s="19"/>
      <c r="U34" s="19"/>
      <c r="V34" s="20"/>
      <c r="W34" s="19"/>
      <c r="X34" s="19"/>
      <c r="Y34" s="19"/>
      <c r="Z34" s="37"/>
      <c r="AA34" s="37"/>
      <c r="AB34" s="37"/>
      <c r="AC34" s="42"/>
      <c r="AD34" s="1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</row>
    <row r="35" spans="1:225" outlineLevel="1" x14ac:dyDescent="0.2">
      <c r="A35" s="33" t="s">
        <v>176</v>
      </c>
      <c r="B35" s="18" t="s">
        <v>9</v>
      </c>
      <c r="C35" s="33" t="s">
        <v>60</v>
      </c>
      <c r="D35" s="18" t="s">
        <v>66</v>
      </c>
      <c r="E35" s="18" t="s">
        <v>61</v>
      </c>
      <c r="F35" s="18" t="s">
        <v>48</v>
      </c>
      <c r="G35" s="28" t="s">
        <v>11</v>
      </c>
      <c r="H35" s="28">
        <v>82</v>
      </c>
      <c r="I35" s="38" t="s">
        <v>118</v>
      </c>
      <c r="J35" s="18" t="s">
        <v>16</v>
      </c>
      <c r="K35" s="18" t="s">
        <v>12</v>
      </c>
      <c r="L35" s="18" t="s">
        <v>13</v>
      </c>
      <c r="M35" s="18" t="s">
        <v>40</v>
      </c>
      <c r="N35" s="25"/>
      <c r="O35" s="25"/>
      <c r="P35" s="25">
        <v>4</v>
      </c>
      <c r="Q35" s="25">
        <v>4</v>
      </c>
      <c r="R35" s="25">
        <v>2</v>
      </c>
      <c r="S35" s="25">
        <v>4</v>
      </c>
      <c r="T35" s="25">
        <v>4</v>
      </c>
      <c r="U35" s="25"/>
      <c r="V35" s="25"/>
      <c r="W35" s="25">
        <v>19250000</v>
      </c>
      <c r="X35" s="25">
        <f>(N35+O35+P35+Q35+R35+S35+T35+U35+V35)*W35</f>
        <v>346500000</v>
      </c>
      <c r="Y35" s="25">
        <f t="shared" ref="Y35" si="4">X35*1.12</f>
        <v>388080000.00000006</v>
      </c>
      <c r="Z35" s="18" t="s">
        <v>15</v>
      </c>
      <c r="AA35" s="28">
        <v>2014</v>
      </c>
      <c r="AB35" s="28"/>
      <c r="AC35" s="7"/>
      <c r="AD35" s="31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</row>
    <row r="36" spans="1:225" outlineLevel="1" x14ac:dyDescent="0.2">
      <c r="A36" s="33" t="s">
        <v>177</v>
      </c>
      <c r="B36" s="18" t="s">
        <v>9</v>
      </c>
      <c r="C36" s="33" t="s">
        <v>62</v>
      </c>
      <c r="D36" s="18" t="s">
        <v>37</v>
      </c>
      <c r="E36" s="18" t="s">
        <v>63</v>
      </c>
      <c r="F36" s="18" t="s">
        <v>17</v>
      </c>
      <c r="G36" s="28" t="s">
        <v>11</v>
      </c>
      <c r="H36" s="28">
        <v>50</v>
      </c>
      <c r="I36" s="38" t="s">
        <v>118</v>
      </c>
      <c r="J36" s="18" t="s">
        <v>16</v>
      </c>
      <c r="K36" s="18" t="s">
        <v>12</v>
      </c>
      <c r="L36" s="18" t="s">
        <v>13</v>
      </c>
      <c r="M36" s="18" t="s">
        <v>40</v>
      </c>
      <c r="N36" s="25"/>
      <c r="O36" s="25"/>
      <c r="P36" s="25">
        <v>375</v>
      </c>
      <c r="Q36" s="25">
        <v>80</v>
      </c>
      <c r="R36" s="25">
        <v>24</v>
      </c>
      <c r="S36" s="25">
        <v>110</v>
      </c>
      <c r="T36" s="25">
        <v>110</v>
      </c>
      <c r="U36" s="25"/>
      <c r="V36" s="25"/>
      <c r="W36" s="25">
        <v>56308.92</v>
      </c>
      <c r="X36" s="25">
        <f>(N36+O36+P36+Q36+R36+S36+T36+U36+V36)*W36</f>
        <v>39359935.079999998</v>
      </c>
      <c r="Y36" s="25">
        <f t="shared" ref="Y36:Y37" si="5">X36*1.12</f>
        <v>44083127.2896</v>
      </c>
      <c r="Z36" s="18" t="s">
        <v>15</v>
      </c>
      <c r="AA36" s="28">
        <v>2014</v>
      </c>
      <c r="AB36" s="28"/>
      <c r="AC36" s="7"/>
      <c r="AD36" s="31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</row>
    <row r="37" spans="1:225" outlineLevel="1" x14ac:dyDescent="0.2">
      <c r="A37" s="40" t="s">
        <v>181</v>
      </c>
      <c r="B37" s="38" t="s">
        <v>9</v>
      </c>
      <c r="C37" s="40" t="s">
        <v>70</v>
      </c>
      <c r="D37" s="38" t="s">
        <v>69</v>
      </c>
      <c r="E37" s="38" t="s">
        <v>71</v>
      </c>
      <c r="F37" s="38" t="s">
        <v>18</v>
      </c>
      <c r="G37" s="39" t="s">
        <v>58</v>
      </c>
      <c r="H37" s="39">
        <v>50</v>
      </c>
      <c r="I37" s="38" t="s">
        <v>118</v>
      </c>
      <c r="J37" s="38" t="s">
        <v>16</v>
      </c>
      <c r="K37" s="38" t="s">
        <v>12</v>
      </c>
      <c r="L37" s="38" t="s">
        <v>14</v>
      </c>
      <c r="M37" s="38" t="s">
        <v>39</v>
      </c>
      <c r="N37" s="41"/>
      <c r="O37" s="41"/>
      <c r="P37" s="41"/>
      <c r="Q37" s="41"/>
      <c r="R37" s="41">
        <v>14</v>
      </c>
      <c r="S37" s="41">
        <v>14</v>
      </c>
      <c r="T37" s="41">
        <v>14</v>
      </c>
      <c r="U37" s="41">
        <v>14</v>
      </c>
      <c r="V37" s="41">
        <v>14</v>
      </c>
      <c r="W37" s="41">
        <v>127999.99999999999</v>
      </c>
      <c r="X37" s="41">
        <f t="shared" ref="X37" si="6">(N37+O37+P37+Q37+R37+S37+T37+U37+V37)*W37</f>
        <v>8959999.9999999981</v>
      </c>
      <c r="Y37" s="41">
        <f t="shared" si="5"/>
        <v>10035199.999999998</v>
      </c>
      <c r="Z37" s="38" t="s">
        <v>122</v>
      </c>
      <c r="AA37" s="39">
        <v>2016</v>
      </c>
      <c r="AB37" s="39"/>
      <c r="AC37" s="7"/>
      <c r="AD37" s="31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</row>
    <row r="38" spans="1:225" outlineLevel="1" x14ac:dyDescent="0.2">
      <c r="A38" s="40" t="s">
        <v>182</v>
      </c>
      <c r="B38" s="38" t="s">
        <v>9</v>
      </c>
      <c r="C38" s="39" t="s">
        <v>116</v>
      </c>
      <c r="D38" s="39" t="s">
        <v>42</v>
      </c>
      <c r="E38" s="39" t="s">
        <v>117</v>
      </c>
      <c r="F38" s="38" t="s">
        <v>43</v>
      </c>
      <c r="G38" s="39" t="s">
        <v>72</v>
      </c>
      <c r="H38" s="39">
        <v>45</v>
      </c>
      <c r="I38" s="38" t="s">
        <v>118</v>
      </c>
      <c r="J38" s="38" t="s">
        <v>16</v>
      </c>
      <c r="K38" s="38" t="s">
        <v>12</v>
      </c>
      <c r="L38" s="38" t="s">
        <v>14</v>
      </c>
      <c r="M38" s="38" t="s">
        <v>40</v>
      </c>
      <c r="N38" s="41"/>
      <c r="O38" s="41"/>
      <c r="P38" s="41"/>
      <c r="Q38" s="41"/>
      <c r="R38" s="41">
        <v>80</v>
      </c>
      <c r="S38" s="41">
        <v>80</v>
      </c>
      <c r="T38" s="41">
        <v>80</v>
      </c>
      <c r="U38" s="41">
        <v>80</v>
      </c>
      <c r="V38" s="41">
        <v>80</v>
      </c>
      <c r="W38" s="41">
        <v>25256</v>
      </c>
      <c r="X38" s="41">
        <f t="shared" ref="X38" si="7">(N38+O38+P38+Q38+R38+S38+T38+U38+V38)*W38</f>
        <v>10102400</v>
      </c>
      <c r="Y38" s="41">
        <f>X38*1.12</f>
        <v>11314688.000000002</v>
      </c>
      <c r="Z38" s="38" t="s">
        <v>122</v>
      </c>
      <c r="AA38" s="39">
        <v>2016</v>
      </c>
      <c r="AB38" s="39"/>
      <c r="AC38" s="7"/>
      <c r="AD38" s="31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</row>
    <row r="39" spans="1:225" outlineLevel="1" x14ac:dyDescent="0.2">
      <c r="A39" s="40" t="s">
        <v>178</v>
      </c>
      <c r="B39" s="38" t="s">
        <v>9</v>
      </c>
      <c r="C39" s="40" t="s">
        <v>73</v>
      </c>
      <c r="D39" s="38" t="s">
        <v>74</v>
      </c>
      <c r="E39" s="38" t="s">
        <v>75</v>
      </c>
      <c r="F39" s="38" t="s">
        <v>76</v>
      </c>
      <c r="G39" s="39" t="s">
        <v>58</v>
      </c>
      <c r="H39" s="39">
        <v>45</v>
      </c>
      <c r="I39" s="38" t="s">
        <v>118</v>
      </c>
      <c r="J39" s="38" t="s">
        <v>16</v>
      </c>
      <c r="K39" s="38" t="s">
        <v>12</v>
      </c>
      <c r="L39" s="38" t="s">
        <v>14</v>
      </c>
      <c r="M39" s="38" t="s">
        <v>39</v>
      </c>
      <c r="N39" s="41"/>
      <c r="O39" s="41"/>
      <c r="P39" s="41"/>
      <c r="Q39" s="41"/>
      <c r="R39" s="41">
        <v>9</v>
      </c>
      <c r="S39" s="41">
        <v>9</v>
      </c>
      <c r="T39" s="41">
        <v>9</v>
      </c>
      <c r="U39" s="41">
        <v>9</v>
      </c>
      <c r="V39" s="41">
        <v>9</v>
      </c>
      <c r="W39" s="41">
        <v>334820</v>
      </c>
      <c r="X39" s="41">
        <f t="shared" ref="X39" si="8">(N39+O39+P39+Q39+R39+S39+T39+U39+V39)*W39</f>
        <v>15066900</v>
      </c>
      <c r="Y39" s="41">
        <f t="shared" ref="Y39:Y40" si="9">X39*1.12</f>
        <v>16874928</v>
      </c>
      <c r="Z39" s="38" t="s">
        <v>122</v>
      </c>
      <c r="AA39" s="39">
        <v>2016</v>
      </c>
      <c r="AB39" s="39"/>
      <c r="AC39" s="7"/>
      <c r="AD39" s="31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spans="1:225" outlineLevel="1" x14ac:dyDescent="0.2">
      <c r="A40" s="40" t="s">
        <v>197</v>
      </c>
      <c r="B40" s="38" t="s">
        <v>9</v>
      </c>
      <c r="C40" s="40" t="s">
        <v>79</v>
      </c>
      <c r="D40" s="38" t="s">
        <v>45</v>
      </c>
      <c r="E40" s="38" t="s">
        <v>46</v>
      </c>
      <c r="F40" s="38" t="s">
        <v>80</v>
      </c>
      <c r="G40" s="39" t="s">
        <v>58</v>
      </c>
      <c r="H40" s="39">
        <v>54</v>
      </c>
      <c r="I40" s="38" t="s">
        <v>118</v>
      </c>
      <c r="J40" s="38" t="s">
        <v>16</v>
      </c>
      <c r="K40" s="38" t="s">
        <v>12</v>
      </c>
      <c r="L40" s="38" t="s">
        <v>14</v>
      </c>
      <c r="M40" s="38" t="s">
        <v>40</v>
      </c>
      <c r="N40" s="41"/>
      <c r="O40" s="41"/>
      <c r="P40" s="41"/>
      <c r="Q40" s="41"/>
      <c r="R40" s="41">
        <v>2</v>
      </c>
      <c r="S40" s="41">
        <v>3</v>
      </c>
      <c r="T40" s="41">
        <v>3</v>
      </c>
      <c r="U40" s="41">
        <v>3</v>
      </c>
      <c r="V40" s="41">
        <v>3</v>
      </c>
      <c r="W40" s="41">
        <v>34379611.82</v>
      </c>
      <c r="X40" s="41">
        <f t="shared" ref="X40" si="10">(N40+O40+P40+Q40+R40+S40+T40+U40+V40)*W40</f>
        <v>481314565.48000002</v>
      </c>
      <c r="Y40" s="41">
        <f t="shared" si="9"/>
        <v>539072313.33760011</v>
      </c>
      <c r="Z40" s="38" t="s">
        <v>122</v>
      </c>
      <c r="AA40" s="39">
        <v>2016</v>
      </c>
      <c r="AB40" s="39"/>
      <c r="AC40" s="7"/>
      <c r="AD40" s="31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</row>
    <row r="41" spans="1:225" outlineLevel="1" x14ac:dyDescent="0.2">
      <c r="A41" s="40" t="s">
        <v>183</v>
      </c>
      <c r="B41" s="38" t="s">
        <v>9</v>
      </c>
      <c r="C41" s="40" t="s">
        <v>128</v>
      </c>
      <c r="D41" s="38" t="s">
        <v>129</v>
      </c>
      <c r="E41" s="38" t="s">
        <v>130</v>
      </c>
      <c r="F41" s="38" t="s">
        <v>83</v>
      </c>
      <c r="G41" s="39" t="s">
        <v>72</v>
      </c>
      <c r="H41" s="39">
        <v>45</v>
      </c>
      <c r="I41" s="38" t="s">
        <v>118</v>
      </c>
      <c r="J41" s="38" t="s">
        <v>16</v>
      </c>
      <c r="K41" s="38" t="s">
        <v>12</v>
      </c>
      <c r="L41" s="38" t="s">
        <v>14</v>
      </c>
      <c r="M41" s="38" t="s">
        <v>49</v>
      </c>
      <c r="N41" s="41"/>
      <c r="O41" s="41"/>
      <c r="P41" s="41"/>
      <c r="Q41" s="41"/>
      <c r="R41" s="41">
        <v>2800</v>
      </c>
      <c r="S41" s="41">
        <v>1012</v>
      </c>
      <c r="T41" s="41">
        <v>1012</v>
      </c>
      <c r="U41" s="41">
        <v>1200</v>
      </c>
      <c r="V41" s="41">
        <v>1200</v>
      </c>
      <c r="W41" s="41">
        <v>343.74999999999994</v>
      </c>
      <c r="X41" s="41">
        <f t="shared" ref="X41:X48" si="11">(N41+O41+P41+Q41+R41+S41+T41+U41+V41)*W41</f>
        <v>2483249.9999999995</v>
      </c>
      <c r="Y41" s="41">
        <f t="shared" ref="Y41:Y59" si="12">X41*1.12</f>
        <v>2781239.9999999995</v>
      </c>
      <c r="Z41" s="38" t="s">
        <v>122</v>
      </c>
      <c r="AA41" s="39">
        <v>2016</v>
      </c>
      <c r="AB41" s="39"/>
      <c r="AC41" s="7"/>
      <c r="AD41" s="3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</row>
    <row r="42" spans="1:225" outlineLevel="1" x14ac:dyDescent="0.2">
      <c r="A42" s="40" t="s">
        <v>184</v>
      </c>
      <c r="B42" s="38" t="s">
        <v>9</v>
      </c>
      <c r="C42" s="40" t="s">
        <v>84</v>
      </c>
      <c r="D42" s="38" t="s">
        <v>52</v>
      </c>
      <c r="E42" s="38" t="s">
        <v>132</v>
      </c>
      <c r="F42" s="38" t="s">
        <v>85</v>
      </c>
      <c r="G42" s="39" t="s">
        <v>72</v>
      </c>
      <c r="H42" s="39">
        <v>45</v>
      </c>
      <c r="I42" s="38" t="s">
        <v>118</v>
      </c>
      <c r="J42" s="38" t="s">
        <v>16</v>
      </c>
      <c r="K42" s="38" t="s">
        <v>12</v>
      </c>
      <c r="L42" s="38" t="s">
        <v>14</v>
      </c>
      <c r="M42" s="38" t="s">
        <v>49</v>
      </c>
      <c r="N42" s="41"/>
      <c r="O42" s="41"/>
      <c r="P42" s="41"/>
      <c r="Q42" s="41"/>
      <c r="R42" s="41">
        <v>250</v>
      </c>
      <c r="S42" s="41">
        <v>290</v>
      </c>
      <c r="T42" s="41">
        <v>290</v>
      </c>
      <c r="U42" s="41">
        <v>290</v>
      </c>
      <c r="V42" s="41">
        <v>290</v>
      </c>
      <c r="W42" s="41">
        <v>1741.07</v>
      </c>
      <c r="X42" s="41">
        <f t="shared" si="11"/>
        <v>2454908.6999999997</v>
      </c>
      <c r="Y42" s="41">
        <f t="shared" si="12"/>
        <v>2749497.7439999999</v>
      </c>
      <c r="Z42" s="38" t="s">
        <v>122</v>
      </c>
      <c r="AA42" s="39">
        <v>2016</v>
      </c>
      <c r="AB42" s="39"/>
      <c r="AC42" s="7"/>
      <c r="AD42" s="3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</row>
    <row r="43" spans="1:225" outlineLevel="1" x14ac:dyDescent="0.2">
      <c r="A43" s="40" t="s">
        <v>185</v>
      </c>
      <c r="B43" s="38" t="s">
        <v>9</v>
      </c>
      <c r="C43" s="40" t="s">
        <v>86</v>
      </c>
      <c r="D43" s="38" t="s">
        <v>52</v>
      </c>
      <c r="E43" s="38" t="s">
        <v>87</v>
      </c>
      <c r="F43" s="38" t="s">
        <v>88</v>
      </c>
      <c r="G43" s="39" t="s">
        <v>72</v>
      </c>
      <c r="H43" s="39">
        <v>45</v>
      </c>
      <c r="I43" s="38" t="s">
        <v>118</v>
      </c>
      <c r="J43" s="38" t="s">
        <v>16</v>
      </c>
      <c r="K43" s="38" t="s">
        <v>12</v>
      </c>
      <c r="L43" s="38" t="s">
        <v>14</v>
      </c>
      <c r="M43" s="38" t="s">
        <v>49</v>
      </c>
      <c r="N43" s="41"/>
      <c r="O43" s="41"/>
      <c r="P43" s="41"/>
      <c r="Q43" s="41"/>
      <c r="R43" s="41">
        <v>154</v>
      </c>
      <c r="S43" s="41">
        <v>270</v>
      </c>
      <c r="T43" s="41">
        <v>270</v>
      </c>
      <c r="U43" s="41">
        <v>270</v>
      </c>
      <c r="V43" s="41">
        <v>270</v>
      </c>
      <c r="W43" s="41">
        <v>3354.68</v>
      </c>
      <c r="X43" s="41">
        <f t="shared" si="11"/>
        <v>4139675.1199999996</v>
      </c>
      <c r="Y43" s="41">
        <f t="shared" si="12"/>
        <v>4636436.1343999999</v>
      </c>
      <c r="Z43" s="38" t="s">
        <v>122</v>
      </c>
      <c r="AA43" s="39">
        <v>2016</v>
      </c>
      <c r="AB43" s="39"/>
      <c r="AC43" s="7"/>
      <c r="AD43" s="3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</row>
    <row r="44" spans="1:225" outlineLevel="1" x14ac:dyDescent="0.2">
      <c r="A44" s="40" t="s">
        <v>186</v>
      </c>
      <c r="B44" s="38" t="s">
        <v>9</v>
      </c>
      <c r="C44" s="40" t="s">
        <v>89</v>
      </c>
      <c r="D44" s="38" t="s">
        <v>52</v>
      </c>
      <c r="E44" s="38" t="s">
        <v>90</v>
      </c>
      <c r="F44" s="38" t="s">
        <v>91</v>
      </c>
      <c r="G44" s="39" t="s">
        <v>72</v>
      </c>
      <c r="H44" s="39">
        <v>45</v>
      </c>
      <c r="I44" s="38" t="s">
        <v>118</v>
      </c>
      <c r="J44" s="38" t="s">
        <v>16</v>
      </c>
      <c r="K44" s="38" t="s">
        <v>12</v>
      </c>
      <c r="L44" s="38" t="s">
        <v>14</v>
      </c>
      <c r="M44" s="38" t="s">
        <v>49</v>
      </c>
      <c r="N44" s="41"/>
      <c r="O44" s="41"/>
      <c r="P44" s="41"/>
      <c r="Q44" s="41"/>
      <c r="R44" s="41">
        <v>19</v>
      </c>
      <c r="S44" s="41">
        <v>85</v>
      </c>
      <c r="T44" s="41">
        <v>85</v>
      </c>
      <c r="U44" s="41">
        <v>85</v>
      </c>
      <c r="V44" s="41">
        <v>85</v>
      </c>
      <c r="W44" s="41">
        <v>7499.9999999999991</v>
      </c>
      <c r="X44" s="41">
        <f t="shared" si="11"/>
        <v>2692499.9999999995</v>
      </c>
      <c r="Y44" s="41">
        <f t="shared" si="12"/>
        <v>3015599.9999999995</v>
      </c>
      <c r="Z44" s="38" t="s">
        <v>122</v>
      </c>
      <c r="AA44" s="39">
        <v>2016</v>
      </c>
      <c r="AB44" s="39"/>
      <c r="AC44" s="7"/>
      <c r="AD44" s="31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</row>
    <row r="45" spans="1:225" outlineLevel="1" x14ac:dyDescent="0.2">
      <c r="A45" s="40" t="s">
        <v>187</v>
      </c>
      <c r="B45" s="38" t="s">
        <v>9</v>
      </c>
      <c r="C45" s="40" t="s">
        <v>92</v>
      </c>
      <c r="D45" s="38" t="s">
        <v>52</v>
      </c>
      <c r="E45" s="38" t="s">
        <v>93</v>
      </c>
      <c r="F45" s="38" t="s">
        <v>94</v>
      </c>
      <c r="G45" s="39" t="s">
        <v>72</v>
      </c>
      <c r="H45" s="39">
        <v>45</v>
      </c>
      <c r="I45" s="38" t="s">
        <v>118</v>
      </c>
      <c r="J45" s="38" t="s">
        <v>16</v>
      </c>
      <c r="K45" s="38" t="s">
        <v>12</v>
      </c>
      <c r="L45" s="38" t="s">
        <v>14</v>
      </c>
      <c r="M45" s="38" t="s">
        <v>49</v>
      </c>
      <c r="N45" s="41"/>
      <c r="O45" s="41"/>
      <c r="P45" s="41"/>
      <c r="Q45" s="41"/>
      <c r="R45" s="41">
        <v>254</v>
      </c>
      <c r="S45" s="41">
        <v>290</v>
      </c>
      <c r="T45" s="41">
        <v>290</v>
      </c>
      <c r="U45" s="41">
        <v>290</v>
      </c>
      <c r="V45" s="41">
        <v>290</v>
      </c>
      <c r="W45" s="41">
        <v>892.85</v>
      </c>
      <c r="X45" s="41">
        <f t="shared" si="11"/>
        <v>1262489.9000000001</v>
      </c>
      <c r="Y45" s="41">
        <f t="shared" si="12"/>
        <v>1413988.6880000003</v>
      </c>
      <c r="Z45" s="38" t="s">
        <v>122</v>
      </c>
      <c r="AA45" s="39">
        <v>2016</v>
      </c>
      <c r="AB45" s="39"/>
      <c r="AC45" s="7"/>
      <c r="AD45" s="31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</row>
    <row r="46" spans="1:225" outlineLevel="1" x14ac:dyDescent="0.2">
      <c r="A46" s="40" t="s">
        <v>188</v>
      </c>
      <c r="B46" s="38" t="s">
        <v>9</v>
      </c>
      <c r="C46" s="40" t="s">
        <v>95</v>
      </c>
      <c r="D46" s="38" t="s">
        <v>96</v>
      </c>
      <c r="E46" s="38" t="s">
        <v>97</v>
      </c>
      <c r="F46" s="38" t="s">
        <v>98</v>
      </c>
      <c r="G46" s="39" t="s">
        <v>72</v>
      </c>
      <c r="H46" s="39">
        <v>45</v>
      </c>
      <c r="I46" s="38" t="s">
        <v>118</v>
      </c>
      <c r="J46" s="38" t="s">
        <v>16</v>
      </c>
      <c r="K46" s="38" t="s">
        <v>12</v>
      </c>
      <c r="L46" s="38" t="s">
        <v>14</v>
      </c>
      <c r="M46" s="38" t="s">
        <v>49</v>
      </c>
      <c r="N46" s="41"/>
      <c r="O46" s="41"/>
      <c r="P46" s="41"/>
      <c r="Q46" s="41"/>
      <c r="R46" s="41">
        <v>24</v>
      </c>
      <c r="S46" s="41">
        <v>48</v>
      </c>
      <c r="T46" s="41">
        <v>48</v>
      </c>
      <c r="U46" s="41">
        <v>48</v>
      </c>
      <c r="V46" s="41">
        <v>48</v>
      </c>
      <c r="W46" s="41">
        <v>10928.57</v>
      </c>
      <c r="X46" s="41">
        <f t="shared" si="11"/>
        <v>2360571.12</v>
      </c>
      <c r="Y46" s="41">
        <f t="shared" si="12"/>
        <v>2643839.6544000003</v>
      </c>
      <c r="Z46" s="38" t="s">
        <v>122</v>
      </c>
      <c r="AA46" s="39">
        <v>2016</v>
      </c>
      <c r="AB46" s="39"/>
      <c r="AC46" s="7"/>
      <c r="AD46" s="31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</row>
    <row r="47" spans="1:225" outlineLevel="1" x14ac:dyDescent="0.2">
      <c r="A47" s="40" t="s">
        <v>189</v>
      </c>
      <c r="B47" s="38" t="s">
        <v>9</v>
      </c>
      <c r="C47" s="40" t="s">
        <v>99</v>
      </c>
      <c r="D47" s="38" t="s">
        <v>53</v>
      </c>
      <c r="E47" s="74" t="s">
        <v>200</v>
      </c>
      <c r="F47" s="38" t="s">
        <v>100</v>
      </c>
      <c r="G47" s="39" t="s">
        <v>72</v>
      </c>
      <c r="H47" s="39">
        <v>45</v>
      </c>
      <c r="I47" s="38" t="s">
        <v>118</v>
      </c>
      <c r="J47" s="38" t="s">
        <v>16</v>
      </c>
      <c r="K47" s="38" t="s">
        <v>12</v>
      </c>
      <c r="L47" s="38" t="s">
        <v>14</v>
      </c>
      <c r="M47" s="38" t="s">
        <v>49</v>
      </c>
      <c r="N47" s="41"/>
      <c r="O47" s="41"/>
      <c r="P47" s="41"/>
      <c r="Q47" s="41"/>
      <c r="R47" s="41">
        <v>30</v>
      </c>
      <c r="S47" s="41">
        <v>40</v>
      </c>
      <c r="T47" s="41">
        <v>40</v>
      </c>
      <c r="U47" s="41">
        <v>40</v>
      </c>
      <c r="V47" s="41">
        <v>40</v>
      </c>
      <c r="W47" s="41">
        <v>1500</v>
      </c>
      <c r="X47" s="41">
        <f t="shared" si="11"/>
        <v>285000</v>
      </c>
      <c r="Y47" s="41">
        <f t="shared" si="12"/>
        <v>319200.00000000006</v>
      </c>
      <c r="Z47" s="38" t="s">
        <v>122</v>
      </c>
      <c r="AA47" s="39">
        <v>2016</v>
      </c>
      <c r="AB47" s="39"/>
      <c r="AC47" s="7"/>
      <c r="AD47" s="31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</row>
    <row r="48" spans="1:225" outlineLevel="1" x14ac:dyDescent="0.2">
      <c r="A48" s="40" t="s">
        <v>179</v>
      </c>
      <c r="B48" s="38" t="s">
        <v>9</v>
      </c>
      <c r="C48" s="40" t="s">
        <v>119</v>
      </c>
      <c r="D48" s="38" t="s">
        <v>54</v>
      </c>
      <c r="E48" s="38" t="s">
        <v>120</v>
      </c>
      <c r="F48" s="38" t="s">
        <v>101</v>
      </c>
      <c r="G48" s="39" t="s">
        <v>58</v>
      </c>
      <c r="H48" s="39">
        <v>45</v>
      </c>
      <c r="I48" s="38" t="s">
        <v>118</v>
      </c>
      <c r="J48" s="38" t="s">
        <v>16</v>
      </c>
      <c r="K48" s="38" t="s">
        <v>12</v>
      </c>
      <c r="L48" s="38" t="s">
        <v>14</v>
      </c>
      <c r="M48" s="38" t="s">
        <v>44</v>
      </c>
      <c r="N48" s="41"/>
      <c r="O48" s="41"/>
      <c r="P48" s="41"/>
      <c r="Q48" s="41"/>
      <c r="R48" s="41">
        <v>1261.8399999999999</v>
      </c>
      <c r="S48" s="41">
        <v>1700</v>
      </c>
      <c r="T48" s="41">
        <v>1700</v>
      </c>
      <c r="U48" s="41">
        <v>1700</v>
      </c>
      <c r="V48" s="41">
        <v>1700</v>
      </c>
      <c r="W48" s="41">
        <v>1200</v>
      </c>
      <c r="X48" s="41">
        <f t="shared" si="11"/>
        <v>9674208</v>
      </c>
      <c r="Y48" s="41">
        <f t="shared" si="12"/>
        <v>10835112.960000001</v>
      </c>
      <c r="Z48" s="38" t="s">
        <v>122</v>
      </c>
      <c r="AA48" s="39">
        <v>2016</v>
      </c>
      <c r="AB48" s="39"/>
      <c r="AC48" s="7"/>
      <c r="AD48" s="31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</row>
    <row r="49" spans="1:225" outlineLevel="1" x14ac:dyDescent="0.2">
      <c r="A49" s="40" t="s">
        <v>192</v>
      </c>
      <c r="B49" s="38" t="s">
        <v>9</v>
      </c>
      <c r="C49" s="39" t="s">
        <v>140</v>
      </c>
      <c r="D49" s="40" t="s">
        <v>141</v>
      </c>
      <c r="E49" s="39" t="s">
        <v>142</v>
      </c>
      <c r="F49" s="38" t="s">
        <v>102</v>
      </c>
      <c r="G49" s="39" t="s">
        <v>72</v>
      </c>
      <c r="H49" s="39">
        <v>45</v>
      </c>
      <c r="I49" s="38" t="s">
        <v>118</v>
      </c>
      <c r="J49" s="38" t="s">
        <v>16</v>
      </c>
      <c r="K49" s="38" t="s">
        <v>12</v>
      </c>
      <c r="L49" s="38" t="s">
        <v>14</v>
      </c>
      <c r="M49" s="38" t="s">
        <v>47</v>
      </c>
      <c r="N49" s="41"/>
      <c r="O49" s="41"/>
      <c r="P49" s="41"/>
      <c r="Q49" s="41"/>
      <c r="R49" s="41">
        <v>30</v>
      </c>
      <c r="S49" s="41">
        <v>30</v>
      </c>
      <c r="T49" s="41">
        <v>30</v>
      </c>
      <c r="U49" s="41">
        <v>30</v>
      </c>
      <c r="V49" s="41">
        <v>30</v>
      </c>
      <c r="W49" s="41">
        <v>7857.14</v>
      </c>
      <c r="X49" s="41">
        <f>(N49+O49+P49+Q49+R49+S49+T49+U49+V49)*W49</f>
        <v>1178571</v>
      </c>
      <c r="Y49" s="41">
        <f t="shared" si="12"/>
        <v>1319999.52</v>
      </c>
      <c r="Z49" s="38" t="s">
        <v>122</v>
      </c>
      <c r="AA49" s="39">
        <v>2016</v>
      </c>
      <c r="AB49" s="39"/>
      <c r="AC49" s="7"/>
      <c r="AD49" s="31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</row>
    <row r="50" spans="1:225" outlineLevel="1" x14ac:dyDescent="0.2">
      <c r="A50" s="40" t="s">
        <v>180</v>
      </c>
      <c r="B50" s="38" t="s">
        <v>9</v>
      </c>
      <c r="C50" s="40" t="s">
        <v>81</v>
      </c>
      <c r="D50" s="38" t="s">
        <v>50</v>
      </c>
      <c r="E50" s="38" t="s">
        <v>82</v>
      </c>
      <c r="F50" s="38" t="s">
        <v>103</v>
      </c>
      <c r="G50" s="39" t="s">
        <v>58</v>
      </c>
      <c r="H50" s="39">
        <v>45</v>
      </c>
      <c r="I50" s="38" t="s">
        <v>118</v>
      </c>
      <c r="J50" s="38" t="s">
        <v>16</v>
      </c>
      <c r="K50" s="38" t="s">
        <v>12</v>
      </c>
      <c r="L50" s="38" t="s">
        <v>14</v>
      </c>
      <c r="M50" s="38" t="s">
        <v>47</v>
      </c>
      <c r="N50" s="41"/>
      <c r="O50" s="41"/>
      <c r="P50" s="41"/>
      <c r="Q50" s="41"/>
      <c r="R50" s="41">
        <v>6000</v>
      </c>
      <c r="S50" s="41">
        <v>2275</v>
      </c>
      <c r="T50" s="41">
        <v>2275</v>
      </c>
      <c r="U50" s="41">
        <v>2275</v>
      </c>
      <c r="V50" s="41">
        <v>2275</v>
      </c>
      <c r="W50" s="41">
        <v>300</v>
      </c>
      <c r="X50" s="41">
        <f t="shared" ref="X50:X57" si="13">(N50+O50+P50+Q50+R50+S50+T50+U50+V50)*W50</f>
        <v>4530000</v>
      </c>
      <c r="Y50" s="41">
        <f t="shared" si="12"/>
        <v>5073600.0000000009</v>
      </c>
      <c r="Z50" s="38" t="s">
        <v>122</v>
      </c>
      <c r="AA50" s="39">
        <v>2016</v>
      </c>
      <c r="AB50" s="39"/>
      <c r="AC50" s="7"/>
      <c r="AD50" s="31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</row>
    <row r="51" spans="1:225" outlineLevel="1" x14ac:dyDescent="0.2">
      <c r="A51" s="40" t="s">
        <v>190</v>
      </c>
      <c r="B51" s="38" t="s">
        <v>9</v>
      </c>
      <c r="C51" s="40" t="s">
        <v>104</v>
      </c>
      <c r="D51" s="38" t="s">
        <v>105</v>
      </c>
      <c r="E51" s="38" t="s">
        <v>106</v>
      </c>
      <c r="F51" s="38" t="s">
        <v>107</v>
      </c>
      <c r="G51" s="39" t="s">
        <v>72</v>
      </c>
      <c r="H51" s="39">
        <v>45</v>
      </c>
      <c r="I51" s="38" t="s">
        <v>118</v>
      </c>
      <c r="J51" s="38" t="s">
        <v>16</v>
      </c>
      <c r="K51" s="38" t="s">
        <v>12</v>
      </c>
      <c r="L51" s="38" t="s">
        <v>14</v>
      </c>
      <c r="M51" s="38" t="s">
        <v>49</v>
      </c>
      <c r="N51" s="41"/>
      <c r="O51" s="41"/>
      <c r="P51" s="41"/>
      <c r="Q51" s="41"/>
      <c r="R51" s="41">
        <v>1080</v>
      </c>
      <c r="S51" s="41">
        <v>1200</v>
      </c>
      <c r="T51" s="41">
        <v>1200</v>
      </c>
      <c r="U51" s="41">
        <v>1200</v>
      </c>
      <c r="V51" s="41">
        <v>1200</v>
      </c>
      <c r="W51" s="41">
        <v>179.99999999999997</v>
      </c>
      <c r="X51" s="41">
        <f t="shared" si="13"/>
        <v>1058399.9999999998</v>
      </c>
      <c r="Y51" s="41">
        <f t="shared" si="12"/>
        <v>1185407.9999999998</v>
      </c>
      <c r="Z51" s="38" t="s">
        <v>122</v>
      </c>
      <c r="AA51" s="39">
        <v>2016</v>
      </c>
      <c r="AB51" s="39"/>
      <c r="AC51" s="7"/>
      <c r="AD51" s="31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</row>
    <row r="52" spans="1:225" outlineLevel="1" x14ac:dyDescent="0.2">
      <c r="A52" s="40" t="s">
        <v>193</v>
      </c>
      <c r="B52" s="38" t="s">
        <v>9</v>
      </c>
      <c r="C52" s="40" t="s">
        <v>108</v>
      </c>
      <c r="D52" s="38" t="s">
        <v>105</v>
      </c>
      <c r="E52" s="38" t="s">
        <v>109</v>
      </c>
      <c r="F52" s="38" t="s">
        <v>55</v>
      </c>
      <c r="G52" s="39" t="s">
        <v>72</v>
      </c>
      <c r="H52" s="39">
        <v>45</v>
      </c>
      <c r="I52" s="38" t="s">
        <v>118</v>
      </c>
      <c r="J52" s="38" t="s">
        <v>16</v>
      </c>
      <c r="K52" s="38" t="s">
        <v>12</v>
      </c>
      <c r="L52" s="38" t="s">
        <v>14</v>
      </c>
      <c r="M52" s="38" t="s">
        <v>49</v>
      </c>
      <c r="N52" s="41"/>
      <c r="O52" s="41"/>
      <c r="P52" s="41"/>
      <c r="Q52" s="41"/>
      <c r="R52" s="41">
        <v>750</v>
      </c>
      <c r="S52" s="41">
        <v>750</v>
      </c>
      <c r="T52" s="41">
        <v>750</v>
      </c>
      <c r="U52" s="41">
        <v>750</v>
      </c>
      <c r="V52" s="41">
        <v>750</v>
      </c>
      <c r="W52" s="41">
        <v>240</v>
      </c>
      <c r="X52" s="41">
        <f t="shared" si="13"/>
        <v>900000</v>
      </c>
      <c r="Y52" s="41">
        <f t="shared" si="12"/>
        <v>1008000.0000000001</v>
      </c>
      <c r="Z52" s="38" t="s">
        <v>122</v>
      </c>
      <c r="AA52" s="39">
        <v>2016</v>
      </c>
      <c r="AB52" s="39"/>
      <c r="AC52" s="7"/>
      <c r="AD52" s="31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</row>
    <row r="53" spans="1:225" outlineLevel="1" x14ac:dyDescent="0.2">
      <c r="A53" s="40" t="s">
        <v>194</v>
      </c>
      <c r="B53" s="38" t="s">
        <v>9</v>
      </c>
      <c r="C53" s="40" t="s">
        <v>110</v>
      </c>
      <c r="D53" s="38" t="s">
        <v>105</v>
      </c>
      <c r="E53" s="38" t="s">
        <v>111</v>
      </c>
      <c r="F53" s="38" t="s">
        <v>56</v>
      </c>
      <c r="G53" s="39" t="s">
        <v>72</v>
      </c>
      <c r="H53" s="39">
        <v>45</v>
      </c>
      <c r="I53" s="38" t="s">
        <v>118</v>
      </c>
      <c r="J53" s="38" t="s">
        <v>16</v>
      </c>
      <c r="K53" s="38" t="s">
        <v>12</v>
      </c>
      <c r="L53" s="38" t="s">
        <v>14</v>
      </c>
      <c r="M53" s="38" t="s">
        <v>49</v>
      </c>
      <c r="N53" s="41"/>
      <c r="O53" s="41"/>
      <c r="P53" s="41"/>
      <c r="Q53" s="41"/>
      <c r="R53" s="41">
        <v>950</v>
      </c>
      <c r="S53" s="41">
        <v>950</v>
      </c>
      <c r="T53" s="41">
        <v>950</v>
      </c>
      <c r="U53" s="41">
        <v>950</v>
      </c>
      <c r="V53" s="41">
        <v>950</v>
      </c>
      <c r="W53" s="41">
        <v>366</v>
      </c>
      <c r="X53" s="41">
        <f t="shared" si="13"/>
        <v>1738500</v>
      </c>
      <c r="Y53" s="41">
        <f t="shared" si="12"/>
        <v>1947120.0000000002</v>
      </c>
      <c r="Z53" s="38" t="s">
        <v>122</v>
      </c>
      <c r="AA53" s="39">
        <v>2016</v>
      </c>
      <c r="AB53" s="39"/>
      <c r="AC53" s="7"/>
      <c r="AD53" s="31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</row>
    <row r="54" spans="1:225" outlineLevel="1" x14ac:dyDescent="0.2">
      <c r="A54" s="40" t="s">
        <v>195</v>
      </c>
      <c r="B54" s="38" t="s">
        <v>9</v>
      </c>
      <c r="C54" s="40" t="s">
        <v>77</v>
      </c>
      <c r="D54" s="38" t="s">
        <v>51</v>
      </c>
      <c r="E54" s="38" t="s">
        <v>78</v>
      </c>
      <c r="F54" s="38" t="s">
        <v>112</v>
      </c>
      <c r="G54" s="39" t="s">
        <v>58</v>
      </c>
      <c r="H54" s="39">
        <v>45</v>
      </c>
      <c r="I54" s="38" t="s">
        <v>118</v>
      </c>
      <c r="J54" s="38" t="s">
        <v>16</v>
      </c>
      <c r="K54" s="38" t="s">
        <v>12</v>
      </c>
      <c r="L54" s="38" t="s">
        <v>14</v>
      </c>
      <c r="M54" s="38" t="s">
        <v>49</v>
      </c>
      <c r="N54" s="41"/>
      <c r="O54" s="41"/>
      <c r="P54" s="41"/>
      <c r="Q54" s="41"/>
      <c r="R54" s="41">
        <v>2</v>
      </c>
      <c r="S54" s="41">
        <v>2</v>
      </c>
      <c r="T54" s="41">
        <v>2</v>
      </c>
      <c r="U54" s="41">
        <v>2</v>
      </c>
      <c r="V54" s="41">
        <v>2</v>
      </c>
      <c r="W54" s="41">
        <v>270124</v>
      </c>
      <c r="X54" s="41">
        <f t="shared" si="13"/>
        <v>2701240</v>
      </c>
      <c r="Y54" s="41">
        <f t="shared" si="12"/>
        <v>3025388.8000000003</v>
      </c>
      <c r="Z54" s="38" t="s">
        <v>122</v>
      </c>
      <c r="AA54" s="39">
        <v>2016</v>
      </c>
      <c r="AB54" s="39"/>
      <c r="AC54" s="7"/>
      <c r="AD54" s="31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</row>
    <row r="55" spans="1:225" outlineLevel="1" x14ac:dyDescent="0.2">
      <c r="A55" s="40" t="s">
        <v>196</v>
      </c>
      <c r="B55" s="38" t="s">
        <v>9</v>
      </c>
      <c r="C55" s="40" t="s">
        <v>77</v>
      </c>
      <c r="D55" s="38" t="s">
        <v>51</v>
      </c>
      <c r="E55" s="38" t="s">
        <v>78</v>
      </c>
      <c r="F55" s="38" t="s">
        <v>113</v>
      </c>
      <c r="G55" s="39" t="s">
        <v>58</v>
      </c>
      <c r="H55" s="39">
        <v>45</v>
      </c>
      <c r="I55" s="38" t="s">
        <v>118</v>
      </c>
      <c r="J55" s="38" t="s">
        <v>16</v>
      </c>
      <c r="K55" s="38" t="s">
        <v>12</v>
      </c>
      <c r="L55" s="38" t="s">
        <v>14</v>
      </c>
      <c r="M55" s="38" t="s">
        <v>49</v>
      </c>
      <c r="N55" s="41"/>
      <c r="O55" s="41"/>
      <c r="P55" s="41"/>
      <c r="Q55" s="41"/>
      <c r="R55" s="41">
        <v>2</v>
      </c>
      <c r="S55" s="41">
        <v>2</v>
      </c>
      <c r="T55" s="41">
        <v>2</v>
      </c>
      <c r="U55" s="41">
        <v>2</v>
      </c>
      <c r="V55" s="41">
        <v>2</v>
      </c>
      <c r="W55" s="41">
        <v>151532</v>
      </c>
      <c r="X55" s="41">
        <f t="shared" si="13"/>
        <v>1515320</v>
      </c>
      <c r="Y55" s="41">
        <f t="shared" si="12"/>
        <v>1697158.4000000001</v>
      </c>
      <c r="Z55" s="38" t="s">
        <v>122</v>
      </c>
      <c r="AA55" s="39">
        <v>2016</v>
      </c>
      <c r="AB55" s="39"/>
      <c r="AC55" s="7"/>
      <c r="AD55" s="31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</row>
    <row r="56" spans="1:225" outlineLevel="1" x14ac:dyDescent="0.2">
      <c r="A56" s="40" t="s">
        <v>198</v>
      </c>
      <c r="B56" s="38" t="s">
        <v>9</v>
      </c>
      <c r="C56" s="40" t="s">
        <v>77</v>
      </c>
      <c r="D56" s="38" t="s">
        <v>51</v>
      </c>
      <c r="E56" s="38" t="s">
        <v>78</v>
      </c>
      <c r="F56" s="38" t="s">
        <v>114</v>
      </c>
      <c r="G56" s="39" t="s">
        <v>58</v>
      </c>
      <c r="H56" s="39">
        <v>45</v>
      </c>
      <c r="I56" s="38" t="s">
        <v>118</v>
      </c>
      <c r="J56" s="38" t="s">
        <v>16</v>
      </c>
      <c r="K56" s="38" t="s">
        <v>12</v>
      </c>
      <c r="L56" s="38" t="s">
        <v>14</v>
      </c>
      <c r="M56" s="38" t="s">
        <v>49</v>
      </c>
      <c r="N56" s="41"/>
      <c r="O56" s="41"/>
      <c r="P56" s="41"/>
      <c r="Q56" s="41"/>
      <c r="R56" s="41">
        <v>1</v>
      </c>
      <c r="S56" s="41">
        <v>2</v>
      </c>
      <c r="T56" s="41">
        <v>2</v>
      </c>
      <c r="U56" s="41">
        <v>1</v>
      </c>
      <c r="V56" s="41">
        <v>1</v>
      </c>
      <c r="W56" s="41">
        <v>2053571.42</v>
      </c>
      <c r="X56" s="41">
        <f t="shared" si="13"/>
        <v>14374999.939999999</v>
      </c>
      <c r="Y56" s="41">
        <f t="shared" si="12"/>
        <v>16099999.932800001</v>
      </c>
      <c r="Z56" s="38" t="s">
        <v>122</v>
      </c>
      <c r="AA56" s="39">
        <v>2016</v>
      </c>
      <c r="AB56" s="39"/>
      <c r="AC56" s="7"/>
      <c r="AD56" s="31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</row>
    <row r="57" spans="1:225" outlineLevel="1" x14ac:dyDescent="0.2">
      <c r="A57" s="40" t="s">
        <v>191</v>
      </c>
      <c r="B57" s="38" t="s">
        <v>9</v>
      </c>
      <c r="C57" s="40" t="s">
        <v>77</v>
      </c>
      <c r="D57" s="38" t="s">
        <v>51</v>
      </c>
      <c r="E57" s="38" t="s">
        <v>78</v>
      </c>
      <c r="F57" s="38" t="s">
        <v>115</v>
      </c>
      <c r="G57" s="39" t="s">
        <v>58</v>
      </c>
      <c r="H57" s="39">
        <v>45</v>
      </c>
      <c r="I57" s="38" t="s">
        <v>118</v>
      </c>
      <c r="J57" s="38" t="s">
        <v>16</v>
      </c>
      <c r="K57" s="38" t="s">
        <v>12</v>
      </c>
      <c r="L57" s="38" t="s">
        <v>14</v>
      </c>
      <c r="M57" s="38" t="s">
        <v>49</v>
      </c>
      <c r="N57" s="41"/>
      <c r="O57" s="41"/>
      <c r="P57" s="41"/>
      <c r="Q57" s="41"/>
      <c r="R57" s="41">
        <v>4</v>
      </c>
      <c r="S57" s="41">
        <v>4</v>
      </c>
      <c r="T57" s="41">
        <v>4</v>
      </c>
      <c r="U57" s="41">
        <v>4</v>
      </c>
      <c r="V57" s="41">
        <v>4</v>
      </c>
      <c r="W57" s="41">
        <v>1236076</v>
      </c>
      <c r="X57" s="41">
        <f t="shared" si="13"/>
        <v>24721520</v>
      </c>
      <c r="Y57" s="41">
        <f t="shared" si="12"/>
        <v>27688102.400000002</v>
      </c>
      <c r="Z57" s="38" t="s">
        <v>122</v>
      </c>
      <c r="AA57" s="39">
        <v>2016</v>
      </c>
      <c r="AB57" s="39"/>
      <c r="AC57" s="7"/>
      <c r="AD57" s="31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</row>
    <row r="58" spans="1:225" outlineLevel="1" x14ac:dyDescent="0.2">
      <c r="A58" s="33" t="s">
        <v>154</v>
      </c>
      <c r="B58" s="18" t="s">
        <v>9</v>
      </c>
      <c r="C58" s="33" t="s">
        <v>60</v>
      </c>
      <c r="D58" s="18" t="s">
        <v>66</v>
      </c>
      <c r="E58" s="18" t="s">
        <v>61</v>
      </c>
      <c r="F58" s="18" t="s">
        <v>48</v>
      </c>
      <c r="G58" s="39" t="s">
        <v>58</v>
      </c>
      <c r="H58" s="28">
        <v>82</v>
      </c>
      <c r="I58" s="38" t="s">
        <v>118</v>
      </c>
      <c r="J58" s="18" t="s">
        <v>16</v>
      </c>
      <c r="K58" s="18" t="s">
        <v>12</v>
      </c>
      <c r="L58" s="38" t="s">
        <v>14</v>
      </c>
      <c r="M58" s="18" t="s">
        <v>40</v>
      </c>
      <c r="N58" s="25"/>
      <c r="O58" s="25"/>
      <c r="P58" s="25"/>
      <c r="Q58" s="25"/>
      <c r="R58" s="25">
        <v>2</v>
      </c>
      <c r="S58" s="25"/>
      <c r="T58" s="25"/>
      <c r="U58" s="25"/>
      <c r="V58" s="25"/>
      <c r="W58" s="25">
        <v>19250000</v>
      </c>
      <c r="X58" s="25">
        <f>(N58+O58+P58+Q58+R58+S58+T58+U58+V58)*W58</f>
        <v>38500000</v>
      </c>
      <c r="Y58" s="25">
        <f t="shared" si="12"/>
        <v>43120000.000000007</v>
      </c>
      <c r="Z58" s="18" t="s">
        <v>122</v>
      </c>
      <c r="AA58" s="39">
        <v>2016</v>
      </c>
      <c r="AB58" s="28"/>
      <c r="AC58" s="7"/>
      <c r="AD58" s="31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</row>
    <row r="59" spans="1:225" outlineLevel="1" x14ac:dyDescent="0.2">
      <c r="A59" s="33" t="s">
        <v>155</v>
      </c>
      <c r="B59" s="18" t="s">
        <v>9</v>
      </c>
      <c r="C59" s="33" t="s">
        <v>62</v>
      </c>
      <c r="D59" s="18" t="s">
        <v>37</v>
      </c>
      <c r="E59" s="18" t="s">
        <v>63</v>
      </c>
      <c r="F59" s="18" t="s">
        <v>17</v>
      </c>
      <c r="G59" s="39" t="s">
        <v>58</v>
      </c>
      <c r="H59" s="28">
        <v>50</v>
      </c>
      <c r="I59" s="38" t="s">
        <v>118</v>
      </c>
      <c r="J59" s="18" t="s">
        <v>16</v>
      </c>
      <c r="K59" s="18" t="s">
        <v>12</v>
      </c>
      <c r="L59" s="38" t="s">
        <v>14</v>
      </c>
      <c r="M59" s="18" t="s">
        <v>40</v>
      </c>
      <c r="N59" s="25"/>
      <c r="O59" s="25"/>
      <c r="P59" s="25"/>
      <c r="Q59" s="25"/>
      <c r="R59" s="25">
        <v>23</v>
      </c>
      <c r="S59" s="25"/>
      <c r="T59" s="25"/>
      <c r="U59" s="25"/>
      <c r="V59" s="25"/>
      <c r="W59" s="25">
        <v>56308.92</v>
      </c>
      <c r="X59" s="25">
        <f>(N59+O59+P59+Q59+R59+S59+T59+U59+V59)*W59</f>
        <v>1295105.1599999999</v>
      </c>
      <c r="Y59" s="25">
        <f t="shared" si="12"/>
        <v>1450517.7792</v>
      </c>
      <c r="Z59" s="18" t="s">
        <v>122</v>
      </c>
      <c r="AA59" s="39">
        <v>2016</v>
      </c>
      <c r="AB59" s="28"/>
      <c r="AC59" s="7"/>
      <c r="AD59" s="31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</row>
    <row r="60" spans="1:225" x14ac:dyDescent="0.2">
      <c r="A60" s="9" t="s">
        <v>57</v>
      </c>
      <c r="B60" s="12"/>
      <c r="C60" s="9"/>
      <c r="D60" s="9"/>
      <c r="E60" s="9"/>
      <c r="F60" s="9"/>
      <c r="G60" s="4"/>
      <c r="H60" s="4"/>
      <c r="I60" s="9"/>
      <c r="J60" s="9"/>
      <c r="K60" s="9"/>
      <c r="L60" s="9"/>
      <c r="M60" s="9"/>
      <c r="N60" s="21"/>
      <c r="O60" s="22"/>
      <c r="P60" s="22"/>
      <c r="Q60" s="22"/>
      <c r="R60" s="22"/>
      <c r="S60" s="22"/>
      <c r="T60" s="22"/>
      <c r="U60" s="22"/>
      <c r="V60" s="23"/>
      <c r="W60" s="22"/>
      <c r="X60" s="24">
        <f>SUM(X35:X59)</f>
        <v>1019170059.5</v>
      </c>
      <c r="Y60" s="24">
        <f>SUM(Y35:Y59)</f>
        <v>1141470466.6400001</v>
      </c>
      <c r="Z60" s="17"/>
      <c r="AA60" s="4"/>
      <c r="AB60" s="4"/>
      <c r="AC60" s="7"/>
      <c r="AD60" s="3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</row>
    <row r="61" spans="1:225" x14ac:dyDescent="0.2">
      <c r="A61" s="49" t="s">
        <v>158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25" x14ac:dyDescent="0.2">
      <c r="A62" s="49" t="s">
        <v>159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25" x14ac:dyDescent="0.2">
      <c r="A63" s="50" t="s">
        <v>160</v>
      </c>
      <c r="B63" s="51" t="s">
        <v>9</v>
      </c>
      <c r="C63" s="51" t="s">
        <v>161</v>
      </c>
      <c r="D63" s="51" t="s">
        <v>162</v>
      </c>
      <c r="E63" s="51" t="s">
        <v>162</v>
      </c>
      <c r="F63" s="51" t="s">
        <v>163</v>
      </c>
      <c r="G63" s="52" t="s">
        <v>58</v>
      </c>
      <c r="H63" s="52">
        <v>50</v>
      </c>
      <c r="I63" s="51" t="s">
        <v>164</v>
      </c>
      <c r="J63" s="53" t="s">
        <v>165</v>
      </c>
      <c r="K63" s="51"/>
      <c r="L63" s="51" t="s">
        <v>166</v>
      </c>
      <c r="M63" s="51"/>
      <c r="N63" s="51"/>
      <c r="O63" s="51"/>
      <c r="P63" s="51"/>
      <c r="Q63" s="48"/>
      <c r="R63" s="54">
        <v>131853948</v>
      </c>
      <c r="S63" s="54">
        <v>435966652</v>
      </c>
      <c r="T63" s="54">
        <v>470782245</v>
      </c>
      <c r="U63" s="54">
        <v>563523337</v>
      </c>
      <c r="V63" s="54">
        <v>582129380</v>
      </c>
      <c r="W63" s="48"/>
      <c r="X63" s="55">
        <v>0</v>
      </c>
      <c r="Y63" s="55">
        <f>X63*1.12</f>
        <v>0</v>
      </c>
      <c r="Z63" s="48"/>
      <c r="AA63" s="56">
        <v>2016</v>
      </c>
      <c r="AB63" s="57">
        <v>9.14</v>
      </c>
    </row>
    <row r="64" spans="1:225" x14ac:dyDescent="0.2">
      <c r="A64" s="59" t="s">
        <v>167</v>
      </c>
      <c r="B64" s="60" t="s">
        <v>9</v>
      </c>
      <c r="C64" s="61" t="s">
        <v>168</v>
      </c>
      <c r="D64" s="62" t="s">
        <v>169</v>
      </c>
      <c r="E64" s="62" t="s">
        <v>169</v>
      </c>
      <c r="F64" s="62" t="s">
        <v>170</v>
      </c>
      <c r="G64" s="57" t="s">
        <v>10</v>
      </c>
      <c r="H64" s="57">
        <v>100</v>
      </c>
      <c r="I64" s="62" t="s">
        <v>67</v>
      </c>
      <c r="J64" s="63" t="s">
        <v>171</v>
      </c>
      <c r="K64" s="64"/>
      <c r="L64" s="62" t="s">
        <v>172</v>
      </c>
      <c r="M64" s="65"/>
      <c r="N64" s="66"/>
      <c r="O64" s="67"/>
      <c r="P64" s="68"/>
      <c r="Q64" s="68"/>
      <c r="R64" s="58">
        <v>5710865.25</v>
      </c>
      <c r="S64" s="58">
        <v>7085440.0000000009</v>
      </c>
      <c r="T64" s="58">
        <v>7085440.0000000009</v>
      </c>
      <c r="U64" s="58">
        <v>7085440.0000000009</v>
      </c>
      <c r="V64" s="58"/>
      <c r="W64" s="58"/>
      <c r="X64" s="68">
        <v>0</v>
      </c>
      <c r="Y64" s="68">
        <f>X64*1.12</f>
        <v>0</v>
      </c>
      <c r="Z64" s="69"/>
      <c r="AA64" s="57">
        <v>2016</v>
      </c>
      <c r="AB64" s="56">
        <v>9</v>
      </c>
    </row>
    <row r="65" spans="1:43" x14ac:dyDescent="0.2">
      <c r="A65" s="49" t="s">
        <v>153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43" x14ac:dyDescent="0.2">
      <c r="A66" s="50" t="s">
        <v>173</v>
      </c>
      <c r="B66" s="51" t="s">
        <v>9</v>
      </c>
      <c r="C66" s="51" t="s">
        <v>161</v>
      </c>
      <c r="D66" s="51" t="s">
        <v>162</v>
      </c>
      <c r="E66" s="51" t="s">
        <v>162</v>
      </c>
      <c r="F66" s="51" t="s">
        <v>163</v>
      </c>
      <c r="G66" s="39" t="s">
        <v>58</v>
      </c>
      <c r="H66" s="52">
        <v>50</v>
      </c>
      <c r="I66" s="70" t="s">
        <v>118</v>
      </c>
      <c r="J66" s="53" t="s">
        <v>165</v>
      </c>
      <c r="K66" s="51"/>
      <c r="L66" s="51" t="s">
        <v>166</v>
      </c>
      <c r="M66" s="51"/>
      <c r="N66" s="51"/>
      <c r="O66" s="51"/>
      <c r="P66" s="51"/>
      <c r="Q66" s="48"/>
      <c r="R66" s="71">
        <v>10122000</v>
      </c>
      <c r="S66" s="71">
        <v>435966652</v>
      </c>
      <c r="T66" s="71">
        <v>470782245</v>
      </c>
      <c r="U66" s="71">
        <v>563523337</v>
      </c>
      <c r="V66" s="71">
        <v>582129380</v>
      </c>
      <c r="W66" s="48"/>
      <c r="X66" s="55">
        <f>R66+S66+T66+U66+V66</f>
        <v>2062523614</v>
      </c>
      <c r="Y66" s="55">
        <f>X66*1.12</f>
        <v>2310026447.6800003</v>
      </c>
      <c r="Z66" s="48"/>
      <c r="AA66" s="56">
        <v>2016</v>
      </c>
      <c r="AB66" s="48"/>
    </row>
    <row r="67" spans="1:43" x14ac:dyDescent="0.2">
      <c r="A67" s="59" t="s">
        <v>174</v>
      </c>
      <c r="B67" s="60" t="s">
        <v>9</v>
      </c>
      <c r="C67" s="61" t="s">
        <v>168</v>
      </c>
      <c r="D67" s="62" t="s">
        <v>169</v>
      </c>
      <c r="E67" s="62" t="s">
        <v>169</v>
      </c>
      <c r="F67" s="62" t="s">
        <v>170</v>
      </c>
      <c r="G67" s="57" t="s">
        <v>10</v>
      </c>
      <c r="H67" s="57">
        <v>100</v>
      </c>
      <c r="I67" s="59" t="s">
        <v>121</v>
      </c>
      <c r="J67" s="63" t="s">
        <v>171</v>
      </c>
      <c r="K67" s="64"/>
      <c r="L67" s="62" t="s">
        <v>172</v>
      </c>
      <c r="M67" s="65"/>
      <c r="N67" s="66"/>
      <c r="O67" s="67"/>
      <c r="P67" s="68"/>
      <c r="Q67" s="68"/>
      <c r="R67" s="58">
        <v>5710865.25</v>
      </c>
      <c r="S67" s="58">
        <v>7085440.0000000009</v>
      </c>
      <c r="T67" s="58">
        <v>7085440.0000000009</v>
      </c>
      <c r="U67" s="58">
        <v>7085440.0000000009</v>
      </c>
      <c r="V67" s="58"/>
      <c r="W67" s="58"/>
      <c r="X67" s="68">
        <f>SUM(N67:V67)</f>
        <v>26967185.25</v>
      </c>
      <c r="Y67" s="68">
        <f>X67*1.12</f>
        <v>30203247.480000004</v>
      </c>
      <c r="Z67" s="69"/>
      <c r="AA67" s="57">
        <v>2016</v>
      </c>
      <c r="AB67" s="56"/>
    </row>
    <row r="68" spans="1:43" x14ac:dyDescent="0.2">
      <c r="A68" s="49" t="s">
        <v>175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72">
        <f>SUM(X66:X67)</f>
        <v>2089490799.25</v>
      </c>
      <c r="Y68" s="72">
        <f>SUM(Y66:Y67)</f>
        <v>2340229695.1600003</v>
      </c>
      <c r="Z68" s="49"/>
      <c r="AA68" s="49"/>
      <c r="AB68" s="49"/>
    </row>
    <row r="71" spans="1:43" customFormat="1" ht="14.25" customHeight="1" x14ac:dyDescent="0.25">
      <c r="A71" s="75"/>
      <c r="B71" s="75"/>
      <c r="C71" s="76" t="s">
        <v>201</v>
      </c>
      <c r="D71" s="77"/>
      <c r="E71" s="77"/>
      <c r="F71" s="77"/>
      <c r="G71" s="77"/>
      <c r="H71" s="77"/>
      <c r="I71" s="78"/>
      <c r="J71" s="77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</row>
    <row r="72" spans="1:43" customFormat="1" ht="15.75" customHeight="1" x14ac:dyDescent="0.25">
      <c r="A72" s="75"/>
      <c r="B72" s="75"/>
      <c r="C72" s="76" t="s">
        <v>202</v>
      </c>
      <c r="D72" s="79"/>
      <c r="E72" s="79"/>
      <c r="F72" s="78"/>
      <c r="G72" s="78"/>
      <c r="H72" s="78"/>
      <c r="I72" s="79"/>
      <c r="J72" s="79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</row>
    <row r="73" spans="1:43" customFormat="1" ht="15.75" customHeight="1" x14ac:dyDescent="0.25">
      <c r="A73" s="75"/>
      <c r="B73" s="75"/>
      <c r="C73" s="76" t="s">
        <v>203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</row>
    <row r="74" spans="1:43" customFormat="1" ht="15.75" customHeight="1" x14ac:dyDescent="0.25">
      <c r="A74" s="75"/>
      <c r="B74" s="78"/>
      <c r="C74" s="76" t="s">
        <v>204</v>
      </c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</row>
    <row r="75" spans="1:43" customFormat="1" ht="15.75" customHeight="1" x14ac:dyDescent="0.25">
      <c r="A75" s="75"/>
      <c r="B75" s="75"/>
      <c r="C75" s="80" t="s">
        <v>205</v>
      </c>
      <c r="D75" s="81"/>
      <c r="E75" s="81"/>
      <c r="F75" s="81"/>
      <c r="G75" s="81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</row>
    <row r="76" spans="1:43" customFormat="1" ht="15.75" customHeight="1" x14ac:dyDescent="0.25">
      <c r="A76" s="75"/>
      <c r="B76" s="82">
        <v>1</v>
      </c>
      <c r="C76" s="97" t="s">
        <v>206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83"/>
      <c r="AC76" s="76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</row>
    <row r="77" spans="1:43" customFormat="1" ht="15.75" customHeight="1" x14ac:dyDescent="0.25">
      <c r="A77" s="75"/>
      <c r="B77" s="82"/>
      <c r="C77" s="84" t="s">
        <v>207</v>
      </c>
      <c r="D77" s="83"/>
      <c r="E77" s="83"/>
      <c r="F77" s="83"/>
      <c r="G77" s="89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76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</row>
    <row r="78" spans="1:43" customFormat="1" ht="15.75" customHeight="1" x14ac:dyDescent="0.25">
      <c r="A78" s="75"/>
      <c r="B78" s="82"/>
      <c r="C78" s="85" t="s">
        <v>208</v>
      </c>
      <c r="D78" s="83"/>
      <c r="E78" s="83"/>
      <c r="F78" s="83"/>
      <c r="G78" s="89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76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</row>
    <row r="79" spans="1:43" customFormat="1" ht="15.75" customHeight="1" x14ac:dyDescent="0.25">
      <c r="A79" s="75"/>
      <c r="B79" s="82"/>
      <c r="C79" s="76" t="s">
        <v>209</v>
      </c>
      <c r="D79" s="86"/>
      <c r="E79" s="86"/>
      <c r="F79" s="86"/>
      <c r="G79" s="90"/>
      <c r="H79" s="86"/>
      <c r="I79" s="86"/>
      <c r="J79" s="86"/>
      <c r="K79" s="86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76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</row>
    <row r="80" spans="1:43" customFormat="1" ht="15.75" customHeight="1" x14ac:dyDescent="0.25">
      <c r="A80" s="75"/>
      <c r="B80" s="82"/>
      <c r="C80" s="80" t="s">
        <v>210</v>
      </c>
      <c r="D80" s="86"/>
      <c r="E80" s="86"/>
      <c r="F80" s="86"/>
      <c r="G80" s="90"/>
      <c r="H80" s="86"/>
      <c r="I80" s="86"/>
      <c r="J80" s="86"/>
      <c r="K80" s="86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76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</row>
    <row r="81" spans="1:43" customFormat="1" ht="15.75" customHeight="1" x14ac:dyDescent="0.25">
      <c r="A81" s="75"/>
      <c r="B81" s="82"/>
      <c r="C81" s="80" t="s">
        <v>211</v>
      </c>
      <c r="D81" s="86"/>
      <c r="E81" s="86"/>
      <c r="F81" s="86"/>
      <c r="G81" s="90"/>
      <c r="H81" s="86"/>
      <c r="I81" s="86"/>
      <c r="J81" s="86"/>
      <c r="K81" s="86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76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</row>
    <row r="82" spans="1:43" customFormat="1" ht="15.75" customHeight="1" x14ac:dyDescent="0.25">
      <c r="A82" s="75"/>
      <c r="B82" s="82"/>
      <c r="C82" s="85" t="s">
        <v>212</v>
      </c>
      <c r="D82" s="83"/>
      <c r="E82" s="83"/>
      <c r="F82" s="83"/>
      <c r="G82" s="89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76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</row>
    <row r="83" spans="1:43" customFormat="1" ht="15" customHeight="1" x14ac:dyDescent="0.25">
      <c r="A83" s="75"/>
      <c r="B83" s="78"/>
      <c r="C83" s="76" t="s">
        <v>213</v>
      </c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76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</row>
    <row r="84" spans="1:43" customFormat="1" ht="15.75" customHeight="1" x14ac:dyDescent="0.25">
      <c r="A84" s="75"/>
      <c r="B84" s="78"/>
      <c r="C84" s="76" t="s">
        <v>214</v>
      </c>
      <c r="D84" s="86"/>
      <c r="E84" s="86"/>
      <c r="F84" s="86"/>
      <c r="G84" s="90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76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</row>
    <row r="85" spans="1:43" customFormat="1" ht="15.75" customHeight="1" x14ac:dyDescent="0.25">
      <c r="A85" s="75"/>
      <c r="B85" s="78"/>
      <c r="C85" s="97" t="s">
        <v>215</v>
      </c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83"/>
      <c r="AC85" s="76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</row>
    <row r="86" spans="1:43" customFormat="1" ht="15.75" customHeight="1" x14ac:dyDescent="0.25">
      <c r="A86" s="75"/>
      <c r="B86" s="78"/>
      <c r="C86" s="85" t="s">
        <v>216</v>
      </c>
      <c r="D86" s="83"/>
      <c r="E86" s="83"/>
      <c r="F86" s="83"/>
      <c r="G86" s="89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76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customFormat="1" ht="15.75" customHeight="1" x14ac:dyDescent="0.25">
      <c r="A87" s="75"/>
      <c r="B87" s="78"/>
      <c r="C87" s="85" t="s">
        <v>217</v>
      </c>
      <c r="D87" s="83"/>
      <c r="E87" s="83"/>
      <c r="F87" s="83"/>
      <c r="G87" s="89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76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customFormat="1" ht="15.75" customHeight="1" x14ac:dyDescent="0.25">
      <c r="A88" s="75"/>
      <c r="B88" s="78"/>
      <c r="C88" s="98" t="s">
        <v>218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86"/>
      <c r="AC88" s="76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  <row r="89" spans="1:43" customFormat="1" ht="15.75" customHeight="1" x14ac:dyDescent="0.25">
      <c r="A89" s="75"/>
      <c r="B89" s="78"/>
      <c r="C89" s="88" t="s">
        <v>219</v>
      </c>
      <c r="D89" s="88"/>
      <c r="E89" s="88"/>
      <c r="F89" s="88"/>
      <c r="G89" s="88"/>
      <c r="H89" s="88"/>
      <c r="I89" s="88"/>
      <c r="J89" s="88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</row>
    <row r="90" spans="1:43" customFormat="1" ht="15.75" customHeight="1" x14ac:dyDescent="0.25">
      <c r="A90" s="75"/>
      <c r="B90" s="82">
        <v>2</v>
      </c>
      <c r="C90" s="76" t="s">
        <v>220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</row>
    <row r="91" spans="1:43" customFormat="1" ht="15.75" customHeight="1" x14ac:dyDescent="0.25">
      <c r="A91" s="75"/>
      <c r="B91" s="82">
        <v>3</v>
      </c>
      <c r="C91" s="76" t="s">
        <v>221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</row>
    <row r="92" spans="1:43" customFormat="1" ht="15.75" customHeight="1" x14ac:dyDescent="0.25">
      <c r="A92" s="75"/>
      <c r="B92" s="82">
        <v>4</v>
      </c>
      <c r="C92" s="76" t="s">
        <v>222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</row>
    <row r="93" spans="1:43" customFormat="1" ht="33.75" customHeight="1" x14ac:dyDescent="0.25">
      <c r="A93" s="75"/>
      <c r="B93" s="82">
        <v>5</v>
      </c>
      <c r="C93" s="97" t="s">
        <v>223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</row>
    <row r="94" spans="1:43" customFormat="1" ht="16.5" customHeight="1" x14ac:dyDescent="0.2">
      <c r="A94" s="75"/>
      <c r="B94" s="82">
        <v>6</v>
      </c>
      <c r="C94" s="99" t="s">
        <v>224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</row>
    <row r="95" spans="1:43" customFormat="1" ht="18" customHeight="1" x14ac:dyDescent="0.25">
      <c r="A95" s="75"/>
      <c r="B95" s="82">
        <v>7</v>
      </c>
      <c r="C95" s="76" t="s">
        <v>225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</row>
    <row r="96" spans="1:43" customFormat="1" ht="15.75" customHeight="1" x14ac:dyDescent="0.25">
      <c r="A96" s="75"/>
      <c r="B96" s="82">
        <v>8</v>
      </c>
      <c r="C96" s="76" t="s">
        <v>226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</row>
    <row r="97" spans="1:43" customFormat="1" ht="18" customHeight="1" x14ac:dyDescent="0.2">
      <c r="A97" s="75"/>
      <c r="B97" s="82">
        <v>9</v>
      </c>
      <c r="C97" s="99" t="s">
        <v>227</v>
      </c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</row>
    <row r="98" spans="1:43" customFormat="1" ht="15.75" customHeight="1" x14ac:dyDescent="0.25">
      <c r="A98" s="75"/>
      <c r="B98" s="82">
        <v>10</v>
      </c>
      <c r="C98" s="97" t="s">
        <v>228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</row>
    <row r="99" spans="1:43" customFormat="1" ht="15.75" customHeight="1" x14ac:dyDescent="0.25">
      <c r="A99" s="75"/>
      <c r="B99" s="82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</row>
    <row r="100" spans="1:43" customFormat="1" ht="15.75" customHeight="1" x14ac:dyDescent="0.25">
      <c r="A100" s="75"/>
      <c r="B100" s="82">
        <v>11</v>
      </c>
      <c r="C100" s="97" t="s">
        <v>229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</row>
    <row r="101" spans="1:43" customFormat="1" ht="15.75" customHeight="1" x14ac:dyDescent="0.25">
      <c r="A101" s="75"/>
      <c r="B101" s="82">
        <v>12</v>
      </c>
      <c r="C101" s="97" t="s">
        <v>230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</row>
    <row r="102" spans="1:43" customFormat="1" ht="15.75" customHeight="1" x14ac:dyDescent="0.25">
      <c r="A102" s="75"/>
      <c r="B102" s="82">
        <v>13</v>
      </c>
      <c r="C102" s="76" t="s">
        <v>231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</row>
    <row r="103" spans="1:43" customFormat="1" ht="14.25" customHeight="1" x14ac:dyDescent="0.25">
      <c r="A103" s="75"/>
      <c r="B103" s="82">
        <v>14</v>
      </c>
      <c r="C103" s="76" t="s">
        <v>232</v>
      </c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</row>
    <row r="104" spans="1:43" customFormat="1" ht="15.75" customHeight="1" x14ac:dyDescent="0.25">
      <c r="A104" s="75"/>
      <c r="B104" s="82">
        <v>15</v>
      </c>
      <c r="C104" s="76" t="s">
        <v>233</v>
      </c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</row>
    <row r="105" spans="1:43" customFormat="1" ht="15.75" customHeight="1" x14ac:dyDescent="0.25">
      <c r="A105" s="75"/>
      <c r="B105" s="82">
        <v>16.170000000000002</v>
      </c>
      <c r="C105" s="76" t="s">
        <v>234</v>
      </c>
      <c r="D105" s="76"/>
      <c r="E105" s="76"/>
      <c r="F105" s="76"/>
      <c r="G105" s="76"/>
      <c r="H105" s="76"/>
      <c r="I105" s="76"/>
      <c r="J105" s="76"/>
      <c r="K105" s="76"/>
      <c r="L105" s="83"/>
      <c r="M105" s="83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</row>
    <row r="106" spans="1:43" customFormat="1" ht="33.75" customHeight="1" x14ac:dyDescent="0.25">
      <c r="A106" s="75"/>
      <c r="B106" s="82">
        <v>18</v>
      </c>
      <c r="C106" s="97" t="s">
        <v>235</v>
      </c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</row>
    <row r="107" spans="1:43" customFormat="1" ht="17.25" customHeight="1" x14ac:dyDescent="0.25">
      <c r="A107" s="75"/>
      <c r="B107" s="82">
        <v>19</v>
      </c>
      <c r="C107" s="97" t="s">
        <v>236</v>
      </c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</row>
    <row r="108" spans="1:43" customFormat="1" ht="15.75" customHeight="1" x14ac:dyDescent="0.25">
      <c r="A108" s="75"/>
      <c r="B108" s="82">
        <v>20</v>
      </c>
      <c r="C108" s="76" t="s">
        <v>237</v>
      </c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</row>
    <row r="109" spans="1:43" customFormat="1" ht="15.75" customHeight="1" x14ac:dyDescent="0.25">
      <c r="A109" s="75"/>
      <c r="B109" s="82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</row>
    <row r="110" spans="1:43" customFormat="1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</row>
  </sheetData>
  <protectedRanges>
    <protectedRange algorithmName="SHA-512" hashValue="b4jNsXhDwS2c1yWfZAwuxC61ASGz8etnaIvi4JvF+E+1QYkWqkJ/Zpj5SSug7ELWWhsnYfzBejywtfU4B5gY1Q==" saltValue="ZvjzfQ4RIqeGHS1eSpw3fA==" spinCount="100000" sqref="W63 N63:O63 G63:I63 B63:E63" name="Диапазон3_74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3" name="Диапазон3_74_2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63" name="Диапазон3_74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63" name="Диапазон3_74_2_1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63:V63" name="Диапазон3_74_2_1_5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3:K63" name="Диапазон3_74_2_1_6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3" name="Диапазон3_74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6 N66:O66 I67 H66:I66 B66:E66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6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66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66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66:V66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6:K66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6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4 N64:O64 G64:I64 B64:E64" name="Диапазон3_74_2_1_2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4" name="Диапазон3_74_2_1_2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64" name="Диапазон3_74_2_1_3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64" name="Диапазон3_74_2_1_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64:V64" name="Диапазон3_74_2_1_5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4:K64" name="Диапазон3_74_2_1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4" name="Диапазон3_74_2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67 N67:O67 G67:H67 B67:E67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R67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67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67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67:V67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67:K67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L67" name="Диапазон3_74_2_1_1_1_3" securityDescriptor="O:WDG:WDD:(A;;CC;;;S-1-5-21-1281035640-548247933-376692995-11259)(A;;CC;;;S-1-5-21-1281035640-548247933-376692995-11258)(A;;CC;;;S-1-5-21-1281035640-548247933-376692995-5864)"/>
  </protectedRanges>
  <autoFilter ref="A8:AB68"/>
  <mergeCells count="30">
    <mergeCell ref="C107:AC107"/>
    <mergeCell ref="C97:AF97"/>
    <mergeCell ref="C98:M99"/>
    <mergeCell ref="C100:M100"/>
    <mergeCell ref="C101:AC101"/>
    <mergeCell ref="C106:AF106"/>
    <mergeCell ref="C76:AA76"/>
    <mergeCell ref="C85:AA85"/>
    <mergeCell ref="C88:AA88"/>
    <mergeCell ref="C93:AC93"/>
    <mergeCell ref="C94:AC94"/>
    <mergeCell ref="AA6:AA7"/>
    <mergeCell ref="AB6:AB7"/>
    <mergeCell ref="L6:L7"/>
    <mergeCell ref="M6:M7"/>
    <mergeCell ref="W6:W7"/>
    <mergeCell ref="X6:X7"/>
    <mergeCell ref="Y6:Y7"/>
    <mergeCell ref="Z6:Z7"/>
    <mergeCell ref="K6:K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conditionalFormatting sqref="F14">
    <cfRule type="duplicateValues" dxfId="83" priority="602" stopIfTrue="1"/>
  </conditionalFormatting>
  <conditionalFormatting sqref="A14">
    <cfRule type="duplicateValues" dxfId="82" priority="603"/>
  </conditionalFormatting>
  <conditionalFormatting sqref="F14">
    <cfRule type="duplicateValues" dxfId="81" priority="604"/>
  </conditionalFormatting>
  <conditionalFormatting sqref="F15">
    <cfRule type="duplicateValues" dxfId="80" priority="596" stopIfTrue="1"/>
  </conditionalFormatting>
  <conditionalFormatting sqref="A15">
    <cfRule type="duplicateValues" dxfId="79" priority="597"/>
  </conditionalFormatting>
  <conditionalFormatting sqref="F15">
    <cfRule type="duplicateValues" dxfId="78" priority="598"/>
  </conditionalFormatting>
  <conditionalFormatting sqref="F16">
    <cfRule type="duplicateValues" dxfId="77" priority="483" stopIfTrue="1"/>
  </conditionalFormatting>
  <conditionalFormatting sqref="F16">
    <cfRule type="duplicateValues" dxfId="76" priority="484"/>
  </conditionalFormatting>
  <conditionalFormatting sqref="F17">
    <cfRule type="duplicateValues" dxfId="75" priority="475" stopIfTrue="1"/>
  </conditionalFormatting>
  <conditionalFormatting sqref="F17">
    <cfRule type="duplicateValues" dxfId="74" priority="476"/>
  </conditionalFormatting>
  <conditionalFormatting sqref="F18">
    <cfRule type="duplicateValues" dxfId="73" priority="470" stopIfTrue="1"/>
  </conditionalFormatting>
  <conditionalFormatting sqref="F18">
    <cfRule type="duplicateValues" dxfId="72" priority="471"/>
  </conditionalFormatting>
  <conditionalFormatting sqref="F19">
    <cfRule type="duplicateValues" dxfId="71" priority="465" stopIfTrue="1"/>
  </conditionalFormatting>
  <conditionalFormatting sqref="F19">
    <cfRule type="duplicateValues" dxfId="70" priority="466"/>
  </conditionalFormatting>
  <conditionalFormatting sqref="F20">
    <cfRule type="duplicateValues" dxfId="69" priority="460" stopIfTrue="1"/>
  </conditionalFormatting>
  <conditionalFormatting sqref="F20">
    <cfRule type="duplicateValues" dxfId="68" priority="461"/>
  </conditionalFormatting>
  <conditionalFormatting sqref="F21">
    <cfRule type="duplicateValues" dxfId="67" priority="455" stopIfTrue="1"/>
  </conditionalFormatting>
  <conditionalFormatting sqref="F21">
    <cfRule type="duplicateValues" dxfId="66" priority="456"/>
  </conditionalFormatting>
  <conditionalFormatting sqref="F22">
    <cfRule type="duplicateValues" dxfId="65" priority="450" stopIfTrue="1"/>
  </conditionalFormatting>
  <conditionalFormatting sqref="F22">
    <cfRule type="duplicateValues" dxfId="64" priority="451"/>
  </conditionalFormatting>
  <conditionalFormatting sqref="F23">
    <cfRule type="duplicateValues" dxfId="63" priority="446" stopIfTrue="1"/>
  </conditionalFormatting>
  <conditionalFormatting sqref="F23">
    <cfRule type="duplicateValues" dxfId="62" priority="447"/>
  </conditionalFormatting>
  <conditionalFormatting sqref="D23:E23">
    <cfRule type="duplicateValues" dxfId="61" priority="443" stopIfTrue="1"/>
  </conditionalFormatting>
  <conditionalFormatting sqref="D23:E23">
    <cfRule type="duplicateValues" dxfId="60" priority="444"/>
  </conditionalFormatting>
  <conditionalFormatting sqref="F24">
    <cfRule type="duplicateValues" dxfId="59" priority="438" stopIfTrue="1"/>
  </conditionalFormatting>
  <conditionalFormatting sqref="F24">
    <cfRule type="duplicateValues" dxfId="58" priority="439"/>
  </conditionalFormatting>
  <conditionalFormatting sqref="F25">
    <cfRule type="duplicateValues" dxfId="57" priority="434" stopIfTrue="1"/>
  </conditionalFormatting>
  <conditionalFormatting sqref="F25">
    <cfRule type="duplicateValues" dxfId="56" priority="435"/>
  </conditionalFormatting>
  <conditionalFormatting sqref="F26">
    <cfRule type="duplicateValues" dxfId="55" priority="428" stopIfTrue="1"/>
  </conditionalFormatting>
  <conditionalFormatting sqref="F26">
    <cfRule type="duplicateValues" dxfId="54" priority="429"/>
  </conditionalFormatting>
  <conditionalFormatting sqref="F27">
    <cfRule type="duplicateValues" dxfId="53" priority="423" stopIfTrue="1"/>
  </conditionalFormatting>
  <conditionalFormatting sqref="F27">
    <cfRule type="duplicateValues" dxfId="52" priority="424"/>
  </conditionalFormatting>
  <conditionalFormatting sqref="F28">
    <cfRule type="duplicateValues" dxfId="51" priority="418" stopIfTrue="1"/>
  </conditionalFormatting>
  <conditionalFormatting sqref="F28">
    <cfRule type="duplicateValues" dxfId="50" priority="419"/>
  </conditionalFormatting>
  <conditionalFormatting sqref="F29">
    <cfRule type="duplicateValues" dxfId="49" priority="413" stopIfTrue="1"/>
  </conditionalFormatting>
  <conditionalFormatting sqref="F29">
    <cfRule type="duplicateValues" dxfId="48" priority="414"/>
  </conditionalFormatting>
  <conditionalFormatting sqref="F30">
    <cfRule type="duplicateValues" dxfId="47" priority="408" stopIfTrue="1"/>
  </conditionalFormatting>
  <conditionalFormatting sqref="F30">
    <cfRule type="duplicateValues" dxfId="46" priority="409"/>
  </conditionalFormatting>
  <conditionalFormatting sqref="F31">
    <cfRule type="duplicateValues" dxfId="45" priority="404" stopIfTrue="1"/>
  </conditionalFormatting>
  <conditionalFormatting sqref="F31">
    <cfRule type="duplicateValues" dxfId="44" priority="405"/>
  </conditionalFormatting>
  <conditionalFormatting sqref="F32">
    <cfRule type="duplicateValues" dxfId="43" priority="398" stopIfTrue="1"/>
  </conditionalFormatting>
  <conditionalFormatting sqref="F32">
    <cfRule type="duplicateValues" dxfId="42" priority="399"/>
  </conditionalFormatting>
  <conditionalFormatting sqref="F39">
    <cfRule type="duplicateValues" dxfId="41" priority="217" stopIfTrue="1"/>
  </conditionalFormatting>
  <conditionalFormatting sqref="A39">
    <cfRule type="duplicateValues" dxfId="40" priority="218"/>
  </conditionalFormatting>
  <conditionalFormatting sqref="F39">
    <cfRule type="duplicateValues" dxfId="39" priority="219"/>
  </conditionalFormatting>
  <conditionalFormatting sqref="F40">
    <cfRule type="duplicateValues" dxfId="38" priority="211" stopIfTrue="1"/>
  </conditionalFormatting>
  <conditionalFormatting sqref="A40">
    <cfRule type="duplicateValues" dxfId="37" priority="212"/>
  </conditionalFormatting>
  <conditionalFormatting sqref="F40">
    <cfRule type="duplicateValues" dxfId="36" priority="213"/>
  </conditionalFormatting>
  <conditionalFormatting sqref="F41">
    <cfRule type="duplicateValues" dxfId="35" priority="98" stopIfTrue="1"/>
  </conditionalFormatting>
  <conditionalFormatting sqref="F41">
    <cfRule type="duplicateValues" dxfId="34" priority="99"/>
  </conditionalFormatting>
  <conditionalFormatting sqref="F42">
    <cfRule type="duplicateValues" dxfId="33" priority="90" stopIfTrue="1"/>
  </conditionalFormatting>
  <conditionalFormatting sqref="F42">
    <cfRule type="duplicateValues" dxfId="32" priority="91"/>
  </conditionalFormatting>
  <conditionalFormatting sqref="F43">
    <cfRule type="duplicateValues" dxfId="31" priority="85" stopIfTrue="1"/>
  </conditionalFormatting>
  <conditionalFormatting sqref="F43">
    <cfRule type="duplicateValues" dxfId="30" priority="86"/>
  </conditionalFormatting>
  <conditionalFormatting sqref="F44">
    <cfRule type="duplicateValues" dxfId="29" priority="80" stopIfTrue="1"/>
  </conditionalFormatting>
  <conditionalFormatting sqref="F44">
    <cfRule type="duplicateValues" dxfId="28" priority="81"/>
  </conditionalFormatting>
  <conditionalFormatting sqref="F45">
    <cfRule type="duplicateValues" dxfId="27" priority="75" stopIfTrue="1"/>
  </conditionalFormatting>
  <conditionalFormatting sqref="F45">
    <cfRule type="duplicateValues" dxfId="26" priority="76"/>
  </conditionalFormatting>
  <conditionalFormatting sqref="F46">
    <cfRule type="duplicateValues" dxfId="25" priority="70" stopIfTrue="1"/>
  </conditionalFormatting>
  <conditionalFormatting sqref="F46">
    <cfRule type="duplicateValues" dxfId="24" priority="71"/>
  </conditionalFormatting>
  <conditionalFormatting sqref="F47">
    <cfRule type="duplicateValues" dxfId="23" priority="65" stopIfTrue="1"/>
  </conditionalFormatting>
  <conditionalFormatting sqref="F47">
    <cfRule type="duplicateValues" dxfId="22" priority="66"/>
  </conditionalFormatting>
  <conditionalFormatting sqref="F48">
    <cfRule type="duplicateValues" dxfId="21" priority="61" stopIfTrue="1"/>
  </conditionalFormatting>
  <conditionalFormatting sqref="F48">
    <cfRule type="duplicateValues" dxfId="20" priority="62"/>
  </conditionalFormatting>
  <conditionalFormatting sqref="D48:E48">
    <cfRule type="duplicateValues" dxfId="19" priority="58" stopIfTrue="1"/>
  </conditionalFormatting>
  <conditionalFormatting sqref="D48:E48">
    <cfRule type="duplicateValues" dxfId="18" priority="59"/>
  </conditionalFormatting>
  <conditionalFormatting sqref="F49">
    <cfRule type="duplicateValues" dxfId="17" priority="53" stopIfTrue="1"/>
  </conditionalFormatting>
  <conditionalFormatting sqref="F49">
    <cfRule type="duplicateValues" dxfId="16" priority="54"/>
  </conditionalFormatting>
  <conditionalFormatting sqref="F50">
    <cfRule type="duplicateValues" dxfId="15" priority="49" stopIfTrue="1"/>
  </conditionalFormatting>
  <conditionalFormatting sqref="F50">
    <cfRule type="duplicateValues" dxfId="14" priority="50"/>
  </conditionalFormatting>
  <conditionalFormatting sqref="F51">
    <cfRule type="duplicateValues" dxfId="13" priority="43" stopIfTrue="1"/>
  </conditionalFormatting>
  <conditionalFormatting sqref="F51">
    <cfRule type="duplicateValues" dxfId="12" priority="44"/>
  </conditionalFormatting>
  <conditionalFormatting sqref="F52">
    <cfRule type="duplicateValues" dxfId="11" priority="38" stopIfTrue="1"/>
  </conditionalFormatting>
  <conditionalFormatting sqref="F52">
    <cfRule type="duplicateValues" dxfId="10" priority="39"/>
  </conditionalFormatting>
  <conditionalFormatting sqref="F53">
    <cfRule type="duplicateValues" dxfId="9" priority="33" stopIfTrue="1"/>
  </conditionalFormatting>
  <conditionalFormatting sqref="F53">
    <cfRule type="duplicateValues" dxfId="8" priority="34"/>
  </conditionalFormatting>
  <conditionalFormatting sqref="F54">
    <cfRule type="duplicateValues" dxfId="7" priority="28" stopIfTrue="1"/>
  </conditionalFormatting>
  <conditionalFormatting sqref="F54">
    <cfRule type="duplicateValues" dxfId="6" priority="29"/>
  </conditionalFormatting>
  <conditionalFormatting sqref="F55">
    <cfRule type="duplicateValues" dxfId="5" priority="23" stopIfTrue="1"/>
  </conditionalFormatting>
  <conditionalFormatting sqref="F55">
    <cfRule type="duplicateValues" dxfId="4" priority="24"/>
  </conditionalFormatting>
  <conditionalFormatting sqref="F56">
    <cfRule type="duplicateValues" dxfId="3" priority="19" stopIfTrue="1"/>
  </conditionalFormatting>
  <conditionalFormatting sqref="F56">
    <cfRule type="duplicateValues" dxfId="2" priority="20"/>
  </conditionalFormatting>
  <conditionalFormatting sqref="F57">
    <cfRule type="duplicateValues" dxfId="1" priority="13" stopIfTrue="1"/>
  </conditionalFormatting>
  <conditionalFormatting sqref="F57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8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изменения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Тусипкалиева Айгуль Мугиевна</cp:lastModifiedBy>
  <cp:lastPrinted>2016-05-26T06:22:10Z</cp:lastPrinted>
  <dcterms:created xsi:type="dcterms:W3CDTF">1996-10-08T23:32:33Z</dcterms:created>
  <dcterms:modified xsi:type="dcterms:W3CDTF">2016-06-07T08:48:45Z</dcterms:modified>
</cp:coreProperties>
</file>