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3 изм.и доп\эмг\"/>
    </mc:Choice>
  </mc:AlternateContent>
  <bookViews>
    <workbookView xWindow="0" yWindow="0" windowWidth="28800" windowHeight="11835"/>
  </bookViews>
  <sheets>
    <sheet name=" 32 изменениями " sheetId="14" r:id="rId1"/>
  </sheets>
  <definedNames>
    <definedName name="_xlnm._FilterDatabase" localSheetId="0" hidden="1">' 32 изменениями '!$A$7:$AB$110</definedName>
  </definedNames>
  <calcPr calcId="152511"/>
</workbook>
</file>

<file path=xl/calcChain.xml><?xml version="1.0" encoding="utf-8"?>
<calcChain xmlns="http://schemas.openxmlformats.org/spreadsheetml/2006/main">
  <c r="X100" i="14" l="1"/>
  <c r="Y100" i="14"/>
  <c r="X84" i="14"/>
  <c r="Y84" i="14"/>
  <c r="X109" i="14" l="1"/>
  <c r="X110" i="14" s="1"/>
  <c r="Y106" i="14"/>
  <c r="Y109" i="14" l="1"/>
  <c r="Y110" i="14" s="1"/>
  <c r="X82" i="14"/>
  <c r="Y82" i="14" s="1"/>
  <c r="Y36" i="14"/>
  <c r="Y35" i="14"/>
  <c r="Y38" i="14" l="1"/>
  <c r="Y54" i="14"/>
  <c r="X102" i="14" l="1"/>
  <c r="Y102" i="14" s="1"/>
  <c r="X101" i="14"/>
  <c r="Y101" i="14" s="1"/>
  <c r="X99" i="14"/>
  <c r="Y99" i="14" s="1"/>
  <c r="X98" i="14"/>
  <c r="Y98" i="14" s="1"/>
  <c r="X97" i="14"/>
  <c r="Y97" i="14" s="1"/>
  <c r="X96" i="14"/>
  <c r="Y96" i="14" s="1"/>
  <c r="X95" i="14"/>
  <c r="Y95" i="14" s="1"/>
  <c r="X94" i="14"/>
  <c r="Y94" i="14" s="1"/>
  <c r="X93" i="14"/>
  <c r="Y93" i="14" s="1"/>
  <c r="X92" i="14"/>
  <c r="Y92" i="14" s="1"/>
  <c r="X91" i="14"/>
  <c r="Y91" i="14" s="1"/>
  <c r="X90" i="14"/>
  <c r="Y90" i="14" s="1"/>
  <c r="X89" i="14"/>
  <c r="Y89" i="14" s="1"/>
  <c r="X88" i="14"/>
  <c r="Y88" i="14" s="1"/>
  <c r="X87" i="14"/>
  <c r="Y87" i="14" s="1"/>
  <c r="X86" i="14"/>
  <c r="Y86" i="14" s="1"/>
  <c r="X85" i="14"/>
  <c r="Y85" i="14" s="1"/>
  <c r="X83" i="14"/>
  <c r="Y83" i="14" s="1"/>
  <c r="X81" i="14"/>
  <c r="Y81" i="14" s="1"/>
  <c r="X80" i="14"/>
  <c r="Y80" i="14" s="1"/>
  <c r="X79" i="14"/>
  <c r="Y79" i="14" s="1"/>
  <c r="X78" i="14"/>
  <c r="Y78" i="14" s="1"/>
  <c r="X77" i="14"/>
  <c r="Y77" i="14" s="1"/>
  <c r="X76" i="14"/>
  <c r="Y76" i="14" s="1"/>
  <c r="X75" i="14"/>
  <c r="Y75" i="14" s="1"/>
  <c r="X74" i="14"/>
  <c r="Y74" i="14" s="1"/>
  <c r="X73" i="14"/>
  <c r="Y73" i="14" s="1"/>
  <c r="X72" i="14"/>
  <c r="Y72" i="14" s="1"/>
  <c r="X71" i="14"/>
  <c r="Y71" i="14" s="1"/>
  <c r="X70" i="14"/>
  <c r="Y70" i="14" s="1"/>
  <c r="X69" i="14"/>
  <c r="Y69" i="14" s="1"/>
  <c r="X68" i="14"/>
  <c r="Y68" i="14" s="1"/>
  <c r="X67" i="14"/>
  <c r="Y67" i="14" s="1"/>
  <c r="X66" i="14"/>
  <c r="Y66" i="14" s="1"/>
  <c r="X65" i="14"/>
  <c r="Y65" i="14" s="1"/>
  <c r="X64" i="14"/>
  <c r="Y64" i="14" s="1"/>
  <c r="X63" i="14"/>
  <c r="Y63" i="14" s="1"/>
  <c r="X62" i="14"/>
  <c r="Y62" i="14" s="1"/>
  <c r="X61" i="14"/>
  <c r="Y61" i="14" s="1"/>
  <c r="X60" i="14"/>
  <c r="Y60" i="14" s="1"/>
  <c r="X59" i="14"/>
  <c r="Y59" i="14" s="1"/>
  <c r="X103" i="14" l="1"/>
  <c r="Y103" i="14"/>
  <c r="Y56" i="14" l="1"/>
  <c r="Y55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7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X57" i="14" l="1"/>
  <c r="Y57" i="14"/>
</calcChain>
</file>

<file path=xl/sharedStrings.xml><?xml version="1.0" encoding="utf-8"?>
<sst xmlns="http://schemas.openxmlformats.org/spreadsheetml/2006/main" count="1338" uniqueCount="349">
  <si>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</si>
  <si>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</si>
  <si>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</si>
  <si>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</si>
  <si>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</si>
  <si>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</si>
  <si>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</si>
  <si>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</si>
  <si>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</si>
  <si>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</si>
  <si>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</si>
  <si>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Атырауская область, г.Атырау</t>
  </si>
  <si>
    <t>ОТ</t>
  </si>
  <si>
    <t>DDP</t>
  </si>
  <si>
    <t>авансовый платеж - 30%, оставшаяся часть в течение 30 рабочих дней с момента подписания акта приема-передачи</t>
  </si>
  <si>
    <t>головной убор летний</t>
  </si>
  <si>
    <t>ОТП</t>
  </si>
  <si>
    <t>г.Атырау, ст.Тендык, УПТОиКО</t>
  </si>
  <si>
    <t>28.14.13.21.00.00.00.46.1</t>
  </si>
  <si>
    <t>НКТ 89х6,5 "Д" гладкие</t>
  </si>
  <si>
    <t>ЗадвижкаЗКЛ2,ст.с о/фДУ100РУ24ст30с41нж</t>
  </si>
  <si>
    <t>ЗадвижкаЗКЛ2,ст.с о/фДУ100РУ16ст30с41нж</t>
  </si>
  <si>
    <t>ЗадвижкаЗКЛ2,ст.с о/фДУ150РУ40ст30с15нж</t>
  </si>
  <si>
    <t>ЗадвижкаЗКЛ2,ст.с о/фДУ80РУ40ст30с15нж</t>
  </si>
  <si>
    <t>ЗадвижкаЗКЛ2,ст.с о/фДУ50 РУ16ст30с41нж</t>
  </si>
  <si>
    <t>Задвижка ст.фл.с выдвиж.шпин.ЗПм65х350</t>
  </si>
  <si>
    <t>ЗадвижкаЗКЛ2,ст.с о/фДУ80РУ24ст30с41нж</t>
  </si>
  <si>
    <t>ЗадвижкаЗКЛ2,ст.с о/фДУ100РУ40ст30с15нж</t>
  </si>
  <si>
    <t>ЗадвижкаЗКЛ2,ст.с о/фДУ80РУ64ст30с76нж</t>
  </si>
  <si>
    <t>ЗадвижкаЗКЛ2,ст.с о/фДУ100РУ64ст30с76нж</t>
  </si>
  <si>
    <t>Задвижка ЗКЛ2,ст.с о/фДУ200Х64ст30с41нж</t>
  </si>
  <si>
    <t>ЗадвижкаЗКЛ2,ст.с о/фДУ80РУ16ст30с41нж</t>
  </si>
  <si>
    <t>Задвижка ст.флян.с выдвиж.шпин.ЗПм65х210</t>
  </si>
  <si>
    <t>ЗадвижкаЗКЛ2,ст.с о/фДУ150РУ64ст30с76нж</t>
  </si>
  <si>
    <t>Задвижка   ЗПМ 65 х 140</t>
  </si>
  <si>
    <t>Подс-я трансформ-я КТП-6/0,4Кв 63кВа</t>
  </si>
  <si>
    <t>КТПН-6/0,4 кВ с силовым тр-ром 100 кВа</t>
  </si>
  <si>
    <t>КТПН-6/0,4 кВ с силовым тр-ром 63 кВа</t>
  </si>
  <si>
    <t>КТПН-6/0,4 кВ с силовым тр-ром 40 кВа</t>
  </si>
  <si>
    <t>Подс-я трансформ-яКТП-6/0,4Кв 40кВа</t>
  </si>
  <si>
    <t>Трансформатор трехфаз ТМ 25 кВа 6/0,4 кВ</t>
  </si>
  <si>
    <t>Трансформатор трехфаз ТМ 63 кВа 6/0,4 кВ</t>
  </si>
  <si>
    <t>Задвижка клиновая с выдвижным шпинделем из стали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</si>
  <si>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</si>
  <si>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</si>
  <si>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</si>
  <si>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</si>
  <si>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</si>
  <si>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</si>
  <si>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</si>
  <si>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</si>
  <si>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</si>
  <si>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</si>
  <si>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</si>
  <si>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</si>
  <si>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</si>
  <si>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</si>
  <si>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</si>
  <si>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</si>
  <si>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</si>
  <si>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</si>
  <si>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 xml:space="preserve">1. Товары </t>
  </si>
  <si>
    <t>Кепка</t>
  </si>
  <si>
    <t>Задвижка</t>
  </si>
  <si>
    <t>ЗадвижкаЗКЛ2,ст.с о/фДУ200Х16ст30с41нж</t>
  </si>
  <si>
    <t>Задвижка шиберная  ЗДШ 65х140 с отв. фл.</t>
  </si>
  <si>
    <t>КТПН-6/0,4кВ с тр-ом  250кВА</t>
  </si>
  <si>
    <t>Труба</t>
  </si>
  <si>
    <t>июнь, июль</t>
  </si>
  <si>
    <t>Тонна (метрическая)</t>
  </si>
  <si>
    <t>Штука</t>
  </si>
  <si>
    <t>март, апрель</t>
  </si>
  <si>
    <t>август, сентябрь</t>
  </si>
  <si>
    <t>сентябрь, октябрь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</si>
  <si>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</si>
  <si>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 xml:space="preserve">сентябрь </t>
  </si>
  <si>
    <t>2019г.</t>
  </si>
  <si>
    <t>Поршень</t>
  </si>
  <si>
    <t>Поршень  ф 115 9Т.02.210П-01</t>
  </si>
  <si>
    <t>Аккумулятор</t>
  </si>
  <si>
    <t>Аккумулятор 6СТ-75</t>
  </si>
  <si>
    <t>тонна</t>
  </si>
  <si>
    <t>комплект</t>
  </si>
  <si>
    <t>Костюм нефтяника летний для ИТР р. 54</t>
  </si>
  <si>
    <t>пара</t>
  </si>
  <si>
    <t>Сапоги кожаные зимние раз. 42</t>
  </si>
  <si>
    <t>Сапоги кожаные зимние раз. 43</t>
  </si>
  <si>
    <t>Ботинки защ.45</t>
  </si>
  <si>
    <t>Каска</t>
  </si>
  <si>
    <t>Каска защитная с подшлемником</t>
  </si>
  <si>
    <t>Кабель</t>
  </si>
  <si>
    <t>км</t>
  </si>
  <si>
    <t>Кабель АВВГ 2х2.5</t>
  </si>
  <si>
    <t>Кабель АВВГ 3х6+1х4</t>
  </si>
  <si>
    <t>Кабель АВВГ 3х10+1х6</t>
  </si>
  <si>
    <t>Кабель АВВГ 3х16+1х10</t>
  </si>
  <si>
    <t>Кабель АВВГ 3х25+1х10</t>
  </si>
  <si>
    <t>Кабель АВВГ 3х35х1.25</t>
  </si>
  <si>
    <t>Кабель АВВГ 3х4+1х2,5</t>
  </si>
  <si>
    <t>Кабель ВВГ 3х4+1х2,5</t>
  </si>
  <si>
    <t>Кабель ВВГ 3х2,5</t>
  </si>
  <si>
    <t>Провод</t>
  </si>
  <si>
    <t>Кабель  ВББшв-3х6+1*4</t>
  </si>
  <si>
    <t>Провод АС-50</t>
  </si>
  <si>
    <t>Провод АС-35</t>
  </si>
  <si>
    <t>Провод АС-70</t>
  </si>
  <si>
    <t>тн</t>
  </si>
  <si>
    <t>2014/2015</t>
  </si>
  <si>
    <t>2013/2015</t>
  </si>
  <si>
    <t>апрель, май, июнь</t>
  </si>
  <si>
    <t>ЭОТ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</si>
  <si>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</si>
  <si>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</si>
  <si>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</si>
  <si>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2020г.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</si>
  <si>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</si>
  <si>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</si>
  <si>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Костюм (комплект)</t>
  </si>
  <si>
    <t>март-апрель</t>
  </si>
  <si>
    <t>Сапоги</t>
  </si>
  <si>
    <t>83-3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</si>
  <si>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</si>
  <si>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</si>
  <si>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</si>
  <si>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27.11.43.300.001.00.0796.000000000003</t>
  </si>
  <si>
    <t>с масляным трансформатором мощностью 40 кВ А, мощность 100 кВ А, ГОСТ 14695-97</t>
  </si>
  <si>
    <t>27.11.43.300.001.00.0796.000000000002</t>
  </si>
  <si>
    <t>с масляным трансформатором мощностью 40 кВ А, мощность 63 кВ А, ГОСТ 14695-97</t>
  </si>
  <si>
    <t>27.11.43.300.001.00.0796.000000000001</t>
  </si>
  <si>
    <t>с масляным трансформатором мощностью 40 кВ А, мощность 40 кВ А, ГОСТ 14695-97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</si>
  <si>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</si>
  <si>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</si>
  <si>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</si>
  <si>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</si>
  <si>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</si>
  <si>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</si>
  <si>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111-4 Т </t>
  </si>
  <si>
    <t>ЦПЭ</t>
  </si>
  <si>
    <t>28.13.31.000.027.02.0796.000000000000</t>
  </si>
  <si>
    <t>для поршневого насоса нагнетания жидких сред</t>
  </si>
  <si>
    <t>27.20.21.100.000.00.0796.000000000024</t>
  </si>
  <si>
    <t>стартерный, марка 6СТ-75, напряжение 12 В, емкость 75 А/ч, кислотный, ГОСТ 959-2002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</si>
  <si>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</si>
  <si>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</si>
  <si>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</si>
  <si>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</si>
  <si>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</si>
  <si>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</si>
  <si>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</si>
  <si>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</si>
  <si>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</si>
  <si>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32.99.11.500.002.00.0796.000000000000</t>
  </si>
  <si>
    <t>пластмассовая</t>
  </si>
  <si>
    <t>27.32.13.700.000.00.0008.000000000125</t>
  </si>
  <si>
    <t>марка АВВГ, 3*6+1*4 мм2</t>
  </si>
  <si>
    <t>27.32.13.700.000.00.0008.000000000109</t>
  </si>
  <si>
    <t>марка АВВГ, 2*2,5 мм2</t>
  </si>
  <si>
    <t>27.32.13.700.000.00.0008.000000000127</t>
  </si>
  <si>
    <t>марка АВВГ, 3*10+1*6 мм2</t>
  </si>
  <si>
    <t>27.32.13.700.000.00.0008.000000000128</t>
  </si>
  <si>
    <t>марка АВВГ, 3*16+1*10 мм2</t>
  </si>
  <si>
    <t>27.32.13.700.000.00.0008.000000000156</t>
  </si>
  <si>
    <t>марка АВВГ, 3*25+1*10 мм2</t>
  </si>
  <si>
    <t>574-4 Т</t>
  </si>
  <si>
    <t>27.32.13.700.000.00.0008.000000000129</t>
  </si>
  <si>
    <t>марка АВВГ, 3*25+1*16 мм2</t>
  </si>
  <si>
    <t>27.32.13.700.000.00.0008.000000000124</t>
  </si>
  <si>
    <t>марка АВВГ, 3*4+1*2,5 мм2</t>
  </si>
  <si>
    <t>579-4 Т</t>
  </si>
  <si>
    <t>27.32.13.700.000.00.0008.000000000214</t>
  </si>
  <si>
    <t>марка ВВГ, 3*4+1*2,5 мм2</t>
  </si>
  <si>
    <t>27.32.13.700.000.00.0008.000000000211</t>
  </si>
  <si>
    <t>марка ВВГ, 3*2,5 мм2</t>
  </si>
  <si>
    <t>585-3 Т</t>
  </si>
  <si>
    <t>27.32.13.700.000.00.0008.000000000190</t>
  </si>
  <si>
    <t>марка ВБбШв, 3*6+1*4 мм2</t>
  </si>
  <si>
    <t>27.32.13.700.002.00.0168.000000000007</t>
  </si>
  <si>
    <t>марка АС, 50 мм2</t>
  </si>
  <si>
    <t>27.32.13.700.002.00.0168.000000000006</t>
  </si>
  <si>
    <t>марка АС, 35 мм2</t>
  </si>
  <si>
    <t>27.32.13.700.002.00.0168.000000000008</t>
  </si>
  <si>
    <t>марка АС, 70 мм2</t>
  </si>
  <si>
    <t>*</t>
  </si>
  <si>
    <t>28.14.13.350.001.00.0796.000000000010</t>
  </si>
  <si>
    <t>стальная, тип присоединения к трубопроводу - фланцевое, давление - 1,6 Мпа, ГОСТ 9698-86</t>
  </si>
  <si>
    <t>28.14.13.350.001.00.0796.000000000012</t>
  </si>
  <si>
    <t>стальная, тип присоединения к трубопроводу - фланцевое, давление - 2,5 Мпа, ГОСТ 9698-86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</si>
  <si>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</si>
  <si>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</si>
  <si>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</si>
  <si>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</si>
  <si>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28.14.13.350.001.00.0796.000000000014</t>
  </si>
  <si>
    <t>стальная, тип присоединения к трубопроводу - фланцевое, давление - 4 Мпа, ГОСТ 9698-86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</si>
  <si>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</si>
  <si>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</si>
  <si>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</si>
  <si>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</si>
  <si>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</si>
  <si>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</si>
  <si>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</si>
  <si>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</si>
  <si>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</si>
  <si>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</si>
  <si>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28.14.13.350.001.00.0796.000000000411</t>
  </si>
  <si>
    <t>стальная, ножевая (шиберная), номинальное давление 210 Мпа, номинальный диаметр 65 мм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</si>
  <si>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</si>
  <si>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</si>
  <si>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28.14.13.350.001.00.0796.000000000023</t>
  </si>
  <si>
    <t>стальная, тип присоединения к трубопроводу - фланцевое, давление - 16 Мпа, ГОСТ 9698-86</t>
  </si>
  <si>
    <t>76-1 У</t>
  </si>
  <si>
    <t>июнь-июль</t>
  </si>
  <si>
    <t>96-4 Т</t>
  </si>
  <si>
    <t>573-5 Т</t>
  </si>
  <si>
    <t>424-4 Т</t>
  </si>
  <si>
    <t>14.19.43.990.008.00.0796.000000000000</t>
  </si>
  <si>
    <t>из хлопчатобумажной ткани, летняя</t>
  </si>
  <si>
    <t>22-5 Т</t>
  </si>
  <si>
    <t xml:space="preserve">69-7 Т </t>
  </si>
  <si>
    <t>76-5 Т</t>
  </si>
  <si>
    <t>79-6 Т</t>
  </si>
  <si>
    <t>80-5 Т</t>
  </si>
  <si>
    <t>81-6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</si>
  <si>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</si>
  <si>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</si>
  <si>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</si>
  <si>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</si>
  <si>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</si>
  <si>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</si>
  <si>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</si>
  <si>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</si>
  <si>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</si>
  <si>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</si>
  <si>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</si>
  <si>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100-5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</si>
  <si>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</si>
  <si>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</si>
  <si>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</si>
  <si>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</si>
  <si>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</si>
  <si>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</si>
  <si>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</si>
  <si>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220-3 Т</t>
  </si>
  <si>
    <t>508-4 Т</t>
  </si>
  <si>
    <t>509-4 Т</t>
  </si>
  <si>
    <t>532-5 Т</t>
  </si>
  <si>
    <t>551-7 Т</t>
  </si>
  <si>
    <t>566-6 Т</t>
  </si>
  <si>
    <t>568-5 Т</t>
  </si>
  <si>
    <t>571-6 Т</t>
  </si>
  <si>
    <t>572-6 Т</t>
  </si>
  <si>
    <t>575-5 Т</t>
  </si>
  <si>
    <t>580-6 Т</t>
  </si>
  <si>
    <t>604-6 Т</t>
  </si>
  <si>
    <t>623-4 Т</t>
  </si>
  <si>
    <t>312-5 Т</t>
  </si>
  <si>
    <t>603-5 Т</t>
  </si>
  <si>
    <t>исключить</t>
  </si>
  <si>
    <t>Приложение 1</t>
  </si>
  <si>
    <t>33 изменения и дополнения в План долгосрочных закупок товаров, работ и услуг АО "Эмбамунайгаз"</t>
  </si>
  <si>
    <t>включить</t>
  </si>
  <si>
    <t>Итого по товарам исключить</t>
  </si>
  <si>
    <t>Итого по товарам включить</t>
  </si>
  <si>
    <t>3. Услуги</t>
  </si>
  <si>
    <t>итого исключить по услугам</t>
  </si>
  <si>
    <t>76-2 У</t>
  </si>
  <si>
    <t>август-сентябрь</t>
  </si>
  <si>
    <t>итого включить по услугам</t>
  </si>
  <si>
    <t>22-6 Т</t>
  </si>
  <si>
    <t>76-6 Т</t>
  </si>
  <si>
    <t>80-6 Т</t>
  </si>
  <si>
    <t>84-6 Т</t>
  </si>
  <si>
    <t>85-6 Т</t>
  </si>
  <si>
    <t>88-6 Т</t>
  </si>
  <si>
    <t>89-6 Т</t>
  </si>
  <si>
    <t>90-6 Т</t>
  </si>
  <si>
    <t>93-6 Т</t>
  </si>
  <si>
    <t>94-6 Т</t>
  </si>
  <si>
    <t>95-6 Т</t>
  </si>
  <si>
    <t>100-6 Т</t>
  </si>
  <si>
    <t xml:space="preserve">106-6 Т </t>
  </si>
  <si>
    <t xml:space="preserve">107-6 Т </t>
  </si>
  <si>
    <t xml:space="preserve">110-6 Т </t>
  </si>
  <si>
    <t>312-6 Т</t>
  </si>
  <si>
    <t>532-6 Т</t>
  </si>
  <si>
    <t>568-6 Т</t>
  </si>
  <si>
    <t>573-6 Т</t>
  </si>
  <si>
    <t>575-6 Т</t>
  </si>
  <si>
    <t>603-6 Т</t>
  </si>
  <si>
    <t>79-7 Т</t>
  </si>
  <si>
    <t>81-7 Т</t>
  </si>
  <si>
    <t>580-7 Т</t>
  </si>
  <si>
    <t>604-7 Т</t>
  </si>
  <si>
    <t>572-7 Т</t>
  </si>
  <si>
    <t>571-7 Т</t>
  </si>
  <si>
    <t>566-7 Т</t>
  </si>
  <si>
    <t xml:space="preserve">69-8 Т </t>
  </si>
  <si>
    <t>551-8 Т</t>
  </si>
  <si>
    <t>83-4 Т</t>
  </si>
  <si>
    <t>87-5 Т</t>
  </si>
  <si>
    <t>91-5 Т</t>
  </si>
  <si>
    <t>96-5 Т</t>
  </si>
  <si>
    <t>104-5 Т</t>
  </si>
  <si>
    <t>105-5 Т</t>
  </si>
  <si>
    <t>424-5 Т</t>
  </si>
  <si>
    <t>508-5 Т</t>
  </si>
  <si>
    <t>509-5 Т</t>
  </si>
  <si>
    <t>574-5 Т</t>
  </si>
  <si>
    <t>579-5 Т</t>
  </si>
  <si>
    <t>623-5 Т</t>
  </si>
  <si>
    <t>220-4 Т</t>
  </si>
  <si>
    <t>585-4 Т</t>
  </si>
  <si>
    <t>Ф.И.О. и должность ответственного лица, заполнившего данную форму и контактный телефон. Инженер (МТС) отдела планирования закупок, местного содержания и логистики Тусипкалиева А.М. тел.8 7122 993232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</si>
  <si>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</si>
  <si>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</si>
  <si>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</si>
  <si>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</si>
  <si>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</si>
  <si>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</si>
  <si>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</si>
  <si>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</si>
  <si>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</si>
  <si>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</si>
  <si>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</si>
  <si>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</si>
  <si>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</si>
  <si>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</si>
  <si>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</si>
  <si>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</si>
  <si>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</si>
  <si>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</si>
  <si>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</si>
  <si>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</si>
  <si>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</si>
  <si>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</si>
  <si>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</si>
  <si>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</si>
  <si>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</si>
  <si>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</si>
  <si>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</si>
  <si>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</si>
  <si>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</si>
  <si>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</si>
  <si>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</si>
  <si>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</si>
  <si>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</si>
  <si>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</si>
  <si>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</si>
  <si>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</si>
  <si>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к приказу  АО Эмбамунайгаз  №669 от 15.08.2016г.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</si>
</sst>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</numFmts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</cellStyleXfs>
  <cellXfs count="110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3" fillId="0" borderId="1" xfId="21" applyFont="1" applyFill="1" applyBorder="1" applyAlignment="1">
      <alignment horizontal="center" vertical="center"/>
    </xf>
    <xf numFmtId="0" fontId="14" fillId="0" borderId="0" xfId="21" applyFont="1" applyFill="1" applyAlignment="1">
      <alignment horizontal="center" vertical="center"/>
    </xf>
    <xf numFmtId="0" fontId="14" fillId="0" borderId="0" xfId="22" applyFont="1" applyFill="1" applyAlignment="1">
      <alignment horizontal="center" vertical="center"/>
    </xf>
    <xf numFmtId="0" fontId="13" fillId="0" borderId="0" xfId="21" applyFont="1" applyFill="1" applyAlignment="1">
      <alignment horizontal="center" vertical="center"/>
    </xf>
    <xf numFmtId="0" fontId="14" fillId="0" borderId="0" xfId="21" applyFont="1" applyFill="1" applyAlignment="1">
      <alignment horizontal="left" vertical="center"/>
    </xf>
    <xf numFmtId="0" fontId="13" fillId="0" borderId="1" xfId="21" applyFont="1" applyFill="1" applyBorder="1" applyAlignment="1">
      <alignment horizontal="left" vertical="center" wrapText="1"/>
    </xf>
    <xf numFmtId="0" fontId="13" fillId="0" borderId="1" xfId="21" applyFont="1" applyFill="1" applyBorder="1" applyAlignment="1">
      <alignment horizontal="left" vertical="center"/>
    </xf>
    <xf numFmtId="166" fontId="12" fillId="0" borderId="0" xfId="41" applyFont="1" applyFill="1" applyAlignment="1">
      <alignment horizontal="center" vertical="center"/>
    </xf>
    <xf numFmtId="0" fontId="14" fillId="0" borderId="0" xfId="22" applyFont="1" applyFill="1" applyAlignment="1">
      <alignment horizontal="left" vertical="center"/>
    </xf>
    <xf numFmtId="0" fontId="12" fillId="0" borderId="0" xfId="21" applyFont="1" applyFill="1" applyAlignment="1">
      <alignment horizontal="left" vertical="center" wrapText="1"/>
    </xf>
    <xf numFmtId="0" fontId="13" fillId="0" borderId="3" xfId="21" applyFont="1" applyFill="1" applyBorder="1" applyAlignment="1">
      <alignment horizontal="center" vertical="center"/>
    </xf>
    <xf numFmtId="166" fontId="14" fillId="0" borderId="0" xfId="41" applyFont="1" applyFill="1" applyAlignment="1">
      <alignment horizontal="center" vertical="center"/>
    </xf>
    <xf numFmtId="4" fontId="14" fillId="0" borderId="0" xfId="41" applyNumberFormat="1" applyFont="1" applyFill="1" applyAlignment="1">
      <alignment horizontal="center" vertical="center"/>
    </xf>
    <xf numFmtId="4" fontId="12" fillId="0" borderId="0" xfId="41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166" fontId="12" fillId="0" borderId="0" xfId="41" applyFont="1" applyFill="1" applyAlignment="1">
      <alignment horizontal="center" vertical="center" wrapText="1"/>
    </xf>
    <xf numFmtId="3" fontId="13" fillId="0" borderId="1" xfId="2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/>
    <xf numFmtId="0" fontId="12" fillId="0" borderId="6" xfId="0" applyFont="1" applyFill="1" applyBorder="1"/>
    <xf numFmtId="4" fontId="13" fillId="0" borderId="1" xfId="21" applyNumberFormat="1" applyFont="1" applyFill="1" applyBorder="1" applyAlignment="1">
      <alignment vertical="center" wrapText="1"/>
    </xf>
    <xf numFmtId="4" fontId="13" fillId="0" borderId="6" xfId="21" applyNumberFormat="1" applyFont="1" applyFill="1" applyBorder="1" applyAlignment="1">
      <alignment vertical="center" wrapText="1"/>
    </xf>
    <xf numFmtId="4" fontId="13" fillId="0" borderId="1" xfId="21" applyNumberFormat="1" applyFont="1" applyFill="1" applyBorder="1" applyAlignment="1">
      <alignment vertical="center"/>
    </xf>
    <xf numFmtId="4" fontId="12" fillId="0" borderId="1" xfId="22" applyNumberFormat="1" applyFont="1" applyFill="1" applyBorder="1" applyAlignment="1">
      <alignment vertical="center"/>
    </xf>
    <xf numFmtId="4" fontId="12" fillId="0" borderId="6" xfId="22" applyNumberFormat="1" applyFont="1" applyFill="1" applyBorder="1" applyAlignment="1">
      <alignment vertical="center"/>
    </xf>
    <xf numFmtId="4" fontId="13" fillId="0" borderId="1" xfId="22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0" xfId="21" applyNumberFormat="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/>
    </xf>
    <xf numFmtId="4" fontId="13" fillId="0" borderId="1" xfId="2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4" fontId="12" fillId="0" borderId="0" xfId="41" applyNumberFormat="1" applyFont="1" applyFill="1" applyAlignment="1">
      <alignment horizontal="center" vertical="center" wrapText="1"/>
    </xf>
    <xf numFmtId="166" fontId="13" fillId="0" borderId="0" xfId="41" applyFont="1" applyFill="1" applyAlignment="1">
      <alignment horizontal="center" vertical="center" wrapText="1"/>
    </xf>
    <xf numFmtId="4" fontId="13" fillId="0" borderId="0" xfId="21" applyNumberFormat="1" applyFont="1" applyFill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0" fontId="13" fillId="0" borderId="1" xfId="21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/>
    <xf numFmtId="0" fontId="13" fillId="0" borderId="1" xfId="21" applyFont="1" applyFill="1" applyBorder="1" applyAlignment="1">
      <alignment horizontal="center" wrapText="1"/>
    </xf>
    <xf numFmtId="0" fontId="12" fillId="0" borderId="0" xfId="21" applyFont="1" applyFill="1" applyAlignment="1">
      <alignment horizontal="center"/>
    </xf>
    <xf numFmtId="0" fontId="13" fillId="0" borderId="0" xfId="21" applyFont="1" applyFill="1" applyAlignment="1">
      <alignment horizontal="center" vertical="center" wrapText="1"/>
    </xf>
    <xf numFmtId="4" fontId="13" fillId="0" borderId="9" xfId="21" applyNumberFormat="1" applyFont="1" applyFill="1" applyBorder="1" applyAlignment="1">
      <alignment vertical="center" wrapText="1"/>
    </xf>
    <xf numFmtId="4" fontId="13" fillId="0" borderId="7" xfId="21" applyNumberFormat="1" applyFont="1" applyFill="1" applyBorder="1" applyAlignment="1">
      <alignment vertical="center" wrapText="1"/>
    </xf>
    <xf numFmtId="4" fontId="13" fillId="0" borderId="8" xfId="21" applyNumberFormat="1" applyFont="1" applyFill="1" applyBorder="1" applyAlignment="1">
      <alignment vertical="center" wrapText="1"/>
    </xf>
    <xf numFmtId="4" fontId="13" fillId="0" borderId="10" xfId="21" applyNumberFormat="1" applyFont="1" applyFill="1" applyBorder="1" applyAlignment="1">
      <alignment vertical="center" wrapText="1"/>
    </xf>
    <xf numFmtId="0" fontId="13" fillId="0" borderId="10" xfId="21" applyFont="1" applyFill="1" applyBorder="1" applyAlignment="1">
      <alignment horizontal="center" vertical="center"/>
    </xf>
    <xf numFmtId="0" fontId="13" fillId="0" borderId="10" xfId="21" applyFont="1" applyFill="1" applyBorder="1" applyAlignment="1">
      <alignment horizontal="left" vertical="center" wrapText="1"/>
    </xf>
    <xf numFmtId="0" fontId="13" fillId="0" borderId="10" xfId="21" applyFont="1" applyFill="1" applyBorder="1" applyAlignment="1">
      <alignment horizontal="center" vertical="center" wrapText="1"/>
    </xf>
    <xf numFmtId="0" fontId="12" fillId="0" borderId="0" xfId="61" applyFont="1" applyFill="1"/>
    <xf numFmtId="0" fontId="12" fillId="0" borderId="0" xfId="0" applyFont="1" applyFill="1"/>
    <xf numFmtId="167" fontId="13" fillId="0" borderId="0" xfId="22" applyNumberFormat="1" applyFont="1" applyFill="1" applyAlignment="1">
      <alignment vertical="center"/>
    </xf>
    <xf numFmtId="0" fontId="12" fillId="0" borderId="0" xfId="61" applyFont="1" applyFill="1" applyAlignment="1">
      <alignment horizontal="center" vertical="center"/>
    </xf>
    <xf numFmtId="0" fontId="13" fillId="0" borderId="0" xfId="22" applyFont="1" applyFill="1" applyAlignment="1">
      <alignment horizontal="left" vertical="center"/>
    </xf>
    <xf numFmtId="0" fontId="13" fillId="0" borderId="10" xfId="21" applyFont="1" applyFill="1" applyBorder="1" applyAlignment="1">
      <alignment horizontal="left" vertical="center"/>
    </xf>
    <xf numFmtId="0" fontId="13" fillId="0" borderId="11" xfId="39" applyNumberFormat="1" applyFont="1" applyFill="1" applyBorder="1" applyAlignment="1">
      <alignment horizontal="left" vertical="center"/>
    </xf>
    <xf numFmtId="0" fontId="12" fillId="0" borderId="11" xfId="21" applyFont="1" applyFill="1" applyBorder="1" applyAlignment="1">
      <alignment horizontal="left" vertical="center"/>
    </xf>
    <xf numFmtId="0" fontId="12" fillId="0" borderId="11" xfId="39" applyNumberFormat="1" applyFont="1" applyFill="1" applyBorder="1" applyAlignment="1">
      <alignment horizontal="center" vertical="center"/>
    </xf>
    <xf numFmtId="0" fontId="12" fillId="0" borderId="11" xfId="39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4" fontId="12" fillId="0" borderId="11" xfId="21" applyNumberFormat="1" applyFont="1" applyFill="1" applyBorder="1" applyAlignment="1">
      <alignment vertical="center"/>
    </xf>
    <xf numFmtId="0" fontId="12" fillId="0" borderId="11" xfId="21" applyFont="1" applyFill="1" applyBorder="1" applyAlignment="1">
      <alignment horizontal="center" vertical="center"/>
    </xf>
    <xf numFmtId="1" fontId="12" fillId="0" borderId="11" xfId="21" applyNumberFormat="1" applyFont="1" applyFill="1" applyBorder="1" applyAlignment="1">
      <alignment horizontal="center" vertical="center"/>
    </xf>
    <xf numFmtId="0" fontId="12" fillId="0" borderId="11" xfId="37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/>
    <xf numFmtId="0" fontId="12" fillId="0" borderId="11" xfId="0" applyFont="1" applyFill="1" applyBorder="1" applyAlignment="1">
      <alignment horizontal="center"/>
    </xf>
    <xf numFmtId="4" fontId="12" fillId="0" borderId="11" xfId="22" applyNumberFormat="1" applyFont="1" applyFill="1" applyBorder="1" applyAlignment="1">
      <alignment vertical="center"/>
    </xf>
    <xf numFmtId="0" fontId="13" fillId="0" borderId="11" xfId="21" applyFont="1" applyFill="1" applyBorder="1" applyAlignment="1">
      <alignment horizontal="left" vertical="center"/>
    </xf>
    <xf numFmtId="0" fontId="13" fillId="0" borderId="11" xfId="21" applyFont="1" applyFill="1" applyBorder="1" applyAlignment="1">
      <alignment horizontal="center" vertical="center"/>
    </xf>
    <xf numFmtId="4" fontId="13" fillId="0" borderId="11" xfId="21" applyNumberFormat="1" applyFont="1" applyFill="1" applyBorder="1" applyAlignment="1">
      <alignment vertical="center"/>
    </xf>
    <xf numFmtId="4" fontId="13" fillId="0" borderId="11" xfId="22" applyNumberFormat="1" applyFont="1" applyFill="1" applyBorder="1" applyAlignment="1">
      <alignment vertical="center"/>
    </xf>
    <xf numFmtId="3" fontId="13" fillId="0" borderId="11" xfId="22" applyNumberFormat="1" applyFont="1" applyFill="1" applyBorder="1" applyAlignment="1">
      <alignment horizontal="center" vertical="center"/>
    </xf>
    <xf numFmtId="0" fontId="12" fillId="0" borderId="11" xfId="21" applyFont="1" applyFill="1" applyBorder="1" applyAlignment="1">
      <alignment horizontal="center"/>
    </xf>
    <xf numFmtId="0" fontId="0" fillId="0" borderId="0" xfId="0" applyFill="1"/>
    <xf numFmtId="0" fontId="19" fillId="0" borderId="0" xfId="0" applyNumberFormat="1" applyFont="1" applyFill="1" applyBorder="1"/>
    <xf numFmtId="0" fontId="20" fillId="0" borderId="0" xfId="0" applyNumberFormat="1" applyFont="1" applyFill="1" applyBorder="1"/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/>
    <xf numFmtId="0" fontId="22" fillId="0" borderId="0" xfId="0" applyNumberFormat="1" applyFont="1" applyFill="1" applyBorder="1"/>
    <xf numFmtId="0" fontId="23" fillId="0" borderId="0" xfId="0" applyNumberFormat="1" applyFont="1" applyFill="1" applyBorder="1"/>
    <xf numFmtId="0" fontId="24" fillId="0" borderId="0" xfId="0" applyNumberFormat="1" applyFont="1" applyFill="1" applyBorder="1"/>
    <xf numFmtId="0" fontId="25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/>
    <xf numFmtId="49" fontId="2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wrapText="1"/>
    </xf>
    <xf numFmtId="0" fontId="13" fillId="0" borderId="4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center" wrapText="1"/>
    </xf>
    <xf numFmtId="0" fontId="13" fillId="0" borderId="5" xfId="21" applyFont="1" applyFill="1" applyBorder="1" applyAlignment="1">
      <alignment horizontal="center" wrapText="1"/>
    </xf>
    <xf numFmtId="4" fontId="13" fillId="0" borderId="4" xfId="21" applyNumberFormat="1" applyFont="1" applyFill="1" applyBorder="1" applyAlignment="1">
      <alignment horizontal="center" vertical="center" wrapText="1"/>
    </xf>
    <xf numFmtId="4" fontId="13" fillId="0" borderId="5" xfId="21" applyNumberFormat="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left" vertical="center" wrapText="1"/>
    </xf>
    <xf numFmtId="0" fontId="13" fillId="0" borderId="5" xfId="2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vertical="center"/>
    </xf>
  </cellXfs>
  <cellStyles count="70">
    <cellStyle name=" 1" xfId="1"/>
    <cellStyle name="Normal 2" xfId="2"/>
    <cellStyle name="Normal 2 3 2" xfId="3"/>
    <cellStyle name="Normal 2 3 2 2" xfId="4"/>
    <cellStyle name="Normal 2 3 2 2 2" xfId="67"/>
    <cellStyle name="Normal 2 3 2 3" xfId="5"/>
    <cellStyle name="Normal 2 3 2 4" xfId="63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4"/>
    <cellStyle name="Обычный 11" xfId="15"/>
    <cellStyle name="Обычный 11 2" xfId="16"/>
    <cellStyle name="Обычный 12" xfId="17"/>
    <cellStyle name="Обычный 13" xfId="18"/>
    <cellStyle name="Обычный 14" xfId="61"/>
    <cellStyle name="Обычный 142" xfId="69"/>
    <cellStyle name="Обычный 15" xfId="19"/>
    <cellStyle name="Обычный 15 2" xfId="65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6"/>
    <cellStyle name="Обычный 4 2 2" xfId="68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Обычный_Производственная программа на 2006 год ДОТиОС АО РД КМГ" xfId="37"/>
    <cellStyle name="Процентный 2" xfId="38"/>
    <cellStyle name="Стиль 1" xfId="39"/>
    <cellStyle name="Стиль 1 2" xfId="40"/>
    <cellStyle name="Финансовый" xfId="41" builtinId="3"/>
    <cellStyle name="Финансовый 10" xfId="42"/>
    <cellStyle name="Финансовый 11" xfId="62"/>
    <cellStyle name="Финансовый 2" xfId="43"/>
    <cellStyle name="Финансовый 2 2" xfId="44"/>
    <cellStyle name="Финансовый 2 3" xfId="45"/>
    <cellStyle name="Финансовый 2 5" xfId="46"/>
    <cellStyle name="Финансовый 3" xfId="47"/>
    <cellStyle name="Финансовый 4" xfId="48"/>
    <cellStyle name="Финансовый 4 2" xfId="49"/>
    <cellStyle name="Финансовый 5" xfId="50"/>
    <cellStyle name="Финансовый 6" xfId="51"/>
    <cellStyle name="Финансовый 6 2" xfId="52"/>
    <cellStyle name="Финансовый 7" xfId="53"/>
    <cellStyle name="Финансовый 7 2" xfId="54"/>
    <cellStyle name="Финансовый 8" xfId="55"/>
    <cellStyle name="Финансовый 8 2" xfId="56"/>
    <cellStyle name="Финансовый 9" xfId="57"/>
    <cellStyle name="Финансовый 9 2" xfId="58"/>
    <cellStyle name="Финансовый 9 3" xfId="59"/>
    <cellStyle name="Хороший 2" xfId="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="85" zoomScaleNormal="85" workbookViewId="0">
      <pane ySplit="7" topLeftCell="A68" activePane="bottomLeft" state="frozen"/>
      <selection activeCell="A31" sqref="A31"/>
      <selection pane="bottomLeft" activeCell="M80" sqref="M80"/>
    </sheetView>
  </sheetViews>
  <sheetFormatPr defaultColWidth="11.5703125" defaultRowHeight="12.75" outlineLevelRow="1" x14ac:dyDescent="0.2"/>
  <cols>
    <col min="1" max="1" width="9" style="2" customWidth="1"/>
    <col min="2" max="2" width="17.140625" style="2" customWidth="1"/>
    <col min="3" max="3" width="17.140625" style="3" customWidth="1"/>
    <col min="4" max="5" width="14.85546875" style="3" customWidth="1"/>
    <col min="6" max="6" width="28.5703125" style="3" customWidth="1"/>
    <col min="7" max="7" width="7" style="2" customWidth="1"/>
    <col min="8" max="8" width="5" style="2" customWidth="1"/>
    <col min="9" max="9" width="8.85546875" style="3" customWidth="1"/>
    <col min="10" max="10" width="6.7109375" style="3" customWidth="1"/>
    <col min="11" max="11" width="7.7109375" style="3" customWidth="1"/>
    <col min="12" max="12" width="10.42578125" style="3" customWidth="1"/>
    <col min="13" max="13" width="6.85546875" style="3" customWidth="1"/>
    <col min="14" max="14" width="7.140625" style="31" customWidth="1"/>
    <col min="15" max="16" width="8.7109375" style="31" customWidth="1"/>
    <col min="17" max="22" width="13.7109375" style="31" customWidth="1"/>
    <col min="23" max="23" width="13.85546875" style="31" customWidth="1"/>
    <col min="24" max="25" width="17.85546875" style="31" customWidth="1"/>
    <col min="26" max="26" width="6.28515625" style="2" customWidth="1"/>
    <col min="27" max="27" width="10" style="47" customWidth="1"/>
    <col min="28" max="28" width="13.42578125" style="2" customWidth="1"/>
    <col min="29" max="29" width="9" style="11" customWidth="1"/>
    <col min="30" max="30" width="13.28515625" style="17" customWidth="1"/>
    <col min="31" max="199" width="9.140625" style="2" customWidth="1"/>
    <col min="200" max="200" width="6.140625" style="2" customWidth="1"/>
    <col min="201" max="201" width="14.42578125" style="2" customWidth="1"/>
    <col min="202" max="202" width="18.42578125" style="2" customWidth="1"/>
    <col min="203" max="203" width="23" style="2" customWidth="1"/>
    <col min="204" max="204" width="25.28515625" style="2" customWidth="1"/>
    <col min="205" max="205" width="15" style="2" customWidth="1"/>
    <col min="206" max="206" width="9.140625" style="2" customWidth="1"/>
    <col min="207" max="207" width="10.5703125" style="2" customWidth="1"/>
    <col min="208" max="208" width="15" style="2" customWidth="1"/>
    <col min="209" max="209" width="13.42578125" style="2" customWidth="1"/>
    <col min="210" max="210" width="12" style="2" customWidth="1"/>
    <col min="211" max="211" width="33" style="2" customWidth="1"/>
    <col min="212" max="212" width="9.140625" style="2" customWidth="1"/>
    <col min="213" max="219" width="15.85546875" style="2" customWidth="1"/>
    <col min="220" max="220" width="15.42578125" style="2" customWidth="1"/>
    <col min="221" max="222" width="18.7109375" style="2" customWidth="1"/>
    <col min="223" max="223" width="15.7109375" style="2" customWidth="1"/>
    <col min="224" max="224" width="12.28515625" style="2" customWidth="1"/>
    <col min="225" max="225" width="11.5703125" style="2" customWidth="1"/>
    <col min="226" max="16384" width="11.5703125" style="2"/>
  </cols>
  <sheetData>
    <row r="1" spans="1:225" s="5" customFormat="1" x14ac:dyDescent="0.2">
      <c r="A1" s="83"/>
      <c r="B1" s="83"/>
      <c r="C1" s="83"/>
      <c r="D1" s="83"/>
      <c r="E1" s="83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57"/>
      <c r="T1" s="58" t="s">
        <v>257</v>
      </c>
      <c r="U1" s="56"/>
      <c r="V1" s="56"/>
      <c r="W1" s="59"/>
      <c r="X1" s="83"/>
      <c r="Y1" s="83"/>
      <c r="AB1" s="8"/>
      <c r="AC1" s="15"/>
      <c r="AD1" s="16"/>
    </row>
    <row r="2" spans="1:225" s="5" customFormat="1" x14ac:dyDescent="0.2">
      <c r="A2" s="83"/>
      <c r="B2" s="83"/>
      <c r="C2" s="83"/>
      <c r="D2" s="83"/>
      <c r="E2" s="83"/>
      <c r="F2" s="60" t="s">
        <v>258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  <c r="S2" s="57"/>
      <c r="T2" s="58" t="s">
        <v>348</v>
      </c>
      <c r="U2" s="56"/>
      <c r="V2" s="56"/>
      <c r="W2" s="59"/>
      <c r="X2" s="83"/>
      <c r="Y2" s="83"/>
      <c r="AB2" s="8"/>
      <c r="AC2" s="15"/>
      <c r="AD2" s="16"/>
    </row>
    <row r="3" spans="1:225" s="5" customFormat="1" x14ac:dyDescent="0.2">
      <c r="A3" s="6"/>
      <c r="B3" s="18"/>
      <c r="C3" s="12"/>
      <c r="D3" s="12"/>
      <c r="E3" s="12"/>
      <c r="F3" s="12"/>
      <c r="G3" s="6"/>
      <c r="H3" s="6"/>
      <c r="I3" s="12"/>
      <c r="J3" s="12"/>
      <c r="K3" s="12"/>
      <c r="L3" s="12"/>
      <c r="M3" s="1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2"/>
      <c r="AC3" s="15"/>
      <c r="AD3" s="1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</row>
    <row r="4" spans="1:225" x14ac:dyDescent="0.2">
      <c r="A4" s="1"/>
      <c r="B4" s="18"/>
      <c r="C4" s="13"/>
      <c r="D4" s="13"/>
      <c r="E4" s="13"/>
      <c r="F4" s="13"/>
      <c r="G4" s="1"/>
      <c r="H4" s="1"/>
      <c r="I4" s="13"/>
      <c r="J4" s="13"/>
      <c r="K4" s="13"/>
      <c r="L4" s="13"/>
      <c r="M4" s="1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1"/>
      <c r="AA4" s="1"/>
      <c r="AB4" s="1"/>
      <c r="AC4" s="19"/>
      <c r="AD4" s="3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ht="25.5" x14ac:dyDescent="0.2">
      <c r="A5" s="98" t="s">
        <v>43</v>
      </c>
      <c r="B5" s="98" t="s">
        <v>5</v>
      </c>
      <c r="C5" s="104" t="s">
        <v>44</v>
      </c>
      <c r="D5" s="98" t="s">
        <v>45</v>
      </c>
      <c r="E5" s="98" t="s">
        <v>46</v>
      </c>
      <c r="F5" s="98" t="s">
        <v>47</v>
      </c>
      <c r="G5" s="98" t="s">
        <v>0</v>
      </c>
      <c r="H5" s="98" t="s">
        <v>48</v>
      </c>
      <c r="I5" s="98" t="s">
        <v>49</v>
      </c>
      <c r="J5" s="98" t="s">
        <v>1</v>
      </c>
      <c r="K5" s="98" t="s">
        <v>8</v>
      </c>
      <c r="L5" s="98" t="s">
        <v>6</v>
      </c>
      <c r="M5" s="98" t="s">
        <v>50</v>
      </c>
      <c r="N5" s="49" t="s">
        <v>2</v>
      </c>
      <c r="O5" s="50"/>
      <c r="P5" s="50"/>
      <c r="Q5" s="50"/>
      <c r="R5" s="50"/>
      <c r="S5" s="50"/>
      <c r="T5" s="50"/>
      <c r="U5" s="50"/>
      <c r="V5" s="51"/>
      <c r="W5" s="102" t="s">
        <v>3</v>
      </c>
      <c r="X5" s="102" t="s">
        <v>51</v>
      </c>
      <c r="Y5" s="102" t="s">
        <v>52</v>
      </c>
      <c r="Z5" s="98" t="s">
        <v>7</v>
      </c>
      <c r="AA5" s="100" t="s">
        <v>53</v>
      </c>
      <c r="AB5" s="98" t="s">
        <v>4</v>
      </c>
      <c r="AC5" s="35"/>
      <c r="AD5" s="34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</row>
    <row r="6" spans="1:225" x14ac:dyDescent="0.2">
      <c r="A6" s="99"/>
      <c r="B6" s="99"/>
      <c r="C6" s="105"/>
      <c r="D6" s="99"/>
      <c r="E6" s="99"/>
      <c r="F6" s="99"/>
      <c r="G6" s="99"/>
      <c r="H6" s="99"/>
      <c r="I6" s="99"/>
      <c r="J6" s="99"/>
      <c r="K6" s="99"/>
      <c r="L6" s="99"/>
      <c r="M6" s="99"/>
      <c r="N6" s="32" t="s">
        <v>54</v>
      </c>
      <c r="O6" s="32" t="s">
        <v>55</v>
      </c>
      <c r="P6" s="32" t="s">
        <v>56</v>
      </c>
      <c r="Q6" s="32" t="s">
        <v>57</v>
      </c>
      <c r="R6" s="32" t="s">
        <v>58</v>
      </c>
      <c r="S6" s="32" t="s">
        <v>59</v>
      </c>
      <c r="T6" s="32" t="s">
        <v>60</v>
      </c>
      <c r="U6" s="32" t="s">
        <v>76</v>
      </c>
      <c r="V6" s="32" t="s">
        <v>114</v>
      </c>
      <c r="W6" s="103"/>
      <c r="X6" s="103"/>
      <c r="Y6" s="103"/>
      <c r="Z6" s="99"/>
      <c r="AA6" s="101"/>
      <c r="AB6" s="99"/>
      <c r="AC6" s="35"/>
      <c r="AD6" s="34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</row>
    <row r="7" spans="1:225" x14ac:dyDescent="0.2">
      <c r="A7" s="39">
        <v>1</v>
      </c>
      <c r="B7" s="39">
        <v>2</v>
      </c>
      <c r="C7" s="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14</v>
      </c>
      <c r="P7" s="39">
        <v>14</v>
      </c>
      <c r="Q7" s="39">
        <v>14</v>
      </c>
      <c r="R7" s="39">
        <v>14</v>
      </c>
      <c r="S7" s="39">
        <v>14</v>
      </c>
      <c r="T7" s="39">
        <v>14</v>
      </c>
      <c r="U7" s="39">
        <v>14</v>
      </c>
      <c r="V7" s="39">
        <v>14</v>
      </c>
      <c r="W7" s="39">
        <v>15</v>
      </c>
      <c r="X7" s="39">
        <v>16</v>
      </c>
      <c r="Y7" s="39">
        <v>17</v>
      </c>
      <c r="Z7" s="39">
        <v>18</v>
      </c>
      <c r="AA7" s="46">
        <v>19</v>
      </c>
      <c r="AB7" s="39">
        <v>20</v>
      </c>
      <c r="AC7" s="35"/>
      <c r="AD7" s="34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</row>
    <row r="8" spans="1:225" x14ac:dyDescent="0.2">
      <c r="A8" s="10" t="s">
        <v>61</v>
      </c>
      <c r="B8" s="4"/>
      <c r="C8" s="9"/>
      <c r="D8" s="9"/>
      <c r="E8" s="9"/>
      <c r="F8" s="9"/>
      <c r="G8" s="39"/>
      <c r="H8" s="39"/>
      <c r="I8" s="9"/>
      <c r="J8" s="9"/>
      <c r="K8" s="9"/>
      <c r="L8" s="9"/>
      <c r="M8" s="9"/>
      <c r="N8" s="23"/>
      <c r="O8" s="23"/>
      <c r="P8" s="23"/>
      <c r="Q8" s="23"/>
      <c r="R8" s="23"/>
      <c r="S8" s="23"/>
      <c r="T8" s="23"/>
      <c r="U8" s="23"/>
      <c r="V8" s="24"/>
      <c r="W8" s="23"/>
      <c r="X8" s="23"/>
      <c r="Y8" s="23"/>
      <c r="Z8" s="39"/>
      <c r="AA8" s="39"/>
      <c r="AB8" s="39"/>
      <c r="AC8" s="48"/>
      <c r="AD8" s="1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</row>
    <row r="9" spans="1:225" x14ac:dyDescent="0.2">
      <c r="A9" s="61" t="s">
        <v>256</v>
      </c>
      <c r="B9" s="53"/>
      <c r="C9" s="54"/>
      <c r="D9" s="54"/>
      <c r="E9" s="54"/>
      <c r="F9" s="54"/>
      <c r="G9" s="55"/>
      <c r="H9" s="55"/>
      <c r="I9" s="54"/>
      <c r="J9" s="54"/>
      <c r="K9" s="54"/>
      <c r="L9" s="54"/>
      <c r="M9" s="54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5"/>
      <c r="AA9" s="55"/>
      <c r="AB9" s="55"/>
      <c r="AC9" s="48"/>
      <c r="AD9" s="1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</row>
    <row r="10" spans="1:225" outlineLevel="1" x14ac:dyDescent="0.2">
      <c r="A10" s="43" t="s">
        <v>216</v>
      </c>
      <c r="B10" s="40" t="s">
        <v>9</v>
      </c>
      <c r="C10" s="43" t="s">
        <v>115</v>
      </c>
      <c r="D10" s="40" t="s">
        <v>67</v>
      </c>
      <c r="E10" s="40" t="s">
        <v>116</v>
      </c>
      <c r="F10" s="40" t="s">
        <v>19</v>
      </c>
      <c r="G10" s="41" t="s">
        <v>10</v>
      </c>
      <c r="H10" s="41">
        <v>90</v>
      </c>
      <c r="I10" s="40" t="s">
        <v>73</v>
      </c>
      <c r="J10" s="40" t="s">
        <v>17</v>
      </c>
      <c r="K10" s="40" t="s">
        <v>13</v>
      </c>
      <c r="L10" s="40" t="s">
        <v>14</v>
      </c>
      <c r="M10" s="40" t="s">
        <v>69</v>
      </c>
      <c r="N10" s="44"/>
      <c r="O10" s="44">
        <v>130</v>
      </c>
      <c r="P10" s="44">
        <v>180</v>
      </c>
      <c r="Q10" s="44">
        <v>120</v>
      </c>
      <c r="R10" s="44">
        <v>180</v>
      </c>
      <c r="S10" s="44">
        <v>180</v>
      </c>
      <c r="T10" s="44"/>
      <c r="U10" s="44"/>
      <c r="V10" s="44"/>
      <c r="W10" s="44">
        <v>241741.07142857139</v>
      </c>
      <c r="X10" s="44">
        <v>0</v>
      </c>
      <c r="Y10" s="44">
        <f t="shared" ref="Y10" si="0">X10*1.12</f>
        <v>0</v>
      </c>
      <c r="Z10" s="40" t="s">
        <v>16</v>
      </c>
      <c r="AA10" s="41" t="s">
        <v>108</v>
      </c>
      <c r="AB10" s="41">
        <v>15</v>
      </c>
      <c r="AC10" s="7"/>
      <c r="AD10" s="36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</row>
    <row r="11" spans="1:225" outlineLevel="1" x14ac:dyDescent="0.2">
      <c r="A11" s="43" t="s">
        <v>217</v>
      </c>
      <c r="B11" s="40" t="s">
        <v>9</v>
      </c>
      <c r="C11" s="43" t="s">
        <v>214</v>
      </c>
      <c r="D11" s="40" t="s">
        <v>62</v>
      </c>
      <c r="E11" s="42" t="s">
        <v>215</v>
      </c>
      <c r="F11" s="40" t="s">
        <v>15</v>
      </c>
      <c r="G11" s="41" t="s">
        <v>12</v>
      </c>
      <c r="H11" s="41">
        <v>50</v>
      </c>
      <c r="I11" s="40" t="s">
        <v>73</v>
      </c>
      <c r="J11" s="40" t="s">
        <v>17</v>
      </c>
      <c r="K11" s="40" t="s">
        <v>13</v>
      </c>
      <c r="L11" s="40" t="s">
        <v>14</v>
      </c>
      <c r="M11" s="40" t="s">
        <v>70</v>
      </c>
      <c r="N11" s="44"/>
      <c r="O11" s="44"/>
      <c r="P11" s="44">
        <v>5899</v>
      </c>
      <c r="Q11" s="44">
        <v>4000</v>
      </c>
      <c r="R11" s="44">
        <v>2345</v>
      </c>
      <c r="S11" s="44">
        <v>3000</v>
      </c>
      <c r="T11" s="44">
        <v>5000</v>
      </c>
      <c r="U11" s="44"/>
      <c r="V11" s="44"/>
      <c r="W11" s="44">
        <v>903.57</v>
      </c>
      <c r="X11" s="44">
        <v>0</v>
      </c>
      <c r="Y11" s="44">
        <f t="shared" ref="Y11" si="1">X11*1.12</f>
        <v>0</v>
      </c>
      <c r="Z11" s="40" t="s">
        <v>16</v>
      </c>
      <c r="AA11" s="41" t="s">
        <v>107</v>
      </c>
      <c r="AB11" s="41">
        <v>14</v>
      </c>
      <c r="AC11" s="7"/>
      <c r="AD11" s="36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</row>
    <row r="12" spans="1:225" outlineLevel="1" x14ac:dyDescent="0.2">
      <c r="A12" s="43" t="s">
        <v>218</v>
      </c>
      <c r="B12" s="40" t="s">
        <v>9</v>
      </c>
      <c r="C12" s="43" t="s">
        <v>185</v>
      </c>
      <c r="D12" s="40" t="s">
        <v>63</v>
      </c>
      <c r="E12" s="45" t="s">
        <v>186</v>
      </c>
      <c r="F12" s="40" t="s">
        <v>20</v>
      </c>
      <c r="G12" s="41" t="s">
        <v>12</v>
      </c>
      <c r="H12" s="41">
        <v>50</v>
      </c>
      <c r="I12" s="40" t="s">
        <v>68</v>
      </c>
      <c r="J12" s="40" t="s">
        <v>17</v>
      </c>
      <c r="K12" s="40" t="s">
        <v>13</v>
      </c>
      <c r="L12" s="40" t="s">
        <v>14</v>
      </c>
      <c r="M12" s="40" t="s">
        <v>70</v>
      </c>
      <c r="N12" s="44"/>
      <c r="O12" s="44"/>
      <c r="P12" s="44">
        <v>0</v>
      </c>
      <c r="Q12" s="44">
        <v>20</v>
      </c>
      <c r="R12" s="44">
        <v>45</v>
      </c>
      <c r="S12" s="44">
        <v>45</v>
      </c>
      <c r="T12" s="44">
        <v>45</v>
      </c>
      <c r="U12" s="44"/>
      <c r="V12" s="44"/>
      <c r="W12" s="44">
        <v>65165.17</v>
      </c>
      <c r="X12" s="44">
        <v>0</v>
      </c>
      <c r="Y12" s="44">
        <f t="shared" ref="Y12:Y20" si="2">X12*1.12</f>
        <v>0</v>
      </c>
      <c r="Z12" s="40" t="s">
        <v>16</v>
      </c>
      <c r="AA12" s="41" t="s">
        <v>107</v>
      </c>
      <c r="AB12" s="41">
        <v>14.15</v>
      </c>
      <c r="AC12" s="7"/>
      <c r="AD12" s="36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</row>
    <row r="13" spans="1:225" outlineLevel="1" x14ac:dyDescent="0.2">
      <c r="A13" s="43" t="s">
        <v>219</v>
      </c>
      <c r="B13" s="40" t="s">
        <v>9</v>
      </c>
      <c r="C13" s="43" t="s">
        <v>187</v>
      </c>
      <c r="D13" s="40" t="s">
        <v>63</v>
      </c>
      <c r="E13" s="45" t="s">
        <v>188</v>
      </c>
      <c r="F13" s="40" t="s">
        <v>21</v>
      </c>
      <c r="G13" s="41" t="s">
        <v>12</v>
      </c>
      <c r="H13" s="41">
        <v>50</v>
      </c>
      <c r="I13" s="40" t="s">
        <v>68</v>
      </c>
      <c r="J13" s="40" t="s">
        <v>17</v>
      </c>
      <c r="K13" s="40" t="s">
        <v>13</v>
      </c>
      <c r="L13" s="40" t="s">
        <v>14</v>
      </c>
      <c r="M13" s="40" t="s">
        <v>70</v>
      </c>
      <c r="N13" s="44"/>
      <c r="O13" s="44"/>
      <c r="P13" s="44"/>
      <c r="Q13" s="44">
        <v>20</v>
      </c>
      <c r="R13" s="44">
        <v>35</v>
      </c>
      <c r="S13" s="44">
        <v>50</v>
      </c>
      <c r="T13" s="44">
        <v>50</v>
      </c>
      <c r="U13" s="44"/>
      <c r="V13" s="44"/>
      <c r="W13" s="44">
        <v>83456.84</v>
      </c>
      <c r="X13" s="44">
        <v>0</v>
      </c>
      <c r="Y13" s="44">
        <f t="shared" si="2"/>
        <v>0</v>
      </c>
      <c r="Z13" s="40" t="s">
        <v>16</v>
      </c>
      <c r="AA13" s="41" t="s">
        <v>107</v>
      </c>
      <c r="AB13" s="41">
        <v>15</v>
      </c>
      <c r="AC13" s="7"/>
      <c r="AD13" s="36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</row>
    <row r="14" spans="1:225" outlineLevel="1" x14ac:dyDescent="0.2">
      <c r="A14" s="43" t="s">
        <v>220</v>
      </c>
      <c r="B14" s="40" t="s">
        <v>9</v>
      </c>
      <c r="C14" s="43" t="s">
        <v>189</v>
      </c>
      <c r="D14" s="40" t="s">
        <v>63</v>
      </c>
      <c r="E14" s="45" t="s">
        <v>190</v>
      </c>
      <c r="F14" s="40" t="s">
        <v>22</v>
      </c>
      <c r="G14" s="41" t="s">
        <v>12</v>
      </c>
      <c r="H14" s="41">
        <v>50</v>
      </c>
      <c r="I14" s="40" t="s">
        <v>68</v>
      </c>
      <c r="J14" s="40" t="s">
        <v>17</v>
      </c>
      <c r="K14" s="40" t="s">
        <v>13</v>
      </c>
      <c r="L14" s="40" t="s">
        <v>14</v>
      </c>
      <c r="M14" s="40" t="s">
        <v>70</v>
      </c>
      <c r="N14" s="44"/>
      <c r="O14" s="44"/>
      <c r="P14" s="44"/>
      <c r="Q14" s="44">
        <v>30</v>
      </c>
      <c r="R14" s="44">
        <v>10</v>
      </c>
      <c r="S14" s="44">
        <v>29</v>
      </c>
      <c r="T14" s="44">
        <v>29</v>
      </c>
      <c r="U14" s="44"/>
      <c r="V14" s="44"/>
      <c r="W14" s="44">
        <v>144030.98000000001</v>
      </c>
      <c r="X14" s="44">
        <v>0</v>
      </c>
      <c r="Y14" s="44">
        <f t="shared" si="2"/>
        <v>0</v>
      </c>
      <c r="Z14" s="40" t="s">
        <v>16</v>
      </c>
      <c r="AA14" s="41" t="s">
        <v>107</v>
      </c>
      <c r="AB14" s="41">
        <v>15</v>
      </c>
      <c r="AC14" s="7"/>
      <c r="AD14" s="36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</row>
    <row r="15" spans="1:225" outlineLevel="1" x14ac:dyDescent="0.2">
      <c r="A15" s="43" t="s">
        <v>221</v>
      </c>
      <c r="B15" s="40" t="s">
        <v>9</v>
      </c>
      <c r="C15" s="43" t="s">
        <v>183</v>
      </c>
      <c r="D15" s="40" t="s">
        <v>63</v>
      </c>
      <c r="E15" s="45" t="s">
        <v>184</v>
      </c>
      <c r="F15" s="40" t="s">
        <v>64</v>
      </c>
      <c r="G15" s="41" t="s">
        <v>10</v>
      </c>
      <c r="H15" s="41">
        <v>50</v>
      </c>
      <c r="I15" s="40" t="s">
        <v>68</v>
      </c>
      <c r="J15" s="40" t="s">
        <v>17</v>
      </c>
      <c r="K15" s="40" t="s">
        <v>13</v>
      </c>
      <c r="L15" s="40" t="s">
        <v>14</v>
      </c>
      <c r="M15" s="40" t="s">
        <v>70</v>
      </c>
      <c r="N15" s="44"/>
      <c r="O15" s="44"/>
      <c r="P15" s="44">
        <v>25</v>
      </c>
      <c r="Q15" s="44">
        <v>30</v>
      </c>
      <c r="R15" s="44">
        <v>10</v>
      </c>
      <c r="S15" s="44">
        <v>30</v>
      </c>
      <c r="T15" s="44">
        <v>30</v>
      </c>
      <c r="U15" s="44"/>
      <c r="V15" s="44"/>
      <c r="W15" s="44">
        <v>241749.56</v>
      </c>
      <c r="X15" s="44">
        <v>0</v>
      </c>
      <c r="Y15" s="44">
        <f t="shared" si="2"/>
        <v>0</v>
      </c>
      <c r="Z15" s="40" t="s">
        <v>16</v>
      </c>
      <c r="AA15" s="41" t="s">
        <v>107</v>
      </c>
      <c r="AB15" s="41">
        <v>15</v>
      </c>
      <c r="AC15" s="7"/>
      <c r="AD15" s="36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</row>
    <row r="16" spans="1:225" outlineLevel="1" x14ac:dyDescent="0.2">
      <c r="A16" s="38" t="s">
        <v>120</v>
      </c>
      <c r="B16" s="22" t="s">
        <v>9</v>
      </c>
      <c r="C16" s="38" t="s">
        <v>191</v>
      </c>
      <c r="D16" s="22" t="s">
        <v>63</v>
      </c>
      <c r="E16" s="21" t="s">
        <v>192</v>
      </c>
      <c r="F16" s="22" t="s">
        <v>23</v>
      </c>
      <c r="G16" s="33" t="s">
        <v>12</v>
      </c>
      <c r="H16" s="33">
        <v>50</v>
      </c>
      <c r="I16" s="22" t="s">
        <v>68</v>
      </c>
      <c r="J16" s="22" t="s">
        <v>17</v>
      </c>
      <c r="K16" s="22" t="s">
        <v>13</v>
      </c>
      <c r="L16" s="22" t="s">
        <v>14</v>
      </c>
      <c r="M16" s="22" t="s">
        <v>70</v>
      </c>
      <c r="N16" s="29"/>
      <c r="O16" s="29"/>
      <c r="P16" s="29"/>
      <c r="Q16" s="29">
        <v>10</v>
      </c>
      <c r="R16" s="29">
        <v>30</v>
      </c>
      <c r="S16" s="29">
        <v>30</v>
      </c>
      <c r="T16" s="29">
        <v>30</v>
      </c>
      <c r="U16" s="29"/>
      <c r="V16" s="29"/>
      <c r="W16" s="29">
        <v>47514.28</v>
      </c>
      <c r="X16" s="44">
        <v>0</v>
      </c>
      <c r="Y16" s="29">
        <f t="shared" si="2"/>
        <v>0</v>
      </c>
      <c r="Z16" s="22" t="s">
        <v>16</v>
      </c>
      <c r="AA16" s="33" t="s">
        <v>107</v>
      </c>
      <c r="AB16" s="41">
        <v>14.15</v>
      </c>
      <c r="AC16" s="7"/>
      <c r="AD16" s="36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</row>
    <row r="17" spans="1:225" outlineLevel="1" x14ac:dyDescent="0.2">
      <c r="A17" s="43" t="s">
        <v>222</v>
      </c>
      <c r="B17" s="40" t="s">
        <v>9</v>
      </c>
      <c r="C17" s="43" t="s">
        <v>183</v>
      </c>
      <c r="D17" s="40" t="s">
        <v>63</v>
      </c>
      <c r="E17" s="45" t="s">
        <v>184</v>
      </c>
      <c r="F17" s="40" t="s">
        <v>24</v>
      </c>
      <c r="G17" s="41" t="s">
        <v>12</v>
      </c>
      <c r="H17" s="41">
        <v>50</v>
      </c>
      <c r="I17" s="40" t="s">
        <v>68</v>
      </c>
      <c r="J17" s="40" t="s">
        <v>17</v>
      </c>
      <c r="K17" s="40" t="s">
        <v>13</v>
      </c>
      <c r="L17" s="40" t="s">
        <v>14</v>
      </c>
      <c r="M17" s="40" t="s">
        <v>70</v>
      </c>
      <c r="N17" s="44"/>
      <c r="O17" s="44"/>
      <c r="P17" s="44">
        <v>20</v>
      </c>
      <c r="Q17" s="44">
        <v>60</v>
      </c>
      <c r="R17" s="44">
        <v>50</v>
      </c>
      <c r="S17" s="44">
        <v>60</v>
      </c>
      <c r="T17" s="44">
        <v>60</v>
      </c>
      <c r="U17" s="44"/>
      <c r="V17" s="44"/>
      <c r="W17" s="44">
        <v>41908.79</v>
      </c>
      <c r="X17" s="44">
        <v>0</v>
      </c>
      <c r="Y17" s="44">
        <f t="shared" si="2"/>
        <v>0</v>
      </c>
      <c r="Z17" s="40" t="s">
        <v>16</v>
      </c>
      <c r="AA17" s="41" t="s">
        <v>107</v>
      </c>
      <c r="AB17" s="41">
        <v>15</v>
      </c>
      <c r="AC17" s="7"/>
      <c r="AD17" s="36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</row>
    <row r="18" spans="1:225" outlineLevel="1" x14ac:dyDescent="0.2">
      <c r="A18" s="43" t="s">
        <v>223</v>
      </c>
      <c r="B18" s="40" t="s">
        <v>9</v>
      </c>
      <c r="C18" s="43" t="s">
        <v>193</v>
      </c>
      <c r="D18" s="40" t="s">
        <v>63</v>
      </c>
      <c r="E18" s="45" t="s">
        <v>194</v>
      </c>
      <c r="F18" s="40" t="s">
        <v>25</v>
      </c>
      <c r="G18" s="41" t="s">
        <v>12</v>
      </c>
      <c r="H18" s="41">
        <v>50</v>
      </c>
      <c r="I18" s="40" t="s">
        <v>68</v>
      </c>
      <c r="J18" s="40" t="s">
        <v>17</v>
      </c>
      <c r="K18" s="40" t="s">
        <v>13</v>
      </c>
      <c r="L18" s="40" t="s">
        <v>14</v>
      </c>
      <c r="M18" s="40" t="s">
        <v>70</v>
      </c>
      <c r="N18" s="44"/>
      <c r="O18" s="44"/>
      <c r="P18" s="44">
        <v>12</v>
      </c>
      <c r="Q18" s="44">
        <v>15</v>
      </c>
      <c r="R18" s="44">
        <v>15</v>
      </c>
      <c r="S18" s="44">
        <v>15</v>
      </c>
      <c r="T18" s="44">
        <v>15</v>
      </c>
      <c r="U18" s="44"/>
      <c r="V18" s="44"/>
      <c r="W18" s="44">
        <v>349129.46</v>
      </c>
      <c r="X18" s="44">
        <v>0</v>
      </c>
      <c r="Y18" s="44">
        <f t="shared" si="2"/>
        <v>0</v>
      </c>
      <c r="Z18" s="40" t="s">
        <v>16</v>
      </c>
      <c r="AA18" s="41" t="s">
        <v>107</v>
      </c>
      <c r="AB18" s="41">
        <v>15</v>
      </c>
      <c r="AC18" s="7"/>
      <c r="AD18" s="36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</row>
    <row r="19" spans="1:225" outlineLevel="1" x14ac:dyDescent="0.2">
      <c r="A19" s="43" t="s">
        <v>224</v>
      </c>
      <c r="B19" s="40" t="s">
        <v>9</v>
      </c>
      <c r="C19" s="43" t="s">
        <v>185</v>
      </c>
      <c r="D19" s="40" t="s">
        <v>63</v>
      </c>
      <c r="E19" s="45" t="s">
        <v>186</v>
      </c>
      <c r="F19" s="40" t="s">
        <v>26</v>
      </c>
      <c r="G19" s="41" t="s">
        <v>12</v>
      </c>
      <c r="H19" s="41">
        <v>50</v>
      </c>
      <c r="I19" s="40" t="s">
        <v>68</v>
      </c>
      <c r="J19" s="40" t="s">
        <v>17</v>
      </c>
      <c r="K19" s="40" t="s">
        <v>13</v>
      </c>
      <c r="L19" s="40" t="s">
        <v>14</v>
      </c>
      <c r="M19" s="40" t="s">
        <v>70</v>
      </c>
      <c r="N19" s="44"/>
      <c r="O19" s="44"/>
      <c r="P19" s="44">
        <v>5</v>
      </c>
      <c r="Q19" s="44">
        <v>50</v>
      </c>
      <c r="R19" s="44">
        <v>50</v>
      </c>
      <c r="S19" s="44">
        <v>50</v>
      </c>
      <c r="T19" s="44">
        <v>50</v>
      </c>
      <c r="U19" s="44"/>
      <c r="V19" s="44"/>
      <c r="W19" s="44">
        <v>35075.89</v>
      </c>
      <c r="X19" s="44">
        <v>0</v>
      </c>
      <c r="Y19" s="44">
        <f t="shared" si="2"/>
        <v>0</v>
      </c>
      <c r="Z19" s="40" t="s">
        <v>16</v>
      </c>
      <c r="AA19" s="41" t="s">
        <v>107</v>
      </c>
      <c r="AB19" s="41">
        <v>14.15</v>
      </c>
      <c r="AC19" s="7"/>
      <c r="AD19" s="36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</row>
    <row r="20" spans="1:225" outlineLevel="1" x14ac:dyDescent="0.2">
      <c r="A20" s="43" t="s">
        <v>225</v>
      </c>
      <c r="B20" s="40" t="s">
        <v>9</v>
      </c>
      <c r="C20" s="43" t="s">
        <v>195</v>
      </c>
      <c r="D20" s="40" t="s">
        <v>63</v>
      </c>
      <c r="E20" s="45" t="s">
        <v>196</v>
      </c>
      <c r="F20" s="40" t="s">
        <v>27</v>
      </c>
      <c r="G20" s="41" t="s">
        <v>12</v>
      </c>
      <c r="H20" s="41">
        <v>50</v>
      </c>
      <c r="I20" s="40" t="s">
        <v>68</v>
      </c>
      <c r="J20" s="40" t="s">
        <v>17</v>
      </c>
      <c r="K20" s="40" t="s">
        <v>13</v>
      </c>
      <c r="L20" s="40" t="s">
        <v>14</v>
      </c>
      <c r="M20" s="40" t="s">
        <v>70</v>
      </c>
      <c r="N20" s="44"/>
      <c r="O20" s="44"/>
      <c r="P20" s="44"/>
      <c r="Q20" s="44">
        <v>40</v>
      </c>
      <c r="R20" s="44">
        <v>10</v>
      </c>
      <c r="S20" s="44">
        <v>50</v>
      </c>
      <c r="T20" s="44">
        <v>50</v>
      </c>
      <c r="U20" s="44"/>
      <c r="V20" s="44"/>
      <c r="W20" s="44">
        <v>67609.820000000007</v>
      </c>
      <c r="X20" s="44">
        <v>0</v>
      </c>
      <c r="Y20" s="44">
        <f t="shared" si="2"/>
        <v>0</v>
      </c>
      <c r="Z20" s="40" t="s">
        <v>16</v>
      </c>
      <c r="AA20" s="41" t="s">
        <v>107</v>
      </c>
      <c r="AB20" s="41">
        <v>15</v>
      </c>
      <c r="AC20" s="7"/>
      <c r="AD20" s="36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</row>
    <row r="21" spans="1:225" outlineLevel="1" x14ac:dyDescent="0.2">
      <c r="A21" s="43" t="s">
        <v>226</v>
      </c>
      <c r="B21" s="40" t="s">
        <v>9</v>
      </c>
      <c r="C21" s="43" t="s">
        <v>197</v>
      </c>
      <c r="D21" s="40" t="s">
        <v>63</v>
      </c>
      <c r="E21" s="45" t="s">
        <v>198</v>
      </c>
      <c r="F21" s="40" t="s">
        <v>28</v>
      </c>
      <c r="G21" s="41" t="s">
        <v>12</v>
      </c>
      <c r="H21" s="41">
        <v>50</v>
      </c>
      <c r="I21" s="40" t="s">
        <v>68</v>
      </c>
      <c r="J21" s="40" t="s">
        <v>17</v>
      </c>
      <c r="K21" s="40" t="s">
        <v>13</v>
      </c>
      <c r="L21" s="40" t="s">
        <v>14</v>
      </c>
      <c r="M21" s="40" t="s">
        <v>70</v>
      </c>
      <c r="N21" s="44"/>
      <c r="O21" s="44"/>
      <c r="P21" s="44">
        <v>19</v>
      </c>
      <c r="Q21" s="44">
        <v>50</v>
      </c>
      <c r="R21" s="44">
        <v>50</v>
      </c>
      <c r="S21" s="44">
        <v>50</v>
      </c>
      <c r="T21" s="44">
        <v>50</v>
      </c>
      <c r="U21" s="44"/>
      <c r="V21" s="44"/>
      <c r="W21" s="44">
        <v>89281.96</v>
      </c>
      <c r="X21" s="44">
        <v>0</v>
      </c>
      <c r="Y21" s="44">
        <f t="shared" ref="Y21:Y28" si="3">X21*1.12</f>
        <v>0</v>
      </c>
      <c r="Z21" s="40" t="s">
        <v>16</v>
      </c>
      <c r="AA21" s="41" t="s">
        <v>107</v>
      </c>
      <c r="AB21" s="41">
        <v>15</v>
      </c>
      <c r="AC21" s="7"/>
      <c r="AD21" s="36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</row>
    <row r="22" spans="1:225" outlineLevel="1" x14ac:dyDescent="0.2">
      <c r="A22" s="43" t="s">
        <v>227</v>
      </c>
      <c r="B22" s="40" t="s">
        <v>9</v>
      </c>
      <c r="C22" s="43" t="s">
        <v>199</v>
      </c>
      <c r="D22" s="40" t="s">
        <v>63</v>
      </c>
      <c r="E22" s="45" t="s">
        <v>200</v>
      </c>
      <c r="F22" s="40" t="s">
        <v>29</v>
      </c>
      <c r="G22" s="41" t="s">
        <v>12</v>
      </c>
      <c r="H22" s="41">
        <v>50</v>
      </c>
      <c r="I22" s="40" t="s">
        <v>68</v>
      </c>
      <c r="J22" s="40" t="s">
        <v>17</v>
      </c>
      <c r="K22" s="40" t="s">
        <v>13</v>
      </c>
      <c r="L22" s="40" t="s">
        <v>14</v>
      </c>
      <c r="M22" s="40" t="s">
        <v>70</v>
      </c>
      <c r="N22" s="44"/>
      <c r="O22" s="44"/>
      <c r="P22" s="44"/>
      <c r="Q22" s="44">
        <v>50</v>
      </c>
      <c r="R22" s="44">
        <v>17</v>
      </c>
      <c r="S22" s="44">
        <v>50</v>
      </c>
      <c r="T22" s="44">
        <v>50</v>
      </c>
      <c r="U22" s="44"/>
      <c r="V22" s="44"/>
      <c r="W22" s="44">
        <v>132857.04999999999</v>
      </c>
      <c r="X22" s="44">
        <v>0</v>
      </c>
      <c r="Y22" s="44">
        <f t="shared" si="3"/>
        <v>0</v>
      </c>
      <c r="Z22" s="40" t="s">
        <v>16</v>
      </c>
      <c r="AA22" s="41" t="s">
        <v>107</v>
      </c>
      <c r="AB22" s="41">
        <v>15</v>
      </c>
      <c r="AC22" s="7"/>
      <c r="AD22" s="36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</row>
    <row r="23" spans="1:225" outlineLevel="1" x14ac:dyDescent="0.2">
      <c r="A23" s="43" t="s">
        <v>228</v>
      </c>
      <c r="B23" s="40" t="s">
        <v>9</v>
      </c>
      <c r="C23" s="43" t="s">
        <v>201</v>
      </c>
      <c r="D23" s="40" t="s">
        <v>229</v>
      </c>
      <c r="E23" s="45" t="s">
        <v>202</v>
      </c>
      <c r="F23" s="40" t="s">
        <v>30</v>
      </c>
      <c r="G23" s="41" t="s">
        <v>12</v>
      </c>
      <c r="H23" s="41">
        <v>50</v>
      </c>
      <c r="I23" s="40" t="s">
        <v>68</v>
      </c>
      <c r="J23" s="40" t="s">
        <v>17</v>
      </c>
      <c r="K23" s="40" t="s">
        <v>13</v>
      </c>
      <c r="L23" s="40" t="s">
        <v>14</v>
      </c>
      <c r="M23" s="40" t="s">
        <v>70</v>
      </c>
      <c r="N23" s="44"/>
      <c r="O23" s="44"/>
      <c r="P23" s="44">
        <v>12</v>
      </c>
      <c r="Q23" s="44">
        <v>15</v>
      </c>
      <c r="R23" s="44">
        <v>15</v>
      </c>
      <c r="S23" s="44">
        <v>15</v>
      </c>
      <c r="T23" s="44">
        <v>15</v>
      </c>
      <c r="U23" s="44"/>
      <c r="V23" s="44"/>
      <c r="W23" s="44">
        <v>349392.85</v>
      </c>
      <c r="X23" s="44">
        <v>0</v>
      </c>
      <c r="Y23" s="44">
        <f t="shared" si="3"/>
        <v>0</v>
      </c>
      <c r="Z23" s="40" t="s">
        <v>16</v>
      </c>
      <c r="AA23" s="41" t="s">
        <v>107</v>
      </c>
      <c r="AB23" s="41">
        <v>15</v>
      </c>
      <c r="AC23" s="7"/>
      <c r="AD23" s="36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</row>
    <row r="24" spans="1:225" outlineLevel="1" x14ac:dyDescent="0.2">
      <c r="A24" s="43" t="s">
        <v>230</v>
      </c>
      <c r="B24" s="40" t="s">
        <v>9</v>
      </c>
      <c r="C24" s="43" t="s">
        <v>183</v>
      </c>
      <c r="D24" s="40" t="s">
        <v>63</v>
      </c>
      <c r="E24" s="45" t="s">
        <v>184</v>
      </c>
      <c r="F24" s="40" t="s">
        <v>31</v>
      </c>
      <c r="G24" s="41" t="s">
        <v>12</v>
      </c>
      <c r="H24" s="41">
        <v>50</v>
      </c>
      <c r="I24" s="40" t="s">
        <v>68</v>
      </c>
      <c r="J24" s="40" t="s">
        <v>17</v>
      </c>
      <c r="K24" s="40" t="s">
        <v>13</v>
      </c>
      <c r="L24" s="40" t="s">
        <v>14</v>
      </c>
      <c r="M24" s="40" t="s">
        <v>70</v>
      </c>
      <c r="N24" s="44"/>
      <c r="O24" s="44"/>
      <c r="P24" s="44">
        <v>7</v>
      </c>
      <c r="Q24" s="44">
        <v>60</v>
      </c>
      <c r="R24" s="44">
        <v>50</v>
      </c>
      <c r="S24" s="44">
        <v>60</v>
      </c>
      <c r="T24" s="44">
        <v>60</v>
      </c>
      <c r="U24" s="44"/>
      <c r="V24" s="44"/>
      <c r="W24" s="44">
        <v>63283.18</v>
      </c>
      <c r="X24" s="44">
        <v>0</v>
      </c>
      <c r="Y24" s="44">
        <f t="shared" si="3"/>
        <v>0</v>
      </c>
      <c r="Z24" s="40" t="s">
        <v>16</v>
      </c>
      <c r="AA24" s="41" t="s">
        <v>107</v>
      </c>
      <c r="AB24" s="41">
        <v>15</v>
      </c>
      <c r="AC24" s="7"/>
      <c r="AD24" s="36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</row>
    <row r="25" spans="1:225" outlineLevel="1" x14ac:dyDescent="0.2">
      <c r="A25" s="43" t="s">
        <v>231</v>
      </c>
      <c r="B25" s="40" t="s">
        <v>9</v>
      </c>
      <c r="C25" s="43" t="s">
        <v>203</v>
      </c>
      <c r="D25" s="40" t="s">
        <v>63</v>
      </c>
      <c r="E25" s="45" t="s">
        <v>204</v>
      </c>
      <c r="F25" s="40" t="s">
        <v>32</v>
      </c>
      <c r="G25" s="41" t="s">
        <v>12</v>
      </c>
      <c r="H25" s="41">
        <v>50</v>
      </c>
      <c r="I25" s="40" t="s">
        <v>68</v>
      </c>
      <c r="J25" s="40" t="s">
        <v>17</v>
      </c>
      <c r="K25" s="40" t="s">
        <v>13</v>
      </c>
      <c r="L25" s="40" t="s">
        <v>14</v>
      </c>
      <c r="M25" s="40" t="s">
        <v>70</v>
      </c>
      <c r="N25" s="44"/>
      <c r="O25" s="44"/>
      <c r="P25" s="44"/>
      <c r="Q25" s="44">
        <v>60</v>
      </c>
      <c r="R25" s="44">
        <v>45</v>
      </c>
      <c r="S25" s="44">
        <v>60</v>
      </c>
      <c r="T25" s="44">
        <v>60</v>
      </c>
      <c r="U25" s="44"/>
      <c r="V25" s="44"/>
      <c r="W25" s="44">
        <v>90671.999999999985</v>
      </c>
      <c r="X25" s="44">
        <v>0</v>
      </c>
      <c r="Y25" s="44">
        <f t="shared" si="3"/>
        <v>0</v>
      </c>
      <c r="Z25" s="40" t="s">
        <v>16</v>
      </c>
      <c r="AA25" s="41" t="s">
        <v>107</v>
      </c>
      <c r="AB25" s="41">
        <v>15</v>
      </c>
      <c r="AC25" s="7"/>
      <c r="AD25" s="36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</row>
    <row r="26" spans="1:225" outlineLevel="1" x14ac:dyDescent="0.2">
      <c r="A26" s="43" t="s">
        <v>232</v>
      </c>
      <c r="B26" s="40" t="s">
        <v>9</v>
      </c>
      <c r="C26" s="43" t="s">
        <v>205</v>
      </c>
      <c r="D26" s="40" t="s">
        <v>63</v>
      </c>
      <c r="E26" s="45" t="s">
        <v>206</v>
      </c>
      <c r="F26" s="40" t="s">
        <v>33</v>
      </c>
      <c r="G26" s="41" t="s">
        <v>12</v>
      </c>
      <c r="H26" s="41">
        <v>50</v>
      </c>
      <c r="I26" s="40" t="s">
        <v>68</v>
      </c>
      <c r="J26" s="40" t="s">
        <v>17</v>
      </c>
      <c r="K26" s="40" t="s">
        <v>13</v>
      </c>
      <c r="L26" s="40" t="s">
        <v>14</v>
      </c>
      <c r="M26" s="40" t="s">
        <v>70</v>
      </c>
      <c r="N26" s="44"/>
      <c r="O26" s="44"/>
      <c r="P26" s="44"/>
      <c r="Q26" s="44">
        <v>50</v>
      </c>
      <c r="R26" s="44">
        <v>10</v>
      </c>
      <c r="S26" s="44">
        <v>50</v>
      </c>
      <c r="T26" s="44">
        <v>50</v>
      </c>
      <c r="U26" s="44"/>
      <c r="V26" s="44"/>
      <c r="W26" s="44">
        <v>246258.92</v>
      </c>
      <c r="X26" s="44">
        <v>0</v>
      </c>
      <c r="Y26" s="44">
        <f t="shared" si="3"/>
        <v>0</v>
      </c>
      <c r="Z26" s="40" t="s">
        <v>16</v>
      </c>
      <c r="AA26" s="41" t="s">
        <v>107</v>
      </c>
      <c r="AB26" s="41">
        <v>15</v>
      </c>
      <c r="AC26" s="7"/>
      <c r="AD26" s="36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</row>
    <row r="27" spans="1:225" outlineLevel="1" x14ac:dyDescent="0.2">
      <c r="A27" s="38" t="s">
        <v>211</v>
      </c>
      <c r="B27" s="22" t="s">
        <v>9</v>
      </c>
      <c r="C27" s="38" t="s">
        <v>207</v>
      </c>
      <c r="D27" s="22" t="s">
        <v>63</v>
      </c>
      <c r="E27" s="21" t="s">
        <v>208</v>
      </c>
      <c r="F27" s="22" t="s">
        <v>34</v>
      </c>
      <c r="G27" s="33" t="s">
        <v>12</v>
      </c>
      <c r="H27" s="33">
        <v>50</v>
      </c>
      <c r="I27" s="22" t="s">
        <v>68</v>
      </c>
      <c r="J27" s="22" t="s">
        <v>17</v>
      </c>
      <c r="K27" s="22" t="s">
        <v>13</v>
      </c>
      <c r="L27" s="22" t="s">
        <v>14</v>
      </c>
      <c r="M27" s="22" t="s">
        <v>70</v>
      </c>
      <c r="N27" s="29"/>
      <c r="O27" s="29"/>
      <c r="P27" s="29"/>
      <c r="Q27" s="29"/>
      <c r="R27" s="29">
        <v>28</v>
      </c>
      <c r="S27" s="29"/>
      <c r="T27" s="29"/>
      <c r="U27" s="29"/>
      <c r="V27" s="29"/>
      <c r="W27" s="29">
        <v>187499.99999999997</v>
      </c>
      <c r="X27" s="29">
        <v>0</v>
      </c>
      <c r="Y27" s="29">
        <f t="shared" si="3"/>
        <v>0</v>
      </c>
      <c r="Z27" s="22" t="s">
        <v>16</v>
      </c>
      <c r="AA27" s="33" t="s">
        <v>107</v>
      </c>
      <c r="AB27" s="33">
        <v>15</v>
      </c>
      <c r="AC27" s="7"/>
      <c r="AD27" s="3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</row>
    <row r="28" spans="1:225" outlineLevel="1" x14ac:dyDescent="0.2">
      <c r="A28" s="43" t="s">
        <v>233</v>
      </c>
      <c r="B28" s="40" t="s">
        <v>9</v>
      </c>
      <c r="C28" s="43" t="s">
        <v>18</v>
      </c>
      <c r="D28" s="40" t="s">
        <v>63</v>
      </c>
      <c r="E28" s="40" t="s">
        <v>42</v>
      </c>
      <c r="F28" s="40" t="s">
        <v>65</v>
      </c>
      <c r="G28" s="41" t="s">
        <v>12</v>
      </c>
      <c r="H28" s="41">
        <v>50</v>
      </c>
      <c r="I28" s="40" t="s">
        <v>68</v>
      </c>
      <c r="J28" s="40" t="s">
        <v>17</v>
      </c>
      <c r="K28" s="40" t="s">
        <v>13</v>
      </c>
      <c r="L28" s="40" t="s">
        <v>14</v>
      </c>
      <c r="M28" s="40" t="s">
        <v>70</v>
      </c>
      <c r="N28" s="44"/>
      <c r="O28" s="44"/>
      <c r="P28" s="44">
        <v>25</v>
      </c>
      <c r="Q28" s="44">
        <v>25</v>
      </c>
      <c r="R28" s="44">
        <v>25</v>
      </c>
      <c r="S28" s="44">
        <v>25</v>
      </c>
      <c r="T28" s="44">
        <v>25</v>
      </c>
      <c r="U28" s="44"/>
      <c r="V28" s="44"/>
      <c r="W28" s="44">
        <v>187500</v>
      </c>
      <c r="X28" s="44">
        <v>0</v>
      </c>
      <c r="Y28" s="44">
        <f t="shared" si="3"/>
        <v>0</v>
      </c>
      <c r="Z28" s="40" t="s">
        <v>16</v>
      </c>
      <c r="AA28" s="41" t="s">
        <v>107</v>
      </c>
      <c r="AB28" s="41">
        <v>15</v>
      </c>
      <c r="AC28" s="7"/>
      <c r="AD28" s="36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</row>
    <row r="29" spans="1:225" outlineLevel="1" x14ac:dyDescent="0.2">
      <c r="A29" s="43" t="s">
        <v>234</v>
      </c>
      <c r="B29" s="40" t="s">
        <v>9</v>
      </c>
      <c r="C29" s="43" t="s">
        <v>121</v>
      </c>
      <c r="D29" s="40" t="s">
        <v>122</v>
      </c>
      <c r="E29" s="40" t="s">
        <v>123</v>
      </c>
      <c r="F29" s="40" t="s">
        <v>66</v>
      </c>
      <c r="G29" s="41" t="s">
        <v>10</v>
      </c>
      <c r="H29" s="41">
        <v>50</v>
      </c>
      <c r="I29" s="40" t="s">
        <v>68</v>
      </c>
      <c r="J29" s="40" t="s">
        <v>17</v>
      </c>
      <c r="K29" s="40" t="s">
        <v>13</v>
      </c>
      <c r="L29" s="40" t="s">
        <v>14</v>
      </c>
      <c r="M29" s="40" t="s">
        <v>70</v>
      </c>
      <c r="N29" s="44"/>
      <c r="O29" s="44"/>
      <c r="P29" s="44">
        <v>2</v>
      </c>
      <c r="Q29" s="44">
        <v>2</v>
      </c>
      <c r="R29" s="44">
        <v>0</v>
      </c>
      <c r="S29" s="44">
        <v>0</v>
      </c>
      <c r="T29" s="44">
        <v>0</v>
      </c>
      <c r="U29" s="44"/>
      <c r="V29" s="44"/>
      <c r="W29" s="44">
        <v>1403105</v>
      </c>
      <c r="X29" s="44">
        <v>0</v>
      </c>
      <c r="Y29" s="44">
        <f t="shared" ref="Y29:Y36" si="4">X29*1.12</f>
        <v>0</v>
      </c>
      <c r="Z29" s="40" t="s">
        <v>16</v>
      </c>
      <c r="AA29" s="41" t="s">
        <v>107</v>
      </c>
      <c r="AB29" s="41">
        <v>14</v>
      </c>
      <c r="AC29" s="7"/>
      <c r="AD29" s="36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</row>
    <row r="30" spans="1:225" outlineLevel="1" x14ac:dyDescent="0.2">
      <c r="A30" s="43" t="s">
        <v>235</v>
      </c>
      <c r="B30" s="40" t="s">
        <v>9</v>
      </c>
      <c r="C30" s="43" t="s">
        <v>124</v>
      </c>
      <c r="D30" s="40" t="s">
        <v>122</v>
      </c>
      <c r="E30" s="40" t="s">
        <v>125</v>
      </c>
      <c r="F30" s="40" t="s">
        <v>36</v>
      </c>
      <c r="G30" s="41" t="s">
        <v>10</v>
      </c>
      <c r="H30" s="41">
        <v>50</v>
      </c>
      <c r="I30" s="40" t="s">
        <v>68</v>
      </c>
      <c r="J30" s="40" t="s">
        <v>17</v>
      </c>
      <c r="K30" s="40" t="s">
        <v>13</v>
      </c>
      <c r="L30" s="40" t="s">
        <v>14</v>
      </c>
      <c r="M30" s="40" t="s">
        <v>70</v>
      </c>
      <c r="N30" s="44"/>
      <c r="O30" s="44"/>
      <c r="P30" s="44">
        <v>6</v>
      </c>
      <c r="Q30" s="44">
        <v>5</v>
      </c>
      <c r="R30" s="44">
        <v>2</v>
      </c>
      <c r="S30" s="44">
        <v>2</v>
      </c>
      <c r="T30" s="44">
        <v>2</v>
      </c>
      <c r="U30" s="44"/>
      <c r="V30" s="44"/>
      <c r="W30" s="44">
        <v>800000</v>
      </c>
      <c r="X30" s="44">
        <v>0</v>
      </c>
      <c r="Y30" s="44">
        <f t="shared" si="4"/>
        <v>0</v>
      </c>
      <c r="Z30" s="40" t="s">
        <v>16</v>
      </c>
      <c r="AA30" s="41" t="s">
        <v>107</v>
      </c>
      <c r="AB30" s="41">
        <v>14</v>
      </c>
      <c r="AC30" s="7"/>
      <c r="AD30" s="36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</row>
    <row r="31" spans="1:225" outlineLevel="1" x14ac:dyDescent="0.2">
      <c r="A31" s="43" t="s">
        <v>236</v>
      </c>
      <c r="B31" s="40" t="s">
        <v>9</v>
      </c>
      <c r="C31" s="43" t="s">
        <v>126</v>
      </c>
      <c r="D31" s="40" t="s">
        <v>122</v>
      </c>
      <c r="E31" s="40" t="s">
        <v>127</v>
      </c>
      <c r="F31" s="40" t="s">
        <v>37</v>
      </c>
      <c r="G31" s="41" t="s">
        <v>10</v>
      </c>
      <c r="H31" s="41">
        <v>50</v>
      </c>
      <c r="I31" s="40" t="s">
        <v>75</v>
      </c>
      <c r="J31" s="40" t="s">
        <v>17</v>
      </c>
      <c r="K31" s="40" t="s">
        <v>13</v>
      </c>
      <c r="L31" s="40" t="s">
        <v>14</v>
      </c>
      <c r="M31" s="40" t="s">
        <v>70</v>
      </c>
      <c r="N31" s="44"/>
      <c r="O31" s="44"/>
      <c r="P31" s="44">
        <v>3</v>
      </c>
      <c r="Q31" s="44">
        <v>4</v>
      </c>
      <c r="R31" s="44">
        <v>4</v>
      </c>
      <c r="S31" s="44">
        <v>4</v>
      </c>
      <c r="T31" s="44">
        <v>5</v>
      </c>
      <c r="U31" s="44"/>
      <c r="V31" s="44"/>
      <c r="W31" s="44">
        <v>650000</v>
      </c>
      <c r="X31" s="44">
        <v>0</v>
      </c>
      <c r="Y31" s="44">
        <f t="shared" si="4"/>
        <v>0</v>
      </c>
      <c r="Z31" s="40" t="s">
        <v>16</v>
      </c>
      <c r="AA31" s="41" t="s">
        <v>107</v>
      </c>
      <c r="AB31" s="41">
        <v>14</v>
      </c>
      <c r="AC31" s="7"/>
      <c r="AD31" s="36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</row>
    <row r="32" spans="1:225" outlineLevel="1" x14ac:dyDescent="0.2">
      <c r="A32" s="43" t="s">
        <v>237</v>
      </c>
      <c r="B32" s="40" t="s">
        <v>9</v>
      </c>
      <c r="C32" s="43" t="s">
        <v>128</v>
      </c>
      <c r="D32" s="40" t="s">
        <v>122</v>
      </c>
      <c r="E32" s="40" t="s">
        <v>129</v>
      </c>
      <c r="F32" s="40" t="s">
        <v>38</v>
      </c>
      <c r="G32" s="41" t="s">
        <v>10</v>
      </c>
      <c r="H32" s="41">
        <v>50</v>
      </c>
      <c r="I32" s="40" t="s">
        <v>75</v>
      </c>
      <c r="J32" s="40" t="s">
        <v>17</v>
      </c>
      <c r="K32" s="40" t="s">
        <v>13</v>
      </c>
      <c r="L32" s="40" t="s">
        <v>14</v>
      </c>
      <c r="M32" s="40" t="s">
        <v>70</v>
      </c>
      <c r="N32" s="44"/>
      <c r="O32" s="44"/>
      <c r="P32" s="44">
        <v>3</v>
      </c>
      <c r="Q32" s="44">
        <v>4</v>
      </c>
      <c r="R32" s="44">
        <v>4</v>
      </c>
      <c r="S32" s="44">
        <v>3</v>
      </c>
      <c r="T32" s="44">
        <v>5</v>
      </c>
      <c r="U32" s="44"/>
      <c r="V32" s="44"/>
      <c r="W32" s="44">
        <v>600000</v>
      </c>
      <c r="X32" s="44">
        <v>0</v>
      </c>
      <c r="Y32" s="44">
        <f t="shared" si="4"/>
        <v>0</v>
      </c>
      <c r="Z32" s="40" t="s">
        <v>16</v>
      </c>
      <c r="AA32" s="41" t="s">
        <v>107</v>
      </c>
      <c r="AB32" s="41">
        <v>14</v>
      </c>
      <c r="AC32" s="7"/>
      <c r="AD32" s="36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</row>
    <row r="33" spans="1:225" outlineLevel="1" x14ac:dyDescent="0.2">
      <c r="A33" s="43" t="s">
        <v>238</v>
      </c>
      <c r="B33" s="40" t="s">
        <v>9</v>
      </c>
      <c r="C33" s="43" t="s">
        <v>130</v>
      </c>
      <c r="D33" s="40" t="s">
        <v>131</v>
      </c>
      <c r="E33" s="40" t="s">
        <v>132</v>
      </c>
      <c r="F33" s="40" t="s">
        <v>40</v>
      </c>
      <c r="G33" s="41" t="s">
        <v>10</v>
      </c>
      <c r="H33" s="41">
        <v>50</v>
      </c>
      <c r="I33" s="40" t="s">
        <v>68</v>
      </c>
      <c r="J33" s="40" t="s">
        <v>17</v>
      </c>
      <c r="K33" s="40" t="s">
        <v>13</v>
      </c>
      <c r="L33" s="40" t="s">
        <v>14</v>
      </c>
      <c r="M33" s="40" t="s">
        <v>70</v>
      </c>
      <c r="N33" s="44"/>
      <c r="O33" s="44"/>
      <c r="P33" s="44"/>
      <c r="Q33" s="44">
        <v>2</v>
      </c>
      <c r="R33" s="44">
        <v>1</v>
      </c>
      <c r="S33" s="44">
        <v>1</v>
      </c>
      <c r="T33" s="44">
        <v>1</v>
      </c>
      <c r="U33" s="44"/>
      <c r="V33" s="44"/>
      <c r="W33" s="44">
        <v>301250</v>
      </c>
      <c r="X33" s="44">
        <v>0</v>
      </c>
      <c r="Y33" s="44">
        <f t="shared" si="4"/>
        <v>0</v>
      </c>
      <c r="Z33" s="40" t="s">
        <v>16</v>
      </c>
      <c r="AA33" s="41" t="s">
        <v>107</v>
      </c>
      <c r="AB33" s="41" t="s">
        <v>256</v>
      </c>
      <c r="AC33" s="7"/>
      <c r="AD33" s="36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</row>
    <row r="34" spans="1:225" outlineLevel="1" x14ac:dyDescent="0.2">
      <c r="A34" s="43" t="s">
        <v>239</v>
      </c>
      <c r="B34" s="40" t="s">
        <v>9</v>
      </c>
      <c r="C34" s="43" t="s">
        <v>133</v>
      </c>
      <c r="D34" s="40" t="s">
        <v>134</v>
      </c>
      <c r="E34" s="40" t="s">
        <v>135</v>
      </c>
      <c r="F34" s="40" t="s">
        <v>41</v>
      </c>
      <c r="G34" s="41" t="s">
        <v>10</v>
      </c>
      <c r="H34" s="41">
        <v>50</v>
      </c>
      <c r="I34" s="40" t="s">
        <v>68</v>
      </c>
      <c r="J34" s="40" t="s">
        <v>17</v>
      </c>
      <c r="K34" s="40" t="s">
        <v>13</v>
      </c>
      <c r="L34" s="40" t="s">
        <v>14</v>
      </c>
      <c r="M34" s="40" t="s">
        <v>70</v>
      </c>
      <c r="N34" s="44"/>
      <c r="O34" s="44"/>
      <c r="P34" s="44"/>
      <c r="Q34" s="44">
        <v>5</v>
      </c>
      <c r="R34" s="44">
        <v>1</v>
      </c>
      <c r="S34" s="44">
        <v>1</v>
      </c>
      <c r="T34" s="44">
        <v>1</v>
      </c>
      <c r="U34" s="44"/>
      <c r="V34" s="44"/>
      <c r="W34" s="44">
        <v>406820.98</v>
      </c>
      <c r="X34" s="44">
        <v>0</v>
      </c>
      <c r="Y34" s="44">
        <f t="shared" si="4"/>
        <v>0</v>
      </c>
      <c r="Z34" s="40" t="s">
        <v>16</v>
      </c>
      <c r="AA34" s="41" t="s">
        <v>107</v>
      </c>
      <c r="AB34" s="41" t="s">
        <v>256</v>
      </c>
      <c r="AC34" s="7"/>
      <c r="AD34" s="36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</row>
    <row r="35" spans="1:225" outlineLevel="1" x14ac:dyDescent="0.2">
      <c r="A35" s="43" t="s">
        <v>240</v>
      </c>
      <c r="B35" s="40" t="s">
        <v>9</v>
      </c>
      <c r="C35" s="43" t="s">
        <v>128</v>
      </c>
      <c r="D35" s="40" t="s">
        <v>122</v>
      </c>
      <c r="E35" s="40" t="s">
        <v>129</v>
      </c>
      <c r="F35" s="40" t="s">
        <v>39</v>
      </c>
      <c r="G35" s="41" t="s">
        <v>10</v>
      </c>
      <c r="H35" s="41">
        <v>50</v>
      </c>
      <c r="I35" s="40" t="s">
        <v>75</v>
      </c>
      <c r="J35" s="40" t="s">
        <v>17</v>
      </c>
      <c r="K35" s="40" t="s">
        <v>13</v>
      </c>
      <c r="L35" s="40" t="s">
        <v>14</v>
      </c>
      <c r="M35" s="40" t="s">
        <v>70</v>
      </c>
      <c r="N35" s="44"/>
      <c r="O35" s="44"/>
      <c r="P35" s="44">
        <v>1</v>
      </c>
      <c r="Q35" s="44">
        <v>3</v>
      </c>
      <c r="R35" s="44">
        <v>0</v>
      </c>
      <c r="S35" s="44">
        <v>0</v>
      </c>
      <c r="T35" s="44">
        <v>0</v>
      </c>
      <c r="U35" s="44"/>
      <c r="V35" s="44"/>
      <c r="W35" s="44">
        <v>380000</v>
      </c>
      <c r="X35" s="44">
        <v>0</v>
      </c>
      <c r="Y35" s="44">
        <f t="shared" si="4"/>
        <v>0</v>
      </c>
      <c r="Z35" s="40" t="s">
        <v>16</v>
      </c>
      <c r="AA35" s="41" t="s">
        <v>107</v>
      </c>
      <c r="AB35" s="41">
        <v>14</v>
      </c>
      <c r="AC35" s="7"/>
      <c r="AD35" s="36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</row>
    <row r="36" spans="1:225" outlineLevel="1" x14ac:dyDescent="0.2">
      <c r="A36" s="38" t="s">
        <v>136</v>
      </c>
      <c r="B36" s="22" t="s">
        <v>9</v>
      </c>
      <c r="C36" s="38" t="s">
        <v>126</v>
      </c>
      <c r="D36" s="22" t="s">
        <v>122</v>
      </c>
      <c r="E36" s="22" t="s">
        <v>127</v>
      </c>
      <c r="F36" s="22" t="s">
        <v>35</v>
      </c>
      <c r="G36" s="33" t="s">
        <v>10</v>
      </c>
      <c r="H36" s="33">
        <v>50</v>
      </c>
      <c r="I36" s="22" t="s">
        <v>75</v>
      </c>
      <c r="J36" s="22" t="s">
        <v>17</v>
      </c>
      <c r="K36" s="22" t="s">
        <v>13</v>
      </c>
      <c r="L36" s="22" t="s">
        <v>14</v>
      </c>
      <c r="M36" s="22" t="s">
        <v>70</v>
      </c>
      <c r="N36" s="29"/>
      <c r="O36" s="29"/>
      <c r="P36" s="29"/>
      <c r="Q36" s="29">
        <v>3</v>
      </c>
      <c r="R36" s="29">
        <v>0</v>
      </c>
      <c r="S36" s="29">
        <v>0</v>
      </c>
      <c r="T36" s="29">
        <v>0</v>
      </c>
      <c r="U36" s="29"/>
      <c r="V36" s="29"/>
      <c r="W36" s="29">
        <v>384000</v>
      </c>
      <c r="X36" s="44">
        <v>0</v>
      </c>
      <c r="Y36" s="29">
        <f t="shared" si="4"/>
        <v>0</v>
      </c>
      <c r="Z36" s="22" t="s">
        <v>16</v>
      </c>
      <c r="AA36" s="33" t="s">
        <v>107</v>
      </c>
      <c r="AB36" s="41" t="s">
        <v>256</v>
      </c>
      <c r="AC36" s="7"/>
      <c r="AD36" s="36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</row>
    <row r="37" spans="1:225" outlineLevel="1" x14ac:dyDescent="0.2">
      <c r="A37" s="43" t="s">
        <v>241</v>
      </c>
      <c r="B37" s="40" t="s">
        <v>9</v>
      </c>
      <c r="C37" s="43" t="s">
        <v>138</v>
      </c>
      <c r="D37" s="40" t="s">
        <v>77</v>
      </c>
      <c r="E37" s="40" t="s">
        <v>139</v>
      </c>
      <c r="F37" s="40" t="s">
        <v>78</v>
      </c>
      <c r="G37" s="41" t="s">
        <v>10</v>
      </c>
      <c r="H37" s="41">
        <v>45</v>
      </c>
      <c r="I37" s="40" t="s">
        <v>71</v>
      </c>
      <c r="J37" s="40" t="s">
        <v>17</v>
      </c>
      <c r="K37" s="40" t="s">
        <v>13</v>
      </c>
      <c r="L37" s="40" t="s">
        <v>14</v>
      </c>
      <c r="M37" s="40" t="s">
        <v>70</v>
      </c>
      <c r="N37" s="44"/>
      <c r="O37" s="44"/>
      <c r="P37" s="44"/>
      <c r="Q37" s="44">
        <v>58</v>
      </c>
      <c r="R37" s="44">
        <v>50</v>
      </c>
      <c r="S37" s="44">
        <v>50</v>
      </c>
      <c r="T37" s="44">
        <v>50</v>
      </c>
      <c r="U37" s="44">
        <v>40</v>
      </c>
      <c r="V37" s="44"/>
      <c r="W37" s="44">
        <v>5724.9999999999991</v>
      </c>
      <c r="X37" s="44">
        <v>0</v>
      </c>
      <c r="Y37" s="44">
        <f t="shared" ref="Y37:Y38" si="5">X37*1.12</f>
        <v>0</v>
      </c>
      <c r="Z37" s="40" t="s">
        <v>16</v>
      </c>
      <c r="AA37" s="41">
        <v>2015</v>
      </c>
      <c r="AB37" s="41">
        <v>15</v>
      </c>
      <c r="AC37" s="7"/>
      <c r="AD37" s="36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</row>
    <row r="38" spans="1:225" outlineLevel="1" x14ac:dyDescent="0.2">
      <c r="A38" s="43" t="s">
        <v>254</v>
      </c>
      <c r="B38" s="40" t="s">
        <v>9</v>
      </c>
      <c r="C38" s="43" t="s">
        <v>140</v>
      </c>
      <c r="D38" s="40" t="s">
        <v>79</v>
      </c>
      <c r="E38" s="40" t="s">
        <v>141</v>
      </c>
      <c r="F38" s="40" t="s">
        <v>80</v>
      </c>
      <c r="G38" s="41" t="s">
        <v>12</v>
      </c>
      <c r="H38" s="41">
        <v>92</v>
      </c>
      <c r="I38" s="40" t="s">
        <v>109</v>
      </c>
      <c r="J38" s="40" t="s">
        <v>17</v>
      </c>
      <c r="K38" s="40" t="s">
        <v>13</v>
      </c>
      <c r="L38" s="40" t="s">
        <v>14</v>
      </c>
      <c r="M38" s="40" t="s">
        <v>70</v>
      </c>
      <c r="N38" s="44"/>
      <c r="O38" s="44"/>
      <c r="P38" s="44"/>
      <c r="Q38" s="44">
        <v>7</v>
      </c>
      <c r="R38" s="44">
        <v>93</v>
      </c>
      <c r="S38" s="44">
        <v>7</v>
      </c>
      <c r="T38" s="44">
        <v>93</v>
      </c>
      <c r="U38" s="44">
        <v>7</v>
      </c>
      <c r="V38" s="44"/>
      <c r="W38" s="44">
        <v>9790.66</v>
      </c>
      <c r="X38" s="44">
        <v>0</v>
      </c>
      <c r="Y38" s="44">
        <f t="shared" si="5"/>
        <v>0</v>
      </c>
      <c r="Z38" s="40" t="s">
        <v>16</v>
      </c>
      <c r="AA38" s="41">
        <v>2015</v>
      </c>
      <c r="AB38" s="41">
        <v>15</v>
      </c>
      <c r="AC38" s="7"/>
      <c r="AD38" s="36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</row>
    <row r="39" spans="1:225" outlineLevel="1" x14ac:dyDescent="0.2">
      <c r="A39" s="38" t="s">
        <v>213</v>
      </c>
      <c r="B39" s="22" t="s">
        <v>9</v>
      </c>
      <c r="C39" s="38" t="s">
        <v>142</v>
      </c>
      <c r="D39" s="22" t="s">
        <v>117</v>
      </c>
      <c r="E39" s="22" t="s">
        <v>143</v>
      </c>
      <c r="F39" s="22" t="s">
        <v>83</v>
      </c>
      <c r="G39" s="33" t="s">
        <v>10</v>
      </c>
      <c r="H39" s="33">
        <v>57</v>
      </c>
      <c r="I39" s="22" t="s">
        <v>118</v>
      </c>
      <c r="J39" s="22" t="s">
        <v>17</v>
      </c>
      <c r="K39" s="22" t="s">
        <v>13</v>
      </c>
      <c r="L39" s="22" t="s">
        <v>14</v>
      </c>
      <c r="M39" s="22" t="s">
        <v>82</v>
      </c>
      <c r="N39" s="29"/>
      <c r="O39" s="29"/>
      <c r="P39" s="29"/>
      <c r="Q39" s="29"/>
      <c r="R39" s="29">
        <v>160</v>
      </c>
      <c r="S39" s="29">
        <v>168</v>
      </c>
      <c r="T39" s="29">
        <v>168</v>
      </c>
      <c r="U39" s="29">
        <v>168</v>
      </c>
      <c r="V39" s="29">
        <v>168</v>
      </c>
      <c r="W39" s="29">
        <v>20535.71</v>
      </c>
      <c r="X39" s="29">
        <v>0</v>
      </c>
      <c r="Y39" s="29">
        <f t="shared" ref="Y39" si="6">X39*1.12</f>
        <v>0</v>
      </c>
      <c r="Z39" s="22" t="s">
        <v>16</v>
      </c>
      <c r="AA39" s="33">
        <v>2016</v>
      </c>
      <c r="AB39" s="33">
        <v>14</v>
      </c>
      <c r="AC39" s="7"/>
      <c r="AD39" s="36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</row>
    <row r="40" spans="1:225" outlineLevel="1" x14ac:dyDescent="0.2">
      <c r="A40" s="43" t="s">
        <v>242</v>
      </c>
      <c r="B40" s="40" t="s">
        <v>9</v>
      </c>
      <c r="C40" s="43" t="s">
        <v>144</v>
      </c>
      <c r="D40" s="40" t="s">
        <v>119</v>
      </c>
      <c r="E40" s="40" t="s">
        <v>145</v>
      </c>
      <c r="F40" s="40" t="s">
        <v>85</v>
      </c>
      <c r="G40" s="41" t="s">
        <v>10</v>
      </c>
      <c r="H40" s="41">
        <v>45</v>
      </c>
      <c r="I40" s="40" t="s">
        <v>72</v>
      </c>
      <c r="J40" s="40" t="s">
        <v>17</v>
      </c>
      <c r="K40" s="40" t="s">
        <v>13</v>
      </c>
      <c r="L40" s="40" t="s">
        <v>14</v>
      </c>
      <c r="M40" s="40" t="s">
        <v>84</v>
      </c>
      <c r="N40" s="44"/>
      <c r="O40" s="44"/>
      <c r="P40" s="44"/>
      <c r="Q40" s="44">
        <v>83</v>
      </c>
      <c r="R40" s="44">
        <v>291</v>
      </c>
      <c r="S40" s="44">
        <v>291</v>
      </c>
      <c r="T40" s="44">
        <v>291</v>
      </c>
      <c r="U40" s="44">
        <v>291</v>
      </c>
      <c r="V40" s="44"/>
      <c r="W40" s="44">
        <v>16517.849999999999</v>
      </c>
      <c r="X40" s="44">
        <v>0</v>
      </c>
      <c r="Y40" s="44">
        <f t="shared" ref="Y40:Y41" si="7">X40*1.12</f>
        <v>0</v>
      </c>
      <c r="Z40" s="40" t="s">
        <v>16</v>
      </c>
      <c r="AA40" s="41">
        <v>2014</v>
      </c>
      <c r="AB40" s="41">
        <v>14</v>
      </c>
      <c r="AC40" s="7"/>
      <c r="AD40" s="36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</row>
    <row r="41" spans="1:225" outlineLevel="1" x14ac:dyDescent="0.2">
      <c r="A41" s="43" t="s">
        <v>243</v>
      </c>
      <c r="B41" s="40" t="s">
        <v>9</v>
      </c>
      <c r="C41" s="43" t="s">
        <v>146</v>
      </c>
      <c r="D41" s="40" t="s">
        <v>119</v>
      </c>
      <c r="E41" s="40" t="s">
        <v>147</v>
      </c>
      <c r="F41" s="40" t="s">
        <v>86</v>
      </c>
      <c r="G41" s="41" t="s">
        <v>10</v>
      </c>
      <c r="H41" s="41">
        <v>45</v>
      </c>
      <c r="I41" s="40" t="s">
        <v>72</v>
      </c>
      <c r="J41" s="40" t="s">
        <v>17</v>
      </c>
      <c r="K41" s="40" t="s">
        <v>13</v>
      </c>
      <c r="L41" s="40" t="s">
        <v>14</v>
      </c>
      <c r="M41" s="40" t="s">
        <v>84</v>
      </c>
      <c r="N41" s="44"/>
      <c r="O41" s="44"/>
      <c r="P41" s="44"/>
      <c r="Q41" s="44">
        <v>495</v>
      </c>
      <c r="R41" s="44">
        <v>374</v>
      </c>
      <c r="S41" s="44">
        <v>374</v>
      </c>
      <c r="T41" s="44">
        <v>374</v>
      </c>
      <c r="U41" s="44">
        <v>374</v>
      </c>
      <c r="V41" s="44"/>
      <c r="W41" s="44">
        <v>16517.849999999999</v>
      </c>
      <c r="X41" s="44">
        <v>0</v>
      </c>
      <c r="Y41" s="44">
        <f t="shared" si="7"/>
        <v>0</v>
      </c>
      <c r="Z41" s="40" t="s">
        <v>16</v>
      </c>
      <c r="AA41" s="41">
        <v>2014</v>
      </c>
      <c r="AB41" s="41">
        <v>14</v>
      </c>
      <c r="AC41" s="7"/>
      <c r="AD41" s="36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</row>
    <row r="42" spans="1:225" outlineLevel="1" x14ac:dyDescent="0.2">
      <c r="A42" s="43" t="s">
        <v>244</v>
      </c>
      <c r="B42" s="40" t="s">
        <v>9</v>
      </c>
      <c r="C42" s="43" t="s">
        <v>148</v>
      </c>
      <c r="D42" s="40" t="s">
        <v>149</v>
      </c>
      <c r="E42" s="40" t="s">
        <v>150</v>
      </c>
      <c r="F42" s="40" t="s">
        <v>87</v>
      </c>
      <c r="G42" s="41" t="s">
        <v>10</v>
      </c>
      <c r="H42" s="41">
        <v>50</v>
      </c>
      <c r="I42" s="40" t="s">
        <v>72</v>
      </c>
      <c r="J42" s="40" t="s">
        <v>17</v>
      </c>
      <c r="K42" s="40" t="s">
        <v>13</v>
      </c>
      <c r="L42" s="40" t="s">
        <v>14</v>
      </c>
      <c r="M42" s="40" t="s">
        <v>84</v>
      </c>
      <c r="N42" s="44"/>
      <c r="O42" s="44"/>
      <c r="P42" s="44"/>
      <c r="Q42" s="44"/>
      <c r="R42" s="44">
        <v>184</v>
      </c>
      <c r="S42" s="44">
        <v>184</v>
      </c>
      <c r="T42" s="44">
        <v>184</v>
      </c>
      <c r="U42" s="44">
        <v>184</v>
      </c>
      <c r="V42" s="44"/>
      <c r="W42" s="44">
        <v>12500</v>
      </c>
      <c r="X42" s="44">
        <v>0</v>
      </c>
      <c r="Y42" s="44">
        <f t="shared" ref="Y42" si="8">X42*1.12</f>
        <v>0</v>
      </c>
      <c r="Z42" s="40" t="s">
        <v>16</v>
      </c>
      <c r="AA42" s="41">
        <v>2014</v>
      </c>
      <c r="AB42" s="41">
        <v>14</v>
      </c>
      <c r="AC42" s="7"/>
      <c r="AD42" s="36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</row>
    <row r="43" spans="1:225" outlineLevel="1" x14ac:dyDescent="0.2">
      <c r="A43" s="43" t="s">
        <v>245</v>
      </c>
      <c r="B43" s="40" t="s">
        <v>9</v>
      </c>
      <c r="C43" s="43" t="s">
        <v>151</v>
      </c>
      <c r="D43" s="40" t="s">
        <v>88</v>
      </c>
      <c r="E43" s="40" t="s">
        <v>152</v>
      </c>
      <c r="F43" s="40" t="s">
        <v>89</v>
      </c>
      <c r="G43" s="41" t="s">
        <v>137</v>
      </c>
      <c r="H43" s="41">
        <v>57</v>
      </c>
      <c r="I43" s="40" t="s">
        <v>118</v>
      </c>
      <c r="J43" s="40" t="s">
        <v>17</v>
      </c>
      <c r="K43" s="40" t="s">
        <v>13</v>
      </c>
      <c r="L43" s="40" t="s">
        <v>14</v>
      </c>
      <c r="M43" s="40" t="s">
        <v>70</v>
      </c>
      <c r="N43" s="44"/>
      <c r="O43" s="44"/>
      <c r="P43" s="44"/>
      <c r="Q43" s="44"/>
      <c r="R43" s="44">
        <v>1233</v>
      </c>
      <c r="S43" s="44">
        <v>1650</v>
      </c>
      <c r="T43" s="44">
        <v>1650</v>
      </c>
      <c r="U43" s="44">
        <v>1650</v>
      </c>
      <c r="V43" s="44">
        <v>1650</v>
      </c>
      <c r="W43" s="44">
        <v>1651.78</v>
      </c>
      <c r="X43" s="44">
        <v>0</v>
      </c>
      <c r="Y43" s="44">
        <f t="shared" ref="Y43:Y50" si="9">X43*1.12</f>
        <v>0</v>
      </c>
      <c r="Z43" s="40" t="s">
        <v>16</v>
      </c>
      <c r="AA43" s="41">
        <v>2016</v>
      </c>
      <c r="AB43" s="41">
        <v>14</v>
      </c>
      <c r="AC43" s="7"/>
      <c r="AD43" s="3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</row>
    <row r="44" spans="1:225" outlineLevel="1" x14ac:dyDescent="0.2">
      <c r="A44" s="43" t="s">
        <v>246</v>
      </c>
      <c r="B44" s="40" t="s">
        <v>9</v>
      </c>
      <c r="C44" s="43" t="s">
        <v>155</v>
      </c>
      <c r="D44" s="40" t="s">
        <v>90</v>
      </c>
      <c r="E44" s="40" t="s">
        <v>156</v>
      </c>
      <c r="F44" s="40" t="s">
        <v>92</v>
      </c>
      <c r="G44" s="41" t="s">
        <v>12</v>
      </c>
      <c r="H44" s="41">
        <v>45</v>
      </c>
      <c r="I44" s="40" t="s">
        <v>109</v>
      </c>
      <c r="J44" s="40" t="s">
        <v>17</v>
      </c>
      <c r="K44" s="40" t="s">
        <v>13</v>
      </c>
      <c r="L44" s="40" t="s">
        <v>14</v>
      </c>
      <c r="M44" s="40" t="s">
        <v>91</v>
      </c>
      <c r="N44" s="44"/>
      <c r="O44" s="44"/>
      <c r="P44" s="44"/>
      <c r="Q44" s="44">
        <v>1.5</v>
      </c>
      <c r="R44" s="44">
        <v>0.5</v>
      </c>
      <c r="S44" s="44">
        <v>0.5</v>
      </c>
      <c r="T44" s="44">
        <v>0.5</v>
      </c>
      <c r="U44" s="44">
        <v>0.5</v>
      </c>
      <c r="V44" s="44"/>
      <c r="W44" s="44">
        <v>23108</v>
      </c>
      <c r="X44" s="44">
        <v>0</v>
      </c>
      <c r="Y44" s="44">
        <f t="shared" si="9"/>
        <v>0</v>
      </c>
      <c r="Z44" s="40" t="s">
        <v>16</v>
      </c>
      <c r="AA44" s="41">
        <v>2015</v>
      </c>
      <c r="AB44" s="41">
        <v>14</v>
      </c>
      <c r="AC44" s="7"/>
      <c r="AD44" s="36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</row>
    <row r="45" spans="1:225" outlineLevel="1" x14ac:dyDescent="0.2">
      <c r="A45" s="43" t="s">
        <v>247</v>
      </c>
      <c r="B45" s="40" t="s">
        <v>9</v>
      </c>
      <c r="C45" s="43" t="s">
        <v>153</v>
      </c>
      <c r="D45" s="40" t="s">
        <v>90</v>
      </c>
      <c r="E45" s="40" t="s">
        <v>154</v>
      </c>
      <c r="F45" s="40" t="s">
        <v>93</v>
      </c>
      <c r="G45" s="41" t="s">
        <v>12</v>
      </c>
      <c r="H45" s="41">
        <v>60</v>
      </c>
      <c r="I45" s="40" t="s">
        <v>109</v>
      </c>
      <c r="J45" s="40" t="s">
        <v>17</v>
      </c>
      <c r="K45" s="40" t="s">
        <v>13</v>
      </c>
      <c r="L45" s="40" t="s">
        <v>14</v>
      </c>
      <c r="M45" s="40" t="s">
        <v>91</v>
      </c>
      <c r="N45" s="44"/>
      <c r="O45" s="44"/>
      <c r="P45" s="44"/>
      <c r="Q45" s="44">
        <v>1.1000000000000001</v>
      </c>
      <c r="R45" s="44">
        <v>1.1000000000000001</v>
      </c>
      <c r="S45" s="44">
        <v>1.1000000000000001</v>
      </c>
      <c r="T45" s="44">
        <v>1.1000000000000001</v>
      </c>
      <c r="U45" s="44">
        <v>1.1000000000000001</v>
      </c>
      <c r="V45" s="44"/>
      <c r="W45" s="44">
        <v>89360.18</v>
      </c>
      <c r="X45" s="44">
        <v>0</v>
      </c>
      <c r="Y45" s="44">
        <f t="shared" si="9"/>
        <v>0</v>
      </c>
      <c r="Z45" s="40" t="s">
        <v>16</v>
      </c>
      <c r="AA45" s="41">
        <v>2015</v>
      </c>
      <c r="AB45" s="41">
        <v>14</v>
      </c>
      <c r="AC45" s="7"/>
      <c r="AD45" s="36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</row>
    <row r="46" spans="1:225" outlineLevel="1" x14ac:dyDescent="0.2">
      <c r="A46" s="43" t="s">
        <v>248</v>
      </c>
      <c r="B46" s="40" t="s">
        <v>9</v>
      </c>
      <c r="C46" s="43" t="s">
        <v>157</v>
      </c>
      <c r="D46" s="40" t="s">
        <v>90</v>
      </c>
      <c r="E46" s="40" t="s">
        <v>158</v>
      </c>
      <c r="F46" s="40" t="s">
        <v>94</v>
      </c>
      <c r="G46" s="41" t="s">
        <v>12</v>
      </c>
      <c r="H46" s="41">
        <v>60</v>
      </c>
      <c r="I46" s="40" t="s">
        <v>109</v>
      </c>
      <c r="J46" s="40" t="s">
        <v>17</v>
      </c>
      <c r="K46" s="40" t="s">
        <v>13</v>
      </c>
      <c r="L46" s="40" t="s">
        <v>14</v>
      </c>
      <c r="M46" s="40" t="s">
        <v>91</v>
      </c>
      <c r="N46" s="44"/>
      <c r="O46" s="44"/>
      <c r="P46" s="44"/>
      <c r="Q46" s="44">
        <v>2.2599999999999998</v>
      </c>
      <c r="R46" s="44">
        <v>2.2000000000000002</v>
      </c>
      <c r="S46" s="44">
        <v>2.2000000000000002</v>
      </c>
      <c r="T46" s="44">
        <v>2.2000000000000002</v>
      </c>
      <c r="U46" s="44">
        <v>2.2000000000000002</v>
      </c>
      <c r="V46" s="44"/>
      <c r="W46" s="44">
        <v>141108.99999999997</v>
      </c>
      <c r="X46" s="44">
        <v>0</v>
      </c>
      <c r="Y46" s="44">
        <f t="shared" si="9"/>
        <v>0</v>
      </c>
      <c r="Z46" s="40" t="s">
        <v>16</v>
      </c>
      <c r="AA46" s="41">
        <v>2015</v>
      </c>
      <c r="AB46" s="41">
        <v>14.15</v>
      </c>
      <c r="AC46" s="7"/>
      <c r="AD46" s="3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</row>
    <row r="47" spans="1:225" outlineLevel="1" x14ac:dyDescent="0.2">
      <c r="A47" s="43" t="s">
        <v>249</v>
      </c>
      <c r="B47" s="40" t="s">
        <v>9</v>
      </c>
      <c r="C47" s="43" t="s">
        <v>159</v>
      </c>
      <c r="D47" s="40" t="s">
        <v>90</v>
      </c>
      <c r="E47" s="40" t="s">
        <v>160</v>
      </c>
      <c r="F47" s="40" t="s">
        <v>95</v>
      </c>
      <c r="G47" s="41" t="s">
        <v>12</v>
      </c>
      <c r="H47" s="41">
        <v>62.3</v>
      </c>
      <c r="I47" s="40" t="s">
        <v>109</v>
      </c>
      <c r="J47" s="40" t="s">
        <v>17</v>
      </c>
      <c r="K47" s="40" t="s">
        <v>13</v>
      </c>
      <c r="L47" s="40" t="s">
        <v>14</v>
      </c>
      <c r="M47" s="40" t="s">
        <v>91</v>
      </c>
      <c r="N47" s="44"/>
      <c r="O47" s="44"/>
      <c r="P47" s="44"/>
      <c r="Q47" s="44">
        <v>2.5</v>
      </c>
      <c r="R47" s="44">
        <v>2.5</v>
      </c>
      <c r="S47" s="44">
        <v>2.5</v>
      </c>
      <c r="T47" s="44">
        <v>2.5</v>
      </c>
      <c r="U47" s="44">
        <v>2.5</v>
      </c>
      <c r="V47" s="44"/>
      <c r="W47" s="44">
        <v>153940</v>
      </c>
      <c r="X47" s="44">
        <v>0</v>
      </c>
      <c r="Y47" s="44">
        <f t="shared" si="9"/>
        <v>0</v>
      </c>
      <c r="Z47" s="40" t="s">
        <v>16</v>
      </c>
      <c r="AA47" s="41">
        <v>2015</v>
      </c>
      <c r="AB47" s="41">
        <v>14.15</v>
      </c>
      <c r="AC47" s="7"/>
      <c r="AD47" s="36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</row>
    <row r="48" spans="1:225" outlineLevel="1" x14ac:dyDescent="0.2">
      <c r="A48" s="38" t="s">
        <v>212</v>
      </c>
      <c r="B48" s="22" t="s">
        <v>9</v>
      </c>
      <c r="C48" s="38" t="s">
        <v>161</v>
      </c>
      <c r="D48" s="22" t="s">
        <v>90</v>
      </c>
      <c r="E48" s="22" t="s">
        <v>162</v>
      </c>
      <c r="F48" s="22" t="s">
        <v>96</v>
      </c>
      <c r="G48" s="33" t="s">
        <v>12</v>
      </c>
      <c r="H48" s="33">
        <v>62.3</v>
      </c>
      <c r="I48" s="22" t="s">
        <v>109</v>
      </c>
      <c r="J48" s="22" t="s">
        <v>17</v>
      </c>
      <c r="K48" s="22" t="s">
        <v>13</v>
      </c>
      <c r="L48" s="22" t="s">
        <v>14</v>
      </c>
      <c r="M48" s="22" t="s">
        <v>91</v>
      </c>
      <c r="N48" s="29"/>
      <c r="O48" s="29"/>
      <c r="P48" s="29"/>
      <c r="Q48" s="29">
        <v>1.2</v>
      </c>
      <c r="R48" s="29">
        <v>0</v>
      </c>
      <c r="S48" s="29">
        <v>1</v>
      </c>
      <c r="T48" s="29">
        <v>1</v>
      </c>
      <c r="U48" s="29">
        <v>1</v>
      </c>
      <c r="V48" s="29"/>
      <c r="W48" s="29">
        <v>225664</v>
      </c>
      <c r="X48" s="29">
        <v>0</v>
      </c>
      <c r="Y48" s="29">
        <f t="shared" si="9"/>
        <v>0</v>
      </c>
      <c r="Z48" s="22" t="s">
        <v>16</v>
      </c>
      <c r="AA48" s="33">
        <v>2015</v>
      </c>
      <c r="AB48" s="33">
        <v>14.15</v>
      </c>
      <c r="AC48" s="7"/>
      <c r="AD48" s="36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</row>
    <row r="49" spans="1:225" outlineLevel="1" x14ac:dyDescent="0.2">
      <c r="A49" s="38" t="s">
        <v>163</v>
      </c>
      <c r="B49" s="22" t="s">
        <v>9</v>
      </c>
      <c r="C49" s="38" t="s">
        <v>164</v>
      </c>
      <c r="D49" s="22" t="s">
        <v>90</v>
      </c>
      <c r="E49" s="22" t="s">
        <v>165</v>
      </c>
      <c r="F49" s="22" t="s">
        <v>97</v>
      </c>
      <c r="G49" s="33" t="s">
        <v>12</v>
      </c>
      <c r="H49" s="33">
        <v>45</v>
      </c>
      <c r="I49" s="22" t="s">
        <v>109</v>
      </c>
      <c r="J49" s="22" t="s">
        <v>17</v>
      </c>
      <c r="K49" s="22" t="s">
        <v>13</v>
      </c>
      <c r="L49" s="22" t="s">
        <v>14</v>
      </c>
      <c r="M49" s="22" t="s">
        <v>91</v>
      </c>
      <c r="N49" s="29"/>
      <c r="O49" s="29"/>
      <c r="P49" s="29"/>
      <c r="Q49" s="29">
        <v>0.8</v>
      </c>
      <c r="R49" s="29">
        <v>0</v>
      </c>
      <c r="S49" s="29">
        <v>0.30000000000000004</v>
      </c>
      <c r="T49" s="29">
        <v>0.30000000000000004</v>
      </c>
      <c r="U49" s="29">
        <v>0.30000000000000004</v>
      </c>
      <c r="V49" s="29"/>
      <c r="W49" s="29">
        <v>323673</v>
      </c>
      <c r="X49" s="29">
        <v>0</v>
      </c>
      <c r="Y49" s="29">
        <f t="shared" si="9"/>
        <v>0</v>
      </c>
      <c r="Z49" s="22" t="s">
        <v>16</v>
      </c>
      <c r="AA49" s="33">
        <v>2015</v>
      </c>
      <c r="AB49" s="33">
        <v>14.15</v>
      </c>
      <c r="AC49" s="7"/>
      <c r="AD49" s="36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</row>
    <row r="50" spans="1:225" outlineLevel="1" x14ac:dyDescent="0.2">
      <c r="A50" s="43" t="s">
        <v>250</v>
      </c>
      <c r="B50" s="40" t="s">
        <v>9</v>
      </c>
      <c r="C50" s="43" t="s">
        <v>166</v>
      </c>
      <c r="D50" s="40" t="s">
        <v>90</v>
      </c>
      <c r="E50" s="40" t="s">
        <v>167</v>
      </c>
      <c r="F50" s="40" t="s">
        <v>98</v>
      </c>
      <c r="G50" s="41" t="s">
        <v>12</v>
      </c>
      <c r="H50" s="41">
        <v>62.3</v>
      </c>
      <c r="I50" s="40" t="s">
        <v>109</v>
      </c>
      <c r="J50" s="40" t="s">
        <v>17</v>
      </c>
      <c r="K50" s="40" t="s">
        <v>13</v>
      </c>
      <c r="L50" s="40" t="s">
        <v>14</v>
      </c>
      <c r="M50" s="40" t="s">
        <v>91</v>
      </c>
      <c r="N50" s="44"/>
      <c r="O50" s="44"/>
      <c r="P50" s="44"/>
      <c r="Q50" s="44">
        <v>1.3</v>
      </c>
      <c r="R50" s="44">
        <v>1.1000000000000001</v>
      </c>
      <c r="S50" s="44">
        <v>1.1000000000000001</v>
      </c>
      <c r="T50" s="44">
        <v>1.1000000000000001</v>
      </c>
      <c r="U50" s="44">
        <v>1.1000000000000001</v>
      </c>
      <c r="V50" s="44"/>
      <c r="W50" s="44">
        <v>68946.25</v>
      </c>
      <c r="X50" s="44">
        <v>0</v>
      </c>
      <c r="Y50" s="44">
        <f t="shared" si="9"/>
        <v>0</v>
      </c>
      <c r="Z50" s="40" t="s">
        <v>16</v>
      </c>
      <c r="AA50" s="41">
        <v>2015</v>
      </c>
      <c r="AB50" s="41">
        <v>14</v>
      </c>
      <c r="AC50" s="7"/>
      <c r="AD50" s="36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</row>
    <row r="51" spans="1:225" outlineLevel="1" x14ac:dyDescent="0.2">
      <c r="A51" s="38" t="s">
        <v>168</v>
      </c>
      <c r="B51" s="22" t="s">
        <v>9</v>
      </c>
      <c r="C51" s="38" t="s">
        <v>169</v>
      </c>
      <c r="D51" s="22" t="s">
        <v>90</v>
      </c>
      <c r="E51" s="22" t="s">
        <v>170</v>
      </c>
      <c r="F51" s="22" t="s">
        <v>99</v>
      </c>
      <c r="G51" s="33" t="s">
        <v>12</v>
      </c>
      <c r="H51" s="33">
        <v>92.1</v>
      </c>
      <c r="I51" s="22" t="s">
        <v>109</v>
      </c>
      <c r="J51" s="22" t="s">
        <v>17</v>
      </c>
      <c r="K51" s="22" t="s">
        <v>13</v>
      </c>
      <c r="L51" s="22" t="s">
        <v>14</v>
      </c>
      <c r="M51" s="22" t="s">
        <v>91</v>
      </c>
      <c r="N51" s="29"/>
      <c r="O51" s="29"/>
      <c r="P51" s="29"/>
      <c r="Q51" s="29">
        <v>0.8</v>
      </c>
      <c r="R51" s="29">
        <v>0</v>
      </c>
      <c r="S51" s="29">
        <v>0.4</v>
      </c>
      <c r="T51" s="29">
        <v>0.4</v>
      </c>
      <c r="U51" s="29">
        <v>0.4</v>
      </c>
      <c r="V51" s="29"/>
      <c r="W51" s="29">
        <v>248003.31</v>
      </c>
      <c r="X51" s="29">
        <v>0</v>
      </c>
      <c r="Y51" s="29">
        <f t="shared" ref="Y51:Y52" si="10">X51*1.12</f>
        <v>0</v>
      </c>
      <c r="Z51" s="22" t="s">
        <v>16</v>
      </c>
      <c r="AA51" s="33">
        <v>2015</v>
      </c>
      <c r="AB51" s="41">
        <v>14.15</v>
      </c>
      <c r="AC51" s="7"/>
      <c r="AD51" s="36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</row>
    <row r="52" spans="1:225" outlineLevel="1" x14ac:dyDescent="0.2">
      <c r="A52" s="43" t="s">
        <v>251</v>
      </c>
      <c r="B52" s="40" t="s">
        <v>9</v>
      </c>
      <c r="C52" s="43" t="s">
        <v>171</v>
      </c>
      <c r="D52" s="40" t="s">
        <v>90</v>
      </c>
      <c r="E52" s="40" t="s">
        <v>172</v>
      </c>
      <c r="F52" s="40" t="s">
        <v>100</v>
      </c>
      <c r="G52" s="41" t="s">
        <v>12</v>
      </c>
      <c r="H52" s="41">
        <v>92.1</v>
      </c>
      <c r="I52" s="40" t="s">
        <v>109</v>
      </c>
      <c r="J52" s="40" t="s">
        <v>17</v>
      </c>
      <c r="K52" s="40" t="s">
        <v>13</v>
      </c>
      <c r="L52" s="40" t="s">
        <v>14</v>
      </c>
      <c r="M52" s="40" t="s">
        <v>91</v>
      </c>
      <c r="N52" s="44"/>
      <c r="O52" s="44"/>
      <c r="P52" s="44"/>
      <c r="Q52" s="44">
        <v>0.8</v>
      </c>
      <c r="R52" s="44">
        <v>0.8</v>
      </c>
      <c r="S52" s="44">
        <v>0.8</v>
      </c>
      <c r="T52" s="44">
        <v>0.8</v>
      </c>
      <c r="U52" s="44">
        <v>0.8</v>
      </c>
      <c r="V52" s="44"/>
      <c r="W52" s="44">
        <v>121106.80357142855</v>
      </c>
      <c r="X52" s="44">
        <v>0</v>
      </c>
      <c r="Y52" s="44">
        <f t="shared" si="10"/>
        <v>0</v>
      </c>
      <c r="Z52" s="40" t="s">
        <v>16</v>
      </c>
      <c r="AA52" s="41">
        <v>2015</v>
      </c>
      <c r="AB52" s="41">
        <v>14.15</v>
      </c>
      <c r="AC52" s="7"/>
      <c r="AD52" s="36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</row>
    <row r="53" spans="1:225" outlineLevel="1" x14ac:dyDescent="0.2">
      <c r="A53" s="38" t="s">
        <v>173</v>
      </c>
      <c r="B53" s="22" t="s">
        <v>9</v>
      </c>
      <c r="C53" s="38" t="s">
        <v>174</v>
      </c>
      <c r="D53" s="22" t="s">
        <v>90</v>
      </c>
      <c r="E53" s="22" t="s">
        <v>175</v>
      </c>
      <c r="F53" s="22" t="s">
        <v>102</v>
      </c>
      <c r="G53" s="33" t="s">
        <v>12</v>
      </c>
      <c r="H53" s="33">
        <v>89.1</v>
      </c>
      <c r="I53" s="22" t="s">
        <v>109</v>
      </c>
      <c r="J53" s="22" t="s">
        <v>17</v>
      </c>
      <c r="K53" s="22" t="s">
        <v>13</v>
      </c>
      <c r="L53" s="22" t="s">
        <v>14</v>
      </c>
      <c r="M53" s="22" t="s">
        <v>91</v>
      </c>
      <c r="N53" s="29"/>
      <c r="O53" s="29"/>
      <c r="P53" s="29"/>
      <c r="Q53" s="29">
        <v>1.3</v>
      </c>
      <c r="R53" s="29">
        <v>0</v>
      </c>
      <c r="S53" s="29">
        <v>0.4</v>
      </c>
      <c r="T53" s="29">
        <v>0.4</v>
      </c>
      <c r="U53" s="29">
        <v>0.4</v>
      </c>
      <c r="V53" s="29"/>
      <c r="W53" s="29">
        <v>533438</v>
      </c>
      <c r="X53" s="29">
        <v>0</v>
      </c>
      <c r="Y53" s="29">
        <f>X53*1.12</f>
        <v>0</v>
      </c>
      <c r="Z53" s="22" t="s">
        <v>16</v>
      </c>
      <c r="AA53" s="33">
        <v>2015</v>
      </c>
      <c r="AB53" s="33">
        <v>14.15</v>
      </c>
      <c r="AC53" s="7"/>
      <c r="AD53" s="36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</row>
    <row r="54" spans="1:225" outlineLevel="1" x14ac:dyDescent="0.2">
      <c r="A54" s="43" t="s">
        <v>255</v>
      </c>
      <c r="B54" s="40" t="s">
        <v>9</v>
      </c>
      <c r="C54" s="43" t="s">
        <v>176</v>
      </c>
      <c r="D54" s="40" t="s">
        <v>101</v>
      </c>
      <c r="E54" s="40" t="s">
        <v>177</v>
      </c>
      <c r="F54" s="40" t="s">
        <v>103</v>
      </c>
      <c r="G54" s="41" t="s">
        <v>12</v>
      </c>
      <c r="H54" s="41">
        <v>50.8</v>
      </c>
      <c r="I54" s="40" t="s">
        <v>109</v>
      </c>
      <c r="J54" s="40" t="s">
        <v>17</v>
      </c>
      <c r="K54" s="40" t="s">
        <v>13</v>
      </c>
      <c r="L54" s="40" t="s">
        <v>14</v>
      </c>
      <c r="M54" s="40" t="s">
        <v>81</v>
      </c>
      <c r="N54" s="44"/>
      <c r="O54" s="44"/>
      <c r="P54" s="44"/>
      <c r="Q54" s="44">
        <v>20</v>
      </c>
      <c r="R54" s="44">
        <v>34.914999999999999</v>
      </c>
      <c r="S54" s="44">
        <v>31</v>
      </c>
      <c r="T54" s="44">
        <v>25</v>
      </c>
      <c r="U54" s="44">
        <v>25</v>
      </c>
      <c r="V54" s="44"/>
      <c r="W54" s="44">
        <v>433169.1696428571</v>
      </c>
      <c r="X54" s="44">
        <v>0</v>
      </c>
      <c r="Y54" s="29">
        <f>X54*1.12</f>
        <v>0</v>
      </c>
      <c r="Z54" s="40" t="s">
        <v>16</v>
      </c>
      <c r="AA54" s="41">
        <v>2015</v>
      </c>
      <c r="AB54" s="41">
        <v>14.15</v>
      </c>
      <c r="AC54" s="7"/>
      <c r="AD54" s="36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</row>
    <row r="55" spans="1:225" outlineLevel="1" x14ac:dyDescent="0.2">
      <c r="A55" s="43" t="s">
        <v>252</v>
      </c>
      <c r="B55" s="40" t="s">
        <v>9</v>
      </c>
      <c r="C55" s="43" t="s">
        <v>178</v>
      </c>
      <c r="D55" s="40" t="s">
        <v>101</v>
      </c>
      <c r="E55" s="40" t="s">
        <v>179</v>
      </c>
      <c r="F55" s="40" t="s">
        <v>104</v>
      </c>
      <c r="G55" s="41" t="s">
        <v>12</v>
      </c>
      <c r="H55" s="41">
        <v>50.8</v>
      </c>
      <c r="I55" s="40" t="s">
        <v>109</v>
      </c>
      <c r="J55" s="40" t="s">
        <v>17</v>
      </c>
      <c r="K55" s="40" t="s">
        <v>13</v>
      </c>
      <c r="L55" s="40" t="s">
        <v>14</v>
      </c>
      <c r="M55" s="40" t="s">
        <v>81</v>
      </c>
      <c r="N55" s="44"/>
      <c r="O55" s="44"/>
      <c r="P55" s="44"/>
      <c r="Q55" s="44">
        <v>10.83</v>
      </c>
      <c r="R55" s="44">
        <v>6.93</v>
      </c>
      <c r="S55" s="44">
        <v>6.93</v>
      </c>
      <c r="T55" s="44">
        <v>4</v>
      </c>
      <c r="U55" s="44">
        <v>4</v>
      </c>
      <c r="V55" s="44"/>
      <c r="W55" s="44">
        <v>513403.8</v>
      </c>
      <c r="X55" s="44">
        <v>0</v>
      </c>
      <c r="Y55" s="44">
        <f t="shared" ref="Y55" si="11">X55*1.12</f>
        <v>0</v>
      </c>
      <c r="Z55" s="40" t="s">
        <v>16</v>
      </c>
      <c r="AA55" s="41">
        <v>2015</v>
      </c>
      <c r="AB55" s="41">
        <v>14.15</v>
      </c>
      <c r="AC55" s="7"/>
      <c r="AD55" s="36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</row>
    <row r="56" spans="1:225" outlineLevel="1" x14ac:dyDescent="0.2">
      <c r="A56" s="43" t="s">
        <v>253</v>
      </c>
      <c r="B56" s="40" t="s">
        <v>9</v>
      </c>
      <c r="C56" s="43" t="s">
        <v>180</v>
      </c>
      <c r="D56" s="40" t="s">
        <v>101</v>
      </c>
      <c r="E56" s="40" t="s">
        <v>181</v>
      </c>
      <c r="F56" s="40" t="s">
        <v>105</v>
      </c>
      <c r="G56" s="41" t="s">
        <v>12</v>
      </c>
      <c r="H56" s="41">
        <v>50.8</v>
      </c>
      <c r="I56" s="40" t="s">
        <v>109</v>
      </c>
      <c r="J56" s="40" t="s">
        <v>17</v>
      </c>
      <c r="K56" s="40" t="s">
        <v>13</v>
      </c>
      <c r="L56" s="40" t="s">
        <v>14</v>
      </c>
      <c r="M56" s="40" t="s">
        <v>106</v>
      </c>
      <c r="N56" s="44"/>
      <c r="O56" s="44"/>
      <c r="P56" s="44"/>
      <c r="Q56" s="44">
        <v>8</v>
      </c>
      <c r="R56" s="44">
        <v>3.1859999999999999</v>
      </c>
      <c r="S56" s="44">
        <v>3.1859999999999999</v>
      </c>
      <c r="T56" s="44">
        <v>3.1859999999999999</v>
      </c>
      <c r="U56" s="44">
        <v>3.1859999999999999</v>
      </c>
      <c r="V56" s="44"/>
      <c r="W56" s="44">
        <v>426145.72</v>
      </c>
      <c r="X56" s="44">
        <v>0</v>
      </c>
      <c r="Y56" s="44">
        <f t="shared" ref="Y56" si="12">X56*1.12</f>
        <v>0</v>
      </c>
      <c r="Z56" s="40" t="s">
        <v>16</v>
      </c>
      <c r="AA56" s="41">
        <v>2015</v>
      </c>
      <c r="AB56" s="41">
        <v>14</v>
      </c>
      <c r="AC56" s="7"/>
      <c r="AD56" s="36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</row>
    <row r="57" spans="1:225" x14ac:dyDescent="0.2">
      <c r="A57" s="10" t="s">
        <v>260</v>
      </c>
      <c r="B57" s="14"/>
      <c r="C57" s="10"/>
      <c r="D57" s="10"/>
      <c r="E57" s="10"/>
      <c r="F57" s="10"/>
      <c r="G57" s="4"/>
      <c r="H57" s="4"/>
      <c r="I57" s="10"/>
      <c r="J57" s="10"/>
      <c r="K57" s="10"/>
      <c r="L57" s="10"/>
      <c r="M57" s="10"/>
      <c r="N57" s="25"/>
      <c r="O57" s="26"/>
      <c r="P57" s="26"/>
      <c r="Q57" s="26"/>
      <c r="R57" s="26"/>
      <c r="S57" s="26"/>
      <c r="T57" s="26"/>
      <c r="U57" s="26"/>
      <c r="V57" s="27"/>
      <c r="W57" s="26"/>
      <c r="X57" s="28">
        <f>SUM(X10:X56)</f>
        <v>0</v>
      </c>
      <c r="Y57" s="28">
        <f>SUM(Y10:Y56)</f>
        <v>0</v>
      </c>
      <c r="Z57" s="20"/>
      <c r="AA57" s="4"/>
      <c r="AB57" s="4"/>
      <c r="AC57" s="7"/>
      <c r="AD57" s="36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</row>
    <row r="58" spans="1:225" x14ac:dyDescent="0.2">
      <c r="A58" s="61" t="s">
        <v>259</v>
      </c>
      <c r="B58" s="53"/>
      <c r="C58" s="54"/>
      <c r="D58" s="54"/>
      <c r="E58" s="54"/>
      <c r="F58" s="54"/>
      <c r="G58" s="55"/>
      <c r="H58" s="55"/>
      <c r="I58" s="54"/>
      <c r="J58" s="54"/>
      <c r="K58" s="54"/>
      <c r="L58" s="54"/>
      <c r="M58" s="54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5"/>
      <c r="AA58" s="55"/>
      <c r="AB58" s="55"/>
      <c r="AC58" s="48"/>
      <c r="AD58" s="1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</row>
    <row r="59" spans="1:225" outlineLevel="1" x14ac:dyDescent="0.2">
      <c r="A59" s="43" t="s">
        <v>267</v>
      </c>
      <c r="B59" s="40" t="s">
        <v>9</v>
      </c>
      <c r="C59" s="43" t="s">
        <v>115</v>
      </c>
      <c r="D59" s="40" t="s">
        <v>67</v>
      </c>
      <c r="E59" s="40" t="s">
        <v>116</v>
      </c>
      <c r="F59" s="40" t="s">
        <v>19</v>
      </c>
      <c r="G59" s="41" t="s">
        <v>10</v>
      </c>
      <c r="H59" s="41">
        <v>90</v>
      </c>
      <c r="I59" s="40" t="s">
        <v>73</v>
      </c>
      <c r="J59" s="40" t="s">
        <v>17</v>
      </c>
      <c r="K59" s="40" t="s">
        <v>13</v>
      </c>
      <c r="L59" s="40" t="s">
        <v>14</v>
      </c>
      <c r="M59" s="40" t="s">
        <v>69</v>
      </c>
      <c r="N59" s="44"/>
      <c r="O59" s="44">
        <v>130</v>
      </c>
      <c r="P59" s="44">
        <v>180</v>
      </c>
      <c r="Q59" s="44">
        <v>120</v>
      </c>
      <c r="R59" s="44">
        <v>180</v>
      </c>
      <c r="S59" s="44">
        <v>180</v>
      </c>
      <c r="T59" s="44"/>
      <c r="U59" s="44"/>
      <c r="V59" s="44"/>
      <c r="W59" s="44">
        <v>254463.99999999997</v>
      </c>
      <c r="X59" s="44">
        <f t="shared" ref="X59:X83" si="13">(N59+O59+P59+Q59+R59+S59+T59+U59+V59)*W59</f>
        <v>201026559.99999997</v>
      </c>
      <c r="Y59" s="44">
        <f t="shared" ref="Y59" si="14">X59*1.12</f>
        <v>225149747.19999999</v>
      </c>
      <c r="Z59" s="40" t="s">
        <v>16</v>
      </c>
      <c r="AA59" s="41" t="s">
        <v>108</v>
      </c>
      <c r="AB59" s="41"/>
      <c r="AC59" s="7"/>
      <c r="AD59" s="36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225" outlineLevel="1" x14ac:dyDescent="0.2">
      <c r="A60" s="43" t="s">
        <v>295</v>
      </c>
      <c r="B60" s="40" t="s">
        <v>9</v>
      </c>
      <c r="C60" s="43" t="s">
        <v>214</v>
      </c>
      <c r="D60" s="40" t="s">
        <v>62</v>
      </c>
      <c r="E60" s="42" t="s">
        <v>215</v>
      </c>
      <c r="F60" s="40" t="s">
        <v>15</v>
      </c>
      <c r="G60" s="41" t="s">
        <v>12</v>
      </c>
      <c r="H60" s="41">
        <v>50</v>
      </c>
      <c r="I60" s="40" t="s">
        <v>73</v>
      </c>
      <c r="J60" s="40" t="s">
        <v>17</v>
      </c>
      <c r="K60" s="40" t="s">
        <v>13</v>
      </c>
      <c r="L60" s="40" t="s">
        <v>14</v>
      </c>
      <c r="M60" s="40" t="s">
        <v>70</v>
      </c>
      <c r="N60" s="44"/>
      <c r="O60" s="44"/>
      <c r="P60" s="44">
        <v>5899</v>
      </c>
      <c r="Q60" s="44">
        <v>4000</v>
      </c>
      <c r="R60" s="44">
        <v>2317</v>
      </c>
      <c r="S60" s="44">
        <v>3000</v>
      </c>
      <c r="T60" s="44">
        <v>5000</v>
      </c>
      <c r="U60" s="44"/>
      <c r="V60" s="44"/>
      <c r="W60" s="44">
        <v>903.57</v>
      </c>
      <c r="X60" s="44">
        <f t="shared" si="13"/>
        <v>18266571.120000001</v>
      </c>
      <c r="Y60" s="44">
        <f t="shared" ref="Y60:Y82" si="15">X60*1.12</f>
        <v>20458559.654400002</v>
      </c>
      <c r="Z60" s="40" t="s">
        <v>16</v>
      </c>
      <c r="AA60" s="41" t="s">
        <v>107</v>
      </c>
      <c r="AB60" s="41"/>
      <c r="AC60" s="7"/>
      <c r="AD60" s="36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</row>
    <row r="61" spans="1:225" outlineLevel="1" x14ac:dyDescent="0.2">
      <c r="A61" s="43" t="s">
        <v>268</v>
      </c>
      <c r="B61" s="40" t="s">
        <v>9</v>
      </c>
      <c r="C61" s="43" t="s">
        <v>185</v>
      </c>
      <c r="D61" s="40" t="s">
        <v>63</v>
      </c>
      <c r="E61" s="45" t="s">
        <v>186</v>
      </c>
      <c r="F61" s="40" t="s">
        <v>20</v>
      </c>
      <c r="G61" s="41" t="s">
        <v>12</v>
      </c>
      <c r="H61" s="41">
        <v>50</v>
      </c>
      <c r="I61" s="40" t="s">
        <v>68</v>
      </c>
      <c r="J61" s="40" t="s">
        <v>17</v>
      </c>
      <c r="K61" s="40" t="s">
        <v>13</v>
      </c>
      <c r="L61" s="40" t="s">
        <v>14</v>
      </c>
      <c r="M61" s="40" t="s">
        <v>70</v>
      </c>
      <c r="N61" s="44"/>
      <c r="O61" s="44"/>
      <c r="P61" s="44">
        <v>0</v>
      </c>
      <c r="Q61" s="44">
        <v>20</v>
      </c>
      <c r="R61" s="44">
        <v>40</v>
      </c>
      <c r="S61" s="44">
        <v>45</v>
      </c>
      <c r="T61" s="44">
        <v>45</v>
      </c>
      <c r="U61" s="44"/>
      <c r="V61" s="44"/>
      <c r="W61" s="44">
        <v>119936.60714285713</v>
      </c>
      <c r="X61" s="44">
        <f t="shared" si="13"/>
        <v>17990491.071428571</v>
      </c>
      <c r="Y61" s="44">
        <f t="shared" si="15"/>
        <v>20149350</v>
      </c>
      <c r="Z61" s="40" t="s">
        <v>16</v>
      </c>
      <c r="AA61" s="41" t="s">
        <v>107</v>
      </c>
      <c r="AB61" s="41"/>
      <c r="AC61" s="7"/>
      <c r="AD61" s="36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</row>
    <row r="62" spans="1:225" outlineLevel="1" x14ac:dyDescent="0.2">
      <c r="A62" s="43" t="s">
        <v>288</v>
      </c>
      <c r="B62" s="40" t="s">
        <v>9</v>
      </c>
      <c r="C62" s="43" t="s">
        <v>187</v>
      </c>
      <c r="D62" s="40" t="s">
        <v>63</v>
      </c>
      <c r="E62" s="45" t="s">
        <v>188</v>
      </c>
      <c r="F62" s="40" t="s">
        <v>21</v>
      </c>
      <c r="G62" s="41" t="s">
        <v>12</v>
      </c>
      <c r="H62" s="41">
        <v>50</v>
      </c>
      <c r="I62" s="40" t="s">
        <v>68</v>
      </c>
      <c r="J62" s="40" t="s">
        <v>17</v>
      </c>
      <c r="K62" s="40" t="s">
        <v>13</v>
      </c>
      <c r="L62" s="40" t="s">
        <v>14</v>
      </c>
      <c r="M62" s="40" t="s">
        <v>70</v>
      </c>
      <c r="N62" s="44"/>
      <c r="O62" s="44"/>
      <c r="P62" s="44"/>
      <c r="Q62" s="44">
        <v>20</v>
      </c>
      <c r="R62" s="44">
        <v>35</v>
      </c>
      <c r="S62" s="44">
        <v>50</v>
      </c>
      <c r="T62" s="44">
        <v>50</v>
      </c>
      <c r="U62" s="44"/>
      <c r="V62" s="44"/>
      <c r="W62" s="44">
        <v>110045.53571428571</v>
      </c>
      <c r="X62" s="44">
        <f t="shared" si="13"/>
        <v>17057058.035714284</v>
      </c>
      <c r="Y62" s="44">
        <f t="shared" si="15"/>
        <v>19103905</v>
      </c>
      <c r="Z62" s="40" t="s">
        <v>16</v>
      </c>
      <c r="AA62" s="41" t="s">
        <v>107</v>
      </c>
      <c r="AB62" s="41"/>
      <c r="AC62" s="7"/>
      <c r="AD62" s="36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</row>
    <row r="63" spans="1:225" outlineLevel="1" x14ac:dyDescent="0.2">
      <c r="A63" s="43" t="s">
        <v>269</v>
      </c>
      <c r="B63" s="40" t="s">
        <v>9</v>
      </c>
      <c r="C63" s="43" t="s">
        <v>189</v>
      </c>
      <c r="D63" s="40" t="s">
        <v>63</v>
      </c>
      <c r="E63" s="45" t="s">
        <v>190</v>
      </c>
      <c r="F63" s="40" t="s">
        <v>22</v>
      </c>
      <c r="G63" s="41" t="s">
        <v>12</v>
      </c>
      <c r="H63" s="41">
        <v>50</v>
      </c>
      <c r="I63" s="40" t="s">
        <v>68</v>
      </c>
      <c r="J63" s="40" t="s">
        <v>17</v>
      </c>
      <c r="K63" s="40" t="s">
        <v>13</v>
      </c>
      <c r="L63" s="40" t="s">
        <v>14</v>
      </c>
      <c r="M63" s="40" t="s">
        <v>70</v>
      </c>
      <c r="N63" s="44"/>
      <c r="O63" s="44"/>
      <c r="P63" s="44"/>
      <c r="Q63" s="44">
        <v>30</v>
      </c>
      <c r="R63" s="44">
        <v>10</v>
      </c>
      <c r="S63" s="44">
        <v>29</v>
      </c>
      <c r="T63" s="44">
        <v>29</v>
      </c>
      <c r="U63" s="44"/>
      <c r="V63" s="44"/>
      <c r="W63" s="44">
        <v>227874.10714285713</v>
      </c>
      <c r="X63" s="44">
        <f t="shared" si="13"/>
        <v>22331662.5</v>
      </c>
      <c r="Y63" s="44">
        <f t="shared" si="15"/>
        <v>25011462.000000004</v>
      </c>
      <c r="Z63" s="40" t="s">
        <v>16</v>
      </c>
      <c r="AA63" s="41" t="s">
        <v>107</v>
      </c>
      <c r="AB63" s="41"/>
      <c r="AC63" s="7"/>
      <c r="AD63" s="36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</row>
    <row r="64" spans="1:225" outlineLevel="1" x14ac:dyDescent="0.2">
      <c r="A64" s="43" t="s">
        <v>289</v>
      </c>
      <c r="B64" s="40" t="s">
        <v>9</v>
      </c>
      <c r="C64" s="43" t="s">
        <v>183</v>
      </c>
      <c r="D64" s="40" t="s">
        <v>63</v>
      </c>
      <c r="E64" s="45" t="s">
        <v>184</v>
      </c>
      <c r="F64" s="40" t="s">
        <v>64</v>
      </c>
      <c r="G64" s="41" t="s">
        <v>10</v>
      </c>
      <c r="H64" s="41">
        <v>50</v>
      </c>
      <c r="I64" s="40" t="s">
        <v>68</v>
      </c>
      <c r="J64" s="40" t="s">
        <v>17</v>
      </c>
      <c r="K64" s="40" t="s">
        <v>13</v>
      </c>
      <c r="L64" s="40" t="s">
        <v>14</v>
      </c>
      <c r="M64" s="40" t="s">
        <v>70</v>
      </c>
      <c r="N64" s="44"/>
      <c r="O64" s="44"/>
      <c r="P64" s="44">
        <v>25</v>
      </c>
      <c r="Q64" s="44">
        <v>30</v>
      </c>
      <c r="R64" s="44">
        <v>10</v>
      </c>
      <c r="S64" s="44">
        <v>30</v>
      </c>
      <c r="T64" s="44">
        <v>30</v>
      </c>
      <c r="U64" s="44"/>
      <c r="V64" s="44"/>
      <c r="W64" s="44">
        <v>284575.89285714284</v>
      </c>
      <c r="X64" s="44">
        <f t="shared" si="13"/>
        <v>35571986.607142858</v>
      </c>
      <c r="Y64" s="44">
        <f t="shared" si="15"/>
        <v>39840625.000000007</v>
      </c>
      <c r="Z64" s="40" t="s">
        <v>16</v>
      </c>
      <c r="AA64" s="41" t="s">
        <v>107</v>
      </c>
      <c r="AB64" s="41"/>
      <c r="AC64" s="7"/>
      <c r="AD64" s="36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</row>
    <row r="65" spans="1:225" outlineLevel="1" x14ac:dyDescent="0.2">
      <c r="A65" s="38" t="s">
        <v>297</v>
      </c>
      <c r="B65" s="22" t="s">
        <v>9</v>
      </c>
      <c r="C65" s="38" t="s">
        <v>191</v>
      </c>
      <c r="D65" s="22" t="s">
        <v>63</v>
      </c>
      <c r="E65" s="21" t="s">
        <v>192</v>
      </c>
      <c r="F65" s="22" t="s">
        <v>23</v>
      </c>
      <c r="G65" s="33" t="s">
        <v>12</v>
      </c>
      <c r="H65" s="33">
        <v>50</v>
      </c>
      <c r="I65" s="22" t="s">
        <v>68</v>
      </c>
      <c r="J65" s="22" t="s">
        <v>17</v>
      </c>
      <c r="K65" s="22" t="s">
        <v>13</v>
      </c>
      <c r="L65" s="22" t="s">
        <v>14</v>
      </c>
      <c r="M65" s="22" t="s">
        <v>70</v>
      </c>
      <c r="N65" s="29"/>
      <c r="O65" s="29"/>
      <c r="P65" s="29"/>
      <c r="Q65" s="29">
        <v>10</v>
      </c>
      <c r="R65" s="29">
        <v>20</v>
      </c>
      <c r="S65" s="29">
        <v>30</v>
      </c>
      <c r="T65" s="29">
        <v>30</v>
      </c>
      <c r="U65" s="29"/>
      <c r="V65" s="29"/>
      <c r="W65" s="29">
        <v>101934.82142857142</v>
      </c>
      <c r="X65" s="29">
        <f t="shared" si="13"/>
        <v>9174133.9285714272</v>
      </c>
      <c r="Y65" s="29">
        <f t="shared" si="15"/>
        <v>10275030</v>
      </c>
      <c r="Z65" s="22" t="s">
        <v>16</v>
      </c>
      <c r="AA65" s="33" t="s">
        <v>107</v>
      </c>
      <c r="AB65" s="33"/>
      <c r="AC65" s="7"/>
      <c r="AD65" s="36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</row>
    <row r="66" spans="1:225" outlineLevel="1" x14ac:dyDescent="0.2">
      <c r="A66" s="43" t="s">
        <v>270</v>
      </c>
      <c r="B66" s="40" t="s">
        <v>9</v>
      </c>
      <c r="C66" s="43" t="s">
        <v>183</v>
      </c>
      <c r="D66" s="40" t="s">
        <v>63</v>
      </c>
      <c r="E66" s="45" t="s">
        <v>184</v>
      </c>
      <c r="F66" s="40" t="s">
        <v>24</v>
      </c>
      <c r="G66" s="41" t="s">
        <v>12</v>
      </c>
      <c r="H66" s="41">
        <v>50</v>
      </c>
      <c r="I66" s="40" t="s">
        <v>68</v>
      </c>
      <c r="J66" s="40" t="s">
        <v>17</v>
      </c>
      <c r="K66" s="40" t="s">
        <v>13</v>
      </c>
      <c r="L66" s="40" t="s">
        <v>14</v>
      </c>
      <c r="M66" s="40" t="s">
        <v>70</v>
      </c>
      <c r="N66" s="44"/>
      <c r="O66" s="44"/>
      <c r="P66" s="44">
        <v>20</v>
      </c>
      <c r="Q66" s="44">
        <v>60</v>
      </c>
      <c r="R66" s="44">
        <v>50</v>
      </c>
      <c r="S66" s="44">
        <v>60</v>
      </c>
      <c r="T66" s="44">
        <v>60</v>
      </c>
      <c r="U66" s="44"/>
      <c r="V66" s="44"/>
      <c r="W66" s="44">
        <v>52425.892857142855</v>
      </c>
      <c r="X66" s="44">
        <f t="shared" si="13"/>
        <v>13106473.214285715</v>
      </c>
      <c r="Y66" s="44">
        <f t="shared" si="15"/>
        <v>14679250.000000002</v>
      </c>
      <c r="Z66" s="40" t="s">
        <v>16</v>
      </c>
      <c r="AA66" s="41" t="s">
        <v>107</v>
      </c>
      <c r="AB66" s="41"/>
      <c r="AC66" s="7"/>
      <c r="AD66" s="36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</row>
    <row r="67" spans="1:225" outlineLevel="1" x14ac:dyDescent="0.2">
      <c r="A67" s="43" t="s">
        <v>271</v>
      </c>
      <c r="B67" s="40" t="s">
        <v>9</v>
      </c>
      <c r="C67" s="43" t="s">
        <v>193</v>
      </c>
      <c r="D67" s="40" t="s">
        <v>63</v>
      </c>
      <c r="E67" s="45" t="s">
        <v>194</v>
      </c>
      <c r="F67" s="40" t="s">
        <v>25</v>
      </c>
      <c r="G67" s="41" t="s">
        <v>12</v>
      </c>
      <c r="H67" s="41">
        <v>50</v>
      </c>
      <c r="I67" s="40" t="s">
        <v>68</v>
      </c>
      <c r="J67" s="40" t="s">
        <v>17</v>
      </c>
      <c r="K67" s="40" t="s">
        <v>13</v>
      </c>
      <c r="L67" s="40" t="s">
        <v>14</v>
      </c>
      <c r="M67" s="40" t="s">
        <v>70</v>
      </c>
      <c r="N67" s="44"/>
      <c r="O67" s="44"/>
      <c r="P67" s="44">
        <v>12</v>
      </c>
      <c r="Q67" s="44">
        <v>15</v>
      </c>
      <c r="R67" s="44">
        <v>15</v>
      </c>
      <c r="S67" s="44">
        <v>15</v>
      </c>
      <c r="T67" s="44">
        <v>15</v>
      </c>
      <c r="U67" s="44"/>
      <c r="V67" s="44"/>
      <c r="W67" s="44">
        <v>154873.21428571426</v>
      </c>
      <c r="X67" s="44">
        <f t="shared" si="13"/>
        <v>11150871.428571427</v>
      </c>
      <c r="Y67" s="44">
        <f t="shared" si="15"/>
        <v>12488976</v>
      </c>
      <c r="Z67" s="40" t="s">
        <v>16</v>
      </c>
      <c r="AA67" s="41" t="s">
        <v>107</v>
      </c>
      <c r="AB67" s="41"/>
      <c r="AC67" s="7"/>
      <c r="AD67" s="36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</row>
    <row r="68" spans="1:225" outlineLevel="1" x14ac:dyDescent="0.2">
      <c r="A68" s="43" t="s">
        <v>298</v>
      </c>
      <c r="B68" s="40" t="s">
        <v>9</v>
      </c>
      <c r="C68" s="43" t="s">
        <v>185</v>
      </c>
      <c r="D68" s="40" t="s">
        <v>63</v>
      </c>
      <c r="E68" s="45" t="s">
        <v>186</v>
      </c>
      <c r="F68" s="40" t="s">
        <v>26</v>
      </c>
      <c r="G68" s="41" t="s">
        <v>12</v>
      </c>
      <c r="H68" s="41">
        <v>50</v>
      </c>
      <c r="I68" s="40" t="s">
        <v>68</v>
      </c>
      <c r="J68" s="40" t="s">
        <v>17</v>
      </c>
      <c r="K68" s="40" t="s">
        <v>13</v>
      </c>
      <c r="L68" s="40" t="s">
        <v>14</v>
      </c>
      <c r="M68" s="40" t="s">
        <v>70</v>
      </c>
      <c r="N68" s="44"/>
      <c r="O68" s="44"/>
      <c r="P68" s="44">
        <v>5</v>
      </c>
      <c r="Q68" s="44">
        <v>50</v>
      </c>
      <c r="R68" s="44">
        <v>25</v>
      </c>
      <c r="S68" s="44">
        <v>50</v>
      </c>
      <c r="T68" s="44">
        <v>50</v>
      </c>
      <c r="U68" s="44"/>
      <c r="V68" s="44"/>
      <c r="W68" s="44">
        <v>93516.07142857142</v>
      </c>
      <c r="X68" s="44">
        <f t="shared" si="13"/>
        <v>16832892.857142854</v>
      </c>
      <c r="Y68" s="44">
        <f t="shared" si="15"/>
        <v>18852840</v>
      </c>
      <c r="Z68" s="40" t="s">
        <v>16</v>
      </c>
      <c r="AA68" s="41" t="s">
        <v>107</v>
      </c>
      <c r="AB68" s="41"/>
      <c r="AC68" s="7"/>
      <c r="AD68" s="36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</row>
    <row r="69" spans="1:225" outlineLevel="1" x14ac:dyDescent="0.2">
      <c r="A69" s="43" t="s">
        <v>272</v>
      </c>
      <c r="B69" s="40" t="s">
        <v>9</v>
      </c>
      <c r="C69" s="43" t="s">
        <v>195</v>
      </c>
      <c r="D69" s="40" t="s">
        <v>63</v>
      </c>
      <c r="E69" s="45" t="s">
        <v>196</v>
      </c>
      <c r="F69" s="40" t="s">
        <v>27</v>
      </c>
      <c r="G69" s="41" t="s">
        <v>12</v>
      </c>
      <c r="H69" s="41">
        <v>50</v>
      </c>
      <c r="I69" s="40" t="s">
        <v>68</v>
      </c>
      <c r="J69" s="40" t="s">
        <v>17</v>
      </c>
      <c r="K69" s="40" t="s">
        <v>13</v>
      </c>
      <c r="L69" s="40" t="s">
        <v>14</v>
      </c>
      <c r="M69" s="40" t="s">
        <v>70</v>
      </c>
      <c r="N69" s="44"/>
      <c r="O69" s="44"/>
      <c r="P69" s="44"/>
      <c r="Q69" s="44">
        <v>40</v>
      </c>
      <c r="R69" s="44">
        <v>10</v>
      </c>
      <c r="S69" s="44">
        <v>50</v>
      </c>
      <c r="T69" s="44">
        <v>50</v>
      </c>
      <c r="U69" s="44"/>
      <c r="V69" s="44"/>
      <c r="W69" s="44">
        <v>142655.35714285713</v>
      </c>
      <c r="X69" s="44">
        <f t="shared" si="13"/>
        <v>21398303.571428571</v>
      </c>
      <c r="Y69" s="44">
        <f t="shared" si="15"/>
        <v>23966100</v>
      </c>
      <c r="Z69" s="40" t="s">
        <v>16</v>
      </c>
      <c r="AA69" s="41" t="s">
        <v>107</v>
      </c>
      <c r="AB69" s="41"/>
      <c r="AC69" s="7"/>
      <c r="AD69" s="36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</row>
    <row r="70" spans="1:225" outlineLevel="1" x14ac:dyDescent="0.2">
      <c r="A70" s="43" t="s">
        <v>273</v>
      </c>
      <c r="B70" s="40" t="s">
        <v>9</v>
      </c>
      <c r="C70" s="43" t="s">
        <v>197</v>
      </c>
      <c r="D70" s="40" t="s">
        <v>63</v>
      </c>
      <c r="E70" s="45" t="s">
        <v>198</v>
      </c>
      <c r="F70" s="40" t="s">
        <v>28</v>
      </c>
      <c r="G70" s="41" t="s">
        <v>12</v>
      </c>
      <c r="H70" s="41">
        <v>50</v>
      </c>
      <c r="I70" s="40" t="s">
        <v>68</v>
      </c>
      <c r="J70" s="40" t="s">
        <v>17</v>
      </c>
      <c r="K70" s="40" t="s">
        <v>13</v>
      </c>
      <c r="L70" s="40" t="s">
        <v>14</v>
      </c>
      <c r="M70" s="40" t="s">
        <v>70</v>
      </c>
      <c r="N70" s="44"/>
      <c r="O70" s="44"/>
      <c r="P70" s="44">
        <v>19</v>
      </c>
      <c r="Q70" s="44">
        <v>50</v>
      </c>
      <c r="R70" s="44">
        <v>50</v>
      </c>
      <c r="S70" s="44">
        <v>50</v>
      </c>
      <c r="T70" s="44">
        <v>50</v>
      </c>
      <c r="U70" s="44"/>
      <c r="V70" s="44"/>
      <c r="W70" s="44">
        <v>192772.32142857142</v>
      </c>
      <c r="X70" s="44">
        <f t="shared" si="13"/>
        <v>42217138.392857142</v>
      </c>
      <c r="Y70" s="44">
        <f t="shared" si="15"/>
        <v>47283195</v>
      </c>
      <c r="Z70" s="40" t="s">
        <v>16</v>
      </c>
      <c r="AA70" s="41" t="s">
        <v>107</v>
      </c>
      <c r="AB70" s="41"/>
      <c r="AC70" s="7"/>
      <c r="AD70" s="36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</row>
    <row r="71" spans="1:225" outlineLevel="1" x14ac:dyDescent="0.2">
      <c r="A71" s="43" t="s">
        <v>274</v>
      </c>
      <c r="B71" s="40" t="s">
        <v>9</v>
      </c>
      <c r="C71" s="43" t="s">
        <v>199</v>
      </c>
      <c r="D71" s="40" t="s">
        <v>63</v>
      </c>
      <c r="E71" s="45" t="s">
        <v>200</v>
      </c>
      <c r="F71" s="40" t="s">
        <v>29</v>
      </c>
      <c r="G71" s="41" t="s">
        <v>12</v>
      </c>
      <c r="H71" s="41">
        <v>50</v>
      </c>
      <c r="I71" s="40" t="s">
        <v>68</v>
      </c>
      <c r="J71" s="40" t="s">
        <v>17</v>
      </c>
      <c r="K71" s="40" t="s">
        <v>13</v>
      </c>
      <c r="L71" s="40" t="s">
        <v>14</v>
      </c>
      <c r="M71" s="40" t="s">
        <v>70</v>
      </c>
      <c r="N71" s="44"/>
      <c r="O71" s="44"/>
      <c r="P71" s="44"/>
      <c r="Q71" s="44">
        <v>50</v>
      </c>
      <c r="R71" s="44">
        <v>17</v>
      </c>
      <c r="S71" s="44">
        <v>50</v>
      </c>
      <c r="T71" s="44">
        <v>50</v>
      </c>
      <c r="U71" s="44"/>
      <c r="V71" s="44"/>
      <c r="W71" s="44">
        <v>240569.64285714284</v>
      </c>
      <c r="X71" s="44">
        <f t="shared" si="13"/>
        <v>40175130.357142851</v>
      </c>
      <c r="Y71" s="44">
        <f t="shared" si="15"/>
        <v>44996146</v>
      </c>
      <c r="Z71" s="40" t="s">
        <v>16</v>
      </c>
      <c r="AA71" s="41" t="s">
        <v>107</v>
      </c>
      <c r="AB71" s="41"/>
      <c r="AC71" s="7"/>
      <c r="AD71" s="36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</row>
    <row r="72" spans="1:225" outlineLevel="1" x14ac:dyDescent="0.2">
      <c r="A72" s="43" t="s">
        <v>299</v>
      </c>
      <c r="B72" s="40" t="s">
        <v>9</v>
      </c>
      <c r="C72" s="43" t="s">
        <v>201</v>
      </c>
      <c r="D72" s="40" t="s">
        <v>229</v>
      </c>
      <c r="E72" s="45" t="s">
        <v>202</v>
      </c>
      <c r="F72" s="40" t="s">
        <v>30</v>
      </c>
      <c r="G72" s="41" t="s">
        <v>12</v>
      </c>
      <c r="H72" s="41">
        <v>50</v>
      </c>
      <c r="I72" s="40" t="s">
        <v>68</v>
      </c>
      <c r="J72" s="40" t="s">
        <v>17</v>
      </c>
      <c r="K72" s="40" t="s">
        <v>13</v>
      </c>
      <c r="L72" s="40" t="s">
        <v>14</v>
      </c>
      <c r="M72" s="40" t="s">
        <v>70</v>
      </c>
      <c r="N72" s="44"/>
      <c r="O72" s="44"/>
      <c r="P72" s="44">
        <v>12</v>
      </c>
      <c r="Q72" s="44">
        <v>15</v>
      </c>
      <c r="R72" s="44">
        <v>15</v>
      </c>
      <c r="S72" s="44">
        <v>15</v>
      </c>
      <c r="T72" s="44">
        <v>15</v>
      </c>
      <c r="U72" s="44"/>
      <c r="V72" s="44"/>
      <c r="W72" s="44">
        <v>806640.17857142852</v>
      </c>
      <c r="X72" s="44">
        <f t="shared" si="13"/>
        <v>58078092.857142851</v>
      </c>
      <c r="Y72" s="44">
        <f t="shared" si="15"/>
        <v>65047464</v>
      </c>
      <c r="Z72" s="40" t="s">
        <v>16</v>
      </c>
      <c r="AA72" s="41" t="s">
        <v>107</v>
      </c>
      <c r="AB72" s="41"/>
      <c r="AC72" s="7"/>
      <c r="AD72" s="36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</row>
    <row r="73" spans="1:225" outlineLevel="1" x14ac:dyDescent="0.2">
      <c r="A73" s="43" t="s">
        <v>275</v>
      </c>
      <c r="B73" s="40" t="s">
        <v>9</v>
      </c>
      <c r="C73" s="43" t="s">
        <v>183</v>
      </c>
      <c r="D73" s="40" t="s">
        <v>63</v>
      </c>
      <c r="E73" s="45" t="s">
        <v>184</v>
      </c>
      <c r="F73" s="40" t="s">
        <v>31</v>
      </c>
      <c r="G73" s="41" t="s">
        <v>12</v>
      </c>
      <c r="H73" s="41">
        <v>50</v>
      </c>
      <c r="I73" s="40" t="s">
        <v>68</v>
      </c>
      <c r="J73" s="40" t="s">
        <v>17</v>
      </c>
      <c r="K73" s="40" t="s">
        <v>13</v>
      </c>
      <c r="L73" s="40" t="s">
        <v>14</v>
      </c>
      <c r="M73" s="40" t="s">
        <v>70</v>
      </c>
      <c r="N73" s="44"/>
      <c r="O73" s="44"/>
      <c r="P73" s="44">
        <v>7</v>
      </c>
      <c r="Q73" s="44">
        <v>60</v>
      </c>
      <c r="R73" s="44">
        <v>50</v>
      </c>
      <c r="S73" s="44">
        <v>60</v>
      </c>
      <c r="T73" s="44">
        <v>60</v>
      </c>
      <c r="U73" s="44"/>
      <c r="V73" s="44"/>
      <c r="W73" s="44">
        <v>95358.03571428571</v>
      </c>
      <c r="X73" s="44">
        <f t="shared" si="13"/>
        <v>22599854.464285713</v>
      </c>
      <c r="Y73" s="44">
        <f t="shared" si="15"/>
        <v>25311837</v>
      </c>
      <c r="Z73" s="40" t="s">
        <v>16</v>
      </c>
      <c r="AA73" s="41" t="s">
        <v>107</v>
      </c>
      <c r="AB73" s="41"/>
      <c r="AC73" s="7"/>
      <c r="AD73" s="36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</row>
    <row r="74" spans="1:225" outlineLevel="1" x14ac:dyDescent="0.2">
      <c r="A74" s="43" t="s">
        <v>276</v>
      </c>
      <c r="B74" s="40" t="s">
        <v>9</v>
      </c>
      <c r="C74" s="43" t="s">
        <v>203</v>
      </c>
      <c r="D74" s="40" t="s">
        <v>63</v>
      </c>
      <c r="E74" s="45" t="s">
        <v>204</v>
      </c>
      <c r="F74" s="40" t="s">
        <v>32</v>
      </c>
      <c r="G74" s="41" t="s">
        <v>12</v>
      </c>
      <c r="H74" s="41">
        <v>50</v>
      </c>
      <c r="I74" s="40" t="s">
        <v>68</v>
      </c>
      <c r="J74" s="40" t="s">
        <v>17</v>
      </c>
      <c r="K74" s="40" t="s">
        <v>13</v>
      </c>
      <c r="L74" s="40" t="s">
        <v>14</v>
      </c>
      <c r="M74" s="40" t="s">
        <v>70</v>
      </c>
      <c r="N74" s="44"/>
      <c r="O74" s="44"/>
      <c r="P74" s="44"/>
      <c r="Q74" s="44">
        <v>60</v>
      </c>
      <c r="R74" s="44">
        <v>45</v>
      </c>
      <c r="S74" s="44">
        <v>60</v>
      </c>
      <c r="T74" s="44">
        <v>60</v>
      </c>
      <c r="U74" s="44"/>
      <c r="V74" s="44"/>
      <c r="W74" s="44">
        <v>154873.21428571426</v>
      </c>
      <c r="X74" s="44">
        <f t="shared" si="13"/>
        <v>34846473.214285709</v>
      </c>
      <c r="Y74" s="44">
        <f t="shared" si="15"/>
        <v>39028050</v>
      </c>
      <c r="Z74" s="40" t="s">
        <v>16</v>
      </c>
      <c r="AA74" s="41" t="s">
        <v>107</v>
      </c>
      <c r="AB74" s="41"/>
      <c r="AC74" s="7"/>
      <c r="AD74" s="36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</row>
    <row r="75" spans="1:225" outlineLevel="1" x14ac:dyDescent="0.2">
      <c r="A75" s="43" t="s">
        <v>277</v>
      </c>
      <c r="B75" s="40" t="s">
        <v>9</v>
      </c>
      <c r="C75" s="43" t="s">
        <v>205</v>
      </c>
      <c r="D75" s="40" t="s">
        <v>63</v>
      </c>
      <c r="E75" s="45" t="s">
        <v>206</v>
      </c>
      <c r="F75" s="40" t="s">
        <v>33</v>
      </c>
      <c r="G75" s="41" t="s">
        <v>12</v>
      </c>
      <c r="H75" s="41">
        <v>50</v>
      </c>
      <c r="I75" s="40" t="s">
        <v>68</v>
      </c>
      <c r="J75" s="40" t="s">
        <v>17</v>
      </c>
      <c r="K75" s="40" t="s">
        <v>13</v>
      </c>
      <c r="L75" s="40" t="s">
        <v>14</v>
      </c>
      <c r="M75" s="40" t="s">
        <v>70</v>
      </c>
      <c r="N75" s="44"/>
      <c r="O75" s="44"/>
      <c r="P75" s="44"/>
      <c r="Q75" s="44">
        <v>50</v>
      </c>
      <c r="R75" s="44">
        <v>10</v>
      </c>
      <c r="S75" s="44">
        <v>50</v>
      </c>
      <c r="T75" s="44">
        <v>50</v>
      </c>
      <c r="U75" s="44"/>
      <c r="V75" s="44"/>
      <c r="W75" s="44">
        <v>527323.2142857142</v>
      </c>
      <c r="X75" s="44">
        <f t="shared" si="13"/>
        <v>84371714.285714269</v>
      </c>
      <c r="Y75" s="44">
        <f t="shared" si="15"/>
        <v>94496319.999999985</v>
      </c>
      <c r="Z75" s="40" t="s">
        <v>16</v>
      </c>
      <c r="AA75" s="41" t="s">
        <v>107</v>
      </c>
      <c r="AB75" s="41"/>
      <c r="AC75" s="7"/>
      <c r="AD75" s="36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</row>
    <row r="76" spans="1:225" outlineLevel="1" x14ac:dyDescent="0.2">
      <c r="A76" s="38" t="s">
        <v>300</v>
      </c>
      <c r="B76" s="22" t="s">
        <v>9</v>
      </c>
      <c r="C76" s="38" t="s">
        <v>207</v>
      </c>
      <c r="D76" s="22" t="s">
        <v>63</v>
      </c>
      <c r="E76" s="21" t="s">
        <v>208</v>
      </c>
      <c r="F76" s="22" t="s">
        <v>34</v>
      </c>
      <c r="G76" s="33" t="s">
        <v>12</v>
      </c>
      <c r="H76" s="33">
        <v>50</v>
      </c>
      <c r="I76" s="22" t="s">
        <v>68</v>
      </c>
      <c r="J76" s="22" t="s">
        <v>17</v>
      </c>
      <c r="K76" s="22" t="s">
        <v>13</v>
      </c>
      <c r="L76" s="22" t="s">
        <v>14</v>
      </c>
      <c r="M76" s="22" t="s">
        <v>70</v>
      </c>
      <c r="N76" s="29"/>
      <c r="O76" s="29"/>
      <c r="P76" s="29"/>
      <c r="Q76" s="29"/>
      <c r="R76" s="29">
        <v>28</v>
      </c>
      <c r="S76" s="29"/>
      <c r="T76" s="29"/>
      <c r="U76" s="29"/>
      <c r="V76" s="29"/>
      <c r="W76" s="29">
        <v>154873.21428571426</v>
      </c>
      <c r="X76" s="29">
        <f t="shared" si="13"/>
        <v>4336449.9999999991</v>
      </c>
      <c r="Y76" s="29">
        <f t="shared" si="15"/>
        <v>4856823.9999999991</v>
      </c>
      <c r="Z76" s="22" t="s">
        <v>16</v>
      </c>
      <c r="AA76" s="33" t="s">
        <v>107</v>
      </c>
      <c r="AB76" s="33"/>
      <c r="AC76" s="7"/>
      <c r="AD76" s="36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</row>
    <row r="77" spans="1:225" outlineLevel="1" x14ac:dyDescent="0.2">
      <c r="A77" s="43" t="s">
        <v>278</v>
      </c>
      <c r="B77" s="40" t="s">
        <v>9</v>
      </c>
      <c r="C77" s="43" t="s">
        <v>18</v>
      </c>
      <c r="D77" s="40" t="s">
        <v>63</v>
      </c>
      <c r="E77" s="40" t="s">
        <v>42</v>
      </c>
      <c r="F77" s="40" t="s">
        <v>65</v>
      </c>
      <c r="G77" s="41" t="s">
        <v>12</v>
      </c>
      <c r="H77" s="41">
        <v>50</v>
      </c>
      <c r="I77" s="40" t="s">
        <v>68</v>
      </c>
      <c r="J77" s="40" t="s">
        <v>17</v>
      </c>
      <c r="K77" s="40" t="s">
        <v>13</v>
      </c>
      <c r="L77" s="40" t="s">
        <v>14</v>
      </c>
      <c r="M77" s="40" t="s">
        <v>70</v>
      </c>
      <c r="N77" s="44"/>
      <c r="O77" s="44"/>
      <c r="P77" s="44">
        <v>25</v>
      </c>
      <c r="Q77" s="44">
        <v>25</v>
      </c>
      <c r="R77" s="44">
        <v>25</v>
      </c>
      <c r="S77" s="44">
        <v>25</v>
      </c>
      <c r="T77" s="44">
        <v>25</v>
      </c>
      <c r="U77" s="44"/>
      <c r="V77" s="44"/>
      <c r="W77" s="44">
        <v>256274.99999999997</v>
      </c>
      <c r="X77" s="44">
        <f t="shared" si="13"/>
        <v>32034374.999999996</v>
      </c>
      <c r="Y77" s="44">
        <f t="shared" si="15"/>
        <v>35878500</v>
      </c>
      <c r="Z77" s="40" t="s">
        <v>16</v>
      </c>
      <c r="AA77" s="41" t="s">
        <v>107</v>
      </c>
      <c r="AB77" s="41"/>
      <c r="AC77" s="7"/>
      <c r="AD77" s="36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</row>
    <row r="78" spans="1:225" outlineLevel="1" x14ac:dyDescent="0.2">
      <c r="A78" s="43" t="s">
        <v>301</v>
      </c>
      <c r="B78" s="40" t="s">
        <v>9</v>
      </c>
      <c r="C78" s="43" t="s">
        <v>121</v>
      </c>
      <c r="D78" s="40" t="s">
        <v>122</v>
      </c>
      <c r="E78" s="40" t="s">
        <v>123</v>
      </c>
      <c r="F78" s="40" t="s">
        <v>66</v>
      </c>
      <c r="G78" s="41" t="s">
        <v>10</v>
      </c>
      <c r="H78" s="41">
        <v>50</v>
      </c>
      <c r="I78" s="40" t="s">
        <v>68</v>
      </c>
      <c r="J78" s="40" t="s">
        <v>17</v>
      </c>
      <c r="K78" s="40" t="s">
        <v>13</v>
      </c>
      <c r="L78" s="40" t="s">
        <v>14</v>
      </c>
      <c r="M78" s="40" t="s">
        <v>70</v>
      </c>
      <c r="N78" s="44"/>
      <c r="O78" s="44"/>
      <c r="P78" s="44">
        <v>2</v>
      </c>
      <c r="Q78" s="44"/>
      <c r="R78" s="44"/>
      <c r="S78" s="44"/>
      <c r="T78" s="44"/>
      <c r="U78" s="44"/>
      <c r="V78" s="44"/>
      <c r="W78" s="44">
        <v>1403105</v>
      </c>
      <c r="X78" s="44">
        <f t="shared" si="13"/>
        <v>2806210</v>
      </c>
      <c r="Y78" s="44">
        <f t="shared" si="15"/>
        <v>3142955.2</v>
      </c>
      <c r="Z78" s="40" t="s">
        <v>16</v>
      </c>
      <c r="AA78" s="41" t="s">
        <v>107</v>
      </c>
      <c r="AB78" s="41"/>
      <c r="AC78" s="7"/>
      <c r="AD78" s="36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</row>
    <row r="79" spans="1:225" outlineLevel="1" x14ac:dyDescent="0.2">
      <c r="A79" s="43" t="s">
        <v>302</v>
      </c>
      <c r="B79" s="40" t="s">
        <v>9</v>
      </c>
      <c r="C79" s="43" t="s">
        <v>124</v>
      </c>
      <c r="D79" s="40" t="s">
        <v>122</v>
      </c>
      <c r="E79" s="40" t="s">
        <v>125</v>
      </c>
      <c r="F79" s="40" t="s">
        <v>36</v>
      </c>
      <c r="G79" s="41" t="s">
        <v>10</v>
      </c>
      <c r="H79" s="41">
        <v>50</v>
      </c>
      <c r="I79" s="40" t="s">
        <v>68</v>
      </c>
      <c r="J79" s="40" t="s">
        <v>17</v>
      </c>
      <c r="K79" s="40" t="s">
        <v>13</v>
      </c>
      <c r="L79" s="40" t="s">
        <v>14</v>
      </c>
      <c r="M79" s="40" t="s">
        <v>70</v>
      </c>
      <c r="N79" s="44"/>
      <c r="O79" s="44"/>
      <c r="P79" s="44">
        <v>6</v>
      </c>
      <c r="Q79" s="44"/>
      <c r="R79" s="44"/>
      <c r="S79" s="44"/>
      <c r="T79" s="44"/>
      <c r="U79" s="44"/>
      <c r="V79" s="44"/>
      <c r="W79" s="44">
        <v>800000</v>
      </c>
      <c r="X79" s="44">
        <f t="shared" si="13"/>
        <v>4800000</v>
      </c>
      <c r="Y79" s="44">
        <f t="shared" si="15"/>
        <v>5376000.0000000009</v>
      </c>
      <c r="Z79" s="40" t="s">
        <v>16</v>
      </c>
      <c r="AA79" s="41" t="s">
        <v>107</v>
      </c>
      <c r="AB79" s="41"/>
      <c r="AC79" s="7"/>
      <c r="AD79" s="36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</row>
    <row r="80" spans="1:225" outlineLevel="1" x14ac:dyDescent="0.2">
      <c r="A80" s="43" t="s">
        <v>279</v>
      </c>
      <c r="B80" s="40" t="s">
        <v>9</v>
      </c>
      <c r="C80" s="43" t="s">
        <v>126</v>
      </c>
      <c r="D80" s="40" t="s">
        <v>122</v>
      </c>
      <c r="E80" s="40" t="s">
        <v>127</v>
      </c>
      <c r="F80" s="40" t="s">
        <v>37</v>
      </c>
      <c r="G80" s="41" t="s">
        <v>10</v>
      </c>
      <c r="H80" s="41">
        <v>50</v>
      </c>
      <c r="I80" s="40" t="s">
        <v>75</v>
      </c>
      <c r="J80" s="40" t="s">
        <v>17</v>
      </c>
      <c r="K80" s="40" t="s">
        <v>13</v>
      </c>
      <c r="L80" s="40" t="s">
        <v>14</v>
      </c>
      <c r="M80" s="40" t="s">
        <v>70</v>
      </c>
      <c r="N80" s="44"/>
      <c r="O80" s="44"/>
      <c r="P80" s="44">
        <v>3</v>
      </c>
      <c r="Q80" s="44"/>
      <c r="R80" s="44"/>
      <c r="S80" s="44"/>
      <c r="T80" s="44"/>
      <c r="U80" s="44"/>
      <c r="V80" s="44"/>
      <c r="W80" s="44">
        <v>650000</v>
      </c>
      <c r="X80" s="44">
        <f t="shared" si="13"/>
        <v>1950000</v>
      </c>
      <c r="Y80" s="44">
        <f t="shared" si="15"/>
        <v>2184000</v>
      </c>
      <c r="Z80" s="40" t="s">
        <v>16</v>
      </c>
      <c r="AA80" s="41" t="s">
        <v>107</v>
      </c>
      <c r="AB80" s="41"/>
      <c r="AC80" s="7"/>
      <c r="AD80" s="36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</row>
    <row r="81" spans="1:225" outlineLevel="1" x14ac:dyDescent="0.2">
      <c r="A81" s="43" t="s">
        <v>280</v>
      </c>
      <c r="B81" s="40" t="s">
        <v>9</v>
      </c>
      <c r="C81" s="43" t="s">
        <v>128</v>
      </c>
      <c r="D81" s="40" t="s">
        <v>122</v>
      </c>
      <c r="E81" s="40" t="s">
        <v>129</v>
      </c>
      <c r="F81" s="40" t="s">
        <v>38</v>
      </c>
      <c r="G81" s="41" t="s">
        <v>10</v>
      </c>
      <c r="H81" s="41">
        <v>50</v>
      </c>
      <c r="I81" s="40" t="s">
        <v>75</v>
      </c>
      <c r="J81" s="40" t="s">
        <v>17</v>
      </c>
      <c r="K81" s="40" t="s">
        <v>13</v>
      </c>
      <c r="L81" s="40" t="s">
        <v>14</v>
      </c>
      <c r="M81" s="40" t="s">
        <v>70</v>
      </c>
      <c r="N81" s="44"/>
      <c r="O81" s="44"/>
      <c r="P81" s="44">
        <v>3</v>
      </c>
      <c r="Q81" s="44"/>
      <c r="R81" s="44"/>
      <c r="S81" s="44"/>
      <c r="T81" s="44"/>
      <c r="U81" s="44"/>
      <c r="V81" s="44"/>
      <c r="W81" s="44">
        <v>600000</v>
      </c>
      <c r="X81" s="44">
        <f t="shared" si="13"/>
        <v>1800000</v>
      </c>
      <c r="Y81" s="44">
        <f t="shared" si="15"/>
        <v>2016000.0000000002</v>
      </c>
      <c r="Z81" s="40" t="s">
        <v>16</v>
      </c>
      <c r="AA81" s="41" t="s">
        <v>107</v>
      </c>
      <c r="AB81" s="41"/>
      <c r="AC81" s="7"/>
      <c r="AD81" s="36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</row>
    <row r="82" spans="1:225" outlineLevel="1" x14ac:dyDescent="0.2">
      <c r="A82" s="43" t="s">
        <v>281</v>
      </c>
      <c r="B82" s="40" t="s">
        <v>9</v>
      </c>
      <c r="C82" s="43" t="s">
        <v>128</v>
      </c>
      <c r="D82" s="40" t="s">
        <v>122</v>
      </c>
      <c r="E82" s="40" t="s">
        <v>129</v>
      </c>
      <c r="F82" s="40" t="s">
        <v>39</v>
      </c>
      <c r="G82" s="41" t="s">
        <v>10</v>
      </c>
      <c r="H82" s="41">
        <v>50</v>
      </c>
      <c r="I82" s="40" t="s">
        <v>75</v>
      </c>
      <c r="J82" s="40" t="s">
        <v>17</v>
      </c>
      <c r="K82" s="40" t="s">
        <v>13</v>
      </c>
      <c r="L82" s="40" t="s">
        <v>14</v>
      </c>
      <c r="M82" s="40" t="s">
        <v>70</v>
      </c>
      <c r="N82" s="44"/>
      <c r="O82" s="44"/>
      <c r="P82" s="44">
        <v>1</v>
      </c>
      <c r="Q82" s="44"/>
      <c r="R82" s="44"/>
      <c r="S82" s="44"/>
      <c r="T82" s="44"/>
      <c r="U82" s="44"/>
      <c r="V82" s="44"/>
      <c r="W82" s="44">
        <v>380000</v>
      </c>
      <c r="X82" s="44">
        <f t="shared" si="13"/>
        <v>380000</v>
      </c>
      <c r="Y82" s="44">
        <f t="shared" si="15"/>
        <v>425600.00000000006</v>
      </c>
      <c r="Z82" s="40" t="s">
        <v>16</v>
      </c>
      <c r="AA82" s="41" t="s">
        <v>107</v>
      </c>
      <c r="AB82" s="41"/>
      <c r="AC82" s="7"/>
      <c r="AD82" s="36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</row>
    <row r="83" spans="1:225" outlineLevel="1" x14ac:dyDescent="0.2">
      <c r="A83" s="43" t="s">
        <v>309</v>
      </c>
      <c r="B83" s="40" t="s">
        <v>9</v>
      </c>
      <c r="C83" s="43" t="s">
        <v>138</v>
      </c>
      <c r="D83" s="40" t="s">
        <v>77</v>
      </c>
      <c r="E83" s="40" t="s">
        <v>139</v>
      </c>
      <c r="F83" s="40" t="s">
        <v>78</v>
      </c>
      <c r="G83" s="41" t="s">
        <v>10</v>
      </c>
      <c r="H83" s="41">
        <v>45</v>
      </c>
      <c r="I83" s="40" t="s">
        <v>71</v>
      </c>
      <c r="J83" s="40" t="s">
        <v>17</v>
      </c>
      <c r="K83" s="40" t="s">
        <v>13</v>
      </c>
      <c r="L83" s="40" t="s">
        <v>14</v>
      </c>
      <c r="M83" s="40" t="s">
        <v>70</v>
      </c>
      <c r="N83" s="44"/>
      <c r="O83" s="44"/>
      <c r="P83" s="44"/>
      <c r="Q83" s="44">
        <v>58</v>
      </c>
      <c r="R83" s="44">
        <v>50</v>
      </c>
      <c r="S83" s="44">
        <v>50</v>
      </c>
      <c r="T83" s="44">
        <v>50</v>
      </c>
      <c r="U83" s="44">
        <v>40</v>
      </c>
      <c r="V83" s="44"/>
      <c r="W83" s="44">
        <v>6199.9999999999991</v>
      </c>
      <c r="X83" s="44">
        <f t="shared" si="13"/>
        <v>1537599.9999999998</v>
      </c>
      <c r="Y83" s="44">
        <f t="shared" ref="Y83:Y84" si="16">X83*1.12</f>
        <v>1722112</v>
      </c>
      <c r="Z83" s="40" t="s">
        <v>16</v>
      </c>
      <c r="AA83" s="41">
        <v>2015</v>
      </c>
      <c r="AB83" s="41"/>
      <c r="AC83" s="7"/>
      <c r="AD83" s="36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</row>
    <row r="84" spans="1:225" outlineLevel="1" x14ac:dyDescent="0.2">
      <c r="A84" s="43" t="s">
        <v>282</v>
      </c>
      <c r="B84" s="40" t="s">
        <v>9</v>
      </c>
      <c r="C84" s="43" t="s">
        <v>140</v>
      </c>
      <c r="D84" s="40" t="s">
        <v>79</v>
      </c>
      <c r="E84" s="40" t="s">
        <v>141</v>
      </c>
      <c r="F84" s="40" t="s">
        <v>80</v>
      </c>
      <c r="G84" s="41" t="s">
        <v>12</v>
      </c>
      <c r="H84" s="41">
        <v>92</v>
      </c>
      <c r="I84" s="40" t="s">
        <v>109</v>
      </c>
      <c r="J84" s="40" t="s">
        <v>17</v>
      </c>
      <c r="K84" s="40" t="s">
        <v>13</v>
      </c>
      <c r="L84" s="40" t="s">
        <v>14</v>
      </c>
      <c r="M84" s="40" t="s">
        <v>70</v>
      </c>
      <c r="N84" s="44"/>
      <c r="O84" s="44"/>
      <c r="P84" s="44"/>
      <c r="Q84" s="44">
        <v>7</v>
      </c>
      <c r="R84" s="44">
        <v>93</v>
      </c>
      <c r="S84" s="44">
        <v>7</v>
      </c>
      <c r="T84" s="44">
        <v>93</v>
      </c>
      <c r="U84" s="44">
        <v>7</v>
      </c>
      <c r="V84" s="44"/>
      <c r="W84" s="44">
        <v>12585</v>
      </c>
      <c r="X84" s="109">
        <f>(N84+O84+P84+Q84+R84+S84+T84+U84+V84)*W84</f>
        <v>2605095</v>
      </c>
      <c r="Y84" s="109">
        <f t="shared" si="16"/>
        <v>2917706.4000000004</v>
      </c>
      <c r="Z84" s="40" t="s">
        <v>16</v>
      </c>
      <c r="AA84" s="41">
        <v>2015</v>
      </c>
      <c r="AB84" s="41"/>
      <c r="AC84" s="7"/>
      <c r="AD84" s="36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</row>
    <row r="85" spans="1:225" outlineLevel="1" x14ac:dyDescent="0.2">
      <c r="A85" s="38" t="s">
        <v>303</v>
      </c>
      <c r="B85" s="22" t="s">
        <v>9</v>
      </c>
      <c r="C85" s="38" t="s">
        <v>142</v>
      </c>
      <c r="D85" s="22" t="s">
        <v>117</v>
      </c>
      <c r="E85" s="22" t="s">
        <v>143</v>
      </c>
      <c r="F85" s="22" t="s">
        <v>83</v>
      </c>
      <c r="G85" s="33" t="s">
        <v>10</v>
      </c>
      <c r="H85" s="33">
        <v>57</v>
      </c>
      <c r="I85" s="22" t="s">
        <v>118</v>
      </c>
      <c r="J85" s="22" t="s">
        <v>17</v>
      </c>
      <c r="K85" s="22" t="s">
        <v>13</v>
      </c>
      <c r="L85" s="22" t="s">
        <v>14</v>
      </c>
      <c r="M85" s="22" t="s">
        <v>82</v>
      </c>
      <c r="N85" s="29"/>
      <c r="O85" s="29"/>
      <c r="P85" s="29"/>
      <c r="Q85" s="29"/>
      <c r="R85" s="29">
        <v>154</v>
      </c>
      <c r="S85" s="29">
        <v>168</v>
      </c>
      <c r="T85" s="29">
        <v>168</v>
      </c>
      <c r="U85" s="29">
        <v>168</v>
      </c>
      <c r="V85" s="29">
        <v>168</v>
      </c>
      <c r="W85" s="29">
        <v>20535.71</v>
      </c>
      <c r="X85" s="29">
        <f t="shared" ref="X85:X99" si="17">(N85+O85+P85+Q85+R85+S85+T85+U85+V85)*W85</f>
        <v>16962496.460000001</v>
      </c>
      <c r="Y85" s="29">
        <f t="shared" ref="Y85:Y87" si="18">X85*1.12</f>
        <v>18997996.035200004</v>
      </c>
      <c r="Z85" s="22" t="s">
        <v>16</v>
      </c>
      <c r="AA85" s="33">
        <v>2016</v>
      </c>
      <c r="AB85" s="33"/>
      <c r="AC85" s="7"/>
      <c r="AD85" s="36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</row>
    <row r="86" spans="1:225" outlineLevel="1" x14ac:dyDescent="0.2">
      <c r="A86" s="43" t="s">
        <v>304</v>
      </c>
      <c r="B86" s="40" t="s">
        <v>9</v>
      </c>
      <c r="C86" s="43" t="s">
        <v>144</v>
      </c>
      <c r="D86" s="40" t="s">
        <v>119</v>
      </c>
      <c r="E86" s="40" t="s">
        <v>145</v>
      </c>
      <c r="F86" s="40" t="s">
        <v>85</v>
      </c>
      <c r="G86" s="41" t="s">
        <v>10</v>
      </c>
      <c r="H86" s="41">
        <v>45</v>
      </c>
      <c r="I86" s="40" t="s">
        <v>72</v>
      </c>
      <c r="J86" s="40" t="s">
        <v>17</v>
      </c>
      <c r="K86" s="40" t="s">
        <v>13</v>
      </c>
      <c r="L86" s="40" t="s">
        <v>14</v>
      </c>
      <c r="M86" s="40" t="s">
        <v>84</v>
      </c>
      <c r="N86" s="44"/>
      <c r="O86" s="44"/>
      <c r="P86" s="44"/>
      <c r="Q86" s="44">
        <v>83</v>
      </c>
      <c r="R86" s="44">
        <v>287</v>
      </c>
      <c r="S86" s="44">
        <v>291</v>
      </c>
      <c r="T86" s="44">
        <v>291</v>
      </c>
      <c r="U86" s="44">
        <v>291</v>
      </c>
      <c r="V86" s="44"/>
      <c r="W86" s="44">
        <v>16517.849999999999</v>
      </c>
      <c r="X86" s="44">
        <f t="shared" si="17"/>
        <v>20531687.549999997</v>
      </c>
      <c r="Y86" s="44">
        <f t="shared" si="18"/>
        <v>22995490.055999998</v>
      </c>
      <c r="Z86" s="40" t="s">
        <v>16</v>
      </c>
      <c r="AA86" s="41">
        <v>2014</v>
      </c>
      <c r="AB86" s="41"/>
      <c r="AC86" s="7"/>
      <c r="AD86" s="36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</row>
    <row r="87" spans="1:225" outlineLevel="1" x14ac:dyDescent="0.2">
      <c r="A87" s="43" t="s">
        <v>305</v>
      </c>
      <c r="B87" s="40" t="s">
        <v>9</v>
      </c>
      <c r="C87" s="43" t="s">
        <v>146</v>
      </c>
      <c r="D87" s="40" t="s">
        <v>119</v>
      </c>
      <c r="E87" s="40" t="s">
        <v>147</v>
      </c>
      <c r="F87" s="40" t="s">
        <v>86</v>
      </c>
      <c r="G87" s="41" t="s">
        <v>10</v>
      </c>
      <c r="H87" s="41">
        <v>45</v>
      </c>
      <c r="I87" s="40" t="s">
        <v>72</v>
      </c>
      <c r="J87" s="40" t="s">
        <v>17</v>
      </c>
      <c r="K87" s="40" t="s">
        <v>13</v>
      </c>
      <c r="L87" s="40" t="s">
        <v>14</v>
      </c>
      <c r="M87" s="40" t="s">
        <v>84</v>
      </c>
      <c r="N87" s="44"/>
      <c r="O87" s="44"/>
      <c r="P87" s="44"/>
      <c r="Q87" s="44">
        <v>495</v>
      </c>
      <c r="R87" s="44">
        <v>363</v>
      </c>
      <c r="S87" s="44">
        <v>374</v>
      </c>
      <c r="T87" s="44">
        <v>374</v>
      </c>
      <c r="U87" s="44">
        <v>374</v>
      </c>
      <c r="V87" s="44"/>
      <c r="W87" s="44">
        <v>16517.849999999999</v>
      </c>
      <c r="X87" s="44">
        <f t="shared" si="17"/>
        <v>32705342.999999996</v>
      </c>
      <c r="Y87" s="44">
        <f t="shared" si="18"/>
        <v>36629984.159999996</v>
      </c>
      <c r="Z87" s="40" t="s">
        <v>16</v>
      </c>
      <c r="AA87" s="41">
        <v>2014</v>
      </c>
      <c r="AB87" s="41"/>
      <c r="AC87" s="7"/>
      <c r="AD87" s="36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</row>
    <row r="88" spans="1:225" outlineLevel="1" x14ac:dyDescent="0.2">
      <c r="A88" s="43" t="s">
        <v>283</v>
      </c>
      <c r="B88" s="40" t="s">
        <v>9</v>
      </c>
      <c r="C88" s="43" t="s">
        <v>148</v>
      </c>
      <c r="D88" s="40" t="s">
        <v>149</v>
      </c>
      <c r="E88" s="40" t="s">
        <v>150</v>
      </c>
      <c r="F88" s="40" t="s">
        <v>87</v>
      </c>
      <c r="G88" s="41" t="s">
        <v>10</v>
      </c>
      <c r="H88" s="41">
        <v>50</v>
      </c>
      <c r="I88" s="40" t="s">
        <v>72</v>
      </c>
      <c r="J88" s="40" t="s">
        <v>17</v>
      </c>
      <c r="K88" s="40" t="s">
        <v>13</v>
      </c>
      <c r="L88" s="40" t="s">
        <v>14</v>
      </c>
      <c r="M88" s="40" t="s">
        <v>84</v>
      </c>
      <c r="N88" s="44"/>
      <c r="O88" s="44"/>
      <c r="P88" s="44"/>
      <c r="Q88" s="44"/>
      <c r="R88" s="44">
        <v>180</v>
      </c>
      <c r="S88" s="44">
        <v>184</v>
      </c>
      <c r="T88" s="44">
        <v>184</v>
      </c>
      <c r="U88" s="44">
        <v>184</v>
      </c>
      <c r="V88" s="44"/>
      <c r="W88" s="44">
        <v>12500</v>
      </c>
      <c r="X88" s="44">
        <f t="shared" si="17"/>
        <v>9150000</v>
      </c>
      <c r="Y88" s="44">
        <f t="shared" ref="Y88" si="19">X88*1.12</f>
        <v>10248000.000000002</v>
      </c>
      <c r="Z88" s="40" t="s">
        <v>16</v>
      </c>
      <c r="AA88" s="41">
        <v>2014</v>
      </c>
      <c r="AB88" s="41"/>
      <c r="AC88" s="7"/>
      <c r="AD88" s="36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</row>
    <row r="89" spans="1:225" outlineLevel="1" x14ac:dyDescent="0.2">
      <c r="A89" s="43" t="s">
        <v>296</v>
      </c>
      <c r="B89" s="40" t="s">
        <v>9</v>
      </c>
      <c r="C89" s="43" t="s">
        <v>151</v>
      </c>
      <c r="D89" s="40" t="s">
        <v>88</v>
      </c>
      <c r="E89" s="40" t="s">
        <v>152</v>
      </c>
      <c r="F89" s="40" t="s">
        <v>89</v>
      </c>
      <c r="G89" s="41" t="s">
        <v>137</v>
      </c>
      <c r="H89" s="41">
        <v>57</v>
      </c>
      <c r="I89" s="40" t="s">
        <v>118</v>
      </c>
      <c r="J89" s="40" t="s">
        <v>17</v>
      </c>
      <c r="K89" s="40" t="s">
        <v>13</v>
      </c>
      <c r="L89" s="40" t="s">
        <v>14</v>
      </c>
      <c r="M89" s="40" t="s">
        <v>70</v>
      </c>
      <c r="N89" s="44"/>
      <c r="O89" s="44"/>
      <c r="P89" s="44"/>
      <c r="Q89" s="44"/>
      <c r="R89" s="44">
        <v>1800</v>
      </c>
      <c r="S89" s="44">
        <v>1650</v>
      </c>
      <c r="T89" s="44">
        <v>1650</v>
      </c>
      <c r="U89" s="44">
        <v>1650</v>
      </c>
      <c r="V89" s="44">
        <v>1650</v>
      </c>
      <c r="W89" s="44">
        <v>1651.78</v>
      </c>
      <c r="X89" s="44">
        <f t="shared" si="17"/>
        <v>13874952</v>
      </c>
      <c r="Y89" s="44">
        <f t="shared" ref="Y89:Y98" si="20">X89*1.12</f>
        <v>15539946.240000002</v>
      </c>
      <c r="Z89" s="40" t="s">
        <v>16</v>
      </c>
      <c r="AA89" s="41">
        <v>2016</v>
      </c>
      <c r="AB89" s="41"/>
      <c r="AC89" s="7"/>
      <c r="AD89" s="36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</row>
    <row r="90" spans="1:225" outlineLevel="1" x14ac:dyDescent="0.2">
      <c r="A90" s="43" t="s">
        <v>294</v>
      </c>
      <c r="B90" s="40" t="s">
        <v>9</v>
      </c>
      <c r="C90" s="43" t="s">
        <v>155</v>
      </c>
      <c r="D90" s="40" t="s">
        <v>90</v>
      </c>
      <c r="E90" s="40" t="s">
        <v>156</v>
      </c>
      <c r="F90" s="40" t="s">
        <v>92</v>
      </c>
      <c r="G90" s="41" t="s">
        <v>12</v>
      </c>
      <c r="H90" s="41">
        <v>45</v>
      </c>
      <c r="I90" s="40" t="s">
        <v>109</v>
      </c>
      <c r="J90" s="40" t="s">
        <v>17</v>
      </c>
      <c r="K90" s="40" t="s">
        <v>13</v>
      </c>
      <c r="L90" s="40" t="s">
        <v>14</v>
      </c>
      <c r="M90" s="40" t="s">
        <v>91</v>
      </c>
      <c r="N90" s="44"/>
      <c r="O90" s="44"/>
      <c r="P90" s="44"/>
      <c r="Q90" s="44">
        <v>1.5</v>
      </c>
      <c r="R90" s="44">
        <v>0</v>
      </c>
      <c r="S90" s="44">
        <v>0.5</v>
      </c>
      <c r="T90" s="44">
        <v>0.5</v>
      </c>
      <c r="U90" s="44">
        <v>0.5</v>
      </c>
      <c r="V90" s="44"/>
      <c r="W90" s="44">
        <v>23108</v>
      </c>
      <c r="X90" s="44">
        <f t="shared" si="17"/>
        <v>69324</v>
      </c>
      <c r="Y90" s="44">
        <f t="shared" si="20"/>
        <v>77642.880000000005</v>
      </c>
      <c r="Z90" s="40" t="s">
        <v>16</v>
      </c>
      <c r="AA90" s="41">
        <v>2015</v>
      </c>
      <c r="AB90" s="41"/>
      <c r="AC90" s="7"/>
      <c r="AD90" s="36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</row>
    <row r="91" spans="1:225" outlineLevel="1" x14ac:dyDescent="0.2">
      <c r="A91" s="43" t="s">
        <v>284</v>
      </c>
      <c r="B91" s="40" t="s">
        <v>9</v>
      </c>
      <c r="C91" s="43" t="s">
        <v>153</v>
      </c>
      <c r="D91" s="40" t="s">
        <v>90</v>
      </c>
      <c r="E91" s="40" t="s">
        <v>154</v>
      </c>
      <c r="F91" s="40" t="s">
        <v>93</v>
      </c>
      <c r="G91" s="41" t="s">
        <v>12</v>
      </c>
      <c r="H91" s="41">
        <v>60</v>
      </c>
      <c r="I91" s="40" t="s">
        <v>109</v>
      </c>
      <c r="J91" s="40" t="s">
        <v>17</v>
      </c>
      <c r="K91" s="40" t="s">
        <v>13</v>
      </c>
      <c r="L91" s="40" t="s">
        <v>14</v>
      </c>
      <c r="M91" s="40" t="s">
        <v>91</v>
      </c>
      <c r="N91" s="44"/>
      <c r="O91" s="44"/>
      <c r="P91" s="44"/>
      <c r="Q91" s="44">
        <v>1.1000000000000001</v>
      </c>
      <c r="R91" s="44">
        <v>0</v>
      </c>
      <c r="S91" s="44">
        <v>1.1000000000000001</v>
      </c>
      <c r="T91" s="44">
        <v>1.1000000000000001</v>
      </c>
      <c r="U91" s="44">
        <v>1.1000000000000001</v>
      </c>
      <c r="V91" s="44"/>
      <c r="W91" s="44">
        <v>89360.18</v>
      </c>
      <c r="X91" s="44">
        <f t="shared" si="17"/>
        <v>393184.79200000002</v>
      </c>
      <c r="Y91" s="44">
        <f t="shared" si="20"/>
        <v>440366.96704000008</v>
      </c>
      <c r="Z91" s="40" t="s">
        <v>16</v>
      </c>
      <c r="AA91" s="41">
        <v>2015</v>
      </c>
      <c r="AB91" s="41"/>
      <c r="AC91" s="7"/>
      <c r="AD91" s="36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</row>
    <row r="92" spans="1:225" outlineLevel="1" x14ac:dyDescent="0.2">
      <c r="A92" s="43" t="s">
        <v>293</v>
      </c>
      <c r="B92" s="40" t="s">
        <v>9</v>
      </c>
      <c r="C92" s="43" t="s">
        <v>157</v>
      </c>
      <c r="D92" s="40" t="s">
        <v>90</v>
      </c>
      <c r="E92" s="40" t="s">
        <v>158</v>
      </c>
      <c r="F92" s="40" t="s">
        <v>94</v>
      </c>
      <c r="G92" s="41" t="s">
        <v>12</v>
      </c>
      <c r="H92" s="41">
        <v>60</v>
      </c>
      <c r="I92" s="40" t="s">
        <v>109</v>
      </c>
      <c r="J92" s="40" t="s">
        <v>17</v>
      </c>
      <c r="K92" s="40" t="s">
        <v>13</v>
      </c>
      <c r="L92" s="40" t="s">
        <v>14</v>
      </c>
      <c r="M92" s="40" t="s">
        <v>91</v>
      </c>
      <c r="N92" s="44"/>
      <c r="O92" s="44"/>
      <c r="P92" s="44"/>
      <c r="Q92" s="44">
        <v>2.2599999999999998</v>
      </c>
      <c r="R92" s="44">
        <v>0.98</v>
      </c>
      <c r="S92" s="44">
        <v>2.2000000000000002</v>
      </c>
      <c r="T92" s="44">
        <v>2.2000000000000002</v>
      </c>
      <c r="U92" s="44">
        <v>2.2000000000000002</v>
      </c>
      <c r="V92" s="44"/>
      <c r="W92" s="44">
        <v>243888.78571428568</v>
      </c>
      <c r="X92" s="44">
        <f t="shared" si="17"/>
        <v>2399865.651428571</v>
      </c>
      <c r="Y92" s="44">
        <f t="shared" si="20"/>
        <v>2687849.5295999995</v>
      </c>
      <c r="Z92" s="40" t="s">
        <v>16</v>
      </c>
      <c r="AA92" s="41">
        <v>2015</v>
      </c>
      <c r="AB92" s="41"/>
      <c r="AC92" s="7"/>
      <c r="AD92" s="36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</row>
    <row r="93" spans="1:225" outlineLevel="1" x14ac:dyDescent="0.2">
      <c r="A93" s="43" t="s">
        <v>292</v>
      </c>
      <c r="B93" s="40" t="s">
        <v>9</v>
      </c>
      <c r="C93" s="43" t="s">
        <v>159</v>
      </c>
      <c r="D93" s="40" t="s">
        <v>90</v>
      </c>
      <c r="E93" s="40" t="s">
        <v>160</v>
      </c>
      <c r="F93" s="40" t="s">
        <v>95</v>
      </c>
      <c r="G93" s="41" t="s">
        <v>12</v>
      </c>
      <c r="H93" s="41">
        <v>62.3</v>
      </c>
      <c r="I93" s="40" t="s">
        <v>109</v>
      </c>
      <c r="J93" s="40" t="s">
        <v>17</v>
      </c>
      <c r="K93" s="40" t="s">
        <v>13</v>
      </c>
      <c r="L93" s="40" t="s">
        <v>14</v>
      </c>
      <c r="M93" s="40" t="s">
        <v>91</v>
      </c>
      <c r="N93" s="44"/>
      <c r="O93" s="44"/>
      <c r="P93" s="44"/>
      <c r="Q93" s="44">
        <v>2.5</v>
      </c>
      <c r="R93" s="44">
        <v>1.0900000000000001</v>
      </c>
      <c r="S93" s="44">
        <v>2.5</v>
      </c>
      <c r="T93" s="44">
        <v>2.5</v>
      </c>
      <c r="U93" s="44">
        <v>2.5</v>
      </c>
      <c r="V93" s="44"/>
      <c r="W93" s="44">
        <v>347312.08928571426</v>
      </c>
      <c r="X93" s="44">
        <f t="shared" si="17"/>
        <v>3851691.0701785712</v>
      </c>
      <c r="Y93" s="44">
        <f t="shared" si="20"/>
        <v>4313893.9986000005</v>
      </c>
      <c r="Z93" s="40" t="s">
        <v>16</v>
      </c>
      <c r="AA93" s="41">
        <v>2015</v>
      </c>
      <c r="AB93" s="41"/>
      <c r="AC93" s="7"/>
      <c r="AD93" s="36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</row>
    <row r="94" spans="1:225" outlineLevel="1" x14ac:dyDescent="0.2">
      <c r="A94" s="38" t="s">
        <v>285</v>
      </c>
      <c r="B94" s="22" t="s">
        <v>9</v>
      </c>
      <c r="C94" s="38" t="s">
        <v>161</v>
      </c>
      <c r="D94" s="22" t="s">
        <v>90</v>
      </c>
      <c r="E94" s="22" t="s">
        <v>162</v>
      </c>
      <c r="F94" s="22" t="s">
        <v>96</v>
      </c>
      <c r="G94" s="33" t="s">
        <v>12</v>
      </c>
      <c r="H94" s="33">
        <v>62.3</v>
      </c>
      <c r="I94" s="22" t="s">
        <v>109</v>
      </c>
      <c r="J94" s="22" t="s">
        <v>17</v>
      </c>
      <c r="K94" s="22" t="s">
        <v>13</v>
      </c>
      <c r="L94" s="22" t="s">
        <v>14</v>
      </c>
      <c r="M94" s="22" t="s">
        <v>91</v>
      </c>
      <c r="N94" s="29"/>
      <c r="O94" s="29"/>
      <c r="P94" s="29"/>
      <c r="Q94" s="29">
        <v>1.2</v>
      </c>
      <c r="R94" s="29">
        <v>0.57999999999999996</v>
      </c>
      <c r="S94" s="29">
        <v>1</v>
      </c>
      <c r="T94" s="29">
        <v>1</v>
      </c>
      <c r="U94" s="29">
        <v>1</v>
      </c>
      <c r="V94" s="29"/>
      <c r="W94" s="29">
        <v>461019.42857142852</v>
      </c>
      <c r="X94" s="29">
        <f t="shared" si="17"/>
        <v>2203672.8685714281</v>
      </c>
      <c r="Y94" s="29">
        <f t="shared" si="20"/>
        <v>2468113.6127999998</v>
      </c>
      <c r="Z94" s="22" t="s">
        <v>16</v>
      </c>
      <c r="AA94" s="33">
        <v>2015</v>
      </c>
      <c r="AB94" s="33"/>
      <c r="AC94" s="7"/>
      <c r="AD94" s="36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</row>
    <row r="95" spans="1:225" outlineLevel="1" x14ac:dyDescent="0.2">
      <c r="A95" s="38" t="s">
        <v>306</v>
      </c>
      <c r="B95" s="22" t="s">
        <v>9</v>
      </c>
      <c r="C95" s="38" t="s">
        <v>164</v>
      </c>
      <c r="D95" s="22" t="s">
        <v>90</v>
      </c>
      <c r="E95" s="22" t="s">
        <v>165</v>
      </c>
      <c r="F95" s="22" t="s">
        <v>97</v>
      </c>
      <c r="G95" s="33" t="s">
        <v>12</v>
      </c>
      <c r="H95" s="33">
        <v>45</v>
      </c>
      <c r="I95" s="22" t="s">
        <v>109</v>
      </c>
      <c r="J95" s="22" t="s">
        <v>17</v>
      </c>
      <c r="K95" s="22" t="s">
        <v>13</v>
      </c>
      <c r="L95" s="22" t="s">
        <v>14</v>
      </c>
      <c r="M95" s="22" t="s">
        <v>91</v>
      </c>
      <c r="N95" s="29"/>
      <c r="O95" s="29"/>
      <c r="P95" s="29"/>
      <c r="Q95" s="29">
        <v>0.8</v>
      </c>
      <c r="R95" s="29">
        <v>0.37</v>
      </c>
      <c r="S95" s="29">
        <v>0.30000000000000004</v>
      </c>
      <c r="T95" s="29">
        <v>0.30000000000000004</v>
      </c>
      <c r="U95" s="29">
        <v>0.30000000000000004</v>
      </c>
      <c r="V95" s="29"/>
      <c r="W95" s="29">
        <v>686911.61</v>
      </c>
      <c r="X95" s="29">
        <f t="shared" si="17"/>
        <v>1421907.0327000001</v>
      </c>
      <c r="Y95" s="29">
        <f t="shared" si="20"/>
        <v>1592535.8766240003</v>
      </c>
      <c r="Z95" s="22" t="s">
        <v>16</v>
      </c>
      <c r="AA95" s="33">
        <v>2015</v>
      </c>
      <c r="AB95" s="33"/>
      <c r="AC95" s="7"/>
      <c r="AD95" s="36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</row>
    <row r="96" spans="1:225" outlineLevel="1" x14ac:dyDescent="0.2">
      <c r="A96" s="43" t="s">
        <v>286</v>
      </c>
      <c r="B96" s="40" t="s">
        <v>9</v>
      </c>
      <c r="C96" s="43" t="s">
        <v>166</v>
      </c>
      <c r="D96" s="40" t="s">
        <v>90</v>
      </c>
      <c r="E96" s="40" t="s">
        <v>167</v>
      </c>
      <c r="F96" s="40" t="s">
        <v>98</v>
      </c>
      <c r="G96" s="41" t="s">
        <v>12</v>
      </c>
      <c r="H96" s="41">
        <v>62.3</v>
      </c>
      <c r="I96" s="40" t="s">
        <v>109</v>
      </c>
      <c r="J96" s="40" t="s">
        <v>17</v>
      </c>
      <c r="K96" s="40" t="s">
        <v>13</v>
      </c>
      <c r="L96" s="40" t="s">
        <v>14</v>
      </c>
      <c r="M96" s="40" t="s">
        <v>91</v>
      </c>
      <c r="N96" s="44"/>
      <c r="O96" s="44"/>
      <c r="P96" s="44"/>
      <c r="Q96" s="44">
        <v>1.3</v>
      </c>
      <c r="R96" s="44">
        <v>0</v>
      </c>
      <c r="S96" s="44">
        <v>1.1000000000000001</v>
      </c>
      <c r="T96" s="44">
        <v>1.1000000000000001</v>
      </c>
      <c r="U96" s="44">
        <v>1.1000000000000001</v>
      </c>
      <c r="V96" s="44"/>
      <c r="W96" s="44">
        <v>68946.25</v>
      </c>
      <c r="X96" s="44">
        <f t="shared" si="17"/>
        <v>317152.75000000006</v>
      </c>
      <c r="Y96" s="44">
        <f t="shared" si="20"/>
        <v>355211.08000000007</v>
      </c>
      <c r="Z96" s="40" t="s">
        <v>16</v>
      </c>
      <c r="AA96" s="41">
        <v>2015</v>
      </c>
      <c r="AB96" s="41"/>
      <c r="AC96" s="7"/>
      <c r="AD96" s="36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</row>
    <row r="97" spans="1:225" outlineLevel="1" x14ac:dyDescent="0.2">
      <c r="A97" s="38" t="s">
        <v>307</v>
      </c>
      <c r="B97" s="22" t="s">
        <v>9</v>
      </c>
      <c r="C97" s="38" t="s">
        <v>169</v>
      </c>
      <c r="D97" s="22" t="s">
        <v>90</v>
      </c>
      <c r="E97" s="22" t="s">
        <v>170</v>
      </c>
      <c r="F97" s="22" t="s">
        <v>99</v>
      </c>
      <c r="G97" s="33" t="s">
        <v>12</v>
      </c>
      <c r="H97" s="33">
        <v>92.1</v>
      </c>
      <c r="I97" s="22" t="s">
        <v>109</v>
      </c>
      <c r="J97" s="22" t="s">
        <v>17</v>
      </c>
      <c r="K97" s="22" t="s">
        <v>13</v>
      </c>
      <c r="L97" s="22" t="s">
        <v>14</v>
      </c>
      <c r="M97" s="22" t="s">
        <v>91</v>
      </c>
      <c r="N97" s="29"/>
      <c r="O97" s="29"/>
      <c r="P97" s="29"/>
      <c r="Q97" s="29">
        <v>0.8</v>
      </c>
      <c r="R97" s="29">
        <v>0.42</v>
      </c>
      <c r="S97" s="29">
        <v>0.4</v>
      </c>
      <c r="T97" s="29">
        <v>0.4</v>
      </c>
      <c r="U97" s="29">
        <v>0.4</v>
      </c>
      <c r="V97" s="29"/>
      <c r="W97" s="29">
        <v>466862.5</v>
      </c>
      <c r="X97" s="29">
        <f t="shared" si="17"/>
        <v>1129807.25</v>
      </c>
      <c r="Y97" s="29">
        <f t="shared" si="20"/>
        <v>1265384.1200000001</v>
      </c>
      <c r="Z97" s="22" t="s">
        <v>16</v>
      </c>
      <c r="AA97" s="33">
        <v>2015</v>
      </c>
      <c r="AB97" s="33"/>
      <c r="AC97" s="7"/>
      <c r="AD97" s="36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</row>
    <row r="98" spans="1:225" outlineLevel="1" x14ac:dyDescent="0.2">
      <c r="A98" s="43" t="s">
        <v>290</v>
      </c>
      <c r="B98" s="40" t="s">
        <v>9</v>
      </c>
      <c r="C98" s="43" t="s">
        <v>171</v>
      </c>
      <c r="D98" s="40" t="s">
        <v>90</v>
      </c>
      <c r="E98" s="40" t="s">
        <v>172</v>
      </c>
      <c r="F98" s="40" t="s">
        <v>100</v>
      </c>
      <c r="G98" s="41" t="s">
        <v>12</v>
      </c>
      <c r="H98" s="41">
        <v>92.1</v>
      </c>
      <c r="I98" s="40" t="s">
        <v>109</v>
      </c>
      <c r="J98" s="40" t="s">
        <v>17</v>
      </c>
      <c r="K98" s="40" t="s">
        <v>13</v>
      </c>
      <c r="L98" s="40" t="s">
        <v>14</v>
      </c>
      <c r="M98" s="40" t="s">
        <v>91</v>
      </c>
      <c r="N98" s="44"/>
      <c r="O98" s="44"/>
      <c r="P98" s="44"/>
      <c r="Q98" s="44">
        <v>0.8</v>
      </c>
      <c r="R98" s="44">
        <v>0.45</v>
      </c>
      <c r="S98" s="44">
        <v>0.8</v>
      </c>
      <c r="T98" s="44">
        <v>0.8</v>
      </c>
      <c r="U98" s="44">
        <v>0.8</v>
      </c>
      <c r="V98" s="44"/>
      <c r="W98" s="44">
        <v>255359.82</v>
      </c>
      <c r="X98" s="44">
        <f t="shared" si="17"/>
        <v>932063.34299999988</v>
      </c>
      <c r="Y98" s="44">
        <f t="shared" si="20"/>
        <v>1043910.94416</v>
      </c>
      <c r="Z98" s="40" t="s">
        <v>16</v>
      </c>
      <c r="AA98" s="41">
        <v>2015</v>
      </c>
      <c r="AB98" s="41"/>
      <c r="AC98" s="7"/>
      <c r="AD98" s="36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</row>
    <row r="99" spans="1:225" outlineLevel="1" x14ac:dyDescent="0.2">
      <c r="A99" s="73" t="s">
        <v>310</v>
      </c>
      <c r="B99" s="74" t="s">
        <v>9</v>
      </c>
      <c r="C99" s="73" t="s">
        <v>174</v>
      </c>
      <c r="D99" s="74" t="s">
        <v>90</v>
      </c>
      <c r="E99" s="74" t="s">
        <v>175</v>
      </c>
      <c r="F99" s="74" t="s">
        <v>102</v>
      </c>
      <c r="G99" s="75" t="s">
        <v>12</v>
      </c>
      <c r="H99" s="75">
        <v>89.1</v>
      </c>
      <c r="I99" s="74" t="s">
        <v>109</v>
      </c>
      <c r="J99" s="74" t="s">
        <v>17</v>
      </c>
      <c r="K99" s="74" t="s">
        <v>13</v>
      </c>
      <c r="L99" s="74" t="s">
        <v>14</v>
      </c>
      <c r="M99" s="74" t="s">
        <v>91</v>
      </c>
      <c r="N99" s="72"/>
      <c r="O99" s="72"/>
      <c r="P99" s="72"/>
      <c r="Q99" s="72">
        <v>1.3</v>
      </c>
      <c r="R99" s="72">
        <v>0.79</v>
      </c>
      <c r="S99" s="72">
        <v>0.4</v>
      </c>
      <c r="T99" s="72">
        <v>0.4</v>
      </c>
      <c r="U99" s="72">
        <v>0.4</v>
      </c>
      <c r="V99" s="72"/>
      <c r="W99" s="72">
        <v>868919.63392857136</v>
      </c>
      <c r="X99" s="72">
        <f t="shared" si="17"/>
        <v>2858745.5956249996</v>
      </c>
      <c r="Y99" s="72">
        <f>X99*1.12</f>
        <v>3201795.0670999996</v>
      </c>
      <c r="Z99" s="74" t="s">
        <v>16</v>
      </c>
      <c r="AA99" s="75">
        <v>2015</v>
      </c>
      <c r="AB99" s="75"/>
      <c r="AC99" s="7"/>
      <c r="AD99" s="36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</row>
    <row r="100" spans="1:225" outlineLevel="1" x14ac:dyDescent="0.2">
      <c r="A100" s="73" t="s">
        <v>287</v>
      </c>
      <c r="B100" s="74" t="s">
        <v>9</v>
      </c>
      <c r="C100" s="73" t="s">
        <v>176</v>
      </c>
      <c r="D100" s="74" t="s">
        <v>101</v>
      </c>
      <c r="E100" s="74" t="s">
        <v>177</v>
      </c>
      <c r="F100" s="74" t="s">
        <v>103</v>
      </c>
      <c r="G100" s="75" t="s">
        <v>12</v>
      </c>
      <c r="H100" s="75">
        <v>50.8</v>
      </c>
      <c r="I100" s="74" t="s">
        <v>109</v>
      </c>
      <c r="J100" s="74" t="s">
        <v>17</v>
      </c>
      <c r="K100" s="74" t="s">
        <v>13</v>
      </c>
      <c r="L100" s="74" t="s">
        <v>14</v>
      </c>
      <c r="M100" s="74" t="s">
        <v>81</v>
      </c>
      <c r="N100" s="72"/>
      <c r="O100" s="72"/>
      <c r="P100" s="72"/>
      <c r="Q100" s="72">
        <v>20</v>
      </c>
      <c r="R100" s="72">
        <v>24.4</v>
      </c>
      <c r="S100" s="72">
        <v>31</v>
      </c>
      <c r="T100" s="72">
        <v>25</v>
      </c>
      <c r="U100" s="72">
        <v>25</v>
      </c>
      <c r="V100" s="72"/>
      <c r="W100" s="72">
        <v>833176.53571428556</v>
      </c>
      <c r="X100" s="109">
        <f>(N100+O100+P100+Q100+R100+S100+T100+U100+V100)*W100</f>
        <v>104480337.57857141</v>
      </c>
      <c r="Y100" s="109">
        <f t="shared" ref="Y100" si="21">X100*1.12</f>
        <v>117017978.08799998</v>
      </c>
      <c r="Z100" s="74" t="s">
        <v>16</v>
      </c>
      <c r="AA100" s="75">
        <v>2015</v>
      </c>
      <c r="AB100" s="75"/>
      <c r="AC100" s="7"/>
      <c r="AD100" s="36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</row>
    <row r="101" spans="1:225" outlineLevel="1" x14ac:dyDescent="0.2">
      <c r="A101" s="73" t="s">
        <v>291</v>
      </c>
      <c r="B101" s="74" t="s">
        <v>9</v>
      </c>
      <c r="C101" s="73" t="s">
        <v>178</v>
      </c>
      <c r="D101" s="74" t="s">
        <v>101</v>
      </c>
      <c r="E101" s="74" t="s">
        <v>179</v>
      </c>
      <c r="F101" s="74" t="s">
        <v>104</v>
      </c>
      <c r="G101" s="75" t="s">
        <v>12</v>
      </c>
      <c r="H101" s="75">
        <v>50.8</v>
      </c>
      <c r="I101" s="74" t="s">
        <v>109</v>
      </c>
      <c r="J101" s="74" t="s">
        <v>17</v>
      </c>
      <c r="K101" s="74" t="s">
        <v>13</v>
      </c>
      <c r="L101" s="74" t="s">
        <v>14</v>
      </c>
      <c r="M101" s="74" t="s">
        <v>81</v>
      </c>
      <c r="N101" s="72"/>
      <c r="O101" s="72"/>
      <c r="P101" s="72"/>
      <c r="Q101" s="72">
        <v>10.83</v>
      </c>
      <c r="R101" s="72">
        <v>3.6</v>
      </c>
      <c r="S101" s="72">
        <v>6.93</v>
      </c>
      <c r="T101" s="72">
        <v>4</v>
      </c>
      <c r="U101" s="72">
        <v>4</v>
      </c>
      <c r="V101" s="72"/>
      <c r="W101" s="72">
        <v>834176.64285714272</v>
      </c>
      <c r="X101" s="72">
        <f>(N101+O101+P101+Q101+R101+S101+T101+U101+V101)*W101</f>
        <v>24491426.234285709</v>
      </c>
      <c r="Y101" s="72">
        <f t="shared" ref="Y101:Y102" si="22">X101*1.12</f>
        <v>27430397.382399995</v>
      </c>
      <c r="Z101" s="74" t="s">
        <v>16</v>
      </c>
      <c r="AA101" s="75">
        <v>2015</v>
      </c>
      <c r="AB101" s="75"/>
      <c r="AC101" s="7"/>
      <c r="AD101" s="36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</row>
    <row r="102" spans="1:225" outlineLevel="1" x14ac:dyDescent="0.2">
      <c r="A102" s="73" t="s">
        <v>308</v>
      </c>
      <c r="B102" s="74" t="s">
        <v>9</v>
      </c>
      <c r="C102" s="73" t="s">
        <v>180</v>
      </c>
      <c r="D102" s="74" t="s">
        <v>101</v>
      </c>
      <c r="E102" s="74" t="s">
        <v>181</v>
      </c>
      <c r="F102" s="74" t="s">
        <v>105</v>
      </c>
      <c r="G102" s="75" t="s">
        <v>12</v>
      </c>
      <c r="H102" s="75">
        <v>50.8</v>
      </c>
      <c r="I102" s="74" t="s">
        <v>109</v>
      </c>
      <c r="J102" s="74" t="s">
        <v>17</v>
      </c>
      <c r="K102" s="74" t="s">
        <v>13</v>
      </c>
      <c r="L102" s="74" t="s">
        <v>14</v>
      </c>
      <c r="M102" s="74" t="s">
        <v>106</v>
      </c>
      <c r="N102" s="72"/>
      <c r="O102" s="72"/>
      <c r="P102" s="72"/>
      <c r="Q102" s="72">
        <v>8</v>
      </c>
      <c r="R102" s="72">
        <v>0</v>
      </c>
      <c r="S102" s="72">
        <v>3.1859999999999999</v>
      </c>
      <c r="T102" s="72">
        <v>3.1859999999999999</v>
      </c>
      <c r="U102" s="72">
        <v>3.1859999999999999</v>
      </c>
      <c r="V102" s="72"/>
      <c r="W102" s="72">
        <v>426145.72</v>
      </c>
      <c r="X102" s="72">
        <f>(N102+O102+P102+Q102+R102+S102+T102+U102+V102)*W102</f>
        <v>7482266.5517599992</v>
      </c>
      <c r="Y102" s="72">
        <f t="shared" si="22"/>
        <v>8380138.5379711995</v>
      </c>
      <c r="Z102" s="74" t="s">
        <v>16</v>
      </c>
      <c r="AA102" s="75">
        <v>2015</v>
      </c>
      <c r="AB102" s="75"/>
      <c r="AC102" s="7"/>
      <c r="AD102" s="36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</row>
    <row r="103" spans="1:225" x14ac:dyDescent="0.2">
      <c r="A103" s="77" t="s">
        <v>261</v>
      </c>
      <c r="B103" s="78"/>
      <c r="C103" s="77"/>
      <c r="D103" s="77"/>
      <c r="E103" s="77"/>
      <c r="F103" s="77"/>
      <c r="G103" s="78"/>
      <c r="H103" s="78"/>
      <c r="I103" s="77"/>
      <c r="J103" s="77"/>
      <c r="K103" s="77"/>
      <c r="L103" s="77"/>
      <c r="M103" s="77"/>
      <c r="N103" s="79"/>
      <c r="O103" s="76"/>
      <c r="P103" s="76"/>
      <c r="Q103" s="76"/>
      <c r="R103" s="76"/>
      <c r="S103" s="76"/>
      <c r="T103" s="76"/>
      <c r="U103" s="76"/>
      <c r="V103" s="76"/>
      <c r="W103" s="76"/>
      <c r="X103" s="80">
        <f>SUM(X59:X102)</f>
        <v>963701061.63383508</v>
      </c>
      <c r="Y103" s="80">
        <f>SUM(Y59:Y102)</f>
        <v>1079345189.0298951</v>
      </c>
      <c r="Z103" s="81"/>
      <c r="AA103" s="78"/>
      <c r="AB103" s="78"/>
      <c r="AC103" s="7"/>
      <c r="AD103" s="36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</row>
    <row r="104" spans="1:225" x14ac:dyDescent="0.2">
      <c r="A104" s="62" t="s">
        <v>262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25" x14ac:dyDescent="0.2">
      <c r="A105" s="62" t="s">
        <v>256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25" x14ac:dyDescent="0.2">
      <c r="A106" s="63" t="s">
        <v>209</v>
      </c>
      <c r="B106" s="64" t="s">
        <v>9</v>
      </c>
      <c r="C106" s="65" t="s">
        <v>111</v>
      </c>
      <c r="D106" s="65" t="s">
        <v>112</v>
      </c>
      <c r="E106" s="65" t="s">
        <v>112</v>
      </c>
      <c r="F106" s="66" t="s">
        <v>113</v>
      </c>
      <c r="G106" s="67" t="s">
        <v>110</v>
      </c>
      <c r="H106" s="67">
        <v>50</v>
      </c>
      <c r="I106" s="66" t="s">
        <v>210</v>
      </c>
      <c r="J106" s="66" t="s">
        <v>11</v>
      </c>
      <c r="K106" s="63"/>
      <c r="L106" s="63" t="s">
        <v>74</v>
      </c>
      <c r="M106" s="63" t="s">
        <v>182</v>
      </c>
      <c r="N106" s="68"/>
      <c r="O106" s="68"/>
      <c r="P106" s="68"/>
      <c r="Q106" s="68"/>
      <c r="R106" s="68">
        <v>132110000</v>
      </c>
      <c r="S106" s="68">
        <v>90600000</v>
      </c>
      <c r="T106" s="68"/>
      <c r="U106" s="68"/>
      <c r="V106" s="68"/>
      <c r="W106" s="68"/>
      <c r="X106" s="68">
        <v>0</v>
      </c>
      <c r="Y106" s="68">
        <f t="shared" ref="Y106" si="23">X106*1.12</f>
        <v>0</v>
      </c>
      <c r="Z106" s="69"/>
      <c r="AA106" s="70">
        <v>2016</v>
      </c>
      <c r="AB106" s="71">
        <v>9</v>
      </c>
    </row>
    <row r="107" spans="1:225" x14ac:dyDescent="0.2">
      <c r="A107" s="62" t="s">
        <v>263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25" x14ac:dyDescent="0.2">
      <c r="A108" s="62" t="s">
        <v>259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25" x14ac:dyDescent="0.2">
      <c r="A109" s="63" t="s">
        <v>264</v>
      </c>
      <c r="B109" s="64" t="s">
        <v>9</v>
      </c>
      <c r="C109" s="65" t="s">
        <v>111</v>
      </c>
      <c r="D109" s="65" t="s">
        <v>112</v>
      </c>
      <c r="E109" s="65" t="s">
        <v>112</v>
      </c>
      <c r="F109" s="66" t="s">
        <v>113</v>
      </c>
      <c r="G109" s="67" t="s">
        <v>110</v>
      </c>
      <c r="H109" s="67">
        <v>50</v>
      </c>
      <c r="I109" s="66" t="s">
        <v>265</v>
      </c>
      <c r="J109" s="66" t="s">
        <v>11</v>
      </c>
      <c r="K109" s="63"/>
      <c r="L109" s="63" t="s">
        <v>74</v>
      </c>
      <c r="M109" s="63" t="s">
        <v>182</v>
      </c>
      <c r="N109" s="68"/>
      <c r="O109" s="68"/>
      <c r="P109" s="68"/>
      <c r="Q109" s="68"/>
      <c r="R109" s="68">
        <v>132110000</v>
      </c>
      <c r="S109" s="68">
        <v>90600000</v>
      </c>
      <c r="T109" s="68"/>
      <c r="U109" s="68"/>
      <c r="V109" s="68"/>
      <c r="W109" s="68"/>
      <c r="X109" s="68">
        <f t="shared" ref="X109" si="24">SUM(N109:V109)</f>
        <v>222710000</v>
      </c>
      <c r="Y109" s="68">
        <f t="shared" ref="Y109" si="25">X109*1.12</f>
        <v>249435200.00000003</v>
      </c>
      <c r="Z109" s="69"/>
      <c r="AA109" s="70">
        <v>2016</v>
      </c>
      <c r="AB109" s="71"/>
    </row>
    <row r="110" spans="1:225" x14ac:dyDescent="0.2">
      <c r="A110" s="62" t="s">
        <v>266</v>
      </c>
      <c r="B110" s="69"/>
      <c r="C110" s="63"/>
      <c r="D110" s="63"/>
      <c r="E110" s="63"/>
      <c r="F110" s="63"/>
      <c r="G110" s="69"/>
      <c r="H110" s="69"/>
      <c r="I110" s="63"/>
      <c r="J110" s="63"/>
      <c r="K110" s="63"/>
      <c r="L110" s="63"/>
      <c r="M110" s="63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79">
        <f>SUM(X109)</f>
        <v>222710000</v>
      </c>
      <c r="Y110" s="79">
        <f>SUM(Y109)</f>
        <v>249435200.00000003</v>
      </c>
      <c r="Z110" s="69"/>
      <c r="AA110" s="82"/>
      <c r="AB110" s="69"/>
    </row>
    <row r="113" spans="1:41" s="83" customFormat="1" ht="15.75" x14ac:dyDescent="0.25">
      <c r="A113" s="84"/>
      <c r="B113" s="85" t="s">
        <v>311</v>
      </c>
      <c r="C113" s="86"/>
      <c r="D113" s="86"/>
      <c r="E113" s="86"/>
      <c r="F113" s="86"/>
      <c r="G113" s="87"/>
      <c r="H113" s="86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</row>
    <row r="114" spans="1:41" s="83" customFormat="1" ht="15.75" x14ac:dyDescent="0.25">
      <c r="A114" s="84"/>
      <c r="B114" s="85" t="s">
        <v>312</v>
      </c>
      <c r="C114" s="88"/>
      <c r="D114" s="87"/>
      <c r="E114" s="87"/>
      <c r="F114" s="87"/>
      <c r="G114" s="88"/>
      <c r="H114" s="88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</row>
    <row r="115" spans="1:41" s="83" customFormat="1" ht="15.75" x14ac:dyDescent="0.25">
      <c r="A115" s="84"/>
      <c r="B115" s="85" t="s">
        <v>313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</row>
    <row r="116" spans="1:41" s="83" customFormat="1" ht="15.75" x14ac:dyDescent="0.25">
      <c r="A116" s="87"/>
      <c r="B116" s="85" t="s">
        <v>314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</row>
    <row r="117" spans="1:41" s="83" customFormat="1" ht="15.75" x14ac:dyDescent="0.25">
      <c r="A117" s="84"/>
      <c r="B117" s="89" t="s">
        <v>315</v>
      </c>
      <c r="C117" s="90"/>
      <c r="D117" s="90"/>
      <c r="E117" s="90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</row>
    <row r="118" spans="1:41" s="83" customFormat="1" ht="15.75" x14ac:dyDescent="0.25">
      <c r="A118" s="91">
        <v>1</v>
      </c>
      <c r="B118" s="106" t="s">
        <v>316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96"/>
      <c r="AA118" s="85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</row>
    <row r="119" spans="1:41" s="83" customFormat="1" ht="15.75" x14ac:dyDescent="0.25">
      <c r="A119" s="91"/>
      <c r="B119" s="92" t="s">
        <v>317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85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</row>
    <row r="120" spans="1:41" s="83" customFormat="1" ht="15.75" x14ac:dyDescent="0.25">
      <c r="A120" s="91"/>
      <c r="B120" s="93" t="s">
        <v>318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85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</row>
    <row r="121" spans="1:41" s="83" customFormat="1" ht="15.75" x14ac:dyDescent="0.25">
      <c r="A121" s="91"/>
      <c r="B121" s="85" t="s">
        <v>319</v>
      </c>
      <c r="C121" s="97"/>
      <c r="D121" s="97"/>
      <c r="E121" s="97"/>
      <c r="F121" s="97"/>
      <c r="G121" s="97"/>
      <c r="H121" s="97"/>
      <c r="I121" s="97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85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</row>
    <row r="122" spans="1:41" s="83" customFormat="1" ht="15.75" x14ac:dyDescent="0.25">
      <c r="A122" s="91"/>
      <c r="B122" s="89" t="s">
        <v>320</v>
      </c>
      <c r="C122" s="97"/>
      <c r="D122" s="97"/>
      <c r="E122" s="97"/>
      <c r="F122" s="97"/>
      <c r="G122" s="97"/>
      <c r="H122" s="97"/>
      <c r="I122" s="97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85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</row>
    <row r="123" spans="1:41" s="83" customFormat="1" ht="15.75" x14ac:dyDescent="0.25">
      <c r="A123" s="91"/>
      <c r="B123" s="89" t="s">
        <v>321</v>
      </c>
      <c r="C123" s="97"/>
      <c r="D123" s="97"/>
      <c r="E123" s="97"/>
      <c r="F123" s="97"/>
      <c r="G123" s="97"/>
      <c r="H123" s="97"/>
      <c r="I123" s="97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85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</row>
    <row r="124" spans="1:41" s="83" customFormat="1" ht="15.75" x14ac:dyDescent="0.25">
      <c r="A124" s="91"/>
      <c r="B124" s="93" t="s">
        <v>322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85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</row>
    <row r="125" spans="1:41" s="83" customFormat="1" ht="15.75" x14ac:dyDescent="0.25">
      <c r="A125" s="87"/>
      <c r="B125" s="85" t="s">
        <v>323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85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</row>
    <row r="126" spans="1:41" s="83" customFormat="1" ht="15.75" x14ac:dyDescent="0.25">
      <c r="A126" s="87"/>
      <c r="B126" s="85" t="s">
        <v>324</v>
      </c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85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</row>
    <row r="127" spans="1:41" s="83" customFormat="1" ht="15.75" x14ac:dyDescent="0.25">
      <c r="A127" s="87"/>
      <c r="B127" s="106" t="s">
        <v>325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96"/>
      <c r="AA127" s="85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</row>
    <row r="128" spans="1:41" s="83" customFormat="1" ht="15.75" x14ac:dyDescent="0.25">
      <c r="A128" s="87"/>
      <c r="B128" s="93" t="s">
        <v>326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85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</row>
    <row r="129" spans="1:41" s="83" customFormat="1" ht="15.75" x14ac:dyDescent="0.25">
      <c r="A129" s="87"/>
      <c r="B129" s="93" t="s">
        <v>327</v>
      </c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85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</row>
    <row r="130" spans="1:41" s="83" customFormat="1" ht="15.75" x14ac:dyDescent="0.25">
      <c r="A130" s="87"/>
      <c r="B130" s="107" t="s">
        <v>328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97"/>
      <c r="AA130" s="85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</row>
    <row r="131" spans="1:41" s="83" customFormat="1" ht="15.75" x14ac:dyDescent="0.25">
      <c r="A131" s="87"/>
      <c r="B131" s="95" t="s">
        <v>329</v>
      </c>
      <c r="C131" s="95"/>
      <c r="D131" s="95"/>
      <c r="E131" s="95"/>
      <c r="F131" s="95"/>
      <c r="G131" s="95"/>
      <c r="H131" s="95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</row>
    <row r="132" spans="1:41" s="83" customFormat="1" ht="15.75" x14ac:dyDescent="0.25">
      <c r="A132" s="91">
        <v>2</v>
      </c>
      <c r="B132" s="85" t="s">
        <v>330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</row>
    <row r="133" spans="1:41" s="83" customFormat="1" ht="15.75" x14ac:dyDescent="0.25">
      <c r="A133" s="91">
        <v>3</v>
      </c>
      <c r="B133" s="85" t="s">
        <v>331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</row>
    <row r="134" spans="1:41" s="83" customFormat="1" ht="15.75" x14ac:dyDescent="0.25">
      <c r="A134" s="91">
        <v>4</v>
      </c>
      <c r="B134" s="85" t="s">
        <v>332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</row>
    <row r="135" spans="1:41" s="83" customFormat="1" ht="15.75" x14ac:dyDescent="0.25">
      <c r="A135" s="91">
        <v>5</v>
      </c>
      <c r="B135" s="106" t="s">
        <v>333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</row>
    <row r="136" spans="1:41" s="83" customFormat="1" ht="15.75" x14ac:dyDescent="0.2">
      <c r="A136" s="91">
        <v>6</v>
      </c>
      <c r="B136" s="108" t="s">
        <v>334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</row>
    <row r="137" spans="1:41" s="83" customFormat="1" ht="15.75" x14ac:dyDescent="0.25">
      <c r="A137" s="91">
        <v>7</v>
      </c>
      <c r="B137" s="85" t="s">
        <v>335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</row>
    <row r="138" spans="1:41" s="83" customFormat="1" ht="15.75" x14ac:dyDescent="0.25">
      <c r="A138" s="91">
        <v>8</v>
      </c>
      <c r="B138" s="85" t="s">
        <v>336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</row>
    <row r="139" spans="1:41" s="83" customFormat="1" ht="15.75" x14ac:dyDescent="0.2">
      <c r="A139" s="91">
        <v>9</v>
      </c>
      <c r="B139" s="108" t="s">
        <v>337</v>
      </c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</row>
    <row r="140" spans="1:41" s="83" customFormat="1" ht="15.75" x14ac:dyDescent="0.25">
      <c r="A140" s="91">
        <v>10</v>
      </c>
      <c r="B140" s="106" t="s">
        <v>338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</row>
    <row r="141" spans="1:41" s="83" customFormat="1" ht="15.75" x14ac:dyDescent="0.25">
      <c r="A141" s="91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</row>
    <row r="142" spans="1:41" s="83" customFormat="1" ht="15.75" x14ac:dyDescent="0.25">
      <c r="A142" s="91">
        <v>11</v>
      </c>
      <c r="B142" s="106" t="s">
        <v>339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</row>
    <row r="143" spans="1:41" s="83" customFormat="1" ht="15.75" x14ac:dyDescent="0.25">
      <c r="A143" s="91">
        <v>12</v>
      </c>
      <c r="B143" s="106" t="s">
        <v>340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</row>
    <row r="144" spans="1:41" s="83" customFormat="1" ht="15.75" x14ac:dyDescent="0.25">
      <c r="A144" s="91">
        <v>13</v>
      </c>
      <c r="B144" s="85" t="s">
        <v>341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</row>
    <row r="145" spans="1:41" s="83" customFormat="1" ht="15.75" x14ac:dyDescent="0.25">
      <c r="A145" s="91">
        <v>14</v>
      </c>
      <c r="B145" s="85" t="s">
        <v>342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</row>
    <row r="146" spans="1:41" s="83" customFormat="1" ht="15.75" x14ac:dyDescent="0.25">
      <c r="A146" s="91">
        <v>15</v>
      </c>
      <c r="B146" s="85" t="s">
        <v>343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</row>
    <row r="147" spans="1:41" s="83" customFormat="1" ht="15.75" x14ac:dyDescent="0.25">
      <c r="A147" s="91">
        <v>16.170000000000002</v>
      </c>
      <c r="B147" s="85" t="s">
        <v>344</v>
      </c>
      <c r="C147" s="85"/>
      <c r="D147" s="85"/>
      <c r="E147" s="85"/>
      <c r="F147" s="85"/>
      <c r="G147" s="85"/>
      <c r="H147" s="85"/>
      <c r="I147" s="85"/>
      <c r="J147" s="96"/>
      <c r="K147" s="96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</row>
    <row r="148" spans="1:41" s="83" customFormat="1" ht="15.75" x14ac:dyDescent="0.25">
      <c r="A148" s="91">
        <v>18</v>
      </c>
      <c r="B148" s="106" t="s">
        <v>345</v>
      </c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</row>
    <row r="149" spans="1:41" s="83" customFormat="1" ht="15.75" x14ac:dyDescent="0.25">
      <c r="A149" s="91">
        <v>19</v>
      </c>
      <c r="B149" s="106" t="s">
        <v>346</v>
      </c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</row>
    <row r="150" spans="1:41" s="83" customFormat="1" ht="15.75" x14ac:dyDescent="0.25">
      <c r="A150" s="91">
        <v>20</v>
      </c>
      <c r="B150" s="85" t="s">
        <v>347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</row>
    <row r="151" spans="1:41" s="83" customFormat="1" ht="15.75" x14ac:dyDescent="0.25">
      <c r="A151" s="91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</row>
  </sheetData>
  <autoFilter ref="A7:AB110"/>
  <mergeCells count="30">
    <mergeCell ref="B149:AA149"/>
    <mergeCell ref="B139:AD139"/>
    <mergeCell ref="B140:K141"/>
    <mergeCell ref="B142:K142"/>
    <mergeCell ref="B143:AA143"/>
    <mergeCell ref="B148:AD148"/>
    <mergeCell ref="B118:Y118"/>
    <mergeCell ref="B127:Y127"/>
    <mergeCell ref="B130:Y130"/>
    <mergeCell ref="B135:AA135"/>
    <mergeCell ref="B136:AA136"/>
    <mergeCell ref="K5:K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Z5:Z6"/>
    <mergeCell ref="AA5:AA6"/>
    <mergeCell ref="AB5:AB6"/>
    <mergeCell ref="L5:L6"/>
    <mergeCell ref="M5:M6"/>
    <mergeCell ref="W5:W6"/>
    <mergeCell ref="X5:X6"/>
    <mergeCell ref="Y5:Y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32 изменениями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2014-06-03T13:49:37Z</cp:lastPrinted>
  <dcterms:created xsi:type="dcterms:W3CDTF">1996-10-08T23:32:33Z</dcterms:created>
  <dcterms:modified xsi:type="dcterms:W3CDTF">2016-09-14T07:26:46Z</dcterms:modified>
</cp:coreProperties>
</file>