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C:\Users\A.Tusipkalieva\Desktop\моя папка\ДПЗ изменения и дополнения\ДПЗ 35 изм.и доп\эмг\"/>
    </mc:Choice>
  </mc:AlternateContent>
  <bookViews>
    <workbookView xWindow="0" yWindow="0" windowWidth="28800" windowHeight="11835"/>
  </bookViews>
  <sheets>
    <sheet name="№35" sheetId="14" r:id="rId1"/>
  </sheets>
  <definedNames>
    <definedName name="_xlnm._FilterDatabase" localSheetId="0" hidden="1">№35!$A$7:$AB$64</definedName>
  </definedNames>
  <calcPr calcId="152511"/>
</workbook>
</file>

<file path=xl/calcChain.xml><?xml version="1.0" encoding="utf-8"?>
<calcChain xmlns="http://schemas.openxmlformats.org/spreadsheetml/2006/main">
  <c r="X54" i="14" l="1"/>
  <c r="X55" i="14"/>
  <c r="X57" i="14"/>
  <c r="X58" i="14"/>
  <c r="X59" i="14"/>
  <c r="X60" i="14"/>
  <c r="X61" i="14"/>
  <c r="X62" i="14"/>
  <c r="X63" i="14"/>
  <c r="X53" i="14"/>
  <c r="X27" i="14"/>
  <c r="X26" i="14"/>
  <c r="X25" i="14"/>
  <c r="X41" i="14"/>
  <c r="X40" i="14"/>
  <c r="X38" i="14"/>
  <c r="X33" i="14"/>
  <c r="X34" i="14"/>
  <c r="Y47" i="14"/>
  <c r="Y48" i="14"/>
  <c r="Y49" i="14"/>
  <c r="Y50" i="14"/>
  <c r="X51" i="14"/>
  <c r="Y57" i="14" l="1"/>
  <c r="Y58" i="14"/>
  <c r="Y59" i="14"/>
  <c r="X23" i="14" l="1"/>
  <c r="Y38" i="14" l="1"/>
  <c r="X39" i="14"/>
  <c r="Y39" i="14" s="1"/>
  <c r="Y21" i="14"/>
  <c r="Y20" i="14"/>
  <c r="Y41" i="14" l="1"/>
  <c r="Y40" i="14"/>
  <c r="X37" i="14"/>
  <c r="Y37" i="14" s="1"/>
  <c r="X36" i="14"/>
  <c r="Y36" i="14" s="1"/>
  <c r="X35" i="14"/>
  <c r="Y35" i="14" s="1"/>
  <c r="Y34" i="14"/>
  <c r="Y33" i="14"/>
  <c r="X32" i="14"/>
  <c r="Y32" i="14" s="1"/>
  <c r="X31" i="14"/>
  <c r="Y31" i="14" s="1"/>
  <c r="X30" i="14"/>
  <c r="Y30" i="14" s="1"/>
  <c r="X29" i="14"/>
  <c r="X28" i="14"/>
  <c r="Y19" i="14"/>
  <c r="Y18" i="14"/>
  <c r="Y17" i="14"/>
  <c r="Y16" i="14"/>
  <c r="Y15" i="14"/>
  <c r="Y14" i="14"/>
  <c r="Y13" i="14"/>
  <c r="Y12" i="14"/>
  <c r="Y11" i="14"/>
  <c r="Y10" i="14"/>
  <c r="Y28" i="14" l="1"/>
  <c r="X42" i="14"/>
  <c r="Y23" i="14"/>
  <c r="Y29" i="14"/>
  <c r="T56" i="14"/>
  <c r="U56" i="14" l="1"/>
  <c r="X56" i="14" s="1"/>
  <c r="X64" i="14" s="1"/>
  <c r="Y26" i="14"/>
  <c r="Y27" i="14"/>
  <c r="Y56" i="14" l="1"/>
  <c r="Y25" i="14"/>
  <c r="Y42" i="14" s="1"/>
  <c r="Y55" i="14" l="1"/>
  <c r="Y46" i="14"/>
  <c r="Y54" i="14" l="1"/>
  <c r="Y53" i="14" l="1"/>
  <c r="Y64" i="14" s="1"/>
  <c r="Y45" i="14"/>
  <c r="Y51" i="14" s="1"/>
</calcChain>
</file>

<file path=xl/sharedStrings.xml><?xml version="1.0" encoding="utf-8"?>
<sst xmlns="http://schemas.openxmlformats.org/spreadsheetml/2006/main" count="673" uniqueCount="252">
  <si>
    <t>Способ закупок</t>
  </si>
  <si>
    <t>Регион, место поставки товара, выполнения работ, оказания услуг</t>
  </si>
  <si>
    <t>Кол-во, объем</t>
  </si>
  <si>
    <t>Маркетинговая цена за единицу, тенге без НДС</t>
  </si>
  <si>
    <t>Примечание</t>
  </si>
  <si>
    <t>Наименование организации</t>
  </si>
  <si>
    <t>Условия оплаты (размер авансового платежа), %</t>
  </si>
  <si>
    <t>Приоритет закупки</t>
  </si>
  <si>
    <t>Условия поставки по ИНКОТЕРМС 2010</t>
  </si>
  <si>
    <t>АО "Эмбамунайгаз"</t>
  </si>
  <si>
    <t>ОИ</t>
  </si>
  <si>
    <t>Атырауская область, г.Атырау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</si>
  <si>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</si>
  <si>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</si>
  <si>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</si>
  <si>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</si>
  <si>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</si>
  <si>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</si>
  <si>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</si>
  <si>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</si>
  <si>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</si>
  <si>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</si>
  <si>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</si>
  <si>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</si>
  <si>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</si>
  <si>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</si>
  <si>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</si>
  <si>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</si>
  <si>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</si>
  <si>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</si>
  <si>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</si>
  <si>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№</t>
  </si>
  <si>
    <t>Код ТРУ</t>
  </si>
  <si>
    <t>Наименование указанных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</si>
  <si>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</si>
  <si>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</si>
  <si>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</si>
  <si>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Срок осуществления закупок (предполагаемая дата/месяц произведения)</t>
  </si>
  <si>
    <t>Ед. измерения</t>
  </si>
  <si>
    <t>Сумма, планируемая для закупок ТРУ без НДС, тенге</t>
  </si>
  <si>
    <t>Сумма, планируемая для закупок ТРУ с НДС, тенге</t>
  </si>
  <si>
    <t>Год закупки/год корректировки</t>
  </si>
  <si>
    <t>2012г.</t>
  </si>
  <si>
    <t>2013г.</t>
  </si>
  <si>
    <t>2014г.</t>
  </si>
  <si>
    <t>2015г.</t>
  </si>
  <si>
    <t>2016г.</t>
  </si>
  <si>
    <t>2017г.</t>
  </si>
  <si>
    <t>2018г.</t>
  </si>
  <si>
    <t/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</si>
  <si>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</si>
  <si>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2019г.</t>
  </si>
  <si>
    <t>Глинистый</t>
  </si>
  <si>
    <t>декабрь</t>
  </si>
  <si>
    <t>Услуги по передаче и распределению электроэнергии на объекты АО «Эмбамунайгаз» находящихся на территории  ЗФ АО "КазТрансОйл</t>
  </si>
  <si>
    <t>январь-февраль</t>
  </si>
  <si>
    <t>метр кубический</t>
  </si>
  <si>
    <t>2017</t>
  </si>
  <si>
    <t>авансовый платеж "0%", оставшаяся часть в течение 30 р.д. с момента подписания акта приема-передачи</t>
  </si>
  <si>
    <t>г.Атырау ул.Валиханова,1</t>
  </si>
  <si>
    <t>авансовый платеж - 100%, в течение 10 дней до начала расчетного периода</t>
  </si>
  <si>
    <t>71.12.31.900.000.00.0777.000000000000</t>
  </si>
  <si>
    <t>Услуги консультационные в области геологии и геофизики</t>
  </si>
  <si>
    <t>авансовый платеж - 0%, оплата при выполнении 100% течение 30 рабочих дней с момента подписания акта приема-передачи</t>
  </si>
  <si>
    <t>35.13.10.100.000.00.0777.000000000000</t>
  </si>
  <si>
    <t>Услуги по передаче/распределению электроэнергии</t>
  </si>
  <si>
    <t>33-2 У</t>
  </si>
  <si>
    <t>100%  в течение 30 рабочих дней с момента представления счет-фактуры и оригинала акта выполненных работ, окончательный взаиморасчет в течение 30 рабочих дней после 100% исполнения обязательств и  акта-сверки взаимных расчетов</t>
  </si>
  <si>
    <t>14,16,17</t>
  </si>
  <si>
    <t>2020г.</t>
  </si>
  <si>
    <t>71-3 У</t>
  </si>
  <si>
    <t>Переобработка и переинтерпретация сейсмических данных с применением технологии Мультифокусинг по территории деятельности АО "Эмбамунайгаз"</t>
  </si>
  <si>
    <t>апрель</t>
  </si>
  <si>
    <t>Руководство по заполнению Формы плана долгосрочных закупок товаров, работ и услуг: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</si>
  <si>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</si>
  <si>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</si>
  <si>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</si>
  <si>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</si>
  <si>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</si>
  <si>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</si>
  <si>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</si>
  <si>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</si>
  <si>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</si>
  <si>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август-сентябрь</t>
  </si>
  <si>
    <t>Приложение 1</t>
  </si>
  <si>
    <t>Ф.И.О. и должность ответственного лица, заполнившего данную форму и контактный телефон. Инженер (МТС) отдела планирования закупок, местного содержания и логистики Тусипкалиева А.М. тел.8 7122 993232</t>
  </si>
  <si>
    <t xml:space="preserve">Код ТРУ . Указывается код товара, работы или услуги  на уровне 14 символов из кодов ЕНС ТРУ для работ и услуг, на уровне 17- для товаров. </t>
  </si>
  <si>
    <t>Прогноз местного содержания.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</si>
  <si>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Указывается число и месяц закупки (как минимум месяц); не допускается указание срока осуществления закупок в виде "январь - декабрь" или "в течение года", "1-4 кв". Допускается указание в виде - "1 декада января", "январь-февраль", "июнь-июль", "январь, март, июнь, сентябрь".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</si>
  <si>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 </t>
  </si>
  <si>
    <t>Приоритет закупки. Указывается один из приоритетов, отдаваемый при проведении закупки категориям поставщиков, указанных в Правилах закупок. Для закупок среди отечественных товаропроизводителей указывается аббревиатура ОТП, для организаций инвалидов - ОИН, для отечественных предпринимателей - ОП, для предприятий региона - ПР, для отечественных товаропроизводителей Холдинга - ОТПХ, для организаций, входящих в Холдинг - ОВХ, для отечественных поставщиков работ, услуг - ОПРУ</t>
  </si>
  <si>
    <t>Год закупки/год корректировки. Указывается фактический год проведения закупки. Пример - 2012. После проведения соответствующих корректировок  дополнительно указывается год проведения корректировки. Пример 2012/2013, 2012/2015</t>
  </si>
  <si>
    <t>Примечание. Указывается графа, в которой произошли изменения по соответствующей строке плана закупок. Пример - 18.</t>
  </si>
  <si>
    <t>33-3 У</t>
  </si>
  <si>
    <t>доп.сумма 53 697,60 тенге без НДС</t>
  </si>
  <si>
    <t xml:space="preserve">Пересчет запасов нефти и газа месторождения С.Нуржанов </t>
  </si>
  <si>
    <t>3. Услуги</t>
  </si>
  <si>
    <t>исключить</t>
  </si>
  <si>
    <t>включить</t>
  </si>
  <si>
    <t>71-4 У</t>
  </si>
  <si>
    <t>12,14,16,17</t>
  </si>
  <si>
    <t>доп.сумма 46 080 000,00 тенге без НДС</t>
  </si>
  <si>
    <t>109 У</t>
  </si>
  <si>
    <t>1. Товары</t>
  </si>
  <si>
    <t>08.12.12.119.001.00.0113.000000000000</t>
  </si>
  <si>
    <t>Грунт</t>
  </si>
  <si>
    <t>Атырауская область, Исатайский р-н</t>
  </si>
  <si>
    <t>Атырауская область, Жылыойский р-н</t>
  </si>
  <si>
    <t>852 Т</t>
  </si>
  <si>
    <t>853 Т</t>
  </si>
  <si>
    <t>итого по товарам включить</t>
  </si>
  <si>
    <t>62.09.20.000.000.00.0777.000000000000</t>
  </si>
  <si>
    <t>Услуги по администрированию и техническому обслуживанию  программного обеспечения</t>
  </si>
  <si>
    <t>Услуги по технической поддержке и обслуживанию 1С. Бухгалтерия 8 Заработная плата</t>
  </si>
  <si>
    <t>ноябрь-декабрь 2016 года</t>
  </si>
  <si>
    <t xml:space="preserve"> Атырауская область</t>
  </si>
  <si>
    <t>Авансовый платеж - 0%, оставшаяся часть в течение 30 р.д. с момента подписания акта приема-передачи</t>
  </si>
  <si>
    <t>*</t>
  </si>
  <si>
    <t>110 У</t>
  </si>
  <si>
    <t>35 изменения и дополнения в План долгосрочных закупок товаров, работ и услуг АО "Эмбамунайгаз"</t>
  </si>
  <si>
    <t>851 Т</t>
  </si>
  <si>
    <t>176-3 Т</t>
  </si>
  <si>
    <t>20.59.59.300.001.00.0168.000000000000</t>
  </si>
  <si>
    <t>Деэмульгатор</t>
  </si>
  <si>
    <t>для отделения воды от нефти, в жидком виде</t>
  </si>
  <si>
    <t>Диссольван В-4397</t>
  </si>
  <si>
    <t>ноябрь, декабрь</t>
  </si>
  <si>
    <t>г.Атырау, ст.Тендык, УПТОиКО</t>
  </si>
  <si>
    <t>DDP</t>
  </si>
  <si>
    <t>авансовый платеж - 30%, оставшаяся часть в течение 30 рабочих дней с момента подписания акта приема-передачи</t>
  </si>
  <si>
    <t>Тонна (метрическая)</t>
  </si>
  <si>
    <t>ОТП</t>
  </si>
  <si>
    <t>234-3 Т</t>
  </si>
  <si>
    <t>28.13.32.000.119.00.0796.000000000001</t>
  </si>
  <si>
    <t>Втулка</t>
  </si>
  <si>
    <t>для компрессора, упругая</t>
  </si>
  <si>
    <t>Втулка упругая У0012/5</t>
  </si>
  <si>
    <t>март, апрель</t>
  </si>
  <si>
    <t>Штука</t>
  </si>
  <si>
    <t>255-2 Т</t>
  </si>
  <si>
    <t>22.19.20.700.004.00.0796.000000000004</t>
  </si>
  <si>
    <t>Манжет</t>
  </si>
  <si>
    <t>тип I, для уплотнения цилиндров, диаметр 12-22 мм, для уплотнения штоков, диаметр 4-14 мм, размер 18*10 мм, ГОСТ 14896-84</t>
  </si>
  <si>
    <t>Уплотнение цилиндр.втулки 5Т-65</t>
  </si>
  <si>
    <t>386-4 Т</t>
  </si>
  <si>
    <t>14.12.11.290.001.18.0839.000000000000</t>
  </si>
  <si>
    <t>Костюм (комплект)</t>
  </si>
  <si>
    <t>для защиты от искр и брызг расплавленного металла, мужской, из брезентовый ткани, состоит из куртки и полукомбинезона</t>
  </si>
  <si>
    <t>Костюм брез.сварщ.ТУ 8572-017-..-83 р.48</t>
  </si>
  <si>
    <t>июль, август, сентябрь</t>
  </si>
  <si>
    <t>комплект</t>
  </si>
  <si>
    <t>389-5 Т</t>
  </si>
  <si>
    <t>14.12.11.290.001.07.0839.000000000003</t>
  </si>
  <si>
    <t>для защиты от кислот, мужской, из смешанной ткани, состоит из куртки тип А, брюк тип А, ГОСТ 27652-88</t>
  </si>
  <si>
    <t>Костюм для сварщика (огнеупорный),  размер 56</t>
  </si>
  <si>
    <t>427-4 Т</t>
  </si>
  <si>
    <t>14.12.11.210.001.06.0839.000000000000</t>
  </si>
  <si>
    <t>для защиты от производственных загрязнений, мужской, из хлопчатобумажной ткани, состоит из куртки и брюк, летний, ГОСТ 27575-87</t>
  </si>
  <si>
    <t>Костюм нефтяника летний для ИТР р. 60</t>
  </si>
  <si>
    <t>март-апрель</t>
  </si>
  <si>
    <t>510-4 Т</t>
  </si>
  <si>
    <t>15.20.31.500.002.01.0715.000000000006</t>
  </si>
  <si>
    <t>Сапоги</t>
  </si>
  <si>
    <t>с подноском защитным металлическим, мужские, с верхом из хромовой кожи, на подошве резина, утепленные</t>
  </si>
  <si>
    <t>Сапоги кожаные зимние раз. 44</t>
  </si>
  <si>
    <t>август, сентябрь</t>
  </si>
  <si>
    <t>пара</t>
  </si>
  <si>
    <t>524-4 Т</t>
  </si>
  <si>
    <t>15.20.31.300.002.01.0715.000000000001</t>
  </si>
  <si>
    <t xml:space="preserve"> Сапоги </t>
  </si>
  <si>
    <t>с подноском защитным металлическим, мужские, из поливинилхлоридного верха, на подошве полимерные материалы</t>
  </si>
  <si>
    <t>Сапоги кожаные зимние раз. 47</t>
  </si>
  <si>
    <t>559-5 Т</t>
  </si>
  <si>
    <t>27.32.13.700.000.00.0008.000000000125</t>
  </si>
  <si>
    <t>Кабель</t>
  </si>
  <si>
    <t>марка АВВГ, 3*6+1*4 мм2</t>
  </si>
  <si>
    <t>Кабель 0,4кВ АВВГ-3х6+1х4</t>
  </si>
  <si>
    <t>ОТ</t>
  </si>
  <si>
    <t>апрель, май, июнь</t>
  </si>
  <si>
    <t>568-6 Т</t>
  </si>
  <si>
    <t>Кабель АВВГ 3х6+1х4</t>
  </si>
  <si>
    <t xml:space="preserve">Манжета для клапана  НБ50.02.102П </t>
  </si>
  <si>
    <t>Сапоги кожаные зим. р.37</t>
  </si>
  <si>
    <t>854 Т</t>
  </si>
  <si>
    <t>855 Т</t>
  </si>
  <si>
    <t>Итого по товарам исключить</t>
  </si>
  <si>
    <t>176-4 Т</t>
  </si>
  <si>
    <t>234-4 Т</t>
  </si>
  <si>
    <t>255-3 Т</t>
  </si>
  <si>
    <t>386-5 Т</t>
  </si>
  <si>
    <t>389-6 Т</t>
  </si>
  <si>
    <t>427-5 Т</t>
  </si>
  <si>
    <t>510-5 Т</t>
  </si>
  <si>
    <t>524-5 Т</t>
  </si>
  <si>
    <t>559-6 Т</t>
  </si>
  <si>
    <t>568-7 Т</t>
  </si>
  <si>
    <t>847-1 Т</t>
  </si>
  <si>
    <t>28.21.12.900.002.00.0796.000000000001</t>
  </si>
  <si>
    <t>Печь подогрева</t>
  </si>
  <si>
    <t>тип ПБТ-1,6М</t>
  </si>
  <si>
    <t>Печи подогр.типаПТ16/150с-но опис(МиПНУ)</t>
  </si>
  <si>
    <t>ЭОТ</t>
  </si>
  <si>
    <t>июль-август</t>
  </si>
  <si>
    <t>авансовый платеж - 0%, оставшаяся часть в течение 30 рабочих дней с момента подписания акта приема-передачи</t>
  </si>
  <si>
    <t>ТПХ</t>
  </si>
  <si>
    <t>848-1 Т</t>
  </si>
  <si>
    <t>28.92.61.500.012.00.0796.000000000000</t>
  </si>
  <si>
    <t>Сальник устьевой</t>
  </si>
  <si>
    <t>для герметизации устья скважины, рабочее давление 14 МПа, диаметр полированного штока 31,8 мм</t>
  </si>
  <si>
    <t>Сальник устьевой СУСГ-2А-73-31</t>
  </si>
  <si>
    <t>847-2 Т</t>
  </si>
  <si>
    <t>848-2 Т</t>
  </si>
  <si>
    <t>849-3 Т</t>
  </si>
  <si>
    <t>28.12.20.900.031.00.0796.000000000000</t>
  </si>
  <si>
    <t>Штанга</t>
  </si>
  <si>
    <t>для глубинных штанговых насосов, стальная, со скребком</t>
  </si>
  <si>
    <t>Штанга насосная со скребком центратором и со штанговращателем</t>
  </si>
  <si>
    <t>сентябрь-октябрь</t>
  </si>
  <si>
    <t>Грунт (глинистые породы) квалифицированы по Гост 25100-95</t>
  </si>
  <si>
    <t>49.50.11.100.000.00.0777.000000000000</t>
  </si>
  <si>
    <t>Услуги транспортирования по трубопроводам сырой нефти и нестабильного газового конденсата</t>
  </si>
  <si>
    <r>
      <t xml:space="preserve">Услуги по транспортировке нефти по системе магистрального трубопровода </t>
    </r>
    <r>
      <rPr>
        <b/>
        <sz val="10"/>
        <rFont val="Times New Roman"/>
        <family val="1"/>
        <charset val="204"/>
      </rPr>
      <t>(КТО TR)</t>
    </r>
  </si>
  <si>
    <r>
      <t xml:space="preserve">Услуги по перекачке нефти по системе магистрального трубопровода </t>
    </r>
    <r>
      <rPr>
        <b/>
        <sz val="10"/>
        <rFont val="Times New Roman"/>
        <family val="1"/>
        <charset val="204"/>
      </rPr>
      <t>(Munaitas)</t>
    </r>
  </si>
  <si>
    <t xml:space="preserve">ОИ 
</t>
  </si>
  <si>
    <t>авансовый платеж - 100%</t>
  </si>
  <si>
    <t>111 У</t>
  </si>
  <si>
    <t>112 У</t>
  </si>
  <si>
    <t>113 У</t>
  </si>
  <si>
    <t>104-3 У</t>
  </si>
  <si>
    <t>77.39.19.100.000.00.0777.000000000000</t>
  </si>
  <si>
    <t>Услуги по аренде нефтедобывающего оборудования</t>
  </si>
  <si>
    <t>Обслуживание и предоставление во временное пользование глубинных насосов Атырауская область, НГДУ "Доссормунайгаз"</t>
  </si>
  <si>
    <t>Атырауская область, НГДУ "Доссормунайгаз"</t>
  </si>
  <si>
    <t>105-1 У</t>
  </si>
  <si>
    <t>Обслуживание и предоставление во временное пользование глубинных насосов Атырауская область, НГДУ "Кайнармунайгаз"</t>
  </si>
  <si>
    <t>Атырауская область, НГДУ "Кайнармунайгаз"</t>
  </si>
  <si>
    <t>106-1 У</t>
  </si>
  <si>
    <t>Обслуживание и предоставление во временное пользование глубинных насосов Атырауская область, НГДУ "Жайыкмунайгаз"</t>
  </si>
  <si>
    <t>Атырауская область, НГДУ "Жайыкмунайгаз"</t>
  </si>
  <si>
    <t>107-1 У</t>
  </si>
  <si>
    <t>Обслуживание и предоставление во временное пользование глубинных насосов Атырауская область, НГДУ "Жылыоймунайгаз"</t>
  </si>
  <si>
    <t>Атырауская область, НГДУ "Жылыоймунайгаз"</t>
  </si>
  <si>
    <t>итого по услугам исключить</t>
  </si>
  <si>
    <t>104-4 У</t>
  </si>
  <si>
    <t>105-2 У</t>
  </si>
  <si>
    <t>106-2 У</t>
  </si>
  <si>
    <t>107-2 У</t>
  </si>
  <si>
    <t>итого по услугам включить</t>
  </si>
  <si>
    <t>октябрь, ноябрь, декабрь</t>
  </si>
  <si>
    <t>Километр (тысяча метров)</t>
  </si>
  <si>
    <r>
      <t xml:space="preserve">Услуги по транспортировке нефти по системе магистрального трубопровода </t>
    </r>
    <r>
      <rPr>
        <b/>
        <sz val="10"/>
        <rFont val="Times New Roman"/>
        <family val="1"/>
        <charset val="204"/>
      </rPr>
      <t>ККТ</t>
    </r>
  </si>
  <si>
    <t>к приказу  АО Эмбамунайгаз  №788 от 30.09.2016г.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</si>
</sst>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&quot;€&quot;#,##0;[Red]\-&quot;€&quot;#,##0"/>
    <numFmt numFmtId="166" formatCode="_(* #,##0.00_);_(* \(#,##0.00\);_(* &quot;-&quot;??_);_(@_)"/>
    <numFmt numFmtId="167" formatCode="#,##0.00;[Red]#,##0.00"/>
  </numFmts>
  <fonts count="3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0"/>
      <color indexed="12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2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40" fontId="2" fillId="3" borderId="1"/>
    <xf numFmtId="40" fontId="2" fillId="3" borderId="1"/>
    <xf numFmtId="49" fontId="10" fillId="4" borderId="2">
      <alignment vertical="center"/>
    </xf>
    <xf numFmtId="0" fontId="5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0" fontId="5" fillId="0" borderId="0"/>
    <xf numFmtId="0" fontId="2" fillId="0" borderId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7" fillId="2" borderId="0" applyNumberFormat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5" fillId="0" borderId="0"/>
  </cellStyleXfs>
  <cellXfs count="159">
    <xf numFmtId="0" fontId="0" fillId="0" borderId="0" xfId="0"/>
    <xf numFmtId="0" fontId="12" fillId="0" borderId="0" xfId="21" applyFont="1" applyFill="1" applyAlignment="1">
      <alignment horizontal="center" vertical="center"/>
    </xf>
    <xf numFmtId="0" fontId="14" fillId="0" borderId="0" xfId="21" applyFont="1" applyFill="1" applyAlignment="1">
      <alignment horizontal="center" vertical="center"/>
    </xf>
    <xf numFmtId="0" fontId="14" fillId="0" borderId="0" xfId="22" applyFont="1" applyFill="1" applyAlignment="1">
      <alignment horizontal="center" vertical="center"/>
    </xf>
    <xf numFmtId="0" fontId="14" fillId="0" borderId="0" xfId="22" applyFont="1" applyFill="1" applyAlignment="1">
      <alignment horizontal="left" vertical="center"/>
    </xf>
    <xf numFmtId="166" fontId="14" fillId="0" borderId="0" xfId="41" applyFont="1" applyFill="1" applyAlignment="1">
      <alignment horizontal="center" vertical="center"/>
    </xf>
    <xf numFmtId="4" fontId="14" fillId="0" borderId="0" xfId="41" applyNumberFormat="1" applyFont="1" applyFill="1" applyAlignment="1">
      <alignment horizontal="center" vertical="center"/>
    </xf>
    <xf numFmtId="0" fontId="12" fillId="0" borderId="0" xfId="22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right"/>
    </xf>
    <xf numFmtId="167" fontId="13" fillId="0" borderId="0" xfId="22" applyNumberFormat="1" applyFont="1" applyFill="1" applyAlignment="1">
      <alignment vertical="center"/>
    </xf>
    <xf numFmtId="0" fontId="12" fillId="0" borderId="0" xfId="61" applyFont="1" applyFill="1" applyAlignment="1">
      <alignment horizontal="center" vertical="center"/>
    </xf>
    <xf numFmtId="0" fontId="13" fillId="0" borderId="0" xfId="22" applyFont="1" applyFill="1" applyAlignment="1">
      <alignment horizontal="left" vertical="center"/>
    </xf>
    <xf numFmtId="0" fontId="20" fillId="0" borderId="0" xfId="0" applyNumberFormat="1" applyFont="1" applyFill="1" applyBorder="1"/>
    <xf numFmtId="0" fontId="21" fillId="0" borderId="0" xfId="0" applyNumberFormat="1" applyFont="1" applyFill="1" applyBorder="1"/>
    <xf numFmtId="0" fontId="22" fillId="0" borderId="0" xfId="0" applyNumberFormat="1" applyFont="1" applyFill="1" applyBorder="1" applyAlignment="1">
      <alignment wrapText="1"/>
    </xf>
    <xf numFmtId="0" fontId="22" fillId="0" borderId="0" xfId="0" applyNumberFormat="1" applyFont="1" applyFill="1" applyBorder="1"/>
    <xf numFmtId="0" fontId="23" fillId="0" borderId="0" xfId="0" applyNumberFormat="1" applyFont="1" applyFill="1" applyBorder="1"/>
    <xf numFmtId="0" fontId="24" fillId="0" borderId="0" xfId="0" applyNumberFormat="1" applyFont="1" applyFill="1" applyBorder="1"/>
    <xf numFmtId="0" fontId="25" fillId="0" borderId="0" xfId="0" applyNumberFormat="1" applyFont="1" applyFill="1" applyBorder="1"/>
    <xf numFmtId="0" fontId="26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/>
    <xf numFmtId="0" fontId="21" fillId="0" borderId="0" xfId="0" applyNumberFormat="1" applyFont="1" applyFill="1" applyBorder="1" applyAlignment="1">
      <alignment wrapText="1"/>
    </xf>
    <xf numFmtId="0" fontId="27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8" fillId="0" borderId="0" xfId="0" applyNumberFormat="1" applyFont="1" applyFill="1" applyBorder="1"/>
    <xf numFmtId="49" fontId="21" fillId="0" borderId="0" xfId="0" applyNumberFormat="1" applyFont="1" applyFill="1" applyBorder="1"/>
    <xf numFmtId="0" fontId="21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 wrapText="1"/>
    </xf>
    <xf numFmtId="0" fontId="13" fillId="0" borderId="7" xfId="39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3" fillId="0" borderId="8" xfId="2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/>
    </xf>
    <xf numFmtId="0" fontId="13" fillId="0" borderId="10" xfId="21" applyFont="1" applyFill="1" applyBorder="1" applyAlignment="1">
      <alignment horizontal="left" vertical="center"/>
    </xf>
    <xf numFmtId="0" fontId="13" fillId="0" borderId="8" xfId="21" applyFont="1" applyFill="1" applyBorder="1" applyAlignment="1">
      <alignment horizontal="center" vertical="center"/>
    </xf>
    <xf numFmtId="0" fontId="13" fillId="0" borderId="8" xfId="21" applyFont="1" applyFill="1" applyBorder="1" applyAlignment="1">
      <alignment horizontal="right" vertical="center"/>
    </xf>
    <xf numFmtId="0" fontId="13" fillId="0" borderId="8" xfId="21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0" xfId="61" applyFont="1" applyFill="1" applyAlignment="1"/>
    <xf numFmtId="0" fontId="12" fillId="0" borderId="0" xfId="0" applyFont="1" applyFill="1" applyAlignment="1"/>
    <xf numFmtId="0" fontId="12" fillId="0" borderId="0" xfId="21" applyFont="1" applyFill="1" applyAlignment="1">
      <alignment horizontal="left" vertical="center"/>
    </xf>
    <xf numFmtId="4" fontId="12" fillId="0" borderId="0" xfId="21" applyNumberFormat="1" applyFont="1" applyFill="1" applyAlignment="1">
      <alignment vertical="center"/>
    </xf>
    <xf numFmtId="166" fontId="12" fillId="0" borderId="0" xfId="41" applyFont="1" applyFill="1" applyAlignment="1">
      <alignment horizontal="center" vertical="center"/>
    </xf>
    <xf numFmtId="4" fontId="12" fillId="0" borderId="0" xfId="41" applyNumberFormat="1" applyFont="1" applyFill="1" applyAlignment="1">
      <alignment horizontal="center" vertical="center"/>
    </xf>
    <xf numFmtId="4" fontId="13" fillId="0" borderId="7" xfId="21" applyNumberFormat="1" applyFont="1" applyFill="1" applyBorder="1" applyAlignment="1">
      <alignment horizontal="center" vertical="center"/>
    </xf>
    <xf numFmtId="0" fontId="13" fillId="0" borderId="7" xfId="21" applyFont="1" applyFill="1" applyBorder="1" applyAlignment="1">
      <alignment horizontal="left" vertical="center"/>
    </xf>
    <xf numFmtId="0" fontId="13" fillId="0" borderId="7" xfId="21" applyFont="1" applyFill="1" applyBorder="1" applyAlignment="1">
      <alignment horizontal="center" vertical="center"/>
    </xf>
    <xf numFmtId="0" fontId="13" fillId="0" borderId="7" xfId="21" applyFont="1" applyFill="1" applyBorder="1" applyAlignment="1">
      <alignment horizontal="center"/>
    </xf>
    <xf numFmtId="0" fontId="13" fillId="0" borderId="10" xfId="21" applyFont="1" applyFill="1" applyBorder="1" applyAlignment="1">
      <alignment horizontal="center" vertical="center"/>
    </xf>
    <xf numFmtId="0" fontId="13" fillId="0" borderId="10" xfId="21" applyFont="1" applyFill="1" applyBorder="1" applyAlignment="1">
      <alignment horizontal="center"/>
    </xf>
    <xf numFmtId="4" fontId="13" fillId="0" borderId="10" xfId="21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/>
    <xf numFmtId="0" fontId="13" fillId="0" borderId="16" xfId="39" applyNumberFormat="1" applyFont="1" applyFill="1" applyBorder="1" applyAlignment="1">
      <alignment horizontal="left" vertical="center"/>
    </xf>
    <xf numFmtId="0" fontId="12" fillId="0" borderId="16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right"/>
    </xf>
    <xf numFmtId="0" fontId="12" fillId="0" borderId="16" xfId="0" applyFont="1" applyFill="1" applyBorder="1" applyAlignment="1">
      <alignment horizontal="center"/>
    </xf>
    <xf numFmtId="0" fontId="12" fillId="0" borderId="0" xfId="0" applyFont="1" applyFill="1"/>
    <xf numFmtId="4" fontId="13" fillId="0" borderId="16" xfId="0" applyNumberFormat="1" applyFont="1" applyFill="1" applyBorder="1"/>
    <xf numFmtId="0" fontId="21" fillId="0" borderId="0" xfId="0" applyNumberFormat="1" applyFont="1" applyFill="1" applyBorder="1" applyAlignment="1">
      <alignment horizontal="left" wrapText="1"/>
    </xf>
    <xf numFmtId="4" fontId="12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49" fontId="12" fillId="0" borderId="13" xfId="39" applyNumberFormat="1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8" xfId="21" applyFont="1" applyFill="1" applyBorder="1" applyAlignment="1">
      <alignment horizontal="center" vertical="center"/>
    </xf>
    <xf numFmtId="0" fontId="12" fillId="0" borderId="8" xfId="39" applyFont="1" applyFill="1" applyBorder="1" applyAlignment="1">
      <alignment horizontal="left" vertical="center"/>
    </xf>
    <xf numFmtId="0" fontId="12" fillId="0" borderId="8" xfId="21" applyFont="1" applyFill="1" applyBorder="1" applyAlignment="1" applyProtection="1">
      <alignment horizontal="left" vertical="center"/>
    </xf>
    <xf numFmtId="0" fontId="12" fillId="0" borderId="8" xfId="21" applyFont="1" applyFill="1" applyBorder="1" applyAlignment="1">
      <alignment horizontal="right" vertical="center"/>
    </xf>
    <xf numFmtId="0" fontId="12" fillId="0" borderId="8" xfId="21" applyFont="1" applyFill="1" applyBorder="1" applyAlignment="1">
      <alignment horizontal="left" vertical="center"/>
    </xf>
    <xf numFmtId="4" fontId="29" fillId="0" borderId="9" xfId="0" applyNumberFormat="1" applyFont="1" applyFill="1" applyBorder="1" applyAlignment="1">
      <alignment horizontal="left" vertical="center"/>
    </xf>
    <xf numFmtId="4" fontId="19" fillId="0" borderId="8" xfId="21" applyNumberFormat="1" applyFont="1" applyFill="1" applyBorder="1" applyAlignment="1">
      <alignment horizontal="left" vertical="center"/>
    </xf>
    <xf numFmtId="4" fontId="12" fillId="0" borderId="8" xfId="21" applyNumberFormat="1" applyFont="1" applyFill="1" applyBorder="1" applyAlignment="1">
      <alignment horizontal="left" vertical="center"/>
    </xf>
    <xf numFmtId="4" fontId="12" fillId="0" borderId="8" xfId="21" applyNumberFormat="1" applyFont="1" applyFill="1" applyBorder="1" applyAlignment="1">
      <alignment horizontal="center" vertical="center"/>
    </xf>
    <xf numFmtId="49" fontId="12" fillId="0" borderId="8" xfId="21" applyNumberFormat="1" applyFont="1" applyFill="1" applyBorder="1" applyAlignment="1">
      <alignment horizontal="center" vertical="center"/>
    </xf>
    <xf numFmtId="4" fontId="12" fillId="0" borderId="10" xfId="22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horizontal="left"/>
    </xf>
    <xf numFmtId="0" fontId="12" fillId="0" borderId="10" xfId="70" applyFont="1" applyFill="1" applyBorder="1" applyAlignment="1">
      <alignment horizontal="center" vertical="center"/>
    </xf>
    <xf numFmtId="0" fontId="12" fillId="0" borderId="10" xfId="70" applyFont="1" applyFill="1" applyBorder="1" applyAlignment="1">
      <alignment horizontal="left" vertical="center"/>
    </xf>
    <xf numFmtId="0" fontId="12" fillId="0" borderId="10" xfId="22" applyFont="1" applyFill="1" applyBorder="1" applyAlignment="1">
      <alignment horizontal="left" vertical="center"/>
    </xf>
    <xf numFmtId="4" fontId="13" fillId="0" borderId="10" xfId="22" applyNumberFormat="1" applyFont="1" applyFill="1" applyBorder="1" applyAlignment="1">
      <alignment vertical="center"/>
    </xf>
    <xf numFmtId="0" fontId="12" fillId="0" borderId="10" xfId="22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7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/>
    <xf numFmtId="0" fontId="12" fillId="0" borderId="7" xfId="2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right" vertical="center"/>
    </xf>
    <xf numFmtId="0" fontId="12" fillId="0" borderId="7" xfId="21" applyFont="1" applyFill="1" applyBorder="1" applyAlignment="1">
      <alignment horizontal="left" vertical="center"/>
    </xf>
    <xf numFmtId="4" fontId="12" fillId="0" borderId="7" xfId="22" applyNumberFormat="1" applyFont="1" applyFill="1" applyBorder="1" applyAlignment="1">
      <alignment vertical="center"/>
    </xf>
    <xf numFmtId="4" fontId="12" fillId="0" borderId="7" xfId="20" applyNumberFormat="1" applyFont="1" applyFill="1" applyBorder="1" applyAlignment="1">
      <alignment vertical="center"/>
    </xf>
    <xf numFmtId="4" fontId="12" fillId="0" borderId="7" xfId="21" applyNumberFormat="1" applyFont="1" applyFill="1" applyBorder="1" applyAlignment="1">
      <alignment vertical="center"/>
    </xf>
    <xf numFmtId="0" fontId="12" fillId="0" borderId="7" xfId="22" applyFont="1" applyFill="1" applyBorder="1" applyAlignment="1">
      <alignment horizontal="center" vertical="center"/>
    </xf>
    <xf numFmtId="1" fontId="12" fillId="0" borderId="7" xfId="22" applyNumberFormat="1" applyFont="1" applyFill="1" applyBorder="1" applyAlignment="1">
      <alignment horizontal="center" vertical="center"/>
    </xf>
    <xf numFmtId="0" fontId="12" fillId="0" borderId="7" xfId="37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vertical="center"/>
    </xf>
    <xf numFmtId="3" fontId="12" fillId="0" borderId="7" xfId="22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left" vertical="center"/>
    </xf>
    <xf numFmtId="0" fontId="12" fillId="0" borderId="14" xfId="21" applyFont="1" applyFill="1" applyBorder="1" applyAlignment="1">
      <alignment horizontal="center" vertical="center"/>
    </xf>
    <xf numFmtId="0" fontId="12" fillId="0" borderId="14" xfId="39" applyNumberFormat="1" applyFont="1" applyFill="1" applyBorder="1" applyAlignment="1">
      <alignment horizontal="left" vertical="center"/>
    </xf>
    <xf numFmtId="0" fontId="12" fillId="0" borderId="14" xfId="21" applyFont="1" applyFill="1" applyBorder="1" applyAlignment="1" applyProtection="1">
      <alignment horizontal="left" vertical="center"/>
    </xf>
    <xf numFmtId="0" fontId="12" fillId="0" borderId="14" xfId="21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4" fontId="12" fillId="0" borderId="14" xfId="21" applyNumberFormat="1" applyFont="1" applyFill="1" applyBorder="1" applyAlignment="1">
      <alignment horizontal="left" vertical="center"/>
    </xf>
    <xf numFmtId="49" fontId="12" fillId="0" borderId="14" xfId="22" applyNumberFormat="1" applyFont="1" applyFill="1" applyBorder="1" applyAlignment="1">
      <alignment horizontal="center" vertical="center"/>
    </xf>
    <xf numFmtId="0" fontId="12" fillId="0" borderId="16" xfId="21" applyFont="1" applyFill="1" applyBorder="1" applyAlignment="1">
      <alignment vertical="center"/>
    </xf>
    <xf numFmtId="4" fontId="12" fillId="0" borderId="7" xfId="22" applyNumberFormat="1" applyFont="1" applyFill="1" applyBorder="1" applyAlignment="1">
      <alignment horizontal="center" vertical="center"/>
    </xf>
    <xf numFmtId="4" fontId="12" fillId="0" borderId="7" xfId="20" applyNumberFormat="1" applyFont="1" applyFill="1" applyBorder="1" applyAlignment="1">
      <alignment horizontal="center" vertical="center"/>
    </xf>
    <xf numFmtId="0" fontId="12" fillId="0" borderId="7" xfId="22" applyFont="1" applyFill="1" applyBorder="1" applyAlignment="1">
      <alignment horizontal="left" vertical="center" wrapText="1"/>
    </xf>
    <xf numFmtId="49" fontId="19" fillId="0" borderId="7" xfId="41" applyNumberFormat="1" applyFont="1" applyFill="1" applyBorder="1" applyAlignment="1">
      <alignment horizontal="left" vertical="center"/>
    </xf>
    <xf numFmtId="0" fontId="19" fillId="0" borderId="7" xfId="68" applyNumberFormat="1" applyFont="1" applyFill="1" applyBorder="1" applyAlignment="1" applyProtection="1">
      <alignment horizontal="left" vertical="center"/>
      <protection hidden="1"/>
    </xf>
    <xf numFmtId="4" fontId="12" fillId="0" borderId="7" xfId="22" applyNumberFormat="1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center" wrapText="1"/>
    </xf>
    <xf numFmtId="0" fontId="12" fillId="0" borderId="7" xfId="22" applyFont="1" applyFill="1" applyBorder="1" applyAlignment="1">
      <alignment horizontal="left" vertical="center"/>
    </xf>
    <xf numFmtId="0" fontId="12" fillId="0" borderId="8" xfId="64" applyFont="1" applyFill="1" applyBorder="1" applyAlignment="1">
      <alignment vertical="center"/>
    </xf>
    <xf numFmtId="0" fontId="12" fillId="0" borderId="8" xfId="68" applyNumberFormat="1" applyFont="1" applyFill="1" applyBorder="1" applyAlignment="1">
      <alignment vertical="center"/>
    </xf>
    <xf numFmtId="4" fontId="12" fillId="0" borderId="8" xfId="22" applyNumberFormat="1" applyFont="1" applyFill="1" applyBorder="1" applyAlignment="1">
      <alignment horizontal="right" vertical="center"/>
    </xf>
    <xf numFmtId="166" fontId="12" fillId="0" borderId="8" xfId="41" applyFont="1" applyFill="1" applyBorder="1" applyAlignment="1">
      <alignment vertical="center"/>
    </xf>
    <xf numFmtId="4" fontId="12" fillId="0" borderId="8" xfId="0" applyNumberFormat="1" applyFont="1" applyFill="1" applyBorder="1" applyAlignment="1">
      <alignment vertical="center"/>
    </xf>
    <xf numFmtId="3" fontId="12" fillId="0" borderId="8" xfId="22" applyNumberFormat="1" applyFont="1" applyFill="1" applyBorder="1" applyAlignment="1">
      <alignment horizontal="center" vertical="center"/>
    </xf>
    <xf numFmtId="0" fontId="12" fillId="0" borderId="8" xfId="22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13" xfId="22" applyFont="1" applyFill="1" applyBorder="1" applyAlignment="1">
      <alignment horizontal="left" vertical="center"/>
    </xf>
    <xf numFmtId="0" fontId="12" fillId="0" borderId="14" xfId="22" applyFont="1" applyFill="1" applyBorder="1" applyAlignment="1">
      <alignment horizontal="left" vertical="center"/>
    </xf>
    <xf numFmtId="4" fontId="12" fillId="0" borderId="14" xfId="22" applyNumberFormat="1" applyFont="1" applyFill="1" applyBorder="1" applyAlignment="1">
      <alignment horizontal="left" vertical="center"/>
    </xf>
    <xf numFmtId="4" fontId="12" fillId="0" borderId="14" xfId="20" applyNumberFormat="1" applyFont="1" applyFill="1" applyBorder="1" applyAlignment="1">
      <alignment horizontal="left" vertical="center"/>
    </xf>
    <xf numFmtId="4" fontId="13" fillId="0" borderId="14" xfId="22" applyNumberFormat="1" applyFont="1" applyFill="1" applyBorder="1" applyAlignment="1">
      <alignment horizontal="left" vertical="center"/>
    </xf>
    <xf numFmtId="4" fontId="12" fillId="0" borderId="14" xfId="0" applyNumberFormat="1" applyFont="1" applyFill="1" applyBorder="1" applyAlignment="1">
      <alignment vertical="center"/>
    </xf>
    <xf numFmtId="3" fontId="12" fillId="0" borderId="14" xfId="22" applyNumberFormat="1" applyFont="1" applyFill="1" applyBorder="1" applyAlignment="1">
      <alignment horizontal="center" vertical="center"/>
    </xf>
    <xf numFmtId="0" fontId="12" fillId="0" borderId="14" xfId="22" applyFont="1" applyFill="1" applyBorder="1" applyAlignment="1">
      <alignment horizontal="center" vertical="center"/>
    </xf>
    <xf numFmtId="166" fontId="12" fillId="0" borderId="15" xfId="41" applyFont="1" applyFill="1" applyBorder="1" applyAlignment="1">
      <alignment horizontal="left" vertical="center"/>
    </xf>
    <xf numFmtId="166" fontId="12" fillId="0" borderId="14" xfId="41" applyFont="1" applyFill="1" applyBorder="1" applyAlignment="1">
      <alignment horizontal="left" vertical="center"/>
    </xf>
    <xf numFmtId="4" fontId="12" fillId="0" borderId="16" xfId="21" applyNumberFormat="1" applyFont="1" applyFill="1" applyBorder="1" applyAlignment="1">
      <alignment horizontal="left" vertical="center"/>
    </xf>
    <xf numFmtId="4" fontId="12" fillId="0" borderId="14" xfId="21" applyNumberFormat="1" applyFont="1" applyFill="1" applyBorder="1" applyAlignment="1">
      <alignment horizontal="right" vertical="center"/>
    </xf>
    <xf numFmtId="49" fontId="12" fillId="0" borderId="14" xfId="22" applyNumberFormat="1" applyFont="1" applyFill="1" applyBorder="1" applyAlignment="1">
      <alignment horizontal="right" vertical="center"/>
    </xf>
    <xf numFmtId="0" fontId="12" fillId="0" borderId="14" xfId="2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/>
    </xf>
    <xf numFmtId="0" fontId="0" fillId="0" borderId="0" xfId="0" applyFill="1"/>
    <xf numFmtId="4" fontId="13" fillId="0" borderId="6" xfId="21" applyNumberFormat="1" applyFont="1" applyFill="1" applyBorder="1" applyAlignment="1">
      <alignment vertical="center"/>
    </xf>
    <xf numFmtId="4" fontId="13" fillId="0" borderId="3" xfId="21" applyNumberFormat="1" applyFont="1" applyFill="1" applyBorder="1" applyAlignment="1">
      <alignment vertical="center"/>
    </xf>
    <xf numFmtId="0" fontId="13" fillId="0" borderId="6" xfId="21" applyFont="1" applyFill="1" applyBorder="1" applyAlignment="1">
      <alignment vertical="center"/>
    </xf>
    <xf numFmtId="0" fontId="13" fillId="0" borderId="3" xfId="21" applyFont="1" applyFill="1" applyBorder="1" applyAlignment="1">
      <alignment vertical="center"/>
    </xf>
    <xf numFmtId="4" fontId="13" fillId="0" borderId="9" xfId="21" applyNumberFormat="1" applyFont="1" applyFill="1" applyBorder="1" applyAlignment="1">
      <alignment horizontal="center" vertical="center"/>
    </xf>
    <xf numFmtId="4" fontId="13" fillId="0" borderId="4" xfId="21" applyNumberFormat="1" applyFont="1" applyFill="1" applyBorder="1" applyAlignment="1">
      <alignment horizontal="center" vertical="center"/>
    </xf>
    <xf numFmtId="4" fontId="13" fillId="0" borderId="5" xfId="21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horizontal="left" vertical="center" wrapText="1"/>
    </xf>
  </cellXfs>
  <cellStyles count="72">
    <cellStyle name=" 1" xfId="1"/>
    <cellStyle name="Normal 2" xfId="2"/>
    <cellStyle name="Normal 2 3 2" xfId="3"/>
    <cellStyle name="Normal 2 3 2 2" xfId="4"/>
    <cellStyle name="Normal 2 3 2 2 2" xfId="67"/>
    <cellStyle name="Normal 2 3 2 3" xfId="5"/>
    <cellStyle name="Normal 2 3 2 4" xfId="63"/>
    <cellStyle name="Normal 3" xfId="6"/>
    <cellStyle name="Normal 3 2" xfId="7"/>
    <cellStyle name="SAS FM Read-only data cell (read-only table)" xfId="8"/>
    <cellStyle name="SAS FM Read-only data cell (read-only table) 3" xfId="9"/>
    <cellStyle name="SAS FM Row header" xfId="10"/>
    <cellStyle name="Style 1" xfId="11"/>
    <cellStyle name="Гиперссылка 2" xfId="12"/>
    <cellStyle name="Обычный" xfId="0" builtinId="0"/>
    <cellStyle name="Обычный 10" xfId="13"/>
    <cellStyle name="Обычный 10 2" xfId="14"/>
    <cellStyle name="Обычный 10 2 2" xfId="64"/>
    <cellStyle name="Обычный 11" xfId="15"/>
    <cellStyle name="Обычный 11 2" xfId="16"/>
    <cellStyle name="Обычный 12" xfId="17"/>
    <cellStyle name="Обычный 13" xfId="18"/>
    <cellStyle name="Обычный 14" xfId="61"/>
    <cellStyle name="Обычный 142" xfId="69"/>
    <cellStyle name="Обычный 15" xfId="19"/>
    <cellStyle name="Обычный 15 2" xfId="65"/>
    <cellStyle name="Обычный 16" xfId="20"/>
    <cellStyle name="Обычный 2" xfId="21"/>
    <cellStyle name="Обычный 2 2" xfId="22"/>
    <cellStyle name="Обычный 2 2 2 2" xfId="23"/>
    <cellStyle name="Обычный 2 2 2_Корр ГПЗ 2012 (для РА)финал" xfId="24"/>
    <cellStyle name="Обычный 2 2 3" xfId="25"/>
    <cellStyle name="Обычный 2 3_Корр ГПЗ 2012 (для РА)финал" xfId="26"/>
    <cellStyle name="Обычный 2_План ГЗ на 2011г  первочередные " xfId="27"/>
    <cellStyle name="Обычный 22" xfId="28"/>
    <cellStyle name="Обычный 3" xfId="29"/>
    <cellStyle name="Обычный 3 2" xfId="30"/>
    <cellStyle name="Обычный 4" xfId="31"/>
    <cellStyle name="Обычный 4 2" xfId="66"/>
    <cellStyle name="Обычный 4 2 2" xfId="68"/>
    <cellStyle name="Обычный 5" xfId="32"/>
    <cellStyle name="Обычный 6" xfId="33"/>
    <cellStyle name="Обычный 7" xfId="34"/>
    <cellStyle name="Обычный 8" xfId="35"/>
    <cellStyle name="Обычный 9" xfId="36"/>
    <cellStyle name="Обычный_Лист1" xfId="37"/>
    <cellStyle name="Обычный_Лист1 4" xfId="70"/>
    <cellStyle name="Обычный_Производственная программа на 2006 год ДОТиОС АО РД КМГ" xfId="71"/>
    <cellStyle name="Процентный 2" xfId="38"/>
    <cellStyle name="Стиль 1" xfId="39"/>
    <cellStyle name="Стиль 1 2" xfId="40"/>
    <cellStyle name="Финансовый" xfId="41" builtinId="3"/>
    <cellStyle name="Финансовый 10" xfId="42"/>
    <cellStyle name="Финансовый 11" xfId="62"/>
    <cellStyle name="Финансовый 2" xfId="43"/>
    <cellStyle name="Финансовый 2 2" xfId="44"/>
    <cellStyle name="Финансовый 2 3" xfId="45"/>
    <cellStyle name="Финансовый 2 5" xfId="46"/>
    <cellStyle name="Финансовый 3" xfId="47"/>
    <cellStyle name="Финансовый 4" xfId="48"/>
    <cellStyle name="Финансовый 4 2" xfId="49"/>
    <cellStyle name="Финансовый 5" xfId="50"/>
    <cellStyle name="Финансовый 6" xfId="51"/>
    <cellStyle name="Финансовый 6 2" xfId="52"/>
    <cellStyle name="Финансовый 7" xfId="53"/>
    <cellStyle name="Финансовый 7 2" xfId="54"/>
    <cellStyle name="Финансовый 8" xfId="55"/>
    <cellStyle name="Финансовый 8 2" xfId="56"/>
    <cellStyle name="Финансовый 9" xfId="57"/>
    <cellStyle name="Финансовый 9 2" xfId="58"/>
    <cellStyle name="Финансовый 9 3" xfId="59"/>
    <cellStyle name="Хороший 2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106"/>
  <sheetViews>
    <sheetView tabSelected="1" zoomScale="85" zoomScaleNormal="85" workbookViewId="0">
      <pane ySplit="7" topLeftCell="A14" activePane="bottomLeft" state="frozen"/>
      <selection pane="bottomLeft" activeCell="L26" sqref="L26"/>
    </sheetView>
  </sheetViews>
  <sheetFormatPr defaultRowHeight="12.75" x14ac:dyDescent="0.2"/>
  <cols>
    <col min="1" max="1" width="9.140625" style="30"/>
    <col min="2" max="2" width="9.42578125" style="40" customWidth="1"/>
    <col min="3" max="4" width="9.140625" style="40"/>
    <col min="5" max="5" width="12.5703125" style="40" customWidth="1"/>
    <col min="6" max="6" width="28.140625" style="40" customWidth="1"/>
    <col min="7" max="7" width="6.140625" style="147" customWidth="1"/>
    <col min="8" max="8" width="4.42578125" style="40" customWidth="1"/>
    <col min="9" max="10" width="9.140625" style="40"/>
    <col min="11" max="11" width="4.28515625" style="40" customWidth="1"/>
    <col min="12" max="12" width="9.140625" style="40"/>
    <col min="13" max="13" width="7" style="40" customWidth="1"/>
    <col min="14" max="14" width="18.85546875" style="40" customWidth="1"/>
    <col min="15" max="15" width="17.7109375" style="40" customWidth="1"/>
    <col min="16" max="16" width="19" style="40" customWidth="1"/>
    <col min="17" max="17" width="12.7109375" style="40" customWidth="1"/>
    <col min="18" max="18" width="14" style="40" customWidth="1"/>
    <col min="19" max="21" width="16.7109375" style="40" customWidth="1"/>
    <col min="22" max="22" width="13.7109375" style="40" customWidth="1"/>
    <col min="23" max="23" width="14.28515625" style="40" customWidth="1"/>
    <col min="24" max="24" width="16.7109375" style="40" customWidth="1"/>
    <col min="25" max="25" width="16.5703125" style="40" customWidth="1"/>
    <col min="26" max="26" width="7.28515625" style="30" customWidth="1"/>
    <col min="27" max="27" width="6.28515625" style="30" customWidth="1"/>
    <col min="28" max="28" width="11.85546875" style="30" customWidth="1"/>
    <col min="29" max="16384" width="9.140625" style="40"/>
  </cols>
  <sheetData>
    <row r="1" spans="1:225" s="2" customFormat="1" x14ac:dyDescent="0.2">
      <c r="A1" s="30"/>
      <c r="B1" s="40"/>
      <c r="C1" s="40"/>
      <c r="D1" s="40"/>
      <c r="E1" s="40"/>
      <c r="F1" s="39"/>
      <c r="G1" s="11"/>
      <c r="H1" s="39"/>
      <c r="I1" s="39"/>
      <c r="J1" s="39"/>
      <c r="K1" s="39"/>
      <c r="L1" s="39"/>
      <c r="M1" s="39"/>
      <c r="N1" s="39"/>
      <c r="O1" s="39"/>
      <c r="P1" s="39"/>
      <c r="Q1" s="39"/>
      <c r="R1" s="40"/>
      <c r="S1" s="40"/>
      <c r="T1" s="10" t="s">
        <v>84</v>
      </c>
      <c r="U1" s="39"/>
      <c r="V1" s="39"/>
      <c r="W1" s="11"/>
      <c r="X1" s="40"/>
      <c r="Y1" s="40"/>
      <c r="AC1" s="5"/>
      <c r="AD1" s="6"/>
    </row>
    <row r="2" spans="1:225" s="2" customFormat="1" x14ac:dyDescent="0.2">
      <c r="A2" s="30"/>
      <c r="B2" s="40"/>
      <c r="C2" s="40"/>
      <c r="D2" s="40"/>
      <c r="E2" s="40"/>
      <c r="F2" s="12" t="s">
        <v>119</v>
      </c>
      <c r="G2" s="11"/>
      <c r="H2" s="39"/>
      <c r="I2" s="39"/>
      <c r="J2" s="39"/>
      <c r="K2" s="39"/>
      <c r="L2" s="39"/>
      <c r="M2" s="39"/>
      <c r="N2" s="39"/>
      <c r="O2" s="39"/>
      <c r="P2" s="39"/>
      <c r="Q2" s="39"/>
      <c r="R2" s="40"/>
      <c r="S2" s="40"/>
      <c r="T2" s="10" t="s">
        <v>251</v>
      </c>
      <c r="U2" s="39"/>
      <c r="V2" s="39"/>
      <c r="W2" s="11"/>
      <c r="X2" s="40"/>
      <c r="Y2" s="40"/>
      <c r="AC2" s="5"/>
      <c r="AD2" s="6"/>
    </row>
    <row r="3" spans="1:225" s="2" customFormat="1" x14ac:dyDescent="0.2">
      <c r="A3" s="3"/>
      <c r="B3" s="7"/>
      <c r="C3" s="4"/>
      <c r="D3" s="4"/>
      <c r="E3" s="4"/>
      <c r="F3" s="4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5"/>
      <c r="AD3" s="6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</row>
    <row r="4" spans="1:225" s="1" customFormat="1" x14ac:dyDescent="0.2">
      <c r="B4" s="7"/>
      <c r="C4" s="41"/>
      <c r="D4" s="41"/>
      <c r="E4" s="41"/>
      <c r="F4" s="41"/>
      <c r="I4" s="41"/>
      <c r="J4" s="41"/>
      <c r="K4" s="41"/>
      <c r="L4" s="41"/>
      <c r="M4" s="41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AC4" s="43"/>
      <c r="AD4" s="44"/>
    </row>
    <row r="5" spans="1:225" ht="57.75" customHeight="1" x14ac:dyDescent="0.2">
      <c r="A5" s="152" t="s">
        <v>31</v>
      </c>
      <c r="B5" s="152" t="s">
        <v>5</v>
      </c>
      <c r="C5" s="152" t="s">
        <v>32</v>
      </c>
      <c r="D5" s="152" t="s">
        <v>33</v>
      </c>
      <c r="E5" s="152" t="s">
        <v>34</v>
      </c>
      <c r="F5" s="152" t="s">
        <v>35</v>
      </c>
      <c r="G5" s="152" t="s">
        <v>0</v>
      </c>
      <c r="H5" s="152" t="s">
        <v>36</v>
      </c>
      <c r="I5" s="152" t="s">
        <v>37</v>
      </c>
      <c r="J5" s="152" t="s">
        <v>1</v>
      </c>
      <c r="K5" s="152" t="s">
        <v>8</v>
      </c>
      <c r="L5" s="152" t="s">
        <v>6</v>
      </c>
      <c r="M5" s="152" t="s">
        <v>38</v>
      </c>
      <c r="N5" s="154" t="s">
        <v>2</v>
      </c>
      <c r="O5" s="155"/>
      <c r="P5" s="155"/>
      <c r="Q5" s="155"/>
      <c r="R5" s="155"/>
      <c r="S5" s="155"/>
      <c r="T5" s="155"/>
      <c r="U5" s="155"/>
      <c r="V5" s="156"/>
      <c r="W5" s="150" t="s">
        <v>3</v>
      </c>
      <c r="X5" s="150" t="s">
        <v>39</v>
      </c>
      <c r="Y5" s="150" t="s">
        <v>40</v>
      </c>
      <c r="Z5" s="152" t="s">
        <v>7</v>
      </c>
      <c r="AA5" s="152" t="s">
        <v>41</v>
      </c>
      <c r="AB5" s="152" t="s">
        <v>4</v>
      </c>
    </row>
    <row r="6" spans="1:225" ht="40.5" customHeight="1" x14ac:dyDescent="0.2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45" t="s">
        <v>42</v>
      </c>
      <c r="O6" s="45" t="s">
        <v>43</v>
      </c>
      <c r="P6" s="45" t="s">
        <v>44</v>
      </c>
      <c r="Q6" s="45" t="s">
        <v>45</v>
      </c>
      <c r="R6" s="45" t="s">
        <v>46</v>
      </c>
      <c r="S6" s="45" t="s">
        <v>47</v>
      </c>
      <c r="T6" s="45" t="s">
        <v>48</v>
      </c>
      <c r="U6" s="45" t="s">
        <v>51</v>
      </c>
      <c r="V6" s="45" t="s">
        <v>69</v>
      </c>
      <c r="W6" s="151"/>
      <c r="X6" s="151"/>
      <c r="Y6" s="151"/>
      <c r="Z6" s="153"/>
      <c r="AA6" s="153"/>
      <c r="AB6" s="153"/>
    </row>
    <row r="7" spans="1:225" x14ac:dyDescent="0.2">
      <c r="A7" s="47">
        <v>1</v>
      </c>
      <c r="B7" s="47">
        <v>2</v>
      </c>
      <c r="C7" s="46">
        <v>3</v>
      </c>
      <c r="D7" s="47">
        <v>4</v>
      </c>
      <c r="E7" s="47">
        <v>5</v>
      </c>
      <c r="F7" s="47">
        <v>6</v>
      </c>
      <c r="G7" s="47">
        <v>7</v>
      </c>
      <c r="H7" s="47">
        <v>8</v>
      </c>
      <c r="I7" s="47">
        <v>9</v>
      </c>
      <c r="J7" s="47">
        <v>10</v>
      </c>
      <c r="K7" s="47">
        <v>11</v>
      </c>
      <c r="L7" s="47">
        <v>12</v>
      </c>
      <c r="M7" s="47">
        <v>13</v>
      </c>
      <c r="N7" s="47">
        <v>14</v>
      </c>
      <c r="O7" s="47">
        <v>14</v>
      </c>
      <c r="P7" s="47">
        <v>14</v>
      </c>
      <c r="Q7" s="47">
        <v>14</v>
      </c>
      <c r="R7" s="47">
        <v>14</v>
      </c>
      <c r="S7" s="47">
        <v>14</v>
      </c>
      <c r="T7" s="47">
        <v>14</v>
      </c>
      <c r="U7" s="47">
        <v>14</v>
      </c>
      <c r="V7" s="47">
        <v>14</v>
      </c>
      <c r="W7" s="47">
        <v>15</v>
      </c>
      <c r="X7" s="47">
        <v>16</v>
      </c>
      <c r="Y7" s="47">
        <v>17</v>
      </c>
      <c r="Z7" s="47">
        <v>18</v>
      </c>
      <c r="AA7" s="48">
        <v>19</v>
      </c>
      <c r="AB7" s="47">
        <v>20</v>
      </c>
    </row>
    <row r="8" spans="1:225" x14ac:dyDescent="0.2">
      <c r="A8" s="32" t="s">
        <v>103</v>
      </c>
      <c r="B8" s="35"/>
      <c r="C8" s="32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7"/>
      <c r="AB8" s="35"/>
    </row>
    <row r="9" spans="1:225" x14ac:dyDescent="0.2">
      <c r="A9" s="34" t="s">
        <v>97</v>
      </c>
      <c r="B9" s="49"/>
      <c r="C9" s="34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50"/>
      <c r="AB9" s="49"/>
    </row>
    <row r="10" spans="1:225" x14ac:dyDescent="0.2">
      <c r="A10" s="62" t="s">
        <v>121</v>
      </c>
      <c r="B10" s="63" t="s">
        <v>9</v>
      </c>
      <c r="C10" s="33" t="s">
        <v>122</v>
      </c>
      <c r="D10" s="33" t="s">
        <v>123</v>
      </c>
      <c r="E10" s="33" t="s">
        <v>124</v>
      </c>
      <c r="F10" s="33" t="s">
        <v>125</v>
      </c>
      <c r="G10" s="64" t="s">
        <v>10</v>
      </c>
      <c r="H10" s="33">
        <v>53</v>
      </c>
      <c r="I10" s="33" t="s">
        <v>126</v>
      </c>
      <c r="J10" s="33" t="s">
        <v>127</v>
      </c>
      <c r="K10" s="33" t="s">
        <v>128</v>
      </c>
      <c r="L10" s="33" t="s">
        <v>129</v>
      </c>
      <c r="M10" s="33" t="s">
        <v>130</v>
      </c>
      <c r="N10" s="61"/>
      <c r="O10" s="61"/>
      <c r="P10" s="61"/>
      <c r="Q10" s="61">
        <v>142</v>
      </c>
      <c r="R10" s="61">
        <v>135.80000000000001</v>
      </c>
      <c r="S10" s="61">
        <v>135.80000000000001</v>
      </c>
      <c r="T10" s="61">
        <v>135.80000000000001</v>
      </c>
      <c r="U10" s="61">
        <v>135.80000000000001</v>
      </c>
      <c r="V10" s="61"/>
      <c r="W10" s="61">
        <v>1399019.4642857141</v>
      </c>
      <c r="X10" s="61">
        <v>0</v>
      </c>
      <c r="Y10" s="61">
        <f t="shared" ref="Y10:Y21" si="0">X10*1.12</f>
        <v>0</v>
      </c>
      <c r="Z10" s="62" t="s">
        <v>131</v>
      </c>
      <c r="AA10" s="62">
        <v>2014</v>
      </c>
      <c r="AB10" s="62">
        <v>14</v>
      </c>
    </row>
    <row r="11" spans="1:225" x14ac:dyDescent="0.2">
      <c r="A11" s="62" t="s">
        <v>132</v>
      </c>
      <c r="B11" s="63" t="s">
        <v>9</v>
      </c>
      <c r="C11" s="33" t="s">
        <v>133</v>
      </c>
      <c r="D11" s="33" t="s">
        <v>134</v>
      </c>
      <c r="E11" s="33" t="s">
        <v>135</v>
      </c>
      <c r="F11" s="33" t="s">
        <v>136</v>
      </c>
      <c r="G11" s="64" t="s">
        <v>10</v>
      </c>
      <c r="H11" s="33">
        <v>45</v>
      </c>
      <c r="I11" s="33" t="s">
        <v>137</v>
      </c>
      <c r="J11" s="33" t="s">
        <v>127</v>
      </c>
      <c r="K11" s="33" t="s">
        <v>128</v>
      </c>
      <c r="L11" s="33" t="s">
        <v>129</v>
      </c>
      <c r="M11" s="33" t="s">
        <v>138</v>
      </c>
      <c r="N11" s="61"/>
      <c r="O11" s="61"/>
      <c r="P11" s="61"/>
      <c r="Q11" s="61">
        <v>50</v>
      </c>
      <c r="R11" s="61">
        <v>0</v>
      </c>
      <c r="S11" s="61">
        <v>0</v>
      </c>
      <c r="T11" s="61">
        <v>0</v>
      </c>
      <c r="U11" s="61">
        <v>0</v>
      </c>
      <c r="V11" s="61"/>
      <c r="W11" s="61">
        <v>2000</v>
      </c>
      <c r="X11" s="61">
        <v>0</v>
      </c>
      <c r="Y11" s="61">
        <f t="shared" si="0"/>
        <v>0</v>
      </c>
      <c r="Z11" s="62" t="s">
        <v>131</v>
      </c>
      <c r="AA11" s="62">
        <v>2015</v>
      </c>
      <c r="AB11" s="62">
        <v>14</v>
      </c>
    </row>
    <row r="12" spans="1:225" x14ac:dyDescent="0.2">
      <c r="A12" s="62" t="s">
        <v>139</v>
      </c>
      <c r="B12" s="63" t="s">
        <v>9</v>
      </c>
      <c r="C12" s="33" t="s">
        <v>140</v>
      </c>
      <c r="D12" s="33" t="s">
        <v>141</v>
      </c>
      <c r="E12" s="33" t="s">
        <v>142</v>
      </c>
      <c r="F12" s="33" t="s">
        <v>143</v>
      </c>
      <c r="G12" s="64" t="s">
        <v>10</v>
      </c>
      <c r="H12" s="33">
        <v>45</v>
      </c>
      <c r="I12" s="33" t="s">
        <v>137</v>
      </c>
      <c r="J12" s="33" t="s">
        <v>127</v>
      </c>
      <c r="K12" s="33" t="s">
        <v>128</v>
      </c>
      <c r="L12" s="33" t="s">
        <v>129</v>
      </c>
      <c r="M12" s="33" t="s">
        <v>138</v>
      </c>
      <c r="N12" s="61"/>
      <c r="O12" s="61"/>
      <c r="P12" s="61"/>
      <c r="Q12" s="61">
        <v>60</v>
      </c>
      <c r="R12" s="61">
        <v>0</v>
      </c>
      <c r="S12" s="61">
        <v>0</v>
      </c>
      <c r="T12" s="61">
        <v>0</v>
      </c>
      <c r="U12" s="61">
        <v>0</v>
      </c>
      <c r="V12" s="61"/>
      <c r="W12" s="61">
        <v>534.86</v>
      </c>
      <c r="X12" s="61">
        <v>0</v>
      </c>
      <c r="Y12" s="61">
        <f t="shared" si="0"/>
        <v>0</v>
      </c>
      <c r="Z12" s="62" t="s">
        <v>131</v>
      </c>
      <c r="AA12" s="62">
        <v>2015</v>
      </c>
      <c r="AB12" s="62">
        <v>14</v>
      </c>
    </row>
    <row r="13" spans="1:225" x14ac:dyDescent="0.2">
      <c r="A13" s="62" t="s">
        <v>144</v>
      </c>
      <c r="B13" s="63" t="s">
        <v>9</v>
      </c>
      <c r="C13" s="33" t="s">
        <v>145</v>
      </c>
      <c r="D13" s="33" t="s">
        <v>146</v>
      </c>
      <c r="E13" s="33" t="s">
        <v>147</v>
      </c>
      <c r="F13" s="33" t="s">
        <v>148</v>
      </c>
      <c r="G13" s="64" t="s">
        <v>10</v>
      </c>
      <c r="H13" s="33">
        <v>57</v>
      </c>
      <c r="I13" s="33" t="s">
        <v>149</v>
      </c>
      <c r="J13" s="33" t="s">
        <v>127</v>
      </c>
      <c r="K13" s="33" t="s">
        <v>128</v>
      </c>
      <c r="L13" s="33" t="s">
        <v>129</v>
      </c>
      <c r="M13" s="33" t="s">
        <v>150</v>
      </c>
      <c r="N13" s="61"/>
      <c r="O13" s="61"/>
      <c r="P13" s="61"/>
      <c r="Q13" s="61">
        <v>2</v>
      </c>
      <c r="R13" s="61">
        <v>0</v>
      </c>
      <c r="S13" s="61">
        <v>2</v>
      </c>
      <c r="T13" s="61">
        <v>2</v>
      </c>
      <c r="U13" s="61">
        <v>2</v>
      </c>
      <c r="V13" s="61"/>
      <c r="W13" s="61">
        <v>27800</v>
      </c>
      <c r="X13" s="61">
        <v>0</v>
      </c>
      <c r="Y13" s="61">
        <f t="shared" si="0"/>
        <v>0</v>
      </c>
      <c r="Z13" s="62" t="s">
        <v>131</v>
      </c>
      <c r="AA13" s="62">
        <v>2014</v>
      </c>
      <c r="AB13" s="62">
        <v>14</v>
      </c>
    </row>
    <row r="14" spans="1:225" x14ac:dyDescent="0.2">
      <c r="A14" s="62" t="s">
        <v>151</v>
      </c>
      <c r="B14" s="63" t="s">
        <v>9</v>
      </c>
      <c r="C14" s="33" t="s">
        <v>152</v>
      </c>
      <c r="D14" s="33" t="s">
        <v>146</v>
      </c>
      <c r="E14" s="33" t="s">
        <v>153</v>
      </c>
      <c r="F14" s="33" t="s">
        <v>154</v>
      </c>
      <c r="G14" s="64" t="s">
        <v>10</v>
      </c>
      <c r="H14" s="33">
        <v>57</v>
      </c>
      <c r="I14" s="33" t="s">
        <v>149</v>
      </c>
      <c r="J14" s="33" t="s">
        <v>127</v>
      </c>
      <c r="K14" s="33" t="s">
        <v>128</v>
      </c>
      <c r="L14" s="33" t="s">
        <v>129</v>
      </c>
      <c r="M14" s="33" t="s">
        <v>150</v>
      </c>
      <c r="N14" s="61"/>
      <c r="O14" s="61"/>
      <c r="P14" s="61"/>
      <c r="Q14" s="61">
        <v>1</v>
      </c>
      <c r="R14" s="61">
        <v>1</v>
      </c>
      <c r="S14" s="61">
        <v>1</v>
      </c>
      <c r="T14" s="61">
        <v>1</v>
      </c>
      <c r="U14" s="61">
        <v>1</v>
      </c>
      <c r="V14" s="61"/>
      <c r="W14" s="61">
        <v>25299.999999999996</v>
      </c>
      <c r="X14" s="61">
        <v>0</v>
      </c>
      <c r="Y14" s="61">
        <f t="shared" si="0"/>
        <v>0</v>
      </c>
      <c r="Z14" s="62" t="s">
        <v>131</v>
      </c>
      <c r="AA14" s="62">
        <v>2014</v>
      </c>
      <c r="AB14" s="62">
        <v>14</v>
      </c>
    </row>
    <row r="15" spans="1:225" x14ac:dyDescent="0.2">
      <c r="A15" s="62" t="s">
        <v>155</v>
      </c>
      <c r="B15" s="63" t="s">
        <v>9</v>
      </c>
      <c r="C15" s="33" t="s">
        <v>156</v>
      </c>
      <c r="D15" s="33" t="s">
        <v>146</v>
      </c>
      <c r="E15" s="33" t="s">
        <v>157</v>
      </c>
      <c r="F15" s="33" t="s">
        <v>158</v>
      </c>
      <c r="G15" s="64" t="s">
        <v>10</v>
      </c>
      <c r="H15" s="33">
        <v>57</v>
      </c>
      <c r="I15" s="33" t="s">
        <v>159</v>
      </c>
      <c r="J15" s="33" t="s">
        <v>127</v>
      </c>
      <c r="K15" s="33" t="s">
        <v>128</v>
      </c>
      <c r="L15" s="33" t="s">
        <v>129</v>
      </c>
      <c r="M15" s="33" t="s">
        <v>150</v>
      </c>
      <c r="N15" s="61"/>
      <c r="O15" s="61"/>
      <c r="P15" s="61"/>
      <c r="Q15" s="61"/>
      <c r="R15" s="61">
        <v>7</v>
      </c>
      <c r="S15" s="61">
        <v>9</v>
      </c>
      <c r="T15" s="61">
        <v>9</v>
      </c>
      <c r="U15" s="61">
        <v>9</v>
      </c>
      <c r="V15" s="61">
        <v>9</v>
      </c>
      <c r="W15" s="61">
        <v>20535.71</v>
      </c>
      <c r="X15" s="61">
        <v>0</v>
      </c>
      <c r="Y15" s="61">
        <f t="shared" si="0"/>
        <v>0</v>
      </c>
      <c r="Z15" s="62" t="s">
        <v>131</v>
      </c>
      <c r="AA15" s="62">
        <v>2016</v>
      </c>
      <c r="AB15" s="62">
        <v>14</v>
      </c>
    </row>
    <row r="16" spans="1:225" x14ac:dyDescent="0.2">
      <c r="A16" s="62" t="s">
        <v>160</v>
      </c>
      <c r="B16" s="63" t="s">
        <v>9</v>
      </c>
      <c r="C16" s="33" t="s">
        <v>161</v>
      </c>
      <c r="D16" s="33" t="s">
        <v>162</v>
      </c>
      <c r="E16" s="33" t="s">
        <v>163</v>
      </c>
      <c r="F16" s="33" t="s">
        <v>164</v>
      </c>
      <c r="G16" s="64" t="s">
        <v>10</v>
      </c>
      <c r="H16" s="33">
        <v>45</v>
      </c>
      <c r="I16" s="33" t="s">
        <v>165</v>
      </c>
      <c r="J16" s="33" t="s">
        <v>127</v>
      </c>
      <c r="K16" s="33" t="s">
        <v>128</v>
      </c>
      <c r="L16" s="33" t="s">
        <v>129</v>
      </c>
      <c r="M16" s="33" t="s">
        <v>166</v>
      </c>
      <c r="N16" s="61"/>
      <c r="O16" s="61"/>
      <c r="P16" s="61"/>
      <c r="Q16" s="61">
        <v>1186</v>
      </c>
      <c r="R16" s="61">
        <v>336</v>
      </c>
      <c r="S16" s="61">
        <v>336</v>
      </c>
      <c r="T16" s="61">
        <v>336</v>
      </c>
      <c r="U16" s="61">
        <v>336</v>
      </c>
      <c r="V16" s="61"/>
      <c r="W16" s="61">
        <v>16517.849999999999</v>
      </c>
      <c r="X16" s="61">
        <v>0</v>
      </c>
      <c r="Y16" s="61">
        <f t="shared" si="0"/>
        <v>0</v>
      </c>
      <c r="Z16" s="62" t="s">
        <v>131</v>
      </c>
      <c r="AA16" s="62">
        <v>2014</v>
      </c>
      <c r="AB16" s="62">
        <v>14</v>
      </c>
    </row>
    <row r="17" spans="1:28" x14ac:dyDescent="0.2">
      <c r="A17" s="62" t="s">
        <v>167</v>
      </c>
      <c r="B17" s="63" t="s">
        <v>9</v>
      </c>
      <c r="C17" s="33" t="s">
        <v>168</v>
      </c>
      <c r="D17" s="33" t="s">
        <v>169</v>
      </c>
      <c r="E17" s="33" t="s">
        <v>170</v>
      </c>
      <c r="F17" s="33" t="s">
        <v>171</v>
      </c>
      <c r="G17" s="64" t="s">
        <v>10</v>
      </c>
      <c r="H17" s="33">
        <v>45</v>
      </c>
      <c r="I17" s="33" t="s">
        <v>165</v>
      </c>
      <c r="J17" s="33" t="s">
        <v>127</v>
      </c>
      <c r="K17" s="33" t="s">
        <v>128</v>
      </c>
      <c r="L17" s="33" t="s">
        <v>129</v>
      </c>
      <c r="M17" s="33" t="s">
        <v>166</v>
      </c>
      <c r="N17" s="61"/>
      <c r="O17" s="61"/>
      <c r="P17" s="61"/>
      <c r="Q17" s="61"/>
      <c r="R17" s="61">
        <v>2</v>
      </c>
      <c r="S17" s="61">
        <v>2</v>
      </c>
      <c r="T17" s="61">
        <v>2</v>
      </c>
      <c r="U17" s="61">
        <v>2</v>
      </c>
      <c r="V17" s="61"/>
      <c r="W17" s="61">
        <v>16517.849999999999</v>
      </c>
      <c r="X17" s="61">
        <v>0</v>
      </c>
      <c r="Y17" s="61">
        <f t="shared" si="0"/>
        <v>0</v>
      </c>
      <c r="Z17" s="62" t="s">
        <v>131</v>
      </c>
      <c r="AA17" s="62">
        <v>2014</v>
      </c>
      <c r="AB17" s="62">
        <v>14</v>
      </c>
    </row>
    <row r="18" spans="1:28" x14ac:dyDescent="0.2">
      <c r="A18" s="62" t="s">
        <v>172</v>
      </c>
      <c r="B18" s="63" t="s">
        <v>9</v>
      </c>
      <c r="C18" s="33" t="s">
        <v>173</v>
      </c>
      <c r="D18" s="33" t="s">
        <v>174</v>
      </c>
      <c r="E18" s="33" t="s">
        <v>175</v>
      </c>
      <c r="F18" s="33" t="s">
        <v>176</v>
      </c>
      <c r="G18" s="64" t="s">
        <v>177</v>
      </c>
      <c r="H18" s="33">
        <v>45</v>
      </c>
      <c r="I18" s="33" t="s">
        <v>178</v>
      </c>
      <c r="J18" s="33" t="s">
        <v>127</v>
      </c>
      <c r="K18" s="33" t="s">
        <v>128</v>
      </c>
      <c r="L18" s="33" t="s">
        <v>129</v>
      </c>
      <c r="M18" s="33" t="s">
        <v>249</v>
      </c>
      <c r="N18" s="61"/>
      <c r="O18" s="61"/>
      <c r="P18" s="61"/>
      <c r="Q18" s="61">
        <v>1.4</v>
      </c>
      <c r="R18" s="61">
        <v>0</v>
      </c>
      <c r="S18" s="61">
        <v>1.4</v>
      </c>
      <c r="T18" s="61">
        <v>1.4</v>
      </c>
      <c r="U18" s="61">
        <v>1.4</v>
      </c>
      <c r="V18" s="61"/>
      <c r="W18" s="61">
        <v>89360.18</v>
      </c>
      <c r="X18" s="61">
        <v>0</v>
      </c>
      <c r="Y18" s="61">
        <f t="shared" si="0"/>
        <v>0</v>
      </c>
      <c r="Z18" s="62" t="s">
        <v>131</v>
      </c>
      <c r="AA18" s="62">
        <v>2015</v>
      </c>
      <c r="AB18" s="62">
        <v>14</v>
      </c>
    </row>
    <row r="19" spans="1:28" x14ac:dyDescent="0.2">
      <c r="A19" s="62" t="s">
        <v>179</v>
      </c>
      <c r="B19" s="63" t="s">
        <v>9</v>
      </c>
      <c r="C19" s="33" t="s">
        <v>173</v>
      </c>
      <c r="D19" s="33" t="s">
        <v>174</v>
      </c>
      <c r="E19" s="33" t="s">
        <v>175</v>
      </c>
      <c r="F19" s="33" t="s">
        <v>180</v>
      </c>
      <c r="G19" s="64" t="s">
        <v>177</v>
      </c>
      <c r="H19" s="33">
        <v>60</v>
      </c>
      <c r="I19" s="33" t="s">
        <v>178</v>
      </c>
      <c r="J19" s="33" t="s">
        <v>127</v>
      </c>
      <c r="K19" s="33" t="s">
        <v>128</v>
      </c>
      <c r="L19" s="33" t="s">
        <v>129</v>
      </c>
      <c r="M19" s="33" t="s">
        <v>249</v>
      </c>
      <c r="N19" s="61"/>
      <c r="O19" s="61"/>
      <c r="P19" s="61"/>
      <c r="Q19" s="61">
        <v>1.1000000000000001</v>
      </c>
      <c r="R19" s="61">
        <v>0</v>
      </c>
      <c r="S19" s="61">
        <v>1.1000000000000001</v>
      </c>
      <c r="T19" s="61">
        <v>1.1000000000000001</v>
      </c>
      <c r="U19" s="61">
        <v>1.1000000000000001</v>
      </c>
      <c r="V19" s="61"/>
      <c r="W19" s="61">
        <v>89360.18</v>
      </c>
      <c r="X19" s="61">
        <v>0</v>
      </c>
      <c r="Y19" s="61">
        <f t="shared" si="0"/>
        <v>0</v>
      </c>
      <c r="Z19" s="62" t="s">
        <v>131</v>
      </c>
      <c r="AA19" s="62">
        <v>2015</v>
      </c>
      <c r="AB19" s="62">
        <v>14</v>
      </c>
    </row>
    <row r="20" spans="1:28" x14ac:dyDescent="0.2">
      <c r="A20" s="66" t="s">
        <v>196</v>
      </c>
      <c r="B20" s="67" t="s">
        <v>9</v>
      </c>
      <c r="C20" s="67" t="s">
        <v>197</v>
      </c>
      <c r="D20" s="67" t="s">
        <v>198</v>
      </c>
      <c r="E20" s="67" t="s">
        <v>199</v>
      </c>
      <c r="F20" s="67" t="s">
        <v>200</v>
      </c>
      <c r="G20" s="68" t="s">
        <v>201</v>
      </c>
      <c r="H20" s="67">
        <v>82</v>
      </c>
      <c r="I20" s="67" t="s">
        <v>202</v>
      </c>
      <c r="J20" s="67" t="s">
        <v>127</v>
      </c>
      <c r="K20" s="67" t="s">
        <v>128</v>
      </c>
      <c r="L20" s="67" t="s">
        <v>203</v>
      </c>
      <c r="M20" s="33" t="s">
        <v>138</v>
      </c>
      <c r="N20" s="65"/>
      <c r="O20" s="65"/>
      <c r="P20" s="65"/>
      <c r="Q20" s="65"/>
      <c r="R20" s="65">
        <v>2</v>
      </c>
      <c r="S20" s="65">
        <v>3</v>
      </c>
      <c r="T20" s="65">
        <v>2</v>
      </c>
      <c r="U20" s="65">
        <v>4</v>
      </c>
      <c r="V20" s="65">
        <v>4</v>
      </c>
      <c r="W20" s="65">
        <v>19250000</v>
      </c>
      <c r="X20" s="65">
        <v>0</v>
      </c>
      <c r="Y20" s="65">
        <f t="shared" si="0"/>
        <v>0</v>
      </c>
      <c r="Z20" s="66" t="s">
        <v>204</v>
      </c>
      <c r="AA20" s="66">
        <v>2016</v>
      </c>
      <c r="AB20" s="66">
        <v>14</v>
      </c>
    </row>
    <row r="21" spans="1:28" x14ac:dyDescent="0.2">
      <c r="A21" s="66" t="s">
        <v>205</v>
      </c>
      <c r="B21" s="67" t="s">
        <v>9</v>
      </c>
      <c r="C21" s="67" t="s">
        <v>206</v>
      </c>
      <c r="D21" s="67" t="s">
        <v>207</v>
      </c>
      <c r="E21" s="67" t="s">
        <v>208</v>
      </c>
      <c r="F21" s="67" t="s">
        <v>209</v>
      </c>
      <c r="G21" s="68" t="s">
        <v>201</v>
      </c>
      <c r="H21" s="67">
        <v>50</v>
      </c>
      <c r="I21" s="67" t="s">
        <v>202</v>
      </c>
      <c r="J21" s="67" t="s">
        <v>127</v>
      </c>
      <c r="K21" s="67" t="s">
        <v>128</v>
      </c>
      <c r="L21" s="67" t="s">
        <v>203</v>
      </c>
      <c r="M21" s="33" t="s">
        <v>138</v>
      </c>
      <c r="N21" s="65"/>
      <c r="O21" s="65"/>
      <c r="P21" s="65"/>
      <c r="Q21" s="65"/>
      <c r="R21" s="65">
        <v>30</v>
      </c>
      <c r="S21" s="65">
        <v>30</v>
      </c>
      <c r="T21" s="65">
        <v>30</v>
      </c>
      <c r="U21" s="65">
        <v>110</v>
      </c>
      <c r="V21" s="65">
        <v>110</v>
      </c>
      <c r="W21" s="65">
        <v>56308.92</v>
      </c>
      <c r="X21" s="65">
        <v>0</v>
      </c>
      <c r="Y21" s="65">
        <f t="shared" si="0"/>
        <v>0</v>
      </c>
      <c r="Z21" s="66" t="s">
        <v>204</v>
      </c>
      <c r="AA21" s="66">
        <v>2016</v>
      </c>
      <c r="AB21" s="66">
        <v>14</v>
      </c>
    </row>
    <row r="22" spans="1:28" x14ac:dyDescent="0.2">
      <c r="A22" s="70" t="s">
        <v>212</v>
      </c>
      <c r="B22" s="71" t="s">
        <v>9</v>
      </c>
      <c r="C22" s="71" t="s">
        <v>213</v>
      </c>
      <c r="D22" s="71" t="s">
        <v>214</v>
      </c>
      <c r="E22" s="71" t="s">
        <v>215</v>
      </c>
      <c r="F22" s="71" t="s">
        <v>216</v>
      </c>
      <c r="G22" s="70" t="s">
        <v>201</v>
      </c>
      <c r="H22" s="71">
        <v>45</v>
      </c>
      <c r="I22" s="71" t="s">
        <v>217</v>
      </c>
      <c r="J22" s="71" t="s">
        <v>127</v>
      </c>
      <c r="K22" s="71" t="s">
        <v>128</v>
      </c>
      <c r="L22" s="72" t="s">
        <v>203</v>
      </c>
      <c r="M22" s="33" t="s">
        <v>138</v>
      </c>
      <c r="N22" s="69"/>
      <c r="O22" s="69"/>
      <c r="P22" s="69"/>
      <c r="Q22" s="69"/>
      <c r="R22" s="69">
        <v>44</v>
      </c>
      <c r="S22" s="69">
        <v>6</v>
      </c>
      <c r="T22" s="69">
        <v>8</v>
      </c>
      <c r="U22" s="69">
        <v>33</v>
      </c>
      <c r="V22" s="69">
        <v>33</v>
      </c>
      <c r="W22" s="69">
        <v>1553705.35</v>
      </c>
      <c r="X22" s="69">
        <v>0</v>
      </c>
      <c r="Y22" s="69">
        <v>0</v>
      </c>
      <c r="Z22" s="70" t="s">
        <v>204</v>
      </c>
      <c r="AA22" s="70">
        <v>2016</v>
      </c>
      <c r="AB22" s="70" t="s">
        <v>97</v>
      </c>
    </row>
    <row r="23" spans="1:28" x14ac:dyDescent="0.2">
      <c r="A23" s="34" t="s">
        <v>185</v>
      </c>
      <c r="B23" s="49"/>
      <c r="C23" s="34"/>
      <c r="D23" s="49"/>
      <c r="E23" s="49"/>
      <c r="F23" s="49"/>
      <c r="G23" s="49"/>
      <c r="H23" s="49"/>
      <c r="I23" s="49"/>
      <c r="J23" s="49"/>
      <c r="K23" s="49"/>
      <c r="L23" s="49"/>
      <c r="M23" s="33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51">
        <f>SUM(X10:X22)</f>
        <v>0</v>
      </c>
      <c r="Y23" s="51">
        <f>SUM(Y10:Y22)</f>
        <v>0</v>
      </c>
      <c r="Z23" s="49"/>
      <c r="AA23" s="50"/>
      <c r="AB23" s="49"/>
    </row>
    <row r="24" spans="1:28" x14ac:dyDescent="0.2">
      <c r="A24" s="35" t="s">
        <v>98</v>
      </c>
      <c r="B24" s="35"/>
      <c r="C24" s="32"/>
      <c r="D24" s="35"/>
      <c r="E24" s="35"/>
      <c r="F24" s="35"/>
      <c r="G24" s="35"/>
      <c r="H24" s="36"/>
      <c r="I24" s="35"/>
      <c r="J24" s="35"/>
      <c r="K24" s="35"/>
      <c r="L24" s="35"/>
      <c r="M24" s="33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7"/>
      <c r="AB24" s="35"/>
    </row>
    <row r="25" spans="1:28" ht="15" x14ac:dyDescent="0.2">
      <c r="A25" s="74" t="s">
        <v>120</v>
      </c>
      <c r="B25" s="63" t="s">
        <v>9</v>
      </c>
      <c r="C25" s="73" t="s">
        <v>104</v>
      </c>
      <c r="D25" s="73" t="s">
        <v>105</v>
      </c>
      <c r="E25" s="75" t="s">
        <v>52</v>
      </c>
      <c r="F25" s="76" t="s">
        <v>218</v>
      </c>
      <c r="G25" s="110" t="s">
        <v>201</v>
      </c>
      <c r="H25" s="77">
        <v>100</v>
      </c>
      <c r="I25" s="78" t="s">
        <v>55</v>
      </c>
      <c r="J25" s="73" t="s">
        <v>106</v>
      </c>
      <c r="K25" s="71" t="s">
        <v>128</v>
      </c>
      <c r="L25" s="78" t="s">
        <v>58</v>
      </c>
      <c r="M25" s="33" t="s">
        <v>56</v>
      </c>
      <c r="N25" s="35"/>
      <c r="O25" s="35"/>
      <c r="P25" s="35"/>
      <c r="Q25" s="35"/>
      <c r="R25" s="35"/>
      <c r="S25" s="79">
        <v>57312</v>
      </c>
      <c r="T25" s="80">
        <v>62472</v>
      </c>
      <c r="U25" s="80">
        <v>77357</v>
      </c>
      <c r="V25" s="35"/>
      <c r="W25" s="81">
        <v>120</v>
      </c>
      <c r="X25" s="82">
        <f>(S25+T25+U25)*W25</f>
        <v>23656920</v>
      </c>
      <c r="Y25" s="82">
        <f>X25*1.12</f>
        <v>26495750.400000002</v>
      </c>
      <c r="Z25" s="66" t="s">
        <v>204</v>
      </c>
      <c r="AA25" s="83" t="s">
        <v>57</v>
      </c>
      <c r="AB25" s="35"/>
    </row>
    <row r="26" spans="1:28" x14ac:dyDescent="0.2">
      <c r="A26" s="74" t="s">
        <v>108</v>
      </c>
      <c r="B26" s="63" t="s">
        <v>9</v>
      </c>
      <c r="C26" s="73" t="s">
        <v>104</v>
      </c>
      <c r="D26" s="73" t="s">
        <v>105</v>
      </c>
      <c r="E26" s="75" t="s">
        <v>52</v>
      </c>
      <c r="F26" s="76" t="s">
        <v>218</v>
      </c>
      <c r="G26" s="110" t="s">
        <v>201</v>
      </c>
      <c r="H26" s="77">
        <v>100</v>
      </c>
      <c r="I26" s="78" t="s">
        <v>55</v>
      </c>
      <c r="J26" s="73" t="s">
        <v>107</v>
      </c>
      <c r="K26" s="71" t="s">
        <v>128</v>
      </c>
      <c r="L26" s="78" t="s">
        <v>58</v>
      </c>
      <c r="M26" s="33" t="s">
        <v>56</v>
      </c>
      <c r="N26" s="35"/>
      <c r="O26" s="35"/>
      <c r="P26" s="35"/>
      <c r="Q26" s="35"/>
      <c r="R26" s="35"/>
      <c r="S26" s="81">
        <v>252920</v>
      </c>
      <c r="T26" s="81">
        <v>275007</v>
      </c>
      <c r="U26" s="81">
        <v>293207</v>
      </c>
      <c r="V26" s="35"/>
      <c r="W26" s="81">
        <v>120</v>
      </c>
      <c r="X26" s="82">
        <f>(S26+T26+U26)*W26</f>
        <v>98536080</v>
      </c>
      <c r="Y26" s="82">
        <f t="shared" ref="Y26:Y40" si="1">X26*1.12</f>
        <v>110360409.60000001</v>
      </c>
      <c r="Z26" s="66" t="s">
        <v>204</v>
      </c>
      <c r="AA26" s="83" t="s">
        <v>57</v>
      </c>
      <c r="AB26" s="35"/>
    </row>
    <row r="27" spans="1:28" x14ac:dyDescent="0.2">
      <c r="A27" s="74" t="s">
        <v>109</v>
      </c>
      <c r="B27" s="63" t="s">
        <v>9</v>
      </c>
      <c r="C27" s="73" t="s">
        <v>104</v>
      </c>
      <c r="D27" s="73" t="s">
        <v>105</v>
      </c>
      <c r="E27" s="75" t="s">
        <v>52</v>
      </c>
      <c r="F27" s="76" t="s">
        <v>218</v>
      </c>
      <c r="G27" s="110" t="s">
        <v>201</v>
      </c>
      <c r="H27" s="77">
        <v>100</v>
      </c>
      <c r="I27" s="78" t="s">
        <v>55</v>
      </c>
      <c r="J27" s="73" t="s">
        <v>107</v>
      </c>
      <c r="K27" s="71" t="s">
        <v>128</v>
      </c>
      <c r="L27" s="78" t="s">
        <v>58</v>
      </c>
      <c r="M27" s="33" t="s">
        <v>56</v>
      </c>
      <c r="N27" s="35"/>
      <c r="O27" s="35"/>
      <c r="P27" s="35"/>
      <c r="Q27" s="35"/>
      <c r="R27" s="35"/>
      <c r="S27" s="81">
        <v>185000</v>
      </c>
      <c r="T27" s="81">
        <v>48800</v>
      </c>
      <c r="U27" s="81">
        <v>50000</v>
      </c>
      <c r="V27" s="35"/>
      <c r="W27" s="81">
        <v>120</v>
      </c>
      <c r="X27" s="82">
        <f>(S27+T27+U27)*W27</f>
        <v>34056000</v>
      </c>
      <c r="Y27" s="82">
        <f t="shared" si="1"/>
        <v>38142720</v>
      </c>
      <c r="Z27" s="66" t="s">
        <v>204</v>
      </c>
      <c r="AA27" s="83" t="s">
        <v>57</v>
      </c>
      <c r="AB27" s="35"/>
    </row>
    <row r="28" spans="1:28" x14ac:dyDescent="0.2">
      <c r="A28" s="62" t="s">
        <v>186</v>
      </c>
      <c r="B28" s="63" t="s">
        <v>9</v>
      </c>
      <c r="C28" s="33" t="s">
        <v>122</v>
      </c>
      <c r="D28" s="33" t="s">
        <v>123</v>
      </c>
      <c r="E28" s="33" t="s">
        <v>124</v>
      </c>
      <c r="F28" s="33" t="s">
        <v>125</v>
      </c>
      <c r="G28" s="64" t="s">
        <v>10</v>
      </c>
      <c r="H28" s="33">
        <v>53</v>
      </c>
      <c r="I28" s="33" t="s">
        <v>126</v>
      </c>
      <c r="J28" s="33" t="s">
        <v>127</v>
      </c>
      <c r="K28" s="33" t="s">
        <v>128</v>
      </c>
      <c r="L28" s="33" t="s">
        <v>129</v>
      </c>
      <c r="M28" s="33" t="s">
        <v>130</v>
      </c>
      <c r="N28" s="61"/>
      <c r="O28" s="61"/>
      <c r="P28" s="61"/>
      <c r="Q28" s="61">
        <v>142</v>
      </c>
      <c r="R28" s="61">
        <v>142</v>
      </c>
      <c r="S28" s="61">
        <v>135.80000000000001</v>
      </c>
      <c r="T28" s="61">
        <v>135.80000000000001</v>
      </c>
      <c r="U28" s="61">
        <v>135.80000000000001</v>
      </c>
      <c r="V28" s="61"/>
      <c r="W28" s="61">
        <v>1399019.4642857141</v>
      </c>
      <c r="X28" s="61">
        <f t="shared" ref="X28:X39" si="2">(N28+O28+P28+Q28+R28+S28+T28+U28+V28)*W28</f>
        <v>967282057.60714281</v>
      </c>
      <c r="Y28" s="84">
        <f t="shared" si="1"/>
        <v>1083355904.52</v>
      </c>
      <c r="Z28" s="62" t="s">
        <v>131</v>
      </c>
      <c r="AA28" s="62">
        <v>2014</v>
      </c>
      <c r="AB28" s="62"/>
    </row>
    <row r="29" spans="1:28" x14ac:dyDescent="0.2">
      <c r="A29" s="62" t="s">
        <v>187</v>
      </c>
      <c r="B29" s="63" t="s">
        <v>9</v>
      </c>
      <c r="C29" s="33" t="s">
        <v>133</v>
      </c>
      <c r="D29" s="33" t="s">
        <v>134</v>
      </c>
      <c r="E29" s="33" t="s">
        <v>135</v>
      </c>
      <c r="F29" s="33" t="s">
        <v>136</v>
      </c>
      <c r="G29" s="64" t="s">
        <v>10</v>
      </c>
      <c r="H29" s="33">
        <v>45</v>
      </c>
      <c r="I29" s="33" t="s">
        <v>137</v>
      </c>
      <c r="J29" s="33" t="s">
        <v>127</v>
      </c>
      <c r="K29" s="33" t="s">
        <v>128</v>
      </c>
      <c r="L29" s="33" t="s">
        <v>129</v>
      </c>
      <c r="M29" s="33" t="s">
        <v>138</v>
      </c>
      <c r="N29" s="61"/>
      <c r="O29" s="61"/>
      <c r="P29" s="61"/>
      <c r="Q29" s="61">
        <v>50</v>
      </c>
      <c r="R29" s="61">
        <v>50</v>
      </c>
      <c r="S29" s="61">
        <v>0</v>
      </c>
      <c r="T29" s="61">
        <v>0</v>
      </c>
      <c r="U29" s="61">
        <v>0</v>
      </c>
      <c r="V29" s="61"/>
      <c r="W29" s="61">
        <v>1995</v>
      </c>
      <c r="X29" s="61">
        <f t="shared" si="2"/>
        <v>199500</v>
      </c>
      <c r="Y29" s="84">
        <f t="shared" si="1"/>
        <v>223440.00000000003</v>
      </c>
      <c r="Z29" s="62" t="s">
        <v>131</v>
      </c>
      <c r="AA29" s="62">
        <v>2015</v>
      </c>
      <c r="AB29" s="61"/>
    </row>
    <row r="30" spans="1:28" x14ac:dyDescent="0.2">
      <c r="A30" s="62" t="s">
        <v>188</v>
      </c>
      <c r="B30" s="63" t="s">
        <v>9</v>
      </c>
      <c r="C30" s="33" t="s">
        <v>140</v>
      </c>
      <c r="D30" s="33" t="s">
        <v>141</v>
      </c>
      <c r="E30" s="33" t="s">
        <v>142</v>
      </c>
      <c r="F30" s="33" t="s">
        <v>143</v>
      </c>
      <c r="G30" s="64" t="s">
        <v>10</v>
      </c>
      <c r="H30" s="33">
        <v>45</v>
      </c>
      <c r="I30" s="33" t="s">
        <v>137</v>
      </c>
      <c r="J30" s="33" t="s">
        <v>127</v>
      </c>
      <c r="K30" s="33" t="s">
        <v>128</v>
      </c>
      <c r="L30" s="33" t="s">
        <v>129</v>
      </c>
      <c r="M30" s="33" t="s">
        <v>138</v>
      </c>
      <c r="N30" s="61"/>
      <c r="O30" s="61"/>
      <c r="P30" s="61"/>
      <c r="Q30" s="61">
        <v>60</v>
      </c>
      <c r="R30" s="61">
        <v>60</v>
      </c>
      <c r="S30" s="61">
        <v>0</v>
      </c>
      <c r="T30" s="61">
        <v>0</v>
      </c>
      <c r="U30" s="61">
        <v>0</v>
      </c>
      <c r="V30" s="61"/>
      <c r="W30" s="61">
        <v>531.25</v>
      </c>
      <c r="X30" s="61">
        <f t="shared" si="2"/>
        <v>63750</v>
      </c>
      <c r="Y30" s="84">
        <f t="shared" si="1"/>
        <v>71400</v>
      </c>
      <c r="Z30" s="62" t="s">
        <v>131</v>
      </c>
      <c r="AA30" s="62">
        <v>2015</v>
      </c>
      <c r="AB30" s="61"/>
    </row>
    <row r="31" spans="1:28" x14ac:dyDescent="0.2">
      <c r="A31" s="62" t="s">
        <v>189</v>
      </c>
      <c r="B31" s="63" t="s">
        <v>9</v>
      </c>
      <c r="C31" s="33" t="s">
        <v>145</v>
      </c>
      <c r="D31" s="33" t="s">
        <v>146</v>
      </c>
      <c r="E31" s="33" t="s">
        <v>147</v>
      </c>
      <c r="F31" s="33" t="s">
        <v>148</v>
      </c>
      <c r="G31" s="64" t="s">
        <v>10</v>
      </c>
      <c r="H31" s="33">
        <v>57</v>
      </c>
      <c r="I31" s="33" t="s">
        <v>149</v>
      </c>
      <c r="J31" s="33" t="s">
        <v>127</v>
      </c>
      <c r="K31" s="33" t="s">
        <v>128</v>
      </c>
      <c r="L31" s="33" t="s">
        <v>129</v>
      </c>
      <c r="M31" s="33" t="s">
        <v>150</v>
      </c>
      <c r="N31" s="61"/>
      <c r="O31" s="61"/>
      <c r="P31" s="61"/>
      <c r="Q31" s="61">
        <v>2</v>
      </c>
      <c r="R31" s="61">
        <v>2</v>
      </c>
      <c r="S31" s="61">
        <v>2</v>
      </c>
      <c r="T31" s="61">
        <v>2</v>
      </c>
      <c r="U31" s="61">
        <v>2</v>
      </c>
      <c r="V31" s="61"/>
      <c r="W31" s="61">
        <v>27800</v>
      </c>
      <c r="X31" s="61">
        <f t="shared" si="2"/>
        <v>278000</v>
      </c>
      <c r="Y31" s="84">
        <f t="shared" si="1"/>
        <v>311360.00000000006</v>
      </c>
      <c r="Z31" s="62" t="s">
        <v>131</v>
      </c>
      <c r="AA31" s="62">
        <v>2014</v>
      </c>
      <c r="AB31" s="62"/>
    </row>
    <row r="32" spans="1:28" x14ac:dyDescent="0.2">
      <c r="A32" s="62" t="s">
        <v>190</v>
      </c>
      <c r="B32" s="63" t="s">
        <v>9</v>
      </c>
      <c r="C32" s="33" t="s">
        <v>152</v>
      </c>
      <c r="D32" s="33" t="s">
        <v>146</v>
      </c>
      <c r="E32" s="33" t="s">
        <v>153</v>
      </c>
      <c r="F32" s="33" t="s">
        <v>154</v>
      </c>
      <c r="G32" s="64" t="s">
        <v>10</v>
      </c>
      <c r="H32" s="33">
        <v>57</v>
      </c>
      <c r="I32" s="33" t="s">
        <v>149</v>
      </c>
      <c r="J32" s="33" t="s">
        <v>127</v>
      </c>
      <c r="K32" s="33" t="s">
        <v>128</v>
      </c>
      <c r="L32" s="33" t="s">
        <v>129</v>
      </c>
      <c r="M32" s="33" t="s">
        <v>150</v>
      </c>
      <c r="N32" s="61"/>
      <c r="O32" s="61"/>
      <c r="P32" s="61"/>
      <c r="Q32" s="61">
        <v>1</v>
      </c>
      <c r="R32" s="61">
        <v>1</v>
      </c>
      <c r="S32" s="61">
        <v>19</v>
      </c>
      <c r="T32" s="61">
        <v>19</v>
      </c>
      <c r="U32" s="61">
        <v>19</v>
      </c>
      <c r="V32" s="61"/>
      <c r="W32" s="61">
        <v>25299.999999999996</v>
      </c>
      <c r="X32" s="61">
        <f t="shared" si="2"/>
        <v>1492699.9999999998</v>
      </c>
      <c r="Y32" s="84">
        <f t="shared" si="1"/>
        <v>1671824</v>
      </c>
      <c r="Z32" s="62" t="s">
        <v>131</v>
      </c>
      <c r="AA32" s="62">
        <v>2014</v>
      </c>
      <c r="AB32" s="62"/>
    </row>
    <row r="33" spans="1:28" x14ac:dyDescent="0.2">
      <c r="A33" s="62" t="s">
        <v>191</v>
      </c>
      <c r="B33" s="63" t="s">
        <v>9</v>
      </c>
      <c r="C33" s="33" t="s">
        <v>156</v>
      </c>
      <c r="D33" s="33" t="s">
        <v>146</v>
      </c>
      <c r="E33" s="33" t="s">
        <v>157</v>
      </c>
      <c r="F33" s="33" t="s">
        <v>158</v>
      </c>
      <c r="G33" s="64" t="s">
        <v>10</v>
      </c>
      <c r="H33" s="33">
        <v>57</v>
      </c>
      <c r="I33" s="33" t="s">
        <v>159</v>
      </c>
      <c r="J33" s="33" t="s">
        <v>127</v>
      </c>
      <c r="K33" s="33" t="s">
        <v>128</v>
      </c>
      <c r="L33" s="33" t="s">
        <v>129</v>
      </c>
      <c r="M33" s="33" t="s">
        <v>150</v>
      </c>
      <c r="N33" s="61"/>
      <c r="O33" s="61"/>
      <c r="P33" s="61"/>
      <c r="Q33" s="61"/>
      <c r="R33" s="61">
        <v>9</v>
      </c>
      <c r="S33" s="61">
        <v>9</v>
      </c>
      <c r="T33" s="61">
        <v>9</v>
      </c>
      <c r="U33" s="61">
        <v>9</v>
      </c>
      <c r="V33" s="61">
        <v>9</v>
      </c>
      <c r="W33" s="61">
        <v>20535.71</v>
      </c>
      <c r="X33" s="61">
        <f>(N33+O33+P33+Q33+R33+S33+T33+U33+V33)*W33</f>
        <v>924106.95</v>
      </c>
      <c r="Y33" s="84">
        <f t="shared" si="1"/>
        <v>1034999.7840000001</v>
      </c>
      <c r="Z33" s="62" t="s">
        <v>131</v>
      </c>
      <c r="AA33" s="62">
        <v>2016</v>
      </c>
      <c r="AB33" s="62"/>
    </row>
    <row r="34" spans="1:28" x14ac:dyDescent="0.2">
      <c r="A34" s="62" t="s">
        <v>192</v>
      </c>
      <c r="B34" s="63" t="s">
        <v>9</v>
      </c>
      <c r="C34" s="33" t="s">
        <v>161</v>
      </c>
      <c r="D34" s="33" t="s">
        <v>162</v>
      </c>
      <c r="E34" s="33" t="s">
        <v>163</v>
      </c>
      <c r="F34" s="33" t="s">
        <v>164</v>
      </c>
      <c r="G34" s="64" t="s">
        <v>10</v>
      </c>
      <c r="H34" s="33">
        <v>45</v>
      </c>
      <c r="I34" s="33" t="s">
        <v>165</v>
      </c>
      <c r="J34" s="33" t="s">
        <v>127</v>
      </c>
      <c r="K34" s="33" t="s">
        <v>128</v>
      </c>
      <c r="L34" s="33" t="s">
        <v>129</v>
      </c>
      <c r="M34" s="33" t="s">
        <v>166</v>
      </c>
      <c r="N34" s="61"/>
      <c r="O34" s="61"/>
      <c r="P34" s="61"/>
      <c r="Q34" s="61">
        <v>593</v>
      </c>
      <c r="R34" s="61">
        <v>336</v>
      </c>
      <c r="S34" s="61">
        <v>336</v>
      </c>
      <c r="T34" s="61">
        <v>336</v>
      </c>
      <c r="U34" s="61">
        <v>336</v>
      </c>
      <c r="V34" s="61"/>
      <c r="W34" s="61">
        <v>16517.849999999999</v>
      </c>
      <c r="X34" s="61">
        <f>(N34+O34+P34+Q34+R34+S34+T34+U34+V34)*W34</f>
        <v>31995075.449999996</v>
      </c>
      <c r="Y34" s="84">
        <f t="shared" si="1"/>
        <v>35834484.504000001</v>
      </c>
      <c r="Z34" s="62" t="s">
        <v>131</v>
      </c>
      <c r="AA34" s="62">
        <v>2014</v>
      </c>
      <c r="AB34" s="62"/>
    </row>
    <row r="35" spans="1:28" x14ac:dyDescent="0.2">
      <c r="A35" s="62" t="s">
        <v>193</v>
      </c>
      <c r="B35" s="63" t="s">
        <v>9</v>
      </c>
      <c r="C35" s="33" t="s">
        <v>168</v>
      </c>
      <c r="D35" s="33" t="s">
        <v>169</v>
      </c>
      <c r="E35" s="33" t="s">
        <v>170</v>
      </c>
      <c r="F35" s="33" t="s">
        <v>171</v>
      </c>
      <c r="G35" s="64" t="s">
        <v>10</v>
      </c>
      <c r="H35" s="33">
        <v>45</v>
      </c>
      <c r="I35" s="33" t="s">
        <v>165</v>
      </c>
      <c r="J35" s="33" t="s">
        <v>127</v>
      </c>
      <c r="K35" s="33" t="s">
        <v>128</v>
      </c>
      <c r="L35" s="33" t="s">
        <v>129</v>
      </c>
      <c r="M35" s="33" t="s">
        <v>166</v>
      </c>
      <c r="N35" s="61"/>
      <c r="O35" s="61"/>
      <c r="P35" s="61"/>
      <c r="Q35" s="61"/>
      <c r="R35" s="61">
        <v>1</v>
      </c>
      <c r="S35" s="61">
        <v>2</v>
      </c>
      <c r="T35" s="61">
        <v>2</v>
      </c>
      <c r="U35" s="61">
        <v>2</v>
      </c>
      <c r="V35" s="61"/>
      <c r="W35" s="61">
        <v>16517.849999999999</v>
      </c>
      <c r="X35" s="61">
        <f t="shared" si="2"/>
        <v>115624.94999999998</v>
      </c>
      <c r="Y35" s="84">
        <f t="shared" si="1"/>
        <v>129499.94399999999</v>
      </c>
      <c r="Z35" s="62" t="s">
        <v>131</v>
      </c>
      <c r="AA35" s="62">
        <v>2014</v>
      </c>
      <c r="AB35" s="62"/>
    </row>
    <row r="36" spans="1:28" x14ac:dyDescent="0.2">
      <c r="A36" s="62" t="s">
        <v>194</v>
      </c>
      <c r="B36" s="63" t="s">
        <v>9</v>
      </c>
      <c r="C36" s="33" t="s">
        <v>173</v>
      </c>
      <c r="D36" s="33" t="s">
        <v>174</v>
      </c>
      <c r="E36" s="33" t="s">
        <v>175</v>
      </c>
      <c r="F36" s="33" t="s">
        <v>176</v>
      </c>
      <c r="G36" s="64" t="s">
        <v>177</v>
      </c>
      <c r="H36" s="33">
        <v>45</v>
      </c>
      <c r="I36" s="33" t="s">
        <v>178</v>
      </c>
      <c r="J36" s="33" t="s">
        <v>127</v>
      </c>
      <c r="K36" s="33" t="s">
        <v>128</v>
      </c>
      <c r="L36" s="33" t="s">
        <v>129</v>
      </c>
      <c r="M36" s="33" t="s">
        <v>249</v>
      </c>
      <c r="N36" s="61"/>
      <c r="O36" s="61"/>
      <c r="P36" s="61"/>
      <c r="Q36" s="61">
        <v>1.1000000000000001</v>
      </c>
      <c r="R36" s="61">
        <v>0</v>
      </c>
      <c r="S36" s="61">
        <v>1.4</v>
      </c>
      <c r="T36" s="61">
        <v>1.4</v>
      </c>
      <c r="U36" s="61">
        <v>1.4</v>
      </c>
      <c r="V36" s="61"/>
      <c r="W36" s="61">
        <v>89360.18</v>
      </c>
      <c r="X36" s="61">
        <f t="shared" si="2"/>
        <v>473608.95399999997</v>
      </c>
      <c r="Y36" s="84">
        <f t="shared" si="1"/>
        <v>530442.02847999998</v>
      </c>
      <c r="Z36" s="62" t="s">
        <v>131</v>
      </c>
      <c r="AA36" s="62">
        <v>2015</v>
      </c>
      <c r="AB36" s="62"/>
    </row>
    <row r="37" spans="1:28" x14ac:dyDescent="0.2">
      <c r="A37" s="62" t="s">
        <v>195</v>
      </c>
      <c r="B37" s="63" t="s">
        <v>9</v>
      </c>
      <c r="C37" s="33" t="s">
        <v>173</v>
      </c>
      <c r="D37" s="33" t="s">
        <v>174</v>
      </c>
      <c r="E37" s="33" t="s">
        <v>175</v>
      </c>
      <c r="F37" s="33" t="s">
        <v>180</v>
      </c>
      <c r="G37" s="64" t="s">
        <v>177</v>
      </c>
      <c r="H37" s="33">
        <v>60</v>
      </c>
      <c r="I37" s="33" t="s">
        <v>178</v>
      </c>
      <c r="J37" s="33" t="s">
        <v>127</v>
      </c>
      <c r="K37" s="33" t="s">
        <v>128</v>
      </c>
      <c r="L37" s="33" t="s">
        <v>129</v>
      </c>
      <c r="M37" s="33" t="s">
        <v>249</v>
      </c>
      <c r="N37" s="61"/>
      <c r="O37" s="61"/>
      <c r="P37" s="61"/>
      <c r="Q37" s="61">
        <v>1.4</v>
      </c>
      <c r="R37" s="61">
        <v>0</v>
      </c>
      <c r="S37" s="61">
        <v>1.1000000000000001</v>
      </c>
      <c r="T37" s="61">
        <v>1.1000000000000001</v>
      </c>
      <c r="U37" s="61">
        <v>1.1000000000000001</v>
      </c>
      <c r="V37" s="61"/>
      <c r="W37" s="61">
        <v>89360.18</v>
      </c>
      <c r="X37" s="61">
        <f t="shared" si="2"/>
        <v>419992.84599999996</v>
      </c>
      <c r="Y37" s="84">
        <f t="shared" si="1"/>
        <v>470391.98752000002</v>
      </c>
      <c r="Z37" s="62" t="s">
        <v>131</v>
      </c>
      <c r="AA37" s="62">
        <v>2015</v>
      </c>
      <c r="AB37" s="62"/>
    </row>
    <row r="38" spans="1:28" x14ac:dyDescent="0.2">
      <c r="A38" s="66" t="s">
        <v>210</v>
      </c>
      <c r="B38" s="67" t="s">
        <v>9</v>
      </c>
      <c r="C38" s="67" t="s">
        <v>197</v>
      </c>
      <c r="D38" s="67" t="s">
        <v>198</v>
      </c>
      <c r="E38" s="67" t="s">
        <v>199</v>
      </c>
      <c r="F38" s="67" t="s">
        <v>200</v>
      </c>
      <c r="G38" s="68" t="s">
        <v>201</v>
      </c>
      <c r="H38" s="67">
        <v>82</v>
      </c>
      <c r="I38" s="67" t="s">
        <v>202</v>
      </c>
      <c r="J38" s="67" t="s">
        <v>127</v>
      </c>
      <c r="K38" s="67" t="s">
        <v>128</v>
      </c>
      <c r="L38" s="67" t="s">
        <v>203</v>
      </c>
      <c r="M38" s="67" t="s">
        <v>138</v>
      </c>
      <c r="N38" s="65"/>
      <c r="O38" s="65"/>
      <c r="P38" s="65"/>
      <c r="Q38" s="65"/>
      <c r="R38" s="65">
        <v>2</v>
      </c>
      <c r="S38" s="65">
        <v>0</v>
      </c>
      <c r="T38" s="65">
        <v>0</v>
      </c>
      <c r="U38" s="65">
        <v>0</v>
      </c>
      <c r="V38" s="65">
        <v>0</v>
      </c>
      <c r="W38" s="65">
        <v>19250000</v>
      </c>
      <c r="X38" s="61">
        <f>(N38+O38+P38+Q38+R38+S38+T38+U38+V38)*W38</f>
        <v>38500000</v>
      </c>
      <c r="Y38" s="84">
        <f t="shared" si="1"/>
        <v>43120000.000000007</v>
      </c>
      <c r="Z38" s="66" t="s">
        <v>204</v>
      </c>
      <c r="AA38" s="66">
        <v>2016</v>
      </c>
      <c r="AB38" s="66"/>
    </row>
    <row r="39" spans="1:28" x14ac:dyDescent="0.2">
      <c r="A39" s="66" t="s">
        <v>211</v>
      </c>
      <c r="B39" s="67" t="s">
        <v>9</v>
      </c>
      <c r="C39" s="67" t="s">
        <v>206</v>
      </c>
      <c r="D39" s="67" t="s">
        <v>207</v>
      </c>
      <c r="E39" s="67" t="s">
        <v>208</v>
      </c>
      <c r="F39" s="67" t="s">
        <v>209</v>
      </c>
      <c r="G39" s="68" t="s">
        <v>201</v>
      </c>
      <c r="H39" s="67">
        <v>50</v>
      </c>
      <c r="I39" s="67" t="s">
        <v>202</v>
      </c>
      <c r="J39" s="67" t="s">
        <v>127</v>
      </c>
      <c r="K39" s="67" t="s">
        <v>128</v>
      </c>
      <c r="L39" s="67" t="s">
        <v>203</v>
      </c>
      <c r="M39" s="67" t="s">
        <v>138</v>
      </c>
      <c r="N39" s="65"/>
      <c r="O39" s="65"/>
      <c r="P39" s="65"/>
      <c r="Q39" s="65"/>
      <c r="R39" s="65">
        <v>23</v>
      </c>
      <c r="S39" s="65">
        <v>0</v>
      </c>
      <c r="T39" s="65">
        <v>0</v>
      </c>
      <c r="U39" s="65">
        <v>0</v>
      </c>
      <c r="V39" s="65">
        <v>0</v>
      </c>
      <c r="W39" s="65">
        <v>56308.92</v>
      </c>
      <c r="X39" s="61">
        <f t="shared" si="2"/>
        <v>1295105.1599999999</v>
      </c>
      <c r="Y39" s="84">
        <f t="shared" si="1"/>
        <v>1450517.7792</v>
      </c>
      <c r="Z39" s="66" t="s">
        <v>204</v>
      </c>
      <c r="AA39" s="66">
        <v>2016</v>
      </c>
      <c r="AB39" s="66"/>
    </row>
    <row r="40" spans="1:28" x14ac:dyDescent="0.2">
      <c r="A40" s="62" t="s">
        <v>183</v>
      </c>
      <c r="B40" s="63" t="s">
        <v>9</v>
      </c>
      <c r="C40" s="33" t="s">
        <v>140</v>
      </c>
      <c r="D40" s="33" t="s">
        <v>141</v>
      </c>
      <c r="E40" s="33" t="s">
        <v>142</v>
      </c>
      <c r="F40" s="33" t="s">
        <v>181</v>
      </c>
      <c r="G40" s="64" t="s">
        <v>10</v>
      </c>
      <c r="H40" s="33">
        <v>45</v>
      </c>
      <c r="I40" s="33" t="s">
        <v>159</v>
      </c>
      <c r="J40" s="33" t="s">
        <v>127</v>
      </c>
      <c r="K40" s="33" t="s">
        <v>128</v>
      </c>
      <c r="L40" s="33" t="s">
        <v>129</v>
      </c>
      <c r="M40" s="33" t="s">
        <v>138</v>
      </c>
      <c r="N40" s="61"/>
      <c r="O40" s="61"/>
      <c r="P40" s="61"/>
      <c r="Q40" s="61">
        <v>490</v>
      </c>
      <c r="R40" s="61">
        <v>300</v>
      </c>
      <c r="S40" s="61">
        <v>190</v>
      </c>
      <c r="T40" s="61">
        <v>190</v>
      </c>
      <c r="U40" s="61">
        <v>190</v>
      </c>
      <c r="V40" s="61"/>
      <c r="W40" s="61">
        <v>331.25</v>
      </c>
      <c r="X40" s="61">
        <f>(N40+O40+P40+Q40+R40+S40+T40+U40+V40)*W40</f>
        <v>450500</v>
      </c>
      <c r="Y40" s="84">
        <f t="shared" si="1"/>
        <v>504560.00000000006</v>
      </c>
      <c r="Z40" s="62" t="s">
        <v>131</v>
      </c>
      <c r="AA40" s="62">
        <v>2015</v>
      </c>
      <c r="AB40" s="62"/>
    </row>
    <row r="41" spans="1:28" x14ac:dyDescent="0.2">
      <c r="A41" s="62" t="s">
        <v>184</v>
      </c>
      <c r="B41" s="63" t="s">
        <v>9</v>
      </c>
      <c r="C41" s="85" t="s">
        <v>168</v>
      </c>
      <c r="D41" s="85" t="s">
        <v>162</v>
      </c>
      <c r="E41" s="85" t="s">
        <v>170</v>
      </c>
      <c r="F41" s="33" t="s">
        <v>182</v>
      </c>
      <c r="G41" s="86" t="s">
        <v>10</v>
      </c>
      <c r="H41" s="87">
        <v>45</v>
      </c>
      <c r="I41" s="88" t="s">
        <v>165</v>
      </c>
      <c r="J41" s="87" t="s">
        <v>127</v>
      </c>
      <c r="K41" s="88" t="s">
        <v>128</v>
      </c>
      <c r="L41" s="88" t="s">
        <v>129</v>
      </c>
      <c r="M41" s="88" t="s">
        <v>166</v>
      </c>
      <c r="N41" s="89"/>
      <c r="O41" s="84"/>
      <c r="P41" s="84"/>
      <c r="Q41" s="84">
        <v>1</v>
      </c>
      <c r="R41" s="84"/>
      <c r="S41" s="84"/>
      <c r="T41" s="84"/>
      <c r="U41" s="84"/>
      <c r="V41" s="84"/>
      <c r="W41" s="84">
        <v>14866.08</v>
      </c>
      <c r="X41" s="61">
        <f>(N41+O41+P41+Q41+R41+S41+T41+U41+V41)*W41</f>
        <v>14866.08</v>
      </c>
      <c r="Y41" s="84">
        <f>X41*1.12</f>
        <v>16650.009600000001</v>
      </c>
      <c r="Z41" s="90" t="s">
        <v>131</v>
      </c>
      <c r="AA41" s="91">
        <v>2015</v>
      </c>
      <c r="AB41" s="92"/>
    </row>
    <row r="42" spans="1:28" x14ac:dyDescent="0.2">
      <c r="A42" s="29" t="s">
        <v>110</v>
      </c>
      <c r="B42" s="52"/>
      <c r="C42" s="52"/>
      <c r="D42" s="52"/>
      <c r="E42" s="52"/>
      <c r="F42" s="52"/>
      <c r="G42" s="8"/>
      <c r="H42" s="9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93">
        <f>SUM(X25:X41)</f>
        <v>1199753887.997143</v>
      </c>
      <c r="Y42" s="93">
        <f>SUM(Y25:Y41)</f>
        <v>1343724354.5567999</v>
      </c>
      <c r="Z42" s="38"/>
      <c r="AA42" s="38"/>
      <c r="AB42" s="38"/>
    </row>
    <row r="43" spans="1:28" x14ac:dyDescent="0.2">
      <c r="A43" s="29" t="s">
        <v>96</v>
      </c>
      <c r="B43" s="52"/>
      <c r="C43" s="52"/>
      <c r="D43" s="52"/>
      <c r="E43" s="52"/>
      <c r="F43" s="52"/>
      <c r="G43" s="8"/>
      <c r="H43" s="9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38"/>
      <c r="AA43" s="38"/>
      <c r="AB43" s="38"/>
    </row>
    <row r="44" spans="1:28" x14ac:dyDescent="0.2">
      <c r="A44" s="29" t="s">
        <v>97</v>
      </c>
      <c r="B44" s="52"/>
      <c r="C44" s="52"/>
      <c r="D44" s="52"/>
      <c r="E44" s="52"/>
      <c r="F44" s="52"/>
      <c r="G44" s="8"/>
      <c r="H44" s="9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38"/>
      <c r="AA44" s="38"/>
      <c r="AB44" s="38"/>
    </row>
    <row r="45" spans="1:28" x14ac:dyDescent="0.2">
      <c r="A45" s="94" t="s">
        <v>66</v>
      </c>
      <c r="B45" s="63" t="s">
        <v>9</v>
      </c>
      <c r="C45" s="95" t="s">
        <v>64</v>
      </c>
      <c r="D45" s="95" t="s">
        <v>65</v>
      </c>
      <c r="E45" s="95" t="s">
        <v>65</v>
      </c>
      <c r="F45" s="95" t="s">
        <v>54</v>
      </c>
      <c r="G45" s="8" t="s">
        <v>10</v>
      </c>
      <c r="H45" s="96">
        <v>100</v>
      </c>
      <c r="I45" s="95" t="s">
        <v>53</v>
      </c>
      <c r="J45" s="95" t="s">
        <v>59</v>
      </c>
      <c r="K45" s="95"/>
      <c r="L45" s="95" t="s">
        <v>60</v>
      </c>
      <c r="M45" s="97" t="s">
        <v>117</v>
      </c>
      <c r="N45" s="98"/>
      <c r="O45" s="98"/>
      <c r="P45" s="98"/>
      <c r="Q45" s="98">
        <v>85948.800000000003</v>
      </c>
      <c r="R45" s="98">
        <v>136684.79999999999</v>
      </c>
      <c r="S45" s="98">
        <v>92962.222080000007</v>
      </c>
      <c r="T45" s="99">
        <v>96680.710963200007</v>
      </c>
      <c r="U45" s="99">
        <v>100547.93940172801</v>
      </c>
      <c r="V45" s="99"/>
      <c r="W45" s="98"/>
      <c r="X45" s="100">
        <v>0</v>
      </c>
      <c r="Y45" s="98">
        <f t="shared" ref="Y45:Y50" si="3">X45*1.12</f>
        <v>0</v>
      </c>
      <c r="Z45" s="101"/>
      <c r="AA45" s="102">
        <v>2014</v>
      </c>
      <c r="AB45" s="101" t="s">
        <v>68</v>
      </c>
    </row>
    <row r="46" spans="1:28" x14ac:dyDescent="0.2">
      <c r="A46" s="101" t="s">
        <v>70</v>
      </c>
      <c r="B46" s="63" t="s">
        <v>9</v>
      </c>
      <c r="C46" s="95" t="s">
        <v>61</v>
      </c>
      <c r="D46" s="95" t="s">
        <v>62</v>
      </c>
      <c r="E46" s="95" t="s">
        <v>62</v>
      </c>
      <c r="F46" s="95" t="s">
        <v>71</v>
      </c>
      <c r="G46" s="103" t="s">
        <v>10</v>
      </c>
      <c r="H46" s="96">
        <v>70</v>
      </c>
      <c r="I46" s="8" t="s">
        <v>72</v>
      </c>
      <c r="J46" s="95" t="s">
        <v>11</v>
      </c>
      <c r="K46" s="95" t="s">
        <v>49</v>
      </c>
      <c r="L46" s="95" t="s">
        <v>50</v>
      </c>
      <c r="M46" s="97" t="s">
        <v>117</v>
      </c>
      <c r="N46" s="104"/>
      <c r="O46" s="104"/>
      <c r="P46" s="104"/>
      <c r="Q46" s="104"/>
      <c r="R46" s="98">
        <v>71000000</v>
      </c>
      <c r="S46" s="98">
        <v>59000000</v>
      </c>
      <c r="T46" s="104"/>
      <c r="U46" s="104"/>
      <c r="V46" s="104"/>
      <c r="W46" s="104"/>
      <c r="X46" s="100">
        <v>0</v>
      </c>
      <c r="Y46" s="98">
        <f t="shared" si="3"/>
        <v>0</v>
      </c>
      <c r="Z46" s="105"/>
      <c r="AA46" s="8">
        <v>2016</v>
      </c>
      <c r="AB46" s="101" t="s">
        <v>100</v>
      </c>
    </row>
    <row r="47" spans="1:28" x14ac:dyDescent="0.2">
      <c r="A47" s="107" t="s">
        <v>228</v>
      </c>
      <c r="B47" s="108" t="s">
        <v>9</v>
      </c>
      <c r="C47" s="108" t="s">
        <v>229</v>
      </c>
      <c r="D47" s="108" t="s">
        <v>230</v>
      </c>
      <c r="E47" s="108" t="s">
        <v>230</v>
      </c>
      <c r="F47" s="109" t="s">
        <v>231</v>
      </c>
      <c r="G47" s="110" t="s">
        <v>201</v>
      </c>
      <c r="H47" s="110">
        <v>50</v>
      </c>
      <c r="I47" s="111" t="s">
        <v>217</v>
      </c>
      <c r="J47" s="110" t="s">
        <v>232</v>
      </c>
      <c r="K47" s="110"/>
      <c r="L47" s="110" t="s">
        <v>50</v>
      </c>
      <c r="M47" s="110" t="s">
        <v>117</v>
      </c>
      <c r="N47" s="112"/>
      <c r="O47" s="106"/>
      <c r="P47" s="106"/>
      <c r="Q47" s="112"/>
      <c r="R47" s="112">
        <v>9315000</v>
      </c>
      <c r="S47" s="112">
        <v>165154500</v>
      </c>
      <c r="T47" s="112">
        <v>132995750</v>
      </c>
      <c r="U47" s="112">
        <v>109826747.99999999</v>
      </c>
      <c r="V47" s="112">
        <v>111332811</v>
      </c>
      <c r="W47" s="112"/>
      <c r="X47" s="100">
        <v>0</v>
      </c>
      <c r="Y47" s="98">
        <f t="shared" si="3"/>
        <v>0</v>
      </c>
      <c r="Z47" s="110"/>
      <c r="AA47" s="113">
        <v>2016</v>
      </c>
      <c r="AB47" s="114">
        <v>9.14</v>
      </c>
    </row>
    <row r="48" spans="1:28" x14ac:dyDescent="0.2">
      <c r="A48" s="107" t="s">
        <v>233</v>
      </c>
      <c r="B48" s="108" t="s">
        <v>9</v>
      </c>
      <c r="C48" s="108" t="s">
        <v>229</v>
      </c>
      <c r="D48" s="108" t="s">
        <v>230</v>
      </c>
      <c r="E48" s="108" t="s">
        <v>230</v>
      </c>
      <c r="F48" s="109" t="s">
        <v>234</v>
      </c>
      <c r="G48" s="110" t="s">
        <v>201</v>
      </c>
      <c r="H48" s="110">
        <v>50</v>
      </c>
      <c r="I48" s="111" t="s">
        <v>217</v>
      </c>
      <c r="J48" s="110" t="s">
        <v>235</v>
      </c>
      <c r="K48" s="110" t="s">
        <v>49</v>
      </c>
      <c r="L48" s="110" t="s">
        <v>50</v>
      </c>
      <c r="M48" s="110" t="s">
        <v>117</v>
      </c>
      <c r="N48" s="112"/>
      <c r="O48" s="106"/>
      <c r="P48" s="106"/>
      <c r="Q48" s="112"/>
      <c r="R48" s="112">
        <v>807000</v>
      </c>
      <c r="S48" s="112">
        <v>24625500</v>
      </c>
      <c r="T48" s="112">
        <v>31536000</v>
      </c>
      <c r="U48" s="112">
        <v>29048379</v>
      </c>
      <c r="V48" s="112">
        <v>31060240.75</v>
      </c>
      <c r="W48" s="112"/>
      <c r="X48" s="100">
        <v>0</v>
      </c>
      <c r="Y48" s="98">
        <f t="shared" si="3"/>
        <v>0</v>
      </c>
      <c r="Z48" s="110"/>
      <c r="AA48" s="113">
        <v>2016</v>
      </c>
      <c r="AB48" s="114">
        <v>9.14</v>
      </c>
    </row>
    <row r="49" spans="1:28" x14ac:dyDescent="0.2">
      <c r="A49" s="107" t="s">
        <v>236</v>
      </c>
      <c r="B49" s="108" t="s">
        <v>9</v>
      </c>
      <c r="C49" s="108" t="s">
        <v>229</v>
      </c>
      <c r="D49" s="108" t="s">
        <v>230</v>
      </c>
      <c r="E49" s="108" t="s">
        <v>230</v>
      </c>
      <c r="F49" s="109" t="s">
        <v>237</v>
      </c>
      <c r="G49" s="110" t="s">
        <v>201</v>
      </c>
      <c r="H49" s="110">
        <v>50</v>
      </c>
      <c r="I49" s="111" t="s">
        <v>217</v>
      </c>
      <c r="J49" s="110" t="s">
        <v>238</v>
      </c>
      <c r="K49" s="110" t="s">
        <v>49</v>
      </c>
      <c r="L49" s="110" t="s">
        <v>50</v>
      </c>
      <c r="M49" s="110" t="s">
        <v>117</v>
      </c>
      <c r="N49" s="112"/>
      <c r="O49" s="106"/>
      <c r="P49" s="106"/>
      <c r="Q49" s="112"/>
      <c r="R49" s="112"/>
      <c r="S49" s="112">
        <v>117877500</v>
      </c>
      <c r="T49" s="112">
        <v>169247400</v>
      </c>
      <c r="U49" s="112">
        <v>237623350</v>
      </c>
      <c r="V49" s="112">
        <v>239450700</v>
      </c>
      <c r="W49" s="112"/>
      <c r="X49" s="100">
        <v>0</v>
      </c>
      <c r="Y49" s="98">
        <f t="shared" si="3"/>
        <v>0</v>
      </c>
      <c r="Z49" s="110"/>
      <c r="AA49" s="113">
        <v>2016</v>
      </c>
      <c r="AB49" s="114">
        <v>9</v>
      </c>
    </row>
    <row r="50" spans="1:28" x14ac:dyDescent="0.2">
      <c r="A50" s="107" t="s">
        <v>239</v>
      </c>
      <c r="B50" s="108" t="s">
        <v>9</v>
      </c>
      <c r="C50" s="108" t="s">
        <v>229</v>
      </c>
      <c r="D50" s="108" t="s">
        <v>230</v>
      </c>
      <c r="E50" s="108" t="s">
        <v>230</v>
      </c>
      <c r="F50" s="109" t="s">
        <v>240</v>
      </c>
      <c r="G50" s="110" t="s">
        <v>201</v>
      </c>
      <c r="H50" s="110">
        <v>50</v>
      </c>
      <c r="I50" s="111" t="s">
        <v>217</v>
      </c>
      <c r="J50" s="110" t="s">
        <v>241</v>
      </c>
      <c r="K50" s="110" t="s">
        <v>49</v>
      </c>
      <c r="L50" s="110" t="s">
        <v>50</v>
      </c>
      <c r="M50" s="110" t="s">
        <v>117</v>
      </c>
      <c r="N50" s="112"/>
      <c r="O50" s="106"/>
      <c r="P50" s="106"/>
      <c r="Q50" s="112"/>
      <c r="R50" s="112"/>
      <c r="S50" s="112">
        <v>56220000</v>
      </c>
      <c r="T50" s="112">
        <v>137002500</v>
      </c>
      <c r="U50" s="112">
        <v>187023810</v>
      </c>
      <c r="V50" s="112">
        <v>200284551.99999997</v>
      </c>
      <c r="W50" s="112"/>
      <c r="X50" s="100">
        <v>0</v>
      </c>
      <c r="Y50" s="98">
        <f t="shared" si="3"/>
        <v>0</v>
      </c>
      <c r="Z50" s="110"/>
      <c r="AA50" s="113">
        <v>2016</v>
      </c>
      <c r="AB50" s="114">
        <v>9</v>
      </c>
    </row>
    <row r="51" spans="1:28" s="58" customFormat="1" x14ac:dyDescent="0.2">
      <c r="A51" s="53" t="s">
        <v>242</v>
      </c>
      <c r="B51" s="54"/>
      <c r="C51" s="54"/>
      <c r="D51" s="54"/>
      <c r="E51" s="54"/>
      <c r="F51" s="54"/>
      <c r="G51" s="55"/>
      <c r="H51" s="56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9">
        <f>SUM(X45:X50)</f>
        <v>0</v>
      </c>
      <c r="Y51" s="59">
        <f>SUM(Y45:Y50)</f>
        <v>0</v>
      </c>
      <c r="Z51" s="57"/>
      <c r="AA51" s="57"/>
      <c r="AB51" s="57"/>
    </row>
    <row r="52" spans="1:28" x14ac:dyDescent="0.2">
      <c r="A52" s="29" t="s">
        <v>98</v>
      </c>
      <c r="B52" s="52"/>
      <c r="C52" s="52"/>
      <c r="D52" s="52"/>
      <c r="E52" s="52"/>
      <c r="F52" s="52"/>
      <c r="G52" s="8"/>
      <c r="H52" s="9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38"/>
      <c r="AA52" s="38"/>
      <c r="AB52" s="38"/>
    </row>
    <row r="53" spans="1:28" ht="38.25" x14ac:dyDescent="0.2">
      <c r="A53" s="94" t="s">
        <v>93</v>
      </c>
      <c r="B53" s="63" t="s">
        <v>9</v>
      </c>
      <c r="C53" s="95" t="s">
        <v>64</v>
      </c>
      <c r="D53" s="95" t="s">
        <v>65</v>
      </c>
      <c r="E53" s="95" t="s">
        <v>65</v>
      </c>
      <c r="F53" s="95" t="s">
        <v>54</v>
      </c>
      <c r="G53" s="8" t="s">
        <v>10</v>
      </c>
      <c r="H53" s="96">
        <v>100</v>
      </c>
      <c r="I53" s="95" t="s">
        <v>53</v>
      </c>
      <c r="J53" s="95" t="s">
        <v>59</v>
      </c>
      <c r="K53" s="95"/>
      <c r="L53" s="95" t="s">
        <v>60</v>
      </c>
      <c r="M53" s="97" t="s">
        <v>117</v>
      </c>
      <c r="N53" s="98"/>
      <c r="O53" s="98"/>
      <c r="P53" s="98"/>
      <c r="Q53" s="115">
        <v>85948.800000000003</v>
      </c>
      <c r="R53" s="115">
        <v>190382.4</v>
      </c>
      <c r="S53" s="115">
        <v>92962.22</v>
      </c>
      <c r="T53" s="116">
        <v>96680.71</v>
      </c>
      <c r="U53" s="116">
        <v>100547.93</v>
      </c>
      <c r="V53" s="99"/>
      <c r="W53" s="98"/>
      <c r="X53" s="100">
        <f>SUM(Q53:V53)</f>
        <v>566522.06000000006</v>
      </c>
      <c r="Y53" s="98">
        <f t="shared" ref="Y53" si="4">X53*1.12</f>
        <v>634504.70720000018</v>
      </c>
      <c r="Z53" s="101"/>
      <c r="AA53" s="102">
        <v>2014</v>
      </c>
      <c r="AB53" s="117" t="s">
        <v>94</v>
      </c>
    </row>
    <row r="54" spans="1:28" s="31" customFormat="1" ht="15" x14ac:dyDescent="0.2">
      <c r="A54" s="94" t="s">
        <v>102</v>
      </c>
      <c r="B54" s="63" t="s">
        <v>9</v>
      </c>
      <c r="C54" s="95" t="s">
        <v>61</v>
      </c>
      <c r="D54" s="95" t="s">
        <v>62</v>
      </c>
      <c r="E54" s="95" t="s">
        <v>62</v>
      </c>
      <c r="F54" s="118" t="s">
        <v>95</v>
      </c>
      <c r="G54" s="8" t="s">
        <v>10</v>
      </c>
      <c r="H54" s="96">
        <v>100</v>
      </c>
      <c r="I54" s="95" t="s">
        <v>83</v>
      </c>
      <c r="J54" s="95" t="s">
        <v>11</v>
      </c>
      <c r="K54" s="95" t="s">
        <v>49</v>
      </c>
      <c r="L54" s="119" t="s">
        <v>63</v>
      </c>
      <c r="M54" s="95" t="s">
        <v>49</v>
      </c>
      <c r="N54" s="95"/>
      <c r="O54" s="95"/>
      <c r="P54" s="95"/>
      <c r="Q54" s="95"/>
      <c r="R54" s="120">
        <v>15125000</v>
      </c>
      <c r="S54" s="120">
        <v>15125000</v>
      </c>
      <c r="T54" s="96"/>
      <c r="U54" s="96"/>
      <c r="V54" s="96"/>
      <c r="W54" s="9"/>
      <c r="X54" s="100">
        <f t="shared" ref="X54:X63" si="5">SUM(Q54:V54)</f>
        <v>30250000</v>
      </c>
      <c r="Y54" s="120">
        <f>X54*1.12</f>
        <v>33880000</v>
      </c>
      <c r="Z54" s="105"/>
      <c r="AA54" s="8">
        <v>2016</v>
      </c>
      <c r="AB54" s="121"/>
    </row>
    <row r="55" spans="1:28" ht="51" x14ac:dyDescent="0.2">
      <c r="A55" s="101" t="s">
        <v>99</v>
      </c>
      <c r="B55" s="63" t="s">
        <v>9</v>
      </c>
      <c r="C55" s="95" t="s">
        <v>61</v>
      </c>
      <c r="D55" s="95" t="s">
        <v>62</v>
      </c>
      <c r="E55" s="95" t="s">
        <v>62</v>
      </c>
      <c r="F55" s="95" t="s">
        <v>71</v>
      </c>
      <c r="G55" s="103" t="s">
        <v>10</v>
      </c>
      <c r="H55" s="96">
        <v>70</v>
      </c>
      <c r="I55" s="8" t="s">
        <v>72</v>
      </c>
      <c r="J55" s="95" t="s">
        <v>11</v>
      </c>
      <c r="K55" s="95" t="s">
        <v>49</v>
      </c>
      <c r="L55" s="122" t="s">
        <v>67</v>
      </c>
      <c r="M55" s="97" t="s">
        <v>117</v>
      </c>
      <c r="N55" s="104"/>
      <c r="O55" s="104"/>
      <c r="P55" s="104"/>
      <c r="Q55" s="104"/>
      <c r="R55" s="120">
        <v>117080000</v>
      </c>
      <c r="S55" s="120">
        <v>59000000</v>
      </c>
      <c r="T55" s="104"/>
      <c r="U55" s="104"/>
      <c r="V55" s="104"/>
      <c r="W55" s="104"/>
      <c r="X55" s="100">
        <f t="shared" si="5"/>
        <v>176080000</v>
      </c>
      <c r="Y55" s="98">
        <f t="shared" ref="Y55:Y59" si="6">X55*1.12</f>
        <v>197209600.00000003</v>
      </c>
      <c r="Z55" s="105"/>
      <c r="AA55" s="8">
        <v>2016</v>
      </c>
      <c r="AB55" s="117" t="s">
        <v>101</v>
      </c>
    </row>
    <row r="56" spans="1:28" x14ac:dyDescent="0.2">
      <c r="A56" s="94" t="s">
        <v>118</v>
      </c>
      <c r="B56" s="63" t="s">
        <v>9</v>
      </c>
      <c r="C56" s="123" t="s">
        <v>111</v>
      </c>
      <c r="D56" s="123" t="s">
        <v>112</v>
      </c>
      <c r="E56" s="123" t="s">
        <v>112</v>
      </c>
      <c r="F56" s="123" t="s">
        <v>113</v>
      </c>
      <c r="G56" s="110" t="s">
        <v>201</v>
      </c>
      <c r="H56" s="124">
        <v>100</v>
      </c>
      <c r="I56" s="124" t="s">
        <v>114</v>
      </c>
      <c r="J56" s="124" t="s">
        <v>115</v>
      </c>
      <c r="K56" s="124"/>
      <c r="L56" s="124" t="s">
        <v>116</v>
      </c>
      <c r="M56" s="97" t="s">
        <v>117</v>
      </c>
      <c r="N56" s="124"/>
      <c r="O56" s="124"/>
      <c r="P56" s="124"/>
      <c r="Q56" s="124"/>
      <c r="R56" s="125"/>
      <c r="S56" s="126">
        <v>11556000</v>
      </c>
      <c r="T56" s="126">
        <f>S56</f>
        <v>11556000</v>
      </c>
      <c r="U56" s="126">
        <f>T56</f>
        <v>11556000</v>
      </c>
      <c r="V56" s="127"/>
      <c r="W56" s="127"/>
      <c r="X56" s="100">
        <f t="shared" si="5"/>
        <v>34668000</v>
      </c>
      <c r="Y56" s="98">
        <f t="shared" si="6"/>
        <v>38828160</v>
      </c>
      <c r="Z56" s="128"/>
      <c r="AA56" s="8">
        <v>2016</v>
      </c>
      <c r="AB56" s="129"/>
    </row>
    <row r="57" spans="1:28" x14ac:dyDescent="0.2">
      <c r="A57" s="94" t="s">
        <v>225</v>
      </c>
      <c r="B57" s="63" t="s">
        <v>9</v>
      </c>
      <c r="C57" s="130" t="s">
        <v>219</v>
      </c>
      <c r="D57" s="131" t="s">
        <v>220</v>
      </c>
      <c r="E57" s="132" t="s">
        <v>220</v>
      </c>
      <c r="F57" s="132" t="s">
        <v>221</v>
      </c>
      <c r="G57" s="130" t="s">
        <v>223</v>
      </c>
      <c r="H57" s="130">
        <v>100</v>
      </c>
      <c r="I57" s="133" t="s">
        <v>53</v>
      </c>
      <c r="J57" s="130" t="s">
        <v>59</v>
      </c>
      <c r="K57" s="130"/>
      <c r="L57" s="130" t="s">
        <v>224</v>
      </c>
      <c r="M57" s="134" t="s">
        <v>117</v>
      </c>
      <c r="N57" s="135"/>
      <c r="O57" s="136"/>
      <c r="P57" s="136"/>
      <c r="Q57" s="137"/>
      <c r="R57" s="135"/>
      <c r="S57" s="135">
        <v>9687579977.8069191</v>
      </c>
      <c r="T57" s="136">
        <v>10122547113.593508</v>
      </c>
      <c r="U57" s="136">
        <v>10674895487.375797</v>
      </c>
      <c r="V57" s="138"/>
      <c r="W57" s="138"/>
      <c r="X57" s="100">
        <f t="shared" si="5"/>
        <v>30485022578.776226</v>
      </c>
      <c r="Y57" s="98">
        <f t="shared" si="6"/>
        <v>34143225288.229378</v>
      </c>
      <c r="Z57" s="139"/>
      <c r="AA57" s="8">
        <v>2016</v>
      </c>
      <c r="AB57" s="140"/>
    </row>
    <row r="58" spans="1:28" x14ac:dyDescent="0.2">
      <c r="A58" s="94" t="s">
        <v>226</v>
      </c>
      <c r="B58" s="63" t="s">
        <v>9</v>
      </c>
      <c r="C58" s="130" t="s">
        <v>219</v>
      </c>
      <c r="D58" s="131" t="s">
        <v>220</v>
      </c>
      <c r="E58" s="132" t="s">
        <v>220</v>
      </c>
      <c r="F58" s="132" t="s">
        <v>250</v>
      </c>
      <c r="G58" s="130" t="s">
        <v>223</v>
      </c>
      <c r="H58" s="130">
        <v>100</v>
      </c>
      <c r="I58" s="133" t="s">
        <v>53</v>
      </c>
      <c r="J58" s="130" t="s">
        <v>59</v>
      </c>
      <c r="K58" s="130"/>
      <c r="L58" s="130" t="s">
        <v>224</v>
      </c>
      <c r="M58" s="134" t="s">
        <v>117</v>
      </c>
      <c r="N58" s="141"/>
      <c r="O58" s="136"/>
      <c r="P58" s="136"/>
      <c r="Q58" s="137"/>
      <c r="R58" s="135"/>
      <c r="S58" s="141">
        <v>2263093276.4650354</v>
      </c>
      <c r="T58" s="136">
        <v>2263171027.42768</v>
      </c>
      <c r="U58" s="136">
        <v>2263178309.2398901</v>
      </c>
      <c r="V58" s="138"/>
      <c r="W58" s="138"/>
      <c r="X58" s="100">
        <f t="shared" si="5"/>
        <v>6789442613.1326056</v>
      </c>
      <c r="Y58" s="98">
        <f t="shared" si="6"/>
        <v>7604175726.708519</v>
      </c>
      <c r="Z58" s="139"/>
      <c r="AA58" s="8">
        <v>2016</v>
      </c>
      <c r="AB58" s="140"/>
    </row>
    <row r="59" spans="1:28" x14ac:dyDescent="0.2">
      <c r="A59" s="94" t="s">
        <v>227</v>
      </c>
      <c r="B59" s="63" t="s">
        <v>9</v>
      </c>
      <c r="C59" s="130" t="s">
        <v>219</v>
      </c>
      <c r="D59" s="131" t="s">
        <v>220</v>
      </c>
      <c r="E59" s="132" t="s">
        <v>220</v>
      </c>
      <c r="F59" s="132" t="s">
        <v>222</v>
      </c>
      <c r="G59" s="130" t="s">
        <v>223</v>
      </c>
      <c r="H59" s="130">
        <v>100</v>
      </c>
      <c r="I59" s="133" t="s">
        <v>53</v>
      </c>
      <c r="J59" s="130" t="s">
        <v>59</v>
      </c>
      <c r="K59" s="130"/>
      <c r="L59" s="130" t="s">
        <v>224</v>
      </c>
      <c r="M59" s="134" t="s">
        <v>117</v>
      </c>
      <c r="N59" s="142"/>
      <c r="O59" s="136"/>
      <c r="P59" s="136"/>
      <c r="Q59" s="137"/>
      <c r="R59" s="135"/>
      <c r="S59" s="142">
        <v>1517893896.3624001</v>
      </c>
      <c r="T59" s="136">
        <v>1511345338.7722199</v>
      </c>
      <c r="U59" s="136">
        <v>1504965820.20719</v>
      </c>
      <c r="V59" s="138"/>
      <c r="W59" s="138"/>
      <c r="X59" s="100">
        <f t="shared" si="5"/>
        <v>4534205055.3418102</v>
      </c>
      <c r="Y59" s="98">
        <f t="shared" si="6"/>
        <v>5078309661.9828281</v>
      </c>
      <c r="Z59" s="139"/>
      <c r="AA59" s="8">
        <v>2016</v>
      </c>
      <c r="AB59" s="140"/>
    </row>
    <row r="60" spans="1:28" x14ac:dyDescent="0.2">
      <c r="A60" s="107" t="s">
        <v>243</v>
      </c>
      <c r="B60" s="108" t="s">
        <v>9</v>
      </c>
      <c r="C60" s="108" t="s">
        <v>229</v>
      </c>
      <c r="D60" s="108" t="s">
        <v>230</v>
      </c>
      <c r="E60" s="108" t="s">
        <v>230</v>
      </c>
      <c r="F60" s="109" t="s">
        <v>231</v>
      </c>
      <c r="G60" s="110" t="s">
        <v>201</v>
      </c>
      <c r="H60" s="110">
        <v>50</v>
      </c>
      <c r="I60" s="111" t="s">
        <v>248</v>
      </c>
      <c r="J60" s="110" t="s">
        <v>232</v>
      </c>
      <c r="K60" s="110"/>
      <c r="L60" s="110" t="s">
        <v>50</v>
      </c>
      <c r="M60" s="110" t="s">
        <v>117</v>
      </c>
      <c r="N60" s="112"/>
      <c r="O60" s="106"/>
      <c r="P60" s="106"/>
      <c r="Q60" s="112"/>
      <c r="R60" s="112"/>
      <c r="S60" s="143">
        <v>165154500</v>
      </c>
      <c r="T60" s="143">
        <v>132995750</v>
      </c>
      <c r="U60" s="143">
        <v>109826747.99999999</v>
      </c>
      <c r="V60" s="143">
        <v>111332811</v>
      </c>
      <c r="W60" s="112"/>
      <c r="X60" s="100">
        <f t="shared" si="5"/>
        <v>519309809</v>
      </c>
      <c r="Y60" s="144">
        <v>592059786.08000004</v>
      </c>
      <c r="Z60" s="110"/>
      <c r="AA60" s="145">
        <v>2016</v>
      </c>
      <c r="AB60" s="146"/>
    </row>
    <row r="61" spans="1:28" x14ac:dyDescent="0.2">
      <c r="A61" s="107" t="s">
        <v>244</v>
      </c>
      <c r="B61" s="108" t="s">
        <v>9</v>
      </c>
      <c r="C61" s="108" t="s">
        <v>229</v>
      </c>
      <c r="D61" s="108" t="s">
        <v>230</v>
      </c>
      <c r="E61" s="108" t="s">
        <v>230</v>
      </c>
      <c r="F61" s="109" t="s">
        <v>234</v>
      </c>
      <c r="G61" s="110" t="s">
        <v>201</v>
      </c>
      <c r="H61" s="110">
        <v>50</v>
      </c>
      <c r="I61" s="111" t="s">
        <v>248</v>
      </c>
      <c r="J61" s="110" t="s">
        <v>235</v>
      </c>
      <c r="K61" s="110" t="s">
        <v>49</v>
      </c>
      <c r="L61" s="110" t="s">
        <v>50</v>
      </c>
      <c r="M61" s="110" t="s">
        <v>117</v>
      </c>
      <c r="N61" s="112"/>
      <c r="O61" s="106"/>
      <c r="P61" s="106"/>
      <c r="Q61" s="112"/>
      <c r="R61" s="112"/>
      <c r="S61" s="143">
        <v>24625500</v>
      </c>
      <c r="T61" s="143">
        <v>31536000</v>
      </c>
      <c r="U61" s="143">
        <v>29048379</v>
      </c>
      <c r="V61" s="143">
        <v>31060240.75</v>
      </c>
      <c r="W61" s="112"/>
      <c r="X61" s="100">
        <f t="shared" si="5"/>
        <v>116270119.75</v>
      </c>
      <c r="Y61" s="144">
        <v>131126374.12000002</v>
      </c>
      <c r="Z61" s="110"/>
      <c r="AA61" s="145">
        <v>2016</v>
      </c>
      <c r="AB61" s="146"/>
    </row>
    <row r="62" spans="1:28" x14ac:dyDescent="0.2">
      <c r="A62" s="107" t="s">
        <v>245</v>
      </c>
      <c r="B62" s="108" t="s">
        <v>9</v>
      </c>
      <c r="C62" s="108" t="s">
        <v>229</v>
      </c>
      <c r="D62" s="108" t="s">
        <v>230</v>
      </c>
      <c r="E62" s="108" t="s">
        <v>230</v>
      </c>
      <c r="F62" s="109" t="s">
        <v>237</v>
      </c>
      <c r="G62" s="110" t="s">
        <v>201</v>
      </c>
      <c r="H62" s="110">
        <v>50</v>
      </c>
      <c r="I62" s="111" t="s">
        <v>248</v>
      </c>
      <c r="J62" s="110" t="s">
        <v>238</v>
      </c>
      <c r="K62" s="110" t="s">
        <v>49</v>
      </c>
      <c r="L62" s="110" t="s">
        <v>50</v>
      </c>
      <c r="M62" s="110" t="s">
        <v>117</v>
      </c>
      <c r="N62" s="112"/>
      <c r="O62" s="106"/>
      <c r="P62" s="106"/>
      <c r="Q62" s="112"/>
      <c r="R62" s="112"/>
      <c r="S62" s="143">
        <v>117877500</v>
      </c>
      <c r="T62" s="143">
        <v>169247400</v>
      </c>
      <c r="U62" s="143">
        <v>237623350</v>
      </c>
      <c r="V62" s="143">
        <v>239450700</v>
      </c>
      <c r="W62" s="112"/>
      <c r="X62" s="100">
        <f t="shared" si="5"/>
        <v>764198950</v>
      </c>
      <c r="Y62" s="144">
        <v>855902824.00000012</v>
      </c>
      <c r="Z62" s="110"/>
      <c r="AA62" s="145">
        <v>2016</v>
      </c>
      <c r="AB62" s="146"/>
    </row>
    <row r="63" spans="1:28" x14ac:dyDescent="0.2">
      <c r="A63" s="107" t="s">
        <v>246</v>
      </c>
      <c r="B63" s="108" t="s">
        <v>9</v>
      </c>
      <c r="C63" s="108" t="s">
        <v>229</v>
      </c>
      <c r="D63" s="108" t="s">
        <v>230</v>
      </c>
      <c r="E63" s="108" t="s">
        <v>230</v>
      </c>
      <c r="F63" s="109" t="s">
        <v>240</v>
      </c>
      <c r="G63" s="110" t="s">
        <v>201</v>
      </c>
      <c r="H63" s="110">
        <v>50</v>
      </c>
      <c r="I63" s="111" t="s">
        <v>248</v>
      </c>
      <c r="J63" s="110" t="s">
        <v>241</v>
      </c>
      <c r="K63" s="110" t="s">
        <v>49</v>
      </c>
      <c r="L63" s="110" t="s">
        <v>50</v>
      </c>
      <c r="M63" s="110" t="s">
        <v>117</v>
      </c>
      <c r="N63" s="112"/>
      <c r="O63" s="106"/>
      <c r="P63" s="106"/>
      <c r="Q63" s="112"/>
      <c r="R63" s="112"/>
      <c r="S63" s="143">
        <v>56220000</v>
      </c>
      <c r="T63" s="143">
        <v>137002500</v>
      </c>
      <c r="U63" s="143">
        <v>187023810</v>
      </c>
      <c r="V63" s="143">
        <v>200284551.99999997</v>
      </c>
      <c r="W63" s="112"/>
      <c r="X63" s="100">
        <f t="shared" si="5"/>
        <v>580530862</v>
      </c>
      <c r="Y63" s="144">
        <v>650194565.44000006</v>
      </c>
      <c r="Z63" s="110"/>
      <c r="AA63" s="145">
        <v>2016</v>
      </c>
      <c r="AB63" s="146"/>
    </row>
    <row r="64" spans="1:28" s="58" customFormat="1" x14ac:dyDescent="0.2">
      <c r="A64" s="53" t="s">
        <v>247</v>
      </c>
      <c r="B64" s="54"/>
      <c r="C64" s="54"/>
      <c r="D64" s="54"/>
      <c r="E64" s="54"/>
      <c r="F64" s="54"/>
      <c r="G64" s="55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V64" s="54"/>
      <c r="W64" s="54"/>
      <c r="X64" s="59">
        <f>SUM(X53:X63)</f>
        <v>44030544510.060646</v>
      </c>
      <c r="Y64" s="59">
        <f>SUM(Y53:Y63)</f>
        <v>49325546491.267929</v>
      </c>
      <c r="Z64" s="57"/>
      <c r="AA64" s="57"/>
      <c r="AB64" s="57"/>
    </row>
    <row r="65" spans="1:41" x14ac:dyDescent="0.2">
      <c r="A65" s="38"/>
      <c r="B65" s="52"/>
      <c r="C65" s="52"/>
      <c r="D65" s="52"/>
      <c r="E65" s="52"/>
      <c r="F65" s="52"/>
      <c r="G65" s="8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38"/>
      <c r="AA65" s="38"/>
      <c r="AB65" s="38"/>
    </row>
    <row r="69" spans="1:41" x14ac:dyDescent="0.2">
      <c r="AB69" s="148"/>
    </row>
    <row r="70" spans="1:41" s="149" customFormat="1" ht="15.75" x14ac:dyDescent="0.25">
      <c r="A70" s="13"/>
      <c r="B70" s="14" t="s">
        <v>85</v>
      </c>
      <c r="C70" s="15"/>
      <c r="D70" s="15"/>
      <c r="E70" s="15"/>
      <c r="F70" s="15"/>
      <c r="G70" s="16"/>
      <c r="H70" s="15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</row>
    <row r="71" spans="1:41" s="149" customFormat="1" ht="15.75" x14ac:dyDescent="0.25">
      <c r="A71" s="13"/>
      <c r="B71" s="14" t="s">
        <v>15</v>
      </c>
      <c r="C71" s="17"/>
      <c r="D71" s="16"/>
      <c r="E71" s="16"/>
      <c r="F71" s="16"/>
      <c r="G71" s="17"/>
      <c r="H71" s="17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</row>
    <row r="72" spans="1:41" s="149" customFormat="1" ht="15.75" x14ac:dyDescent="0.25">
      <c r="A72" s="13"/>
      <c r="B72" s="14" t="s">
        <v>16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</row>
    <row r="73" spans="1:41" s="149" customFormat="1" ht="15.75" x14ac:dyDescent="0.25">
      <c r="A73" s="16"/>
      <c r="B73" s="14" t="s">
        <v>17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</row>
    <row r="74" spans="1:41" s="149" customFormat="1" ht="15.75" x14ac:dyDescent="0.25">
      <c r="A74" s="13"/>
      <c r="B74" s="18" t="s">
        <v>73</v>
      </c>
      <c r="C74" s="19"/>
      <c r="D74" s="19"/>
      <c r="E74" s="19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</row>
    <row r="75" spans="1:41" s="149" customFormat="1" ht="15.75" customHeight="1" x14ac:dyDescent="0.25">
      <c r="A75" s="20">
        <v>1</v>
      </c>
      <c r="B75" s="21" t="s">
        <v>18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60"/>
      <c r="AA75" s="14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</row>
    <row r="76" spans="1:41" s="149" customFormat="1" ht="15.75" x14ac:dyDescent="0.25">
      <c r="A76" s="20"/>
      <c r="B76" s="23" t="s">
        <v>19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14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</row>
    <row r="77" spans="1:41" s="149" customFormat="1" ht="15.75" x14ac:dyDescent="0.25">
      <c r="A77" s="20"/>
      <c r="B77" s="24" t="s">
        <v>20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14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</row>
    <row r="78" spans="1:41" s="149" customFormat="1" ht="15.75" x14ac:dyDescent="0.25">
      <c r="A78" s="20"/>
      <c r="B78" s="14" t="s">
        <v>21</v>
      </c>
      <c r="C78" s="22"/>
      <c r="D78" s="22"/>
      <c r="E78" s="22"/>
      <c r="F78" s="22"/>
      <c r="G78" s="22"/>
      <c r="H78" s="22"/>
      <c r="I78" s="22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14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</row>
    <row r="79" spans="1:41" s="149" customFormat="1" ht="15.75" x14ac:dyDescent="0.25">
      <c r="A79" s="20"/>
      <c r="B79" s="18" t="s">
        <v>22</v>
      </c>
      <c r="C79" s="22"/>
      <c r="D79" s="22"/>
      <c r="E79" s="22"/>
      <c r="F79" s="22"/>
      <c r="G79" s="22"/>
      <c r="H79" s="22"/>
      <c r="I79" s="22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14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</row>
    <row r="80" spans="1:41" s="149" customFormat="1" ht="15.75" x14ac:dyDescent="0.25">
      <c r="A80" s="20"/>
      <c r="B80" s="18" t="s">
        <v>23</v>
      </c>
      <c r="C80" s="22"/>
      <c r="D80" s="22"/>
      <c r="E80" s="22"/>
      <c r="F80" s="22"/>
      <c r="G80" s="22"/>
      <c r="H80" s="22"/>
      <c r="I80" s="22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14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</row>
    <row r="81" spans="1:41" s="149" customFormat="1" ht="15.75" x14ac:dyDescent="0.25">
      <c r="A81" s="20"/>
      <c r="B81" s="24" t="s">
        <v>24</v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14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</row>
    <row r="82" spans="1:41" s="149" customFormat="1" ht="15.75" x14ac:dyDescent="0.25">
      <c r="A82" s="16"/>
      <c r="B82" s="14" t="s">
        <v>25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14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</row>
    <row r="83" spans="1:41" s="149" customFormat="1" ht="15.75" x14ac:dyDescent="0.25">
      <c r="A83" s="16"/>
      <c r="B83" s="14" t="s">
        <v>74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14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</row>
    <row r="84" spans="1:41" s="149" customFormat="1" ht="15.75" customHeight="1" x14ac:dyDescent="0.25">
      <c r="A84" s="16"/>
      <c r="B84" s="21" t="s">
        <v>26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60"/>
      <c r="AA84" s="14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</row>
    <row r="85" spans="1:41" s="149" customFormat="1" ht="15.75" x14ac:dyDescent="0.25">
      <c r="A85" s="16"/>
      <c r="B85" s="24" t="s">
        <v>27</v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14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</row>
    <row r="86" spans="1:41" s="149" customFormat="1" ht="15.75" x14ac:dyDescent="0.25">
      <c r="A86" s="16"/>
      <c r="B86" s="24" t="s">
        <v>75</v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14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</row>
    <row r="87" spans="1:41" s="149" customFormat="1" ht="15.75" customHeight="1" x14ac:dyDescent="0.25">
      <c r="A87" s="16"/>
      <c r="B87" s="21" t="s">
        <v>12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14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</row>
    <row r="88" spans="1:41" s="149" customFormat="1" ht="15.75" x14ac:dyDescent="0.25">
      <c r="A88" s="16"/>
      <c r="B88" s="26" t="s">
        <v>13</v>
      </c>
      <c r="C88" s="26"/>
      <c r="D88" s="26"/>
      <c r="E88" s="26"/>
      <c r="F88" s="26"/>
      <c r="G88" s="26"/>
      <c r="H88" s="26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</row>
    <row r="89" spans="1:41" s="149" customFormat="1" ht="15.75" x14ac:dyDescent="0.25">
      <c r="A89" s="20">
        <v>2</v>
      </c>
      <c r="B89" s="14" t="s">
        <v>14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</row>
    <row r="90" spans="1:41" s="149" customFormat="1" ht="15.75" x14ac:dyDescent="0.25">
      <c r="A90" s="20">
        <v>3</v>
      </c>
      <c r="B90" s="14" t="s">
        <v>86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</row>
    <row r="91" spans="1:41" s="149" customFormat="1" ht="15.75" x14ac:dyDescent="0.25">
      <c r="A91" s="20">
        <v>4</v>
      </c>
      <c r="B91" s="14" t="s">
        <v>76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</row>
    <row r="92" spans="1:41" s="149" customFormat="1" ht="30.75" customHeight="1" x14ac:dyDescent="0.25">
      <c r="A92" s="20">
        <v>5</v>
      </c>
      <c r="B92" s="157" t="s">
        <v>77</v>
      </c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</row>
    <row r="93" spans="1:41" s="149" customFormat="1" ht="15.75" customHeight="1" x14ac:dyDescent="0.2">
      <c r="A93" s="20">
        <v>6</v>
      </c>
      <c r="B93" s="27" t="s">
        <v>28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</row>
    <row r="94" spans="1:41" s="149" customFormat="1" ht="15.75" x14ac:dyDescent="0.25">
      <c r="A94" s="20">
        <v>7</v>
      </c>
      <c r="B94" s="14" t="s">
        <v>29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</row>
    <row r="95" spans="1:41" s="149" customFormat="1" ht="15.75" x14ac:dyDescent="0.25">
      <c r="A95" s="20">
        <v>8</v>
      </c>
      <c r="B95" s="14" t="s">
        <v>87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</row>
    <row r="96" spans="1:41" s="149" customFormat="1" ht="30.75" customHeight="1" x14ac:dyDescent="0.2">
      <c r="A96" s="20">
        <v>9</v>
      </c>
      <c r="B96" s="158" t="s">
        <v>88</v>
      </c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27"/>
      <c r="AD96" s="27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</row>
    <row r="97" spans="1:41" s="149" customFormat="1" ht="15.75" customHeight="1" x14ac:dyDescent="0.25">
      <c r="A97" s="20">
        <v>10</v>
      </c>
      <c r="B97" s="21" t="s">
        <v>78</v>
      </c>
      <c r="C97" s="22"/>
      <c r="D97" s="22"/>
      <c r="E97" s="22"/>
      <c r="F97" s="22"/>
      <c r="G97" s="22"/>
      <c r="H97" s="22"/>
      <c r="I97" s="22"/>
      <c r="J97" s="22"/>
      <c r="K97" s="22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</row>
    <row r="98" spans="1:41" s="149" customFormat="1" ht="15.75" customHeight="1" x14ac:dyDescent="0.25">
      <c r="A98" s="20">
        <v>11</v>
      </c>
      <c r="B98" s="21" t="s">
        <v>79</v>
      </c>
      <c r="C98" s="22"/>
      <c r="D98" s="22"/>
      <c r="E98" s="22"/>
      <c r="F98" s="22"/>
      <c r="G98" s="22"/>
      <c r="H98" s="22"/>
      <c r="I98" s="22"/>
      <c r="J98" s="22"/>
      <c r="K98" s="22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</row>
    <row r="99" spans="1:41" s="149" customFormat="1" ht="15.75" customHeight="1" x14ac:dyDescent="0.25">
      <c r="A99" s="20">
        <v>12</v>
      </c>
      <c r="B99" s="21" t="s">
        <v>80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</row>
    <row r="100" spans="1:41" s="149" customFormat="1" ht="15.75" x14ac:dyDescent="0.25">
      <c r="A100" s="20">
        <v>13</v>
      </c>
      <c r="B100" s="14" t="s">
        <v>81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</row>
    <row r="101" spans="1:41" s="149" customFormat="1" ht="15.75" x14ac:dyDescent="0.25">
      <c r="A101" s="20">
        <v>14</v>
      </c>
      <c r="B101" s="14" t="s">
        <v>89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</row>
    <row r="102" spans="1:41" s="149" customFormat="1" ht="15.75" x14ac:dyDescent="0.25">
      <c r="A102" s="20">
        <v>15</v>
      </c>
      <c r="B102" s="14" t="s">
        <v>30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</row>
    <row r="103" spans="1:41" s="149" customFormat="1" ht="15.75" x14ac:dyDescent="0.25">
      <c r="A103" s="20">
        <v>16.170000000000002</v>
      </c>
      <c r="B103" s="14" t="s">
        <v>82</v>
      </c>
      <c r="C103" s="14"/>
      <c r="D103" s="14"/>
      <c r="E103" s="14"/>
      <c r="F103" s="14"/>
      <c r="G103" s="14"/>
      <c r="H103" s="14"/>
      <c r="I103" s="14"/>
      <c r="J103" s="60"/>
      <c r="K103" s="60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</row>
    <row r="104" spans="1:41" s="149" customFormat="1" ht="32.25" customHeight="1" x14ac:dyDescent="0.25">
      <c r="A104" s="20">
        <v>18</v>
      </c>
      <c r="B104" s="157" t="s">
        <v>90</v>
      </c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22"/>
      <c r="AD104" s="22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</row>
    <row r="105" spans="1:41" s="149" customFormat="1" ht="15.75" customHeight="1" x14ac:dyDescent="0.25">
      <c r="A105" s="20">
        <v>19</v>
      </c>
      <c r="B105" s="157" t="s">
        <v>91</v>
      </c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</row>
    <row r="106" spans="1:41" s="149" customFormat="1" ht="15.75" x14ac:dyDescent="0.25">
      <c r="A106" s="20">
        <v>20</v>
      </c>
      <c r="B106" s="14" t="s">
        <v>92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</row>
  </sheetData>
  <protectedRanges>
    <protectedRange algorithmName="SHA-512" hashValue="b4jNsXhDwS2c1yWfZAwuxC61ASGz8etnaIvi4JvF+E+1QYkWqkJ/Zpj5SSug7ELWWhsnYfzBejywtfU4B5gY1Q==" saltValue="ZvjzfQ4RIqeGHS1eSpw3fA==" spinCount="100000" sqref="W60 N60:O60 H60 B47:E47 W47 N47:O47 H47:I47 B60:E60" name="Диапазон3_74_2_1_2_2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R60 R47" name="Диапазон3_74_2_1_2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47" name="Диапазон3_74_2_1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47" name="Диапазон3_74_2_1_4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47:V47" name="Диапазон3_74_2_1_5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60:K60 J47:K47" name="Диапазон3_74_2_1_6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L60 L47" name="Диапазон3_74_2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W61 N61:O61 H61 B48:E48 W48 N48:O48 H48:I48 B61:E61" name="Диапазон3_74_2_1_2_2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R61 R48" name="Диапазон3_74_2_1_2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48" name="Диапазон3_74_2_1_3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48" name="Диапазон3_74_2_1_4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48:V48" name="Диапазон3_74_2_1_5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61:K61 J48:K48" name="Диапазон3_74_2_1_6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L61 L48" name="Диапазон3_74_2_1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W62 N62:O62 H62 W49 N49:O49 B49:E49 H49:I49 B62:E62" name="Диапазон3_74_2_1_2_2_2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R62 R49" name="Диапазон3_74_2_1_2_1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49" name="Диапазон3_74_2_1_3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49" name="Диапазон3_74_2_1_4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49:V49" name="Диапазон3_74_2_1_5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62:K62 J49:K49" name="Диапазон3_74_2_1_6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L62 L49" name="Диапазон3_74_2_1_1_1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W63 N63:O63 H63 B50:E51 W50:W51 N50:O51 H50:I51 B63:E63" name="Диапазон3_74_2_1_2_2_2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R63 R50:R51" name="Диапазон3_74_2_1_2_1_1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50:S51" name="Диапазон3_74_2_1_3_1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50:T51" name="Диапазон3_74_2_1_4_1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50:V51" name="Диапазон3_74_2_1_5_1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63:K63 J50:K51" name="Диапазон3_74_2_1_6_1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L63 L50:L51" name="Диапазон3_74_2_1_1_1_1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I60:I63" name="Диапазон3_74_2_1_2_2_2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60:S63" name="Диапазон3_74_2_1_3_1_1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60:T63" name="Диапазон3_74_2_1_4_1_1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60:V63" name="Диапазон3_74_2_1_5_1_1_4" securityDescriptor="O:WDG:WDD:(A;;CC;;;S-1-5-21-1281035640-548247933-376692995-11259)(A;;CC;;;S-1-5-21-1281035640-548247933-376692995-11258)(A;;CC;;;S-1-5-21-1281035640-548247933-376692995-5864)"/>
  </protectedRanges>
  <autoFilter ref="A7:AB64"/>
  <mergeCells count="24">
    <mergeCell ref="B92:AB92"/>
    <mergeCell ref="B96:AB96"/>
    <mergeCell ref="B104:AB104"/>
    <mergeCell ref="B105:AB105"/>
    <mergeCell ref="K5:K6"/>
    <mergeCell ref="E5:E6"/>
    <mergeCell ref="F5:F6"/>
    <mergeCell ref="G5:G6"/>
    <mergeCell ref="H5:H6"/>
    <mergeCell ref="I5:I6"/>
    <mergeCell ref="J5:J6"/>
    <mergeCell ref="AA5:AA6"/>
    <mergeCell ref="AB5:AB6"/>
    <mergeCell ref="L5:L6"/>
    <mergeCell ref="M5:M6"/>
    <mergeCell ref="W5:W6"/>
    <mergeCell ref="X5:X6"/>
    <mergeCell ref="Y5:Y6"/>
    <mergeCell ref="Z5:Z6"/>
    <mergeCell ref="N5:V5"/>
    <mergeCell ref="A5:A6"/>
    <mergeCell ref="B5:B6"/>
    <mergeCell ref="C5:C6"/>
    <mergeCell ref="D5:D6"/>
  </mergeCells>
  <conditionalFormatting sqref="F40">
    <cfRule type="duplicateValues" dxfId="4" priority="29" stopIfTrue="1"/>
  </conditionalFormatting>
  <conditionalFormatting sqref="A40:A41">
    <cfRule type="duplicateValues" dxfId="3" priority="30"/>
  </conditionalFormatting>
  <conditionalFormatting sqref="F40">
    <cfRule type="duplicateValues" dxfId="2" priority="31"/>
  </conditionalFormatting>
  <conditionalFormatting sqref="F41">
    <cfRule type="duplicateValues" dxfId="1" priority="16" stopIfTrue="1"/>
  </conditionalFormatting>
  <conditionalFormatting sqref="F41">
    <cfRule type="duplicateValues" dxfId="0" priority="17"/>
  </conditionalFormatting>
  <pageMargins left="0.70866141732283472" right="0.70866141732283472" top="0.74803149606299213" bottom="0.74803149606299213" header="0.31496062992125984" footer="0.31496062992125984"/>
  <pageSetup paperSize="8" scale="6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Тусипкалиева Айгуль Мугиевна</cp:lastModifiedBy>
  <cp:lastPrinted>2016-09-30T04:49:19Z</cp:lastPrinted>
  <dcterms:created xsi:type="dcterms:W3CDTF">1996-10-08T23:32:33Z</dcterms:created>
  <dcterms:modified xsi:type="dcterms:W3CDTF">2016-11-03T12:21:52Z</dcterms:modified>
</cp:coreProperties>
</file>