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90" windowWidth="9720" windowHeight="6480" activeTab="0"/>
  </bookViews>
  <sheets>
    <sheet name="Лист1" sheetId="1" r:id="rId1"/>
  </sheets>
  <definedNames>
    <definedName name="sub1002589150" localSheetId="0">'Лист1'!#REF!</definedName>
  </definedNames>
  <calcPr fullCalcOnLoad="1"/>
</workbook>
</file>

<file path=xl/sharedStrings.xml><?xml version="1.0" encoding="utf-8"?>
<sst xmlns="http://schemas.openxmlformats.org/spreadsheetml/2006/main" count="438" uniqueCount="113">
  <si>
    <t>АО "Эмбамунайгаз"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</si>
  <si>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</si>
  <si>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</si>
  <si>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</si>
  <si>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</si>
  <si>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</si>
  <si>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</si>
  <si>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</si>
  <si>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</si>
  <si>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</si>
  <si>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</si>
  <si>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</si>
  <si>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</si>
  <si>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</si>
  <si>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</si>
  <si>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</si>
  <si>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</si>
  <si>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</si>
  <si>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</si>
  <si>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</si>
  <si>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</si>
  <si>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</si>
  <si>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2012г.</t>
  </si>
  <si>
    <t>2013г.</t>
  </si>
  <si>
    <t>2014г.</t>
  </si>
  <si>
    <t>2015г.</t>
  </si>
  <si>
    <t>2016г.</t>
  </si>
  <si>
    <t>2017г.</t>
  </si>
  <si>
    <t>Дополнения и изменения в план долгосрочных закупок товаров, работ и услуг АО "Эмбамунайгаз" на 2012-2017 годы</t>
  </si>
  <si>
    <t>Включить следующие позиции</t>
  </si>
  <si>
    <t>ОТ</t>
  </si>
  <si>
    <t>"УТВЕРЖДЕНО"</t>
  </si>
  <si>
    <t>март, апрель 2013 года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</si>
  <si>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</si>
  <si>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</si>
  <si>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</si>
  <si>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</si>
  <si>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1. Товары</t>
  </si>
  <si>
    <t>20.59.59.00.01.05.00.10.1</t>
  </si>
  <si>
    <t>Химреагент</t>
  </si>
  <si>
    <t>Химреагент F-929</t>
  </si>
  <si>
    <t>тонна</t>
  </si>
  <si>
    <t>Диссольван В-4397</t>
  </si>
  <si>
    <t>итого по товарам</t>
  </si>
  <si>
    <t>Исключить следующие позиции</t>
  </si>
  <si>
    <t>32-1 Т</t>
  </si>
  <si>
    <t>34-1 Т</t>
  </si>
  <si>
    <t>август, сентябрь 2013 года</t>
  </si>
  <si>
    <t>столбец - 9,14</t>
  </si>
  <si>
    <t>18 Т</t>
  </si>
  <si>
    <t>24.20.11.01.11.10.14.11.1</t>
  </si>
  <si>
    <t>Насосно-компрессорные трубы</t>
  </si>
  <si>
    <t>НКТ 60х5,0 "Д" гладкие</t>
  </si>
  <si>
    <t>24.20.11.01.11.11.15.11.1</t>
  </si>
  <si>
    <t>21 Т</t>
  </si>
  <si>
    <t>НКТ 73х5,5 "К" с высадкой (серостойкие10%)</t>
  </si>
  <si>
    <t>22 Т</t>
  </si>
  <si>
    <t>24.20.11.01.11.10.16.11.1</t>
  </si>
  <si>
    <t>НКТ 89х6,5 "Д" гладкие</t>
  </si>
  <si>
    <t>23 Т</t>
  </si>
  <si>
    <t>24.20.11.01.11.10.17.11.2</t>
  </si>
  <si>
    <t>НКТ 114х7,0 "Д" гладкие</t>
  </si>
  <si>
    <t>25 Т</t>
  </si>
  <si>
    <t>24.20.11.01.12.10.19.12.1</t>
  </si>
  <si>
    <t xml:space="preserve">Труба бесшовные </t>
  </si>
  <si>
    <t>Труба бесшовная ст.20  ф89х5мм</t>
  </si>
  <si>
    <t>27 Т</t>
  </si>
  <si>
    <t>24.20.11.01.12.10.22.11.1</t>
  </si>
  <si>
    <t>Труба бесшовная ст.20 ф114х6мм</t>
  </si>
  <si>
    <t>29 Т</t>
  </si>
  <si>
    <t>24.20.11.01.12.10.27.11.1</t>
  </si>
  <si>
    <t>Трубы бесшовные ст.20 ф159х6мм</t>
  </si>
  <si>
    <t>30 Т</t>
  </si>
  <si>
    <t>24.20.11.01.12.10.30.11.1</t>
  </si>
  <si>
    <t>Трубы бесшовные ст.20 ф219х8мм</t>
  </si>
  <si>
    <t>33 Т</t>
  </si>
  <si>
    <t>Химреагент R-11</t>
  </si>
  <si>
    <t>35 Т</t>
  </si>
  <si>
    <t>Диссолван V-4795</t>
  </si>
  <si>
    <t>36 Т</t>
  </si>
  <si>
    <t>Химреагент Дисольван V-4908</t>
  </si>
  <si>
    <t>итого исключить</t>
  </si>
  <si>
    <t>сентябрь, октябрь 2013 года</t>
  </si>
  <si>
    <t>столбец - 9,15,16,17</t>
  </si>
  <si>
    <t>19 Т</t>
  </si>
  <si>
    <t>24.20.11.01.11.10.15.11.2</t>
  </si>
  <si>
    <t>НКТ 73х5,5 "Д" гладкие</t>
  </si>
  <si>
    <t>итого включить</t>
  </si>
  <si>
    <t>24 Т</t>
  </si>
  <si>
    <t>31 Т</t>
  </si>
  <si>
    <t>24.20.11.01.12.10.15.11.1</t>
  </si>
  <si>
    <t>Труба бесшовная ст 20 ф57х4 мм</t>
  </si>
  <si>
    <t>Трубы бесшовные ст.20 ф325х10мм</t>
  </si>
  <si>
    <t>авансовый платеж - 0%, оставшаяся часть в течение 30 рабочих дней с момента подписания акта приема-передачи</t>
  </si>
  <si>
    <t>столбец - 9,12,18</t>
  </si>
  <si>
    <t>18-1 Т</t>
  </si>
  <si>
    <t>19-1 Т</t>
  </si>
  <si>
    <t>21-1 Т</t>
  </si>
  <si>
    <t>22-1 Т</t>
  </si>
  <si>
    <t>23-1 Т</t>
  </si>
  <si>
    <t>24-1 Т</t>
  </si>
  <si>
    <t>25-1 Т</t>
  </si>
  <si>
    <t>27-1 Т</t>
  </si>
  <si>
    <t>29-1 Т</t>
  </si>
  <si>
    <t>30-1 Т</t>
  </si>
  <si>
    <t>31-1 Т</t>
  </si>
  <si>
    <t>32-2 Т</t>
  </si>
  <si>
    <t>33-1 Т</t>
  </si>
  <si>
    <t>34-2 Т</t>
  </si>
  <si>
    <t>35-1 Т</t>
  </si>
  <si>
    <t>36-1 Т</t>
  </si>
  <si>
    <t xml:space="preserve">столбец - 9,15,16,17 </t>
  </si>
  <si>
    <t>Решением Правления АО "Эмбамунайгаз"  от 29 июля 2013г. №22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</si>
</sst>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_р_._-;\-* #,##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[$-43F]d\ mmmm\ yyyy\ &quot;ж.&quot;"/>
    <numFmt numFmtId="193" formatCode="mmm/yyyy"/>
    <numFmt numFmtId="194" formatCode="#,##0.000"/>
    <numFmt numFmtId="195" formatCode="0.0"/>
    <numFmt numFmtId="196" formatCode="#,##0.0_р_.;[Red]\-#,##0.0_р_."/>
    <numFmt numFmtId="197" formatCode="#,##0.00_ ;[Red]\-#,##0.00\ "/>
    <numFmt numFmtId="198" formatCode="#,##0.000_р_.;[Red]\-#,##0.000_р_."/>
    <numFmt numFmtId="199" formatCode="#,##0_р_."/>
    <numFmt numFmtId="200" formatCode="0.000"/>
    <numFmt numFmtId="201" formatCode="_(* #,##0_);_(* \(#,##0\);_(* &quot;-&quot;??_);_(@_)"/>
    <numFmt numFmtId="202" formatCode="_(* #,##0.0_);_(* \(#,##0.0\);_(* &quot;-&quot;??_);_(@_)"/>
  </numFmts>
  <fonts count="4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54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6" fillId="0" borderId="0" xfId="54" applyFont="1" applyFill="1" applyBorder="1" applyAlignment="1">
      <alignment vertical="center"/>
      <protection/>
    </xf>
    <xf numFmtId="0" fontId="5" fillId="0" borderId="0" xfId="54" applyFont="1" applyFill="1" applyAlignment="1">
      <alignment/>
      <protection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195" fontId="7" fillId="0" borderId="10" xfId="54" applyNumberFormat="1" applyFont="1" applyFill="1" applyBorder="1" applyAlignment="1">
      <alignment horizontal="center" vertical="center" wrapText="1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201" fontId="7" fillId="0" borderId="10" xfId="66" applyNumberFormat="1" applyFont="1" applyFill="1" applyBorder="1" applyAlignment="1">
      <alignment horizontal="center" vertical="center" wrapText="1"/>
    </xf>
    <xf numFmtId="3" fontId="7" fillId="0" borderId="0" xfId="54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Alignment="1">
      <alignment/>
    </xf>
    <xf numFmtId="3" fontId="7" fillId="0" borderId="13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0" xfId="54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3" fontId="7" fillId="0" borderId="14" xfId="54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3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Обычный_Производственная программа на 2006 год ДОТиОС АО РД КМ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="80" zoomScaleNormal="85" zoomScaleSheetLayoutView="80" zoomScalePageLayoutView="0" workbookViewId="0" topLeftCell="A1">
      <selection activeCell="H8" sqref="H8:H9"/>
    </sheetView>
  </sheetViews>
  <sheetFormatPr defaultColWidth="9.140625" defaultRowHeight="12.75"/>
  <cols>
    <col min="1" max="1" width="8.140625" style="6" customWidth="1"/>
    <col min="2" max="2" width="14.421875" style="6" customWidth="1"/>
    <col min="3" max="3" width="9.140625" style="6" customWidth="1"/>
    <col min="4" max="6" width="23.140625" style="6" customWidth="1"/>
    <col min="7" max="7" width="9.140625" style="6" customWidth="1"/>
    <col min="8" max="8" width="10.57421875" style="6" customWidth="1"/>
    <col min="9" max="9" width="15.00390625" style="6" customWidth="1"/>
    <col min="10" max="10" width="13.421875" style="6" customWidth="1"/>
    <col min="11" max="11" width="12.00390625" style="6" customWidth="1"/>
    <col min="12" max="12" width="33.00390625" style="6" customWidth="1"/>
    <col min="13" max="13" width="10.421875" style="6" customWidth="1"/>
    <col min="14" max="14" width="11.57421875" style="6" customWidth="1"/>
    <col min="15" max="15" width="18.28125" style="6" customWidth="1"/>
    <col min="16" max="16" width="16.7109375" style="6" customWidth="1"/>
    <col min="17" max="19" width="15.28125" style="6" customWidth="1"/>
    <col min="20" max="20" width="15.421875" style="6" customWidth="1"/>
    <col min="21" max="22" width="17.57421875" style="6" customWidth="1"/>
    <col min="23" max="24" width="10.00390625" style="6" customWidth="1"/>
    <col min="25" max="25" width="11.57421875" style="6" customWidth="1"/>
    <col min="26" max="16384" width="9.140625" style="6" customWidth="1"/>
  </cols>
  <sheetData>
    <row r="1" spans="12:22" ht="31.5" customHeight="1">
      <c r="L1" s="49" t="s">
        <v>21</v>
      </c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2:22" ht="15.75">
      <c r="B2" s="10"/>
      <c r="E2" s="10"/>
      <c r="F2" s="10"/>
      <c r="V2" s="16"/>
    </row>
    <row r="3" spans="2:22" s="11" customFormat="1" ht="12.75" customHeight="1">
      <c r="B3" s="1"/>
      <c r="V3" s="17"/>
    </row>
    <row r="4" spans="4:21" ht="11.25">
      <c r="D4" s="50" t="s">
        <v>28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11.25">
      <c r="B5" s="10" t="s">
        <v>31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22" ht="12.75">
      <c r="B6" s="1" t="s">
        <v>112</v>
      </c>
      <c r="C6" s="11"/>
      <c r="U6" s="34"/>
      <c r="V6" s="34"/>
    </row>
    <row r="7" spans="2:3" s="5" customFormat="1" ht="12.75">
      <c r="B7" s="1"/>
      <c r="C7" s="11"/>
    </row>
    <row r="8" spans="1:25" s="3" customFormat="1" ht="67.5" customHeight="1">
      <c r="A8" s="44" t="s">
        <v>1</v>
      </c>
      <c r="B8" s="44" t="s">
        <v>2</v>
      </c>
      <c r="C8" s="44" t="s">
        <v>3</v>
      </c>
      <c r="D8" s="44" t="s">
        <v>4</v>
      </c>
      <c r="E8" s="44" t="s">
        <v>5</v>
      </c>
      <c r="F8" s="44" t="s">
        <v>6</v>
      </c>
      <c r="G8" s="44" t="s">
        <v>7</v>
      </c>
      <c r="H8" s="44" t="s">
        <v>8</v>
      </c>
      <c r="I8" s="44" t="s">
        <v>9</v>
      </c>
      <c r="J8" s="44" t="s">
        <v>10</v>
      </c>
      <c r="K8" s="44" t="s">
        <v>11</v>
      </c>
      <c r="L8" s="44" t="s">
        <v>12</v>
      </c>
      <c r="M8" s="44" t="s">
        <v>13</v>
      </c>
      <c r="N8" s="46" t="s">
        <v>14</v>
      </c>
      <c r="O8" s="47"/>
      <c r="P8" s="47"/>
      <c r="Q8" s="47"/>
      <c r="R8" s="47"/>
      <c r="S8" s="48"/>
      <c r="T8" s="44" t="s">
        <v>15</v>
      </c>
      <c r="U8" s="44" t="s">
        <v>16</v>
      </c>
      <c r="V8" s="44" t="s">
        <v>17</v>
      </c>
      <c r="W8" s="44" t="s">
        <v>18</v>
      </c>
      <c r="X8" s="44" t="s">
        <v>19</v>
      </c>
      <c r="Y8" s="44" t="s">
        <v>20</v>
      </c>
    </row>
    <row r="9" spans="1:25" s="4" customFormat="1" ht="37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3" t="s">
        <v>22</v>
      </c>
      <c r="O9" s="13" t="s">
        <v>23</v>
      </c>
      <c r="P9" s="13" t="s">
        <v>24</v>
      </c>
      <c r="Q9" s="13" t="s">
        <v>25</v>
      </c>
      <c r="R9" s="13" t="s">
        <v>26</v>
      </c>
      <c r="S9" s="13" t="s">
        <v>27</v>
      </c>
      <c r="T9" s="45"/>
      <c r="U9" s="45"/>
      <c r="V9" s="45"/>
      <c r="W9" s="45"/>
      <c r="X9" s="45"/>
      <c r="Y9" s="45"/>
    </row>
    <row r="10" spans="1:25" s="3" customFormat="1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46">
        <v>14</v>
      </c>
      <c r="O10" s="47"/>
      <c r="P10" s="47"/>
      <c r="Q10" s="47"/>
      <c r="R10" s="47"/>
      <c r="S10" s="48"/>
      <c r="T10" s="13">
        <v>15</v>
      </c>
      <c r="U10" s="13">
        <v>16</v>
      </c>
      <c r="V10" s="13">
        <v>17</v>
      </c>
      <c r="W10" s="13">
        <v>18</v>
      </c>
      <c r="X10" s="13">
        <v>19</v>
      </c>
      <c r="Y10" s="13">
        <v>20</v>
      </c>
    </row>
    <row r="11" spans="1:25" s="3" customFormat="1" ht="12.75">
      <c r="A11" s="21" t="s">
        <v>44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</row>
    <row r="12" spans="1:25" s="3" customFormat="1" ht="12.75">
      <c r="A12" s="21" t="s">
        <v>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</row>
    <row r="13" spans="1:25" s="3" customFormat="1" ht="51">
      <c r="A13" s="24" t="s">
        <v>49</v>
      </c>
      <c r="B13" s="24" t="s">
        <v>0</v>
      </c>
      <c r="C13" s="25" t="s">
        <v>50</v>
      </c>
      <c r="D13" s="24" t="s">
        <v>51</v>
      </c>
      <c r="E13" s="24" t="s">
        <v>52</v>
      </c>
      <c r="F13" s="24"/>
      <c r="G13" s="26" t="s">
        <v>30</v>
      </c>
      <c r="H13" s="27">
        <v>90</v>
      </c>
      <c r="I13" s="2" t="s">
        <v>32</v>
      </c>
      <c r="J13" s="26" t="s">
        <v>33</v>
      </c>
      <c r="K13" s="25" t="s">
        <v>34</v>
      </c>
      <c r="L13" s="25" t="s">
        <v>35</v>
      </c>
      <c r="M13" s="24" t="s">
        <v>41</v>
      </c>
      <c r="N13" s="19"/>
      <c r="O13" s="28">
        <v>40</v>
      </c>
      <c r="P13" s="28">
        <v>40</v>
      </c>
      <c r="Q13" s="28">
        <v>40</v>
      </c>
      <c r="R13" s="28">
        <v>40</v>
      </c>
      <c r="S13" s="28">
        <v>40</v>
      </c>
      <c r="T13" s="29">
        <v>294642.8571428571</v>
      </c>
      <c r="U13" s="29">
        <v>58928571.42857142</v>
      </c>
      <c r="V13" s="29">
        <v>65999999.99999999</v>
      </c>
      <c r="W13" s="24" t="s">
        <v>36</v>
      </c>
      <c r="X13" s="30">
        <v>2013</v>
      </c>
      <c r="Y13" s="31"/>
    </row>
    <row r="14" spans="1:25" s="3" customFormat="1" ht="51">
      <c r="A14" s="24" t="s">
        <v>84</v>
      </c>
      <c r="B14" s="24" t="s">
        <v>0</v>
      </c>
      <c r="C14" s="25" t="s">
        <v>85</v>
      </c>
      <c r="D14" s="24" t="s">
        <v>51</v>
      </c>
      <c r="E14" s="24" t="s">
        <v>86</v>
      </c>
      <c r="F14" s="33"/>
      <c r="G14" s="26" t="s">
        <v>30</v>
      </c>
      <c r="H14" s="27">
        <v>90</v>
      </c>
      <c r="I14" s="2" t="s">
        <v>32</v>
      </c>
      <c r="J14" s="26" t="s">
        <v>33</v>
      </c>
      <c r="K14" s="25" t="s">
        <v>34</v>
      </c>
      <c r="L14" s="25" t="s">
        <v>35</v>
      </c>
      <c r="M14" s="24" t="s">
        <v>41</v>
      </c>
      <c r="N14" s="13"/>
      <c r="O14" s="28">
        <v>800</v>
      </c>
      <c r="P14" s="28">
        <v>800</v>
      </c>
      <c r="Q14" s="28">
        <v>800</v>
      </c>
      <c r="R14" s="28">
        <v>800</v>
      </c>
      <c r="S14" s="28">
        <v>800</v>
      </c>
      <c r="T14" s="29">
        <v>240178.57</v>
      </c>
      <c r="U14" s="29">
        <v>960714280</v>
      </c>
      <c r="V14" s="29">
        <v>1075999993.6000001</v>
      </c>
      <c r="W14" s="24" t="s">
        <v>36</v>
      </c>
      <c r="X14" s="30">
        <v>2013</v>
      </c>
      <c r="Y14" s="31"/>
    </row>
    <row r="15" spans="1:25" s="3" customFormat="1" ht="51">
      <c r="A15" s="24" t="s">
        <v>54</v>
      </c>
      <c r="B15" s="24" t="s">
        <v>0</v>
      </c>
      <c r="C15" s="25" t="s">
        <v>53</v>
      </c>
      <c r="D15" s="24" t="s">
        <v>51</v>
      </c>
      <c r="E15" s="24" t="s">
        <v>55</v>
      </c>
      <c r="F15" s="24"/>
      <c r="G15" s="26" t="s">
        <v>30</v>
      </c>
      <c r="H15" s="27">
        <v>90</v>
      </c>
      <c r="I15" s="2" t="s">
        <v>32</v>
      </c>
      <c r="J15" s="26" t="s">
        <v>33</v>
      </c>
      <c r="K15" s="25" t="s">
        <v>34</v>
      </c>
      <c r="L15" s="25" t="s">
        <v>35</v>
      </c>
      <c r="M15" s="24" t="s">
        <v>41</v>
      </c>
      <c r="N15" s="19"/>
      <c r="O15" s="28">
        <v>100</v>
      </c>
      <c r="P15" s="28">
        <v>100</v>
      </c>
      <c r="Q15" s="28">
        <v>100</v>
      </c>
      <c r="R15" s="28">
        <v>100</v>
      </c>
      <c r="S15" s="28">
        <v>100</v>
      </c>
      <c r="T15" s="29">
        <v>436071.4285714285</v>
      </c>
      <c r="U15" s="29">
        <v>218035714.28571427</v>
      </c>
      <c r="V15" s="29">
        <v>244200000</v>
      </c>
      <c r="W15" s="24" t="s">
        <v>36</v>
      </c>
      <c r="X15" s="30">
        <v>2013</v>
      </c>
      <c r="Y15" s="24"/>
    </row>
    <row r="16" spans="1:25" s="3" customFormat="1" ht="51">
      <c r="A16" s="24" t="s">
        <v>56</v>
      </c>
      <c r="B16" s="24" t="s">
        <v>0</v>
      </c>
      <c r="C16" s="25" t="s">
        <v>57</v>
      </c>
      <c r="D16" s="24" t="s">
        <v>51</v>
      </c>
      <c r="E16" s="24" t="s">
        <v>58</v>
      </c>
      <c r="F16" s="24"/>
      <c r="G16" s="26" t="s">
        <v>30</v>
      </c>
      <c r="H16" s="27">
        <v>90</v>
      </c>
      <c r="I16" s="2" t="s">
        <v>32</v>
      </c>
      <c r="J16" s="26" t="s">
        <v>33</v>
      </c>
      <c r="K16" s="25" t="s">
        <v>34</v>
      </c>
      <c r="L16" s="25" t="s">
        <v>35</v>
      </c>
      <c r="M16" s="24" t="s">
        <v>41</v>
      </c>
      <c r="N16" s="19"/>
      <c r="O16" s="28">
        <v>130</v>
      </c>
      <c r="P16" s="28">
        <v>180</v>
      </c>
      <c r="Q16" s="28">
        <v>180</v>
      </c>
      <c r="R16" s="28">
        <v>180</v>
      </c>
      <c r="S16" s="28">
        <v>180</v>
      </c>
      <c r="T16" s="29">
        <v>294642.8571428571</v>
      </c>
      <c r="U16" s="29">
        <v>250446428.57142854</v>
      </c>
      <c r="V16" s="29">
        <v>280500000</v>
      </c>
      <c r="W16" s="24" t="s">
        <v>36</v>
      </c>
      <c r="X16" s="30">
        <v>2013</v>
      </c>
      <c r="Y16" s="24"/>
    </row>
    <row r="17" spans="1:25" s="3" customFormat="1" ht="51">
      <c r="A17" s="24" t="s">
        <v>59</v>
      </c>
      <c r="B17" s="24" t="s">
        <v>0</v>
      </c>
      <c r="C17" s="25" t="s">
        <v>60</v>
      </c>
      <c r="D17" s="24" t="s">
        <v>51</v>
      </c>
      <c r="E17" s="24" t="s">
        <v>61</v>
      </c>
      <c r="F17" s="24"/>
      <c r="G17" s="26" t="s">
        <v>30</v>
      </c>
      <c r="H17" s="27">
        <v>90</v>
      </c>
      <c r="I17" s="2" t="s">
        <v>32</v>
      </c>
      <c r="J17" s="26" t="s">
        <v>33</v>
      </c>
      <c r="K17" s="25" t="s">
        <v>34</v>
      </c>
      <c r="L17" s="25" t="s">
        <v>35</v>
      </c>
      <c r="M17" s="24" t="s">
        <v>41</v>
      </c>
      <c r="N17" s="19"/>
      <c r="O17" s="28">
        <v>10</v>
      </c>
      <c r="P17" s="28">
        <v>20</v>
      </c>
      <c r="Q17" s="28">
        <v>20</v>
      </c>
      <c r="R17" s="28">
        <v>20</v>
      </c>
      <c r="S17" s="28">
        <v>20</v>
      </c>
      <c r="T17" s="29">
        <v>294642.8571428571</v>
      </c>
      <c r="U17" s="29">
        <v>26517857.142857138</v>
      </c>
      <c r="V17" s="29">
        <v>29699999.999999996</v>
      </c>
      <c r="W17" s="24" t="s">
        <v>36</v>
      </c>
      <c r="X17" s="30">
        <v>2013</v>
      </c>
      <c r="Y17" s="31"/>
    </row>
    <row r="18" spans="1:25" s="3" customFormat="1" ht="51">
      <c r="A18" s="24" t="s">
        <v>88</v>
      </c>
      <c r="B18" s="24" t="s">
        <v>0</v>
      </c>
      <c r="C18" s="25" t="s">
        <v>90</v>
      </c>
      <c r="D18" s="24" t="s">
        <v>64</v>
      </c>
      <c r="E18" s="24" t="s">
        <v>91</v>
      </c>
      <c r="F18" s="24"/>
      <c r="G18" s="26" t="s">
        <v>30</v>
      </c>
      <c r="H18" s="24">
        <v>92</v>
      </c>
      <c r="I18" s="2" t="s">
        <v>32</v>
      </c>
      <c r="J18" s="26" t="s">
        <v>33</v>
      </c>
      <c r="K18" s="25" t="s">
        <v>34</v>
      </c>
      <c r="L18" s="25" t="s">
        <v>35</v>
      </c>
      <c r="M18" s="24" t="s">
        <v>41</v>
      </c>
      <c r="N18" s="19"/>
      <c r="O18" s="28">
        <v>2</v>
      </c>
      <c r="P18" s="28">
        <v>4</v>
      </c>
      <c r="Q18" s="28">
        <v>4</v>
      </c>
      <c r="R18" s="28">
        <v>4</v>
      </c>
      <c r="S18" s="28">
        <v>4</v>
      </c>
      <c r="T18" s="29">
        <v>276964.2857142857</v>
      </c>
      <c r="U18" s="29">
        <f>T18*(O18+P18+Q18+R18+S18)</f>
        <v>4985357.142857142</v>
      </c>
      <c r="V18" s="29">
        <f>U18*1.12</f>
        <v>5583599.999999999</v>
      </c>
      <c r="W18" s="24" t="s">
        <v>36</v>
      </c>
      <c r="X18" s="30">
        <v>2013</v>
      </c>
      <c r="Y18" s="31"/>
    </row>
    <row r="19" spans="1:25" s="3" customFormat="1" ht="51">
      <c r="A19" s="24" t="s">
        <v>62</v>
      </c>
      <c r="B19" s="24" t="s">
        <v>0</v>
      </c>
      <c r="C19" s="25" t="s">
        <v>63</v>
      </c>
      <c r="D19" s="24" t="s">
        <v>64</v>
      </c>
      <c r="E19" s="24" t="s">
        <v>65</v>
      </c>
      <c r="F19" s="24"/>
      <c r="G19" s="26" t="s">
        <v>30</v>
      </c>
      <c r="H19" s="24">
        <v>92</v>
      </c>
      <c r="I19" s="2" t="s">
        <v>32</v>
      </c>
      <c r="J19" s="26" t="s">
        <v>33</v>
      </c>
      <c r="K19" s="25" t="s">
        <v>34</v>
      </c>
      <c r="L19" s="25" t="s">
        <v>35</v>
      </c>
      <c r="M19" s="24" t="s">
        <v>41</v>
      </c>
      <c r="N19" s="19"/>
      <c r="O19" s="28">
        <v>44</v>
      </c>
      <c r="P19" s="28">
        <v>48</v>
      </c>
      <c r="Q19" s="28">
        <v>48</v>
      </c>
      <c r="R19" s="28">
        <v>48</v>
      </c>
      <c r="S19" s="28">
        <v>48</v>
      </c>
      <c r="T19" s="29">
        <v>276964.2857142857</v>
      </c>
      <c r="U19" s="29">
        <v>65363571.42857142</v>
      </c>
      <c r="V19" s="29">
        <v>73207200</v>
      </c>
      <c r="W19" s="24" t="s">
        <v>36</v>
      </c>
      <c r="X19" s="30">
        <v>2013</v>
      </c>
      <c r="Y19" s="24"/>
    </row>
    <row r="20" spans="1:25" s="3" customFormat="1" ht="51">
      <c r="A20" s="24" t="s">
        <v>66</v>
      </c>
      <c r="B20" s="24" t="s">
        <v>0</v>
      </c>
      <c r="C20" s="25" t="s">
        <v>67</v>
      </c>
      <c r="D20" s="24" t="s">
        <v>64</v>
      </c>
      <c r="E20" s="24" t="s">
        <v>68</v>
      </c>
      <c r="F20" s="24"/>
      <c r="G20" s="26" t="s">
        <v>30</v>
      </c>
      <c r="H20" s="24">
        <v>92</v>
      </c>
      <c r="I20" s="2" t="s">
        <v>32</v>
      </c>
      <c r="J20" s="26" t="s">
        <v>33</v>
      </c>
      <c r="K20" s="25" t="s">
        <v>34</v>
      </c>
      <c r="L20" s="25" t="s">
        <v>35</v>
      </c>
      <c r="M20" s="24" t="s">
        <v>41</v>
      </c>
      <c r="N20" s="19"/>
      <c r="O20" s="28">
        <v>58.098</v>
      </c>
      <c r="P20" s="28">
        <v>40</v>
      </c>
      <c r="Q20" s="28">
        <v>40</v>
      </c>
      <c r="R20" s="28">
        <v>40</v>
      </c>
      <c r="S20" s="28">
        <v>40</v>
      </c>
      <c r="T20" s="29">
        <v>276964.2857142857</v>
      </c>
      <c r="U20" s="29">
        <v>60405356.78571428</v>
      </c>
      <c r="V20" s="29">
        <v>67653999.60000001</v>
      </c>
      <c r="W20" s="24" t="s">
        <v>36</v>
      </c>
      <c r="X20" s="30">
        <v>2013</v>
      </c>
      <c r="Y20" s="24"/>
    </row>
    <row r="21" spans="1:25" s="3" customFormat="1" ht="51">
      <c r="A21" s="24" t="s">
        <v>69</v>
      </c>
      <c r="B21" s="24" t="s">
        <v>0</v>
      </c>
      <c r="C21" s="25" t="s">
        <v>70</v>
      </c>
      <c r="D21" s="24" t="s">
        <v>64</v>
      </c>
      <c r="E21" s="24" t="s">
        <v>71</v>
      </c>
      <c r="F21" s="24"/>
      <c r="G21" s="26" t="s">
        <v>30</v>
      </c>
      <c r="H21" s="24">
        <v>92</v>
      </c>
      <c r="I21" s="2" t="s">
        <v>32</v>
      </c>
      <c r="J21" s="26" t="s">
        <v>33</v>
      </c>
      <c r="K21" s="25" t="s">
        <v>34</v>
      </c>
      <c r="L21" s="25" t="s">
        <v>35</v>
      </c>
      <c r="M21" s="24" t="s">
        <v>41</v>
      </c>
      <c r="N21" s="19"/>
      <c r="O21" s="28">
        <v>61.6</v>
      </c>
      <c r="P21" s="28">
        <v>60</v>
      </c>
      <c r="Q21" s="28">
        <v>60</v>
      </c>
      <c r="R21" s="28">
        <v>60</v>
      </c>
      <c r="S21" s="28">
        <v>60</v>
      </c>
      <c r="T21" s="29">
        <v>276964.2857142857</v>
      </c>
      <c r="U21" s="29">
        <v>83532428.57142857</v>
      </c>
      <c r="V21" s="29">
        <v>93556320</v>
      </c>
      <c r="W21" s="24" t="s">
        <v>36</v>
      </c>
      <c r="X21" s="30">
        <v>2013</v>
      </c>
      <c r="Y21" s="31"/>
    </row>
    <row r="22" spans="1:25" s="3" customFormat="1" ht="51">
      <c r="A22" s="24" t="s">
        <v>72</v>
      </c>
      <c r="B22" s="24" t="s">
        <v>0</v>
      </c>
      <c r="C22" s="25" t="s">
        <v>73</v>
      </c>
      <c r="D22" s="24" t="s">
        <v>64</v>
      </c>
      <c r="E22" s="24" t="s">
        <v>74</v>
      </c>
      <c r="F22" s="24"/>
      <c r="G22" s="26" t="s">
        <v>30</v>
      </c>
      <c r="H22" s="24">
        <v>92</v>
      </c>
      <c r="I22" s="2" t="s">
        <v>32</v>
      </c>
      <c r="J22" s="26" t="s">
        <v>33</v>
      </c>
      <c r="K22" s="25" t="s">
        <v>34</v>
      </c>
      <c r="L22" s="25" t="s">
        <v>35</v>
      </c>
      <c r="M22" s="24" t="s">
        <v>41</v>
      </c>
      <c r="N22" s="19"/>
      <c r="O22" s="28">
        <v>37</v>
      </c>
      <c r="P22" s="28">
        <v>80</v>
      </c>
      <c r="Q22" s="28">
        <v>80</v>
      </c>
      <c r="R22" s="28">
        <v>80</v>
      </c>
      <c r="S22" s="28">
        <v>80</v>
      </c>
      <c r="T22" s="29">
        <v>276964.2857142857</v>
      </c>
      <c r="U22" s="29">
        <v>98876249.99999999</v>
      </c>
      <c r="V22" s="29">
        <v>110741400</v>
      </c>
      <c r="W22" s="24" t="s">
        <v>36</v>
      </c>
      <c r="X22" s="30">
        <v>2013</v>
      </c>
      <c r="Y22" s="24"/>
    </row>
    <row r="23" spans="1:25" s="3" customFormat="1" ht="51">
      <c r="A23" s="24" t="s">
        <v>89</v>
      </c>
      <c r="B23" s="24" t="s">
        <v>0</v>
      </c>
      <c r="C23" s="25" t="s">
        <v>73</v>
      </c>
      <c r="D23" s="24" t="s">
        <v>64</v>
      </c>
      <c r="E23" s="24" t="s">
        <v>92</v>
      </c>
      <c r="F23" s="24"/>
      <c r="G23" s="26" t="s">
        <v>30</v>
      </c>
      <c r="H23" s="24">
        <v>92</v>
      </c>
      <c r="I23" s="2" t="s">
        <v>32</v>
      </c>
      <c r="J23" s="26" t="s">
        <v>33</v>
      </c>
      <c r="K23" s="25" t="s">
        <v>34</v>
      </c>
      <c r="L23" s="25" t="s">
        <v>35</v>
      </c>
      <c r="M23" s="24" t="s">
        <v>41</v>
      </c>
      <c r="N23" s="19"/>
      <c r="O23" s="28">
        <v>28.2</v>
      </c>
      <c r="P23" s="28">
        <v>30</v>
      </c>
      <c r="Q23" s="28">
        <v>30</v>
      </c>
      <c r="R23" s="28">
        <v>30</v>
      </c>
      <c r="S23" s="28">
        <v>30</v>
      </c>
      <c r="T23" s="29">
        <v>276964.2857142857</v>
      </c>
      <c r="U23" s="29">
        <f>T23*(O23+P23+Q23+R23+S23)</f>
        <v>41046107.142857134</v>
      </c>
      <c r="V23" s="29">
        <f>U23*1.12</f>
        <v>45971639.99999999</v>
      </c>
      <c r="W23" s="24" t="s">
        <v>36</v>
      </c>
      <c r="X23" s="30">
        <v>2013</v>
      </c>
      <c r="Y23" s="24"/>
    </row>
    <row r="24" spans="1:25" s="3" customFormat="1" ht="51">
      <c r="A24" s="24" t="s">
        <v>45</v>
      </c>
      <c r="B24" s="24" t="s">
        <v>0</v>
      </c>
      <c r="C24" s="25" t="s">
        <v>38</v>
      </c>
      <c r="D24" s="24" t="s">
        <v>39</v>
      </c>
      <c r="E24" s="24" t="s">
        <v>40</v>
      </c>
      <c r="F24" s="24"/>
      <c r="G24" s="26" t="s">
        <v>30</v>
      </c>
      <c r="H24" s="24">
        <v>35</v>
      </c>
      <c r="I24" s="2" t="s">
        <v>47</v>
      </c>
      <c r="J24" s="26" t="s">
        <v>33</v>
      </c>
      <c r="K24" s="25" t="s">
        <v>34</v>
      </c>
      <c r="L24" s="25" t="s">
        <v>35</v>
      </c>
      <c r="M24" s="24" t="s">
        <v>41</v>
      </c>
      <c r="N24" s="19"/>
      <c r="O24" s="28">
        <v>0</v>
      </c>
      <c r="P24" s="28">
        <v>100</v>
      </c>
      <c r="Q24" s="28">
        <v>100</v>
      </c>
      <c r="R24" s="28">
        <v>100</v>
      </c>
      <c r="S24" s="28">
        <v>100</v>
      </c>
      <c r="T24" s="29">
        <v>1310040.6428571427</v>
      </c>
      <c r="U24" s="29">
        <v>524016257.1428571</v>
      </c>
      <c r="V24" s="29">
        <v>586898208</v>
      </c>
      <c r="W24" s="24" t="s">
        <v>36</v>
      </c>
      <c r="X24" s="30">
        <v>2013</v>
      </c>
      <c r="Y24" s="24" t="s">
        <v>48</v>
      </c>
    </row>
    <row r="25" spans="1:25" s="3" customFormat="1" ht="51">
      <c r="A25" s="24" t="s">
        <v>75</v>
      </c>
      <c r="B25" s="24" t="s">
        <v>0</v>
      </c>
      <c r="C25" s="25" t="s">
        <v>38</v>
      </c>
      <c r="D25" s="24" t="s">
        <v>39</v>
      </c>
      <c r="E25" s="24" t="s">
        <v>76</v>
      </c>
      <c r="F25" s="24"/>
      <c r="G25" s="26" t="s">
        <v>30</v>
      </c>
      <c r="H25" s="24">
        <v>35</v>
      </c>
      <c r="I25" s="2" t="s">
        <v>32</v>
      </c>
      <c r="J25" s="26" t="s">
        <v>33</v>
      </c>
      <c r="K25" s="25" t="s">
        <v>34</v>
      </c>
      <c r="L25" s="25" t="s">
        <v>35</v>
      </c>
      <c r="M25" s="24" t="s">
        <v>41</v>
      </c>
      <c r="N25" s="19"/>
      <c r="O25" s="28">
        <v>22</v>
      </c>
      <c r="P25" s="28">
        <v>22</v>
      </c>
      <c r="Q25" s="28">
        <v>22</v>
      </c>
      <c r="R25" s="28">
        <v>22</v>
      </c>
      <c r="S25" s="28">
        <v>22</v>
      </c>
      <c r="T25" s="29">
        <v>1210634.919642857</v>
      </c>
      <c r="U25" s="29">
        <v>133169841.16071427</v>
      </c>
      <c r="V25" s="29">
        <v>149150222.1</v>
      </c>
      <c r="W25" s="24" t="s">
        <v>36</v>
      </c>
      <c r="X25" s="30">
        <v>2013</v>
      </c>
      <c r="Y25" s="31"/>
    </row>
    <row r="26" spans="1:25" s="3" customFormat="1" ht="51">
      <c r="A26" s="24" t="s">
        <v>46</v>
      </c>
      <c r="B26" s="24" t="s">
        <v>0</v>
      </c>
      <c r="C26" s="25" t="s">
        <v>38</v>
      </c>
      <c r="D26" s="24" t="s">
        <v>39</v>
      </c>
      <c r="E26" s="24" t="s">
        <v>42</v>
      </c>
      <c r="F26" s="24"/>
      <c r="G26" s="26" t="s">
        <v>30</v>
      </c>
      <c r="H26" s="24">
        <v>64</v>
      </c>
      <c r="I26" s="2" t="s">
        <v>47</v>
      </c>
      <c r="J26" s="26" t="s">
        <v>33</v>
      </c>
      <c r="K26" s="25" t="s">
        <v>34</v>
      </c>
      <c r="L26" s="25" t="s">
        <v>35</v>
      </c>
      <c r="M26" s="24" t="s">
        <v>41</v>
      </c>
      <c r="N26" s="19"/>
      <c r="O26" s="28">
        <v>0</v>
      </c>
      <c r="P26" s="28">
        <v>142</v>
      </c>
      <c r="Q26" s="28">
        <v>142</v>
      </c>
      <c r="R26" s="28">
        <v>142</v>
      </c>
      <c r="S26" s="28">
        <v>142</v>
      </c>
      <c r="T26" s="29">
        <v>1174176.339285714</v>
      </c>
      <c r="U26" s="29">
        <v>666932160.7142856</v>
      </c>
      <c r="V26" s="29">
        <v>746964020</v>
      </c>
      <c r="W26" s="24" t="s">
        <v>36</v>
      </c>
      <c r="X26" s="30">
        <v>2013</v>
      </c>
      <c r="Y26" s="31" t="s">
        <v>48</v>
      </c>
    </row>
    <row r="27" spans="1:25" s="3" customFormat="1" ht="51">
      <c r="A27" s="24" t="s">
        <v>77</v>
      </c>
      <c r="B27" s="24" t="s">
        <v>0</v>
      </c>
      <c r="C27" s="25" t="s">
        <v>38</v>
      </c>
      <c r="D27" s="24" t="s">
        <v>39</v>
      </c>
      <c r="E27" s="24" t="s">
        <v>78</v>
      </c>
      <c r="F27" s="24"/>
      <c r="G27" s="26" t="s">
        <v>30</v>
      </c>
      <c r="H27" s="24">
        <v>65</v>
      </c>
      <c r="I27" s="2" t="s">
        <v>32</v>
      </c>
      <c r="J27" s="26" t="s">
        <v>33</v>
      </c>
      <c r="K27" s="25" t="s">
        <v>34</v>
      </c>
      <c r="L27" s="25" t="s">
        <v>35</v>
      </c>
      <c r="M27" s="24" t="s">
        <v>41</v>
      </c>
      <c r="N27" s="13"/>
      <c r="O27" s="28">
        <v>100</v>
      </c>
      <c r="P27" s="28">
        <v>142</v>
      </c>
      <c r="Q27" s="28">
        <v>142</v>
      </c>
      <c r="R27" s="28">
        <v>142</v>
      </c>
      <c r="S27" s="28">
        <v>142</v>
      </c>
      <c r="T27" s="29">
        <v>1129464.2857142857</v>
      </c>
      <c r="U27" s="29">
        <v>754482142.8571428</v>
      </c>
      <c r="V27" s="29">
        <v>845020000</v>
      </c>
      <c r="W27" s="24" t="s">
        <v>36</v>
      </c>
      <c r="X27" s="30">
        <v>2013</v>
      </c>
      <c r="Y27" s="24"/>
    </row>
    <row r="28" spans="1:25" s="3" customFormat="1" ht="51">
      <c r="A28" s="24" t="s">
        <v>79</v>
      </c>
      <c r="B28" s="24" t="s">
        <v>0</v>
      </c>
      <c r="C28" s="25" t="s">
        <v>38</v>
      </c>
      <c r="D28" s="24" t="s">
        <v>39</v>
      </c>
      <c r="E28" s="24" t="s">
        <v>80</v>
      </c>
      <c r="F28" s="24"/>
      <c r="G28" s="26" t="s">
        <v>30</v>
      </c>
      <c r="H28" s="24">
        <v>68</v>
      </c>
      <c r="I28" s="2" t="s">
        <v>32</v>
      </c>
      <c r="J28" s="26" t="s">
        <v>33</v>
      </c>
      <c r="K28" s="25" t="s">
        <v>34</v>
      </c>
      <c r="L28" s="25" t="s">
        <v>35</v>
      </c>
      <c r="M28" s="24" t="s">
        <v>41</v>
      </c>
      <c r="N28" s="13"/>
      <c r="O28" s="28">
        <v>6</v>
      </c>
      <c r="P28" s="28">
        <v>6</v>
      </c>
      <c r="Q28" s="28">
        <v>6</v>
      </c>
      <c r="R28" s="28">
        <v>6</v>
      </c>
      <c r="S28" s="28">
        <v>6</v>
      </c>
      <c r="T28" s="29">
        <v>1210491.0714285714</v>
      </c>
      <c r="U28" s="29">
        <v>36314732.14285714</v>
      </c>
      <c r="V28" s="29">
        <v>40672500</v>
      </c>
      <c r="W28" s="24" t="s">
        <v>36</v>
      </c>
      <c r="X28" s="30">
        <v>2013</v>
      </c>
      <c r="Y28" s="24"/>
    </row>
    <row r="29" spans="1:25" s="4" customFormat="1" ht="12.75">
      <c r="A29" s="42" t="s">
        <v>43</v>
      </c>
      <c r="B29" s="4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22"/>
      <c r="P29" s="22"/>
      <c r="Q29" s="22"/>
      <c r="R29" s="22"/>
      <c r="S29" s="22"/>
      <c r="T29" s="22"/>
      <c r="U29" s="22">
        <f>SUM(U13:U28)</f>
        <v>3983767056.5178566</v>
      </c>
      <c r="V29" s="22">
        <f>SUM(V13:V28)</f>
        <v>4461819103.299999</v>
      </c>
      <c r="W29" s="14"/>
      <c r="X29" s="14"/>
      <c r="Y29" s="14"/>
    </row>
    <row r="30" spans="1:25" s="4" customFormat="1" ht="12.75">
      <c r="A30" s="42" t="s">
        <v>81</v>
      </c>
      <c r="B30" s="4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22"/>
      <c r="P30" s="22"/>
      <c r="Q30" s="23"/>
      <c r="R30" s="22"/>
      <c r="S30" s="22"/>
      <c r="T30" s="22"/>
      <c r="U30" s="22">
        <f>U29</f>
        <v>3983767056.5178566</v>
      </c>
      <c r="V30" s="22">
        <f>V29</f>
        <v>4461819103.299999</v>
      </c>
      <c r="W30" s="14"/>
      <c r="X30" s="14"/>
      <c r="Y30" s="14"/>
    </row>
    <row r="31" spans="1:25" s="3" customFormat="1" ht="12.75">
      <c r="A31" s="21" t="s">
        <v>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</row>
    <row r="32" spans="1:25" s="3" customFormat="1" ht="12.75">
      <c r="A32" s="21" t="s">
        <v>37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</row>
    <row r="33" spans="1:25" s="3" customFormat="1" ht="51">
      <c r="A33" s="24" t="s">
        <v>95</v>
      </c>
      <c r="B33" s="24" t="s">
        <v>0</v>
      </c>
      <c r="C33" s="25" t="s">
        <v>50</v>
      </c>
      <c r="D33" s="24" t="s">
        <v>51</v>
      </c>
      <c r="E33" s="24" t="s">
        <v>52</v>
      </c>
      <c r="F33" s="24"/>
      <c r="G33" s="26" t="s">
        <v>30</v>
      </c>
      <c r="H33" s="27">
        <v>90</v>
      </c>
      <c r="I33" s="2" t="s">
        <v>82</v>
      </c>
      <c r="J33" s="26" t="s">
        <v>33</v>
      </c>
      <c r="K33" s="25" t="s">
        <v>34</v>
      </c>
      <c r="L33" s="25" t="s">
        <v>35</v>
      </c>
      <c r="M33" s="24" t="s">
        <v>41</v>
      </c>
      <c r="N33" s="19"/>
      <c r="O33" s="28">
        <v>40</v>
      </c>
      <c r="P33" s="28">
        <v>40</v>
      </c>
      <c r="Q33" s="28">
        <v>40</v>
      </c>
      <c r="R33" s="28">
        <v>40</v>
      </c>
      <c r="S33" s="28">
        <v>40</v>
      </c>
      <c r="T33" s="32">
        <v>254464</v>
      </c>
      <c r="U33" s="29">
        <f>(O33+P33+Q33+R33+S33)*T33</f>
        <v>50892800</v>
      </c>
      <c r="V33" s="29">
        <f>U33*1.12</f>
        <v>56999936.00000001</v>
      </c>
      <c r="W33" s="24" t="s">
        <v>36</v>
      </c>
      <c r="X33" s="30">
        <v>2013</v>
      </c>
      <c r="Y33" s="31" t="s">
        <v>83</v>
      </c>
    </row>
    <row r="34" spans="1:25" s="3" customFormat="1" ht="51">
      <c r="A34" s="24" t="s">
        <v>96</v>
      </c>
      <c r="B34" s="24" t="s">
        <v>0</v>
      </c>
      <c r="C34" s="25" t="s">
        <v>85</v>
      </c>
      <c r="D34" s="24" t="s">
        <v>51</v>
      </c>
      <c r="E34" s="24" t="s">
        <v>86</v>
      </c>
      <c r="F34" s="33"/>
      <c r="G34" s="26" t="s">
        <v>30</v>
      </c>
      <c r="H34" s="27">
        <v>90</v>
      </c>
      <c r="I34" s="2" t="s">
        <v>82</v>
      </c>
      <c r="J34" s="26" t="s">
        <v>33</v>
      </c>
      <c r="K34" s="25" t="s">
        <v>34</v>
      </c>
      <c r="L34" s="25" t="s">
        <v>35</v>
      </c>
      <c r="M34" s="24" t="s">
        <v>41</v>
      </c>
      <c r="N34" s="13"/>
      <c r="O34" s="28">
        <v>800</v>
      </c>
      <c r="P34" s="28">
        <v>800</v>
      </c>
      <c r="Q34" s="28">
        <v>800</v>
      </c>
      <c r="R34" s="28">
        <v>800</v>
      </c>
      <c r="S34" s="28">
        <v>800</v>
      </c>
      <c r="T34" s="29">
        <v>226786</v>
      </c>
      <c r="U34" s="29">
        <f>(O34+P34+Q34+R34+S34)*T34</f>
        <v>907144000</v>
      </c>
      <c r="V34" s="29">
        <f>U34*1.12</f>
        <v>1016001280.0000001</v>
      </c>
      <c r="W34" s="24" t="s">
        <v>36</v>
      </c>
      <c r="X34" s="30">
        <v>2013</v>
      </c>
      <c r="Y34" s="31" t="s">
        <v>111</v>
      </c>
    </row>
    <row r="35" spans="1:25" s="3" customFormat="1" ht="51">
      <c r="A35" s="24" t="s">
        <v>97</v>
      </c>
      <c r="B35" s="24" t="s">
        <v>0</v>
      </c>
      <c r="C35" s="25" t="s">
        <v>53</v>
      </c>
      <c r="D35" s="24" t="s">
        <v>51</v>
      </c>
      <c r="E35" s="24" t="s">
        <v>55</v>
      </c>
      <c r="F35" s="24"/>
      <c r="G35" s="26" t="s">
        <v>30</v>
      </c>
      <c r="H35" s="27">
        <v>90</v>
      </c>
      <c r="I35" s="2" t="s">
        <v>82</v>
      </c>
      <c r="J35" s="26" t="s">
        <v>33</v>
      </c>
      <c r="K35" s="25" t="s">
        <v>34</v>
      </c>
      <c r="L35" s="25" t="s">
        <v>35</v>
      </c>
      <c r="M35" s="24" t="s">
        <v>41</v>
      </c>
      <c r="N35" s="19"/>
      <c r="O35" s="28">
        <v>100</v>
      </c>
      <c r="P35" s="28">
        <v>100</v>
      </c>
      <c r="Q35" s="28">
        <v>100</v>
      </c>
      <c r="R35" s="28">
        <v>100</v>
      </c>
      <c r="S35" s="28">
        <v>100</v>
      </c>
      <c r="T35" s="32">
        <v>375893</v>
      </c>
      <c r="U35" s="29">
        <f aca="true" t="shared" si="0" ref="U35:U47">(O35+P35+Q35+R35+S35)*T35</f>
        <v>187946500</v>
      </c>
      <c r="V35" s="29">
        <f aca="true" t="shared" si="1" ref="V35:V47">U35*1.12</f>
        <v>210500080.00000003</v>
      </c>
      <c r="W35" s="24" t="s">
        <v>36</v>
      </c>
      <c r="X35" s="30">
        <v>2013</v>
      </c>
      <c r="Y35" s="31" t="s">
        <v>83</v>
      </c>
    </row>
    <row r="36" spans="1:25" s="3" customFormat="1" ht="51">
      <c r="A36" s="24" t="s">
        <v>98</v>
      </c>
      <c r="B36" s="24" t="s">
        <v>0</v>
      </c>
      <c r="C36" s="25" t="s">
        <v>57</v>
      </c>
      <c r="D36" s="24" t="s">
        <v>51</v>
      </c>
      <c r="E36" s="24" t="s">
        <v>58</v>
      </c>
      <c r="F36" s="24"/>
      <c r="G36" s="26" t="s">
        <v>30</v>
      </c>
      <c r="H36" s="27">
        <v>90</v>
      </c>
      <c r="I36" s="2" t="s">
        <v>82</v>
      </c>
      <c r="J36" s="26" t="s">
        <v>33</v>
      </c>
      <c r="K36" s="25" t="s">
        <v>34</v>
      </c>
      <c r="L36" s="25" t="s">
        <v>35</v>
      </c>
      <c r="M36" s="24" t="s">
        <v>41</v>
      </c>
      <c r="N36" s="19"/>
      <c r="O36" s="28">
        <v>130</v>
      </c>
      <c r="P36" s="28">
        <v>180</v>
      </c>
      <c r="Q36" s="28">
        <v>180</v>
      </c>
      <c r="R36" s="28">
        <v>180</v>
      </c>
      <c r="S36" s="28">
        <v>180</v>
      </c>
      <c r="T36" s="32">
        <v>254464</v>
      </c>
      <c r="U36" s="29">
        <f t="shared" si="0"/>
        <v>216294400</v>
      </c>
      <c r="V36" s="29">
        <f t="shared" si="1"/>
        <v>242249728.00000003</v>
      </c>
      <c r="W36" s="24" t="s">
        <v>36</v>
      </c>
      <c r="X36" s="30">
        <v>2013</v>
      </c>
      <c r="Y36" s="31" t="s">
        <v>83</v>
      </c>
    </row>
    <row r="37" spans="1:25" s="3" customFormat="1" ht="51">
      <c r="A37" s="24" t="s">
        <v>99</v>
      </c>
      <c r="B37" s="24" t="s">
        <v>0</v>
      </c>
      <c r="C37" s="25" t="s">
        <v>60</v>
      </c>
      <c r="D37" s="24" t="s">
        <v>51</v>
      </c>
      <c r="E37" s="24" t="s">
        <v>61</v>
      </c>
      <c r="F37" s="24"/>
      <c r="G37" s="26" t="s">
        <v>30</v>
      </c>
      <c r="H37" s="27">
        <v>90</v>
      </c>
      <c r="I37" s="2" t="s">
        <v>82</v>
      </c>
      <c r="J37" s="26" t="s">
        <v>33</v>
      </c>
      <c r="K37" s="25" t="s">
        <v>34</v>
      </c>
      <c r="L37" s="25" t="s">
        <v>35</v>
      </c>
      <c r="M37" s="24" t="s">
        <v>41</v>
      </c>
      <c r="N37" s="19"/>
      <c r="O37" s="28">
        <v>10</v>
      </c>
      <c r="P37" s="28">
        <v>20</v>
      </c>
      <c r="Q37" s="28">
        <v>20</v>
      </c>
      <c r="R37" s="28">
        <v>20</v>
      </c>
      <c r="S37" s="28">
        <v>20</v>
      </c>
      <c r="T37" s="32">
        <v>254464</v>
      </c>
      <c r="U37" s="29">
        <f t="shared" si="0"/>
        <v>22901760</v>
      </c>
      <c r="V37" s="29">
        <f t="shared" si="1"/>
        <v>25649971.200000003</v>
      </c>
      <c r="W37" s="24" t="s">
        <v>36</v>
      </c>
      <c r="X37" s="30">
        <v>2013</v>
      </c>
      <c r="Y37" s="31" t="s">
        <v>83</v>
      </c>
    </row>
    <row r="38" spans="1:29" s="3" customFormat="1" ht="51">
      <c r="A38" s="24" t="s">
        <v>100</v>
      </c>
      <c r="B38" s="24" t="s">
        <v>0</v>
      </c>
      <c r="C38" s="25" t="s">
        <v>90</v>
      </c>
      <c r="D38" s="24" t="s">
        <v>64</v>
      </c>
      <c r="E38" s="24" t="s">
        <v>91</v>
      </c>
      <c r="F38" s="24"/>
      <c r="G38" s="25" t="s">
        <v>30</v>
      </c>
      <c r="H38" s="24">
        <v>92</v>
      </c>
      <c r="I38" s="24" t="s">
        <v>82</v>
      </c>
      <c r="J38" s="24" t="s">
        <v>33</v>
      </c>
      <c r="K38" s="26" t="s">
        <v>34</v>
      </c>
      <c r="L38" s="27" t="s">
        <v>93</v>
      </c>
      <c r="M38" s="2" t="s">
        <v>41</v>
      </c>
      <c r="N38" s="26"/>
      <c r="O38" s="25">
        <v>2</v>
      </c>
      <c r="P38" s="25">
        <v>4</v>
      </c>
      <c r="Q38" s="24">
        <v>4</v>
      </c>
      <c r="R38" s="19">
        <v>4</v>
      </c>
      <c r="S38" s="28">
        <v>4</v>
      </c>
      <c r="T38" s="29">
        <v>276964.2857142857</v>
      </c>
      <c r="U38" s="29">
        <f>T38*(O38+P38+Q38+R38+S38)</f>
        <v>4985357.142857142</v>
      </c>
      <c r="V38" s="29">
        <f t="shared" si="1"/>
        <v>5583599.999999999</v>
      </c>
      <c r="W38" s="28"/>
      <c r="X38" s="32">
        <v>2013</v>
      </c>
      <c r="Y38" s="36" t="s">
        <v>94</v>
      </c>
      <c r="Z38" s="40"/>
      <c r="AA38" s="37"/>
      <c r="AB38" s="38"/>
      <c r="AC38" s="39"/>
    </row>
    <row r="39" spans="1:25" s="3" customFormat="1" ht="51">
      <c r="A39" s="24" t="s">
        <v>101</v>
      </c>
      <c r="B39" s="24" t="s">
        <v>0</v>
      </c>
      <c r="C39" s="25" t="s">
        <v>63</v>
      </c>
      <c r="D39" s="24" t="s">
        <v>64</v>
      </c>
      <c r="E39" s="24" t="s">
        <v>65</v>
      </c>
      <c r="F39" s="24"/>
      <c r="G39" s="26" t="s">
        <v>30</v>
      </c>
      <c r="H39" s="24">
        <v>92</v>
      </c>
      <c r="I39" s="2" t="s">
        <v>82</v>
      </c>
      <c r="J39" s="26" t="s">
        <v>33</v>
      </c>
      <c r="K39" s="25" t="s">
        <v>34</v>
      </c>
      <c r="L39" s="25" t="s">
        <v>35</v>
      </c>
      <c r="M39" s="24" t="s">
        <v>41</v>
      </c>
      <c r="N39" s="19"/>
      <c r="O39" s="28">
        <v>44</v>
      </c>
      <c r="P39" s="28">
        <v>48</v>
      </c>
      <c r="Q39" s="28">
        <v>48</v>
      </c>
      <c r="R39" s="28">
        <v>48</v>
      </c>
      <c r="S39" s="28">
        <v>48</v>
      </c>
      <c r="T39" s="32">
        <v>239196.4</v>
      </c>
      <c r="U39" s="29">
        <f t="shared" si="0"/>
        <v>56450350.4</v>
      </c>
      <c r="V39" s="29">
        <f t="shared" si="1"/>
        <v>63224392.44800001</v>
      </c>
      <c r="W39" s="24" t="s">
        <v>36</v>
      </c>
      <c r="X39" s="30">
        <v>2013</v>
      </c>
      <c r="Y39" s="31" t="s">
        <v>83</v>
      </c>
    </row>
    <row r="40" spans="1:25" s="4" customFormat="1" ht="51">
      <c r="A40" s="24" t="s">
        <v>102</v>
      </c>
      <c r="B40" s="24" t="s">
        <v>0</v>
      </c>
      <c r="C40" s="25" t="s">
        <v>67</v>
      </c>
      <c r="D40" s="24" t="s">
        <v>64</v>
      </c>
      <c r="E40" s="24" t="s">
        <v>68</v>
      </c>
      <c r="F40" s="24"/>
      <c r="G40" s="26" t="s">
        <v>30</v>
      </c>
      <c r="H40" s="24">
        <v>92</v>
      </c>
      <c r="I40" s="2" t="s">
        <v>82</v>
      </c>
      <c r="J40" s="26" t="s">
        <v>33</v>
      </c>
      <c r="K40" s="25" t="s">
        <v>34</v>
      </c>
      <c r="L40" s="25" t="s">
        <v>35</v>
      </c>
      <c r="M40" s="24" t="s">
        <v>41</v>
      </c>
      <c r="N40" s="19"/>
      <c r="O40" s="28">
        <v>58.098</v>
      </c>
      <c r="P40" s="28">
        <v>40</v>
      </c>
      <c r="Q40" s="28">
        <v>40</v>
      </c>
      <c r="R40" s="28">
        <v>40</v>
      </c>
      <c r="S40" s="28">
        <v>40</v>
      </c>
      <c r="T40" s="32">
        <v>239196.4</v>
      </c>
      <c r="U40" s="29">
        <f t="shared" si="0"/>
        <v>52168256.4472</v>
      </c>
      <c r="V40" s="29">
        <f t="shared" si="1"/>
        <v>58428447.220864005</v>
      </c>
      <c r="W40" s="24" t="s">
        <v>36</v>
      </c>
      <c r="X40" s="30">
        <v>2013</v>
      </c>
      <c r="Y40" s="31" t="s">
        <v>83</v>
      </c>
    </row>
    <row r="41" spans="1:25" s="4" customFormat="1" ht="51">
      <c r="A41" s="24" t="s">
        <v>103</v>
      </c>
      <c r="B41" s="24" t="s">
        <v>0</v>
      </c>
      <c r="C41" s="25" t="s">
        <v>70</v>
      </c>
      <c r="D41" s="24" t="s">
        <v>64</v>
      </c>
      <c r="E41" s="24" t="s">
        <v>71</v>
      </c>
      <c r="F41" s="24"/>
      <c r="G41" s="26" t="s">
        <v>30</v>
      </c>
      <c r="H41" s="24">
        <v>92</v>
      </c>
      <c r="I41" s="2" t="s">
        <v>82</v>
      </c>
      <c r="J41" s="26" t="s">
        <v>33</v>
      </c>
      <c r="K41" s="25" t="s">
        <v>34</v>
      </c>
      <c r="L41" s="25" t="s">
        <v>35</v>
      </c>
      <c r="M41" s="24" t="s">
        <v>41</v>
      </c>
      <c r="N41" s="19"/>
      <c r="O41" s="28">
        <v>61.6</v>
      </c>
      <c r="P41" s="28">
        <v>60</v>
      </c>
      <c r="Q41" s="28">
        <v>60</v>
      </c>
      <c r="R41" s="28">
        <v>60</v>
      </c>
      <c r="S41" s="28">
        <v>60</v>
      </c>
      <c r="T41" s="32">
        <v>239196.4</v>
      </c>
      <c r="U41" s="29">
        <f t="shared" si="0"/>
        <v>72141634.24000001</v>
      </c>
      <c r="V41" s="29">
        <f t="shared" si="1"/>
        <v>80798630.34880002</v>
      </c>
      <c r="W41" s="24" t="s">
        <v>36</v>
      </c>
      <c r="X41" s="30">
        <v>2013</v>
      </c>
      <c r="Y41" s="31" t="s">
        <v>83</v>
      </c>
    </row>
    <row r="42" spans="1:25" s="4" customFormat="1" ht="51">
      <c r="A42" s="24" t="s">
        <v>104</v>
      </c>
      <c r="B42" s="24" t="s">
        <v>0</v>
      </c>
      <c r="C42" s="25" t="s">
        <v>73</v>
      </c>
      <c r="D42" s="24" t="s">
        <v>64</v>
      </c>
      <c r="E42" s="24" t="s">
        <v>74</v>
      </c>
      <c r="F42" s="24"/>
      <c r="G42" s="26" t="s">
        <v>30</v>
      </c>
      <c r="H42" s="24">
        <v>92</v>
      </c>
      <c r="I42" s="2" t="s">
        <v>82</v>
      </c>
      <c r="J42" s="26" t="s">
        <v>33</v>
      </c>
      <c r="K42" s="25" t="s">
        <v>34</v>
      </c>
      <c r="L42" s="25" t="s">
        <v>35</v>
      </c>
      <c r="M42" s="24" t="s">
        <v>41</v>
      </c>
      <c r="N42" s="19"/>
      <c r="O42" s="28">
        <v>37</v>
      </c>
      <c r="P42" s="28">
        <v>80</v>
      </c>
      <c r="Q42" s="28">
        <v>80</v>
      </c>
      <c r="R42" s="28">
        <v>80</v>
      </c>
      <c r="S42" s="28">
        <v>80</v>
      </c>
      <c r="T42" s="32">
        <v>239196.4</v>
      </c>
      <c r="U42" s="29">
        <f t="shared" si="0"/>
        <v>85393114.8</v>
      </c>
      <c r="V42" s="29">
        <f t="shared" si="1"/>
        <v>95640288.576</v>
      </c>
      <c r="W42" s="24" t="s">
        <v>36</v>
      </c>
      <c r="X42" s="30">
        <v>2013</v>
      </c>
      <c r="Y42" s="31" t="s">
        <v>83</v>
      </c>
    </row>
    <row r="43" spans="1:25" s="4" customFormat="1" ht="51">
      <c r="A43" s="24" t="s">
        <v>105</v>
      </c>
      <c r="B43" s="24" t="s">
        <v>0</v>
      </c>
      <c r="C43" s="25" t="s">
        <v>73</v>
      </c>
      <c r="D43" s="24" t="s">
        <v>64</v>
      </c>
      <c r="E43" s="24" t="s">
        <v>92</v>
      </c>
      <c r="F43" s="24"/>
      <c r="G43" s="26" t="s">
        <v>30</v>
      </c>
      <c r="H43" s="24">
        <v>92</v>
      </c>
      <c r="I43" s="2" t="s">
        <v>82</v>
      </c>
      <c r="J43" s="26" t="s">
        <v>33</v>
      </c>
      <c r="K43" s="25" t="s">
        <v>34</v>
      </c>
      <c r="L43" s="25" t="s">
        <v>93</v>
      </c>
      <c r="M43" s="24" t="s">
        <v>41</v>
      </c>
      <c r="N43" s="19"/>
      <c r="O43" s="28">
        <v>28.2</v>
      </c>
      <c r="P43" s="28">
        <v>30</v>
      </c>
      <c r="Q43" s="28">
        <v>30</v>
      </c>
      <c r="R43" s="28">
        <v>30</v>
      </c>
      <c r="S43" s="28">
        <v>30</v>
      </c>
      <c r="T43" s="32">
        <v>276964.2857142857</v>
      </c>
      <c r="U43" s="29">
        <f>T43*(O43+P43+Q43+R43+S43)</f>
        <v>41046107.142857134</v>
      </c>
      <c r="V43" s="29">
        <f t="shared" si="1"/>
        <v>45971639.99999999</v>
      </c>
      <c r="W43" s="24"/>
      <c r="X43" s="30">
        <v>2013</v>
      </c>
      <c r="Y43" s="31" t="s">
        <v>94</v>
      </c>
    </row>
    <row r="44" spans="1:25" s="4" customFormat="1" ht="51">
      <c r="A44" s="24" t="s">
        <v>106</v>
      </c>
      <c r="B44" s="24" t="s">
        <v>0</v>
      </c>
      <c r="C44" s="25" t="s">
        <v>38</v>
      </c>
      <c r="D44" s="24" t="s">
        <v>39</v>
      </c>
      <c r="E44" s="24" t="s">
        <v>40</v>
      </c>
      <c r="F44" s="24"/>
      <c r="G44" s="26" t="s">
        <v>30</v>
      </c>
      <c r="H44" s="24">
        <v>35</v>
      </c>
      <c r="I44" s="2" t="s">
        <v>82</v>
      </c>
      <c r="J44" s="26" t="s">
        <v>33</v>
      </c>
      <c r="K44" s="25" t="s">
        <v>34</v>
      </c>
      <c r="L44" s="25" t="s">
        <v>35</v>
      </c>
      <c r="M44" s="24" t="s">
        <v>41</v>
      </c>
      <c r="N44" s="19"/>
      <c r="O44" s="28">
        <v>0</v>
      </c>
      <c r="P44" s="28">
        <v>100</v>
      </c>
      <c r="Q44" s="28">
        <v>100</v>
      </c>
      <c r="R44" s="28">
        <v>100</v>
      </c>
      <c r="S44" s="28">
        <v>100</v>
      </c>
      <c r="T44" s="32">
        <v>1306618</v>
      </c>
      <c r="U44" s="29">
        <f t="shared" si="0"/>
        <v>522647200</v>
      </c>
      <c r="V44" s="29">
        <f t="shared" si="1"/>
        <v>585364864</v>
      </c>
      <c r="W44" s="24" t="s">
        <v>36</v>
      </c>
      <c r="X44" s="30">
        <v>2013</v>
      </c>
      <c r="Y44" s="31" t="s">
        <v>83</v>
      </c>
    </row>
    <row r="45" spans="1:25" s="4" customFormat="1" ht="51">
      <c r="A45" s="24" t="s">
        <v>107</v>
      </c>
      <c r="B45" s="24" t="s">
        <v>0</v>
      </c>
      <c r="C45" s="25" t="s">
        <v>38</v>
      </c>
      <c r="D45" s="24" t="s">
        <v>39</v>
      </c>
      <c r="E45" s="24" t="s">
        <v>76</v>
      </c>
      <c r="F45" s="24"/>
      <c r="G45" s="26" t="s">
        <v>30</v>
      </c>
      <c r="H45" s="24">
        <v>35</v>
      </c>
      <c r="I45" s="2" t="s">
        <v>82</v>
      </c>
      <c r="J45" s="26" t="s">
        <v>33</v>
      </c>
      <c r="K45" s="25" t="s">
        <v>34</v>
      </c>
      <c r="L45" s="25" t="s">
        <v>35</v>
      </c>
      <c r="M45" s="24" t="s">
        <v>41</v>
      </c>
      <c r="N45" s="19"/>
      <c r="O45" s="28">
        <v>22</v>
      </c>
      <c r="P45" s="28">
        <v>22</v>
      </c>
      <c r="Q45" s="28">
        <v>22</v>
      </c>
      <c r="R45" s="28">
        <v>22</v>
      </c>
      <c r="S45" s="28">
        <v>22</v>
      </c>
      <c r="T45" s="32">
        <v>1207702</v>
      </c>
      <c r="U45" s="29">
        <f t="shared" si="0"/>
        <v>132847220</v>
      </c>
      <c r="V45" s="29">
        <f t="shared" si="1"/>
        <v>148788886.4</v>
      </c>
      <c r="W45" s="24" t="s">
        <v>36</v>
      </c>
      <c r="X45" s="30">
        <v>2013</v>
      </c>
      <c r="Y45" s="31" t="s">
        <v>83</v>
      </c>
    </row>
    <row r="46" spans="1:25" s="7" customFormat="1" ht="51">
      <c r="A46" s="24" t="s">
        <v>108</v>
      </c>
      <c r="B46" s="24" t="s">
        <v>0</v>
      </c>
      <c r="C46" s="25" t="s">
        <v>38</v>
      </c>
      <c r="D46" s="24" t="s">
        <v>39</v>
      </c>
      <c r="E46" s="24" t="s">
        <v>42</v>
      </c>
      <c r="F46" s="24"/>
      <c r="G46" s="26" t="s">
        <v>30</v>
      </c>
      <c r="H46" s="24">
        <v>64</v>
      </c>
      <c r="I46" s="2" t="s">
        <v>82</v>
      </c>
      <c r="J46" s="26" t="s">
        <v>33</v>
      </c>
      <c r="K46" s="25" t="s">
        <v>34</v>
      </c>
      <c r="L46" s="25" t="s">
        <v>35</v>
      </c>
      <c r="M46" s="24" t="s">
        <v>41</v>
      </c>
      <c r="N46" s="19"/>
      <c r="O46" s="28">
        <v>0</v>
      </c>
      <c r="P46" s="28">
        <v>142</v>
      </c>
      <c r="Q46" s="28">
        <v>142</v>
      </c>
      <c r="R46" s="28">
        <v>142</v>
      </c>
      <c r="S46" s="28">
        <v>142</v>
      </c>
      <c r="T46" s="32">
        <v>1171885</v>
      </c>
      <c r="U46" s="29">
        <f t="shared" si="0"/>
        <v>665630680</v>
      </c>
      <c r="V46" s="29">
        <f t="shared" si="1"/>
        <v>745506361.6</v>
      </c>
      <c r="W46" s="24" t="s">
        <v>36</v>
      </c>
      <c r="X46" s="30">
        <v>2013</v>
      </c>
      <c r="Y46" s="31" t="s">
        <v>83</v>
      </c>
    </row>
    <row r="47" spans="1:25" s="8" customFormat="1" ht="51">
      <c r="A47" s="24" t="s">
        <v>109</v>
      </c>
      <c r="B47" s="24" t="s">
        <v>0</v>
      </c>
      <c r="C47" s="25" t="s">
        <v>38</v>
      </c>
      <c r="D47" s="24" t="s">
        <v>39</v>
      </c>
      <c r="E47" s="24" t="s">
        <v>78</v>
      </c>
      <c r="F47" s="24"/>
      <c r="G47" s="26" t="s">
        <v>30</v>
      </c>
      <c r="H47" s="24">
        <v>65</v>
      </c>
      <c r="I47" s="2" t="s">
        <v>82</v>
      </c>
      <c r="J47" s="26" t="s">
        <v>33</v>
      </c>
      <c r="K47" s="25" t="s">
        <v>34</v>
      </c>
      <c r="L47" s="25" t="s">
        <v>35</v>
      </c>
      <c r="M47" s="24" t="s">
        <v>41</v>
      </c>
      <c r="N47" s="13"/>
      <c r="O47" s="28">
        <v>100</v>
      </c>
      <c r="P47" s="28">
        <v>142</v>
      </c>
      <c r="Q47" s="28">
        <v>142</v>
      </c>
      <c r="R47" s="28">
        <v>142</v>
      </c>
      <c r="S47" s="28">
        <v>142</v>
      </c>
      <c r="T47" s="32">
        <v>1126330</v>
      </c>
      <c r="U47" s="29">
        <f t="shared" si="0"/>
        <v>752388440</v>
      </c>
      <c r="V47" s="29">
        <f t="shared" si="1"/>
        <v>842675052.8000001</v>
      </c>
      <c r="W47" s="24" t="s">
        <v>36</v>
      </c>
      <c r="X47" s="30">
        <v>2013</v>
      </c>
      <c r="Y47" s="31" t="s">
        <v>83</v>
      </c>
    </row>
    <row r="48" spans="1:25" s="8" customFormat="1" ht="51">
      <c r="A48" s="24" t="s">
        <v>110</v>
      </c>
      <c r="B48" s="24" t="s">
        <v>0</v>
      </c>
      <c r="C48" s="25" t="s">
        <v>38</v>
      </c>
      <c r="D48" s="24" t="s">
        <v>39</v>
      </c>
      <c r="E48" s="24" t="s">
        <v>80</v>
      </c>
      <c r="F48" s="24"/>
      <c r="G48" s="26" t="s">
        <v>30</v>
      </c>
      <c r="H48" s="24">
        <v>68</v>
      </c>
      <c r="I48" s="2" t="s">
        <v>82</v>
      </c>
      <c r="J48" s="26" t="s">
        <v>33</v>
      </c>
      <c r="K48" s="25" t="s">
        <v>34</v>
      </c>
      <c r="L48" s="25" t="s">
        <v>35</v>
      </c>
      <c r="M48" s="24" t="s">
        <v>41</v>
      </c>
      <c r="N48" s="13"/>
      <c r="O48" s="28">
        <v>6</v>
      </c>
      <c r="P48" s="28">
        <v>6</v>
      </c>
      <c r="Q48" s="28">
        <v>6</v>
      </c>
      <c r="R48" s="28">
        <v>6</v>
      </c>
      <c r="S48" s="28">
        <v>6</v>
      </c>
      <c r="T48" s="32">
        <v>1205857.14</v>
      </c>
      <c r="U48" s="29">
        <f>(O48+P48+Q48+R48+S48)*T48</f>
        <v>36175714.199999996</v>
      </c>
      <c r="V48" s="29">
        <f>U48*1.12</f>
        <v>40516799.904</v>
      </c>
      <c r="W48" s="24" t="s">
        <v>36</v>
      </c>
      <c r="X48" s="30">
        <v>2013</v>
      </c>
      <c r="Y48" s="31" t="s">
        <v>83</v>
      </c>
    </row>
    <row r="49" spans="1:25" s="4" customFormat="1" ht="12.75">
      <c r="A49" s="42" t="s">
        <v>43</v>
      </c>
      <c r="B49" s="4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  <c r="O49" s="22"/>
      <c r="P49" s="22"/>
      <c r="Q49" s="22"/>
      <c r="R49" s="22"/>
      <c r="S49" s="22"/>
      <c r="T49" s="22"/>
      <c r="U49" s="22">
        <f>SUM(U33:U48)</f>
        <v>3807053534.3729143</v>
      </c>
      <c r="V49" s="22">
        <f>SUM(V33:V48)</f>
        <v>4263899958.497664</v>
      </c>
      <c r="W49" s="14"/>
      <c r="X49" s="14"/>
      <c r="Y49" s="14"/>
    </row>
    <row r="50" spans="1:25" s="4" customFormat="1" ht="12.75">
      <c r="A50" s="42" t="s">
        <v>87</v>
      </c>
      <c r="B50" s="4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22"/>
      <c r="P50" s="22"/>
      <c r="Q50" s="23"/>
      <c r="R50" s="22"/>
      <c r="S50" s="22"/>
      <c r="T50" s="22"/>
      <c r="U50" s="22">
        <f>U49</f>
        <v>3807053534.3729143</v>
      </c>
      <c r="V50" s="22">
        <f>V49</f>
        <v>4263899958.497664</v>
      </c>
      <c r="W50" s="14"/>
      <c r="X50" s="14"/>
      <c r="Y50" s="14"/>
    </row>
    <row r="51" spans="2:5" ht="12.75">
      <c r="B51" s="9"/>
      <c r="C51" s="9"/>
      <c r="D51" s="9"/>
      <c r="E51" s="9"/>
    </row>
    <row r="52" spans="2:22" ht="15.75">
      <c r="B52" s="18"/>
      <c r="C52"/>
      <c r="D52" s="8"/>
      <c r="E52" s="18"/>
      <c r="U52" s="41"/>
      <c r="V52" s="35"/>
    </row>
    <row r="53" spans="2:21" ht="12.75">
      <c r="B53" s="9"/>
      <c r="C53" s="9"/>
      <c r="D53" s="9"/>
      <c r="E53" s="9"/>
      <c r="U53" s="41"/>
    </row>
    <row r="54" spans="2:21" ht="15.75">
      <c r="B54" s="18"/>
      <c r="C54" s="18"/>
      <c r="D54" s="18"/>
      <c r="E54" s="18"/>
      <c r="U54" s="41"/>
    </row>
    <row r="55" spans="2:21" ht="15.75">
      <c r="B55" s="18"/>
      <c r="C55" s="18"/>
      <c r="D55" s="18"/>
      <c r="E55" s="18"/>
      <c r="U55" s="41"/>
    </row>
    <row r="56" ht="12.75">
      <c r="U56" s="41"/>
    </row>
  </sheetData>
  <sheetProtection/>
  <mergeCells count="27">
    <mergeCell ref="L1:V1"/>
    <mergeCell ref="D4:U4"/>
    <mergeCell ref="I8:I9"/>
    <mergeCell ref="J8:J9"/>
    <mergeCell ref="K8:K9"/>
    <mergeCell ref="V8:V9"/>
    <mergeCell ref="D8:D9"/>
    <mergeCell ref="L8:L9"/>
    <mergeCell ref="H8:H9"/>
    <mergeCell ref="T8:T9"/>
    <mergeCell ref="U8:U9"/>
    <mergeCell ref="N10:S10"/>
    <mergeCell ref="Y8:Y9"/>
    <mergeCell ref="E8:E9"/>
    <mergeCell ref="M8:M9"/>
    <mergeCell ref="N8:S8"/>
    <mergeCell ref="F8:F9"/>
    <mergeCell ref="W8:W9"/>
    <mergeCell ref="X8:X9"/>
    <mergeCell ref="A30:B30"/>
    <mergeCell ref="A49:B49"/>
    <mergeCell ref="A50:B50"/>
    <mergeCell ref="C8:C9"/>
    <mergeCell ref="G8:G9"/>
    <mergeCell ref="A8:A9"/>
    <mergeCell ref="A29:B29"/>
    <mergeCell ref="B8:B9"/>
  </mergeCells>
  <printOptions/>
  <pageMargins left="0.1968503937007874" right="0.1968503937007874" top="0.3937007874015748" bottom="0.35433070866141736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Орынбасаров Нургали</cp:lastModifiedBy>
  <cp:lastPrinted>2013-08-10T06:43:33Z</cp:lastPrinted>
  <dcterms:created xsi:type="dcterms:W3CDTF">1996-10-08T23:32:33Z</dcterms:created>
  <dcterms:modified xsi:type="dcterms:W3CDTF">2013-08-21T09:59:35Z</dcterms:modified>
  <cp:category/>
  <cp:version/>
  <cp:contentType/>
  <cp:contentStatus/>
</cp:coreProperties>
</file>