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43 изм.и доп\эмг\"/>
    </mc:Choice>
  </mc:AlternateContent>
  <bookViews>
    <workbookView xWindow="0" yWindow="0" windowWidth="28800" windowHeight="11835"/>
  </bookViews>
  <sheets>
    <sheet name="№43" sheetId="14" r:id="rId1"/>
  </sheets>
  <definedNames>
    <definedName name="_xlnm._FilterDatabase" localSheetId="0" hidden="1">№43!$A$6:$AB$51</definedName>
  </definedNames>
  <calcPr calcId="152511"/>
</workbook>
</file>

<file path=xl/calcChain.xml><?xml version="1.0" encoding="utf-8"?>
<calcChain xmlns="http://schemas.openxmlformats.org/spreadsheetml/2006/main">
  <c r="Y34" i="14" l="1"/>
  <c r="Y35" i="14"/>
  <c r="Y37" i="14"/>
  <c r="Y38" i="14"/>
  <c r="Y33" i="14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Y48" i="14" s="1"/>
  <c r="X49" i="14"/>
  <c r="Y49" i="14" s="1"/>
  <c r="X50" i="14"/>
  <c r="Y50" i="14" s="1"/>
  <c r="X41" i="14"/>
  <c r="Y10" i="14"/>
  <c r="Y11" i="14"/>
  <c r="Y12" i="14"/>
  <c r="Y13" i="14"/>
  <c r="Y14" i="14"/>
  <c r="Y15" i="14"/>
  <c r="Y36" i="14"/>
  <c r="X51" i="14" l="1"/>
  <c r="Y32" i="14"/>
  <c r="X25" i="14"/>
  <c r="Y25" i="14" s="1"/>
  <c r="X24" i="14" l="1"/>
  <c r="Y24" i="14" s="1"/>
  <c r="X23" i="14"/>
  <c r="Y23" i="14" s="1"/>
  <c r="Y31" i="14"/>
  <c r="X19" i="14" l="1"/>
  <c r="Y19" i="14" s="1"/>
  <c r="X20" i="14"/>
  <c r="Y20" i="14" s="1"/>
  <c r="X21" i="14"/>
  <c r="Y21" i="14" s="1"/>
  <c r="X22" i="14"/>
  <c r="Y22" i="14" s="1"/>
  <c r="X18" i="14"/>
  <c r="X26" i="14" l="1"/>
  <c r="Y41" i="14"/>
  <c r="Y51" i="14" s="1"/>
  <c r="Y30" i="14"/>
  <c r="Y29" i="14"/>
  <c r="Y9" i="14"/>
  <c r="Y18" i="14"/>
  <c r="Y26" i="14" s="1"/>
  <c r="Y39" i="14" l="1"/>
  <c r="X39" i="14"/>
</calcChain>
</file>

<file path=xl/sharedStrings.xml><?xml version="1.0" encoding="utf-8"?>
<sst xmlns="http://schemas.openxmlformats.org/spreadsheetml/2006/main" count="538" uniqueCount="217">
  <si>
    <t>Способ закупок</t>
  </si>
  <si>
    <t>Регион, место поставки товара, выполнения работ, оказания услуг</t>
  </si>
  <si>
    <t>Кол-во, объем</t>
  </si>
  <si>
    <t>Маркетинговая цена за единицу, тенге без НДС</t>
  </si>
  <si>
    <t>Примечание</t>
  </si>
  <si>
    <t>Наименование организации</t>
  </si>
  <si>
    <t>Условия оплаты (размер авансового платежа), %</t>
  </si>
  <si>
    <t>Приоритет закупки</t>
  </si>
  <si>
    <t>Условия поставки по ИНКОТЕРМС 2010</t>
  </si>
  <si>
    <t>АО "Эмбамунайгаз"</t>
  </si>
  <si>
    <t>ОИ</t>
  </si>
  <si>
    <t>Атырауская область, г.Атырау</t>
  </si>
  <si>
    <t>ОТ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</si>
  <si>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</si>
  <si>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</si>
  <si>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</si>
  <si>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</si>
  <si>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</si>
  <si>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</si>
  <si>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</si>
  <si>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</si>
  <si>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</si>
  <si>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</si>
  <si>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</si>
  <si>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</si>
  <si>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</si>
  <si>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</si>
  <si>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</si>
  <si>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</si>
  <si>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</si>
  <si>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</si>
  <si>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</si>
  <si>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№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</si>
  <si>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</si>
  <si>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</si>
  <si>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</si>
  <si>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</si>
  <si>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</si>
  <si>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</si>
  <si>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</si>
  <si>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</si>
  <si>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</si>
  <si>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</si>
  <si>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</si>
  <si>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</si>
  <si>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</si>
  <si>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</si>
  <si>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</si>
  <si>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</si>
  <si>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</si>
  <si>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</si>
  <si>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март, апрель</t>
  </si>
  <si>
    <t>2019г.</t>
  </si>
  <si>
    <t>Атырауская область</t>
  </si>
  <si>
    <t>29 У</t>
  </si>
  <si>
    <t>Охрана объектов в объеме 801 540  часов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</si>
  <si>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</si>
  <si>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</si>
  <si>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</si>
  <si>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33.12.12.15.00.00.00</t>
  </si>
  <si>
    <t>Капитальный ремонт насосов</t>
  </si>
  <si>
    <t>Капремонт насосов ЦНС</t>
  </si>
  <si>
    <t>Капремонт поршневых насосов  НБ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</si>
  <si>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</si>
  <si>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</si>
  <si>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</si>
  <si>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33.12.14.15.18.00.00</t>
  </si>
  <si>
    <t>2015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</si>
  <si>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</si>
  <si>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</si>
  <si>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</si>
  <si>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</si>
  <si>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</si>
  <si>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ЭОТ</t>
  </si>
  <si>
    <t>ЭОТТ</t>
  </si>
  <si>
    <t>71.20.19.000.010.00.0777.000000000000</t>
  </si>
  <si>
    <t>Услуги по диагностированию/экспертизе/анализу/испытаниям/тестированию/осмотру</t>
  </si>
  <si>
    <t>13-4 Р</t>
  </si>
  <si>
    <t>14-4 Р</t>
  </si>
  <si>
    <t>15-4 Р</t>
  </si>
  <si>
    <t>16-4 Р</t>
  </si>
  <si>
    <t>2. Работы</t>
  </si>
  <si>
    <t>февраль-март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</si>
  <si>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</si>
  <si>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</si>
  <si>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</si>
  <si>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</si>
  <si>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</si>
  <si>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 xml:space="preserve">Атырауская область, Макатский район </t>
  </si>
  <si>
    <t>Атырауская область, Исатайский район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</si>
  <si>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</si>
  <si>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</si>
  <si>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Услуги по аутсорсингу персонала (для Управления "Эмбамунайэнерго" - 6)</t>
  </si>
  <si>
    <t xml:space="preserve">г. Атырау </t>
  </si>
  <si>
    <t>Услуги по аутсорсингу персонала (для УПТОиКО - 4)</t>
  </si>
  <si>
    <t>14,16,17</t>
  </si>
  <si>
    <t>2020г.</t>
  </si>
  <si>
    <t>март-апрель</t>
  </si>
  <si>
    <t>*</t>
  </si>
  <si>
    <t>3,4,5,14,16,17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</si>
  <si>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</si>
  <si>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</si>
  <si>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</si>
  <si>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</si>
  <si>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</si>
  <si>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</si>
  <si>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</si>
  <si>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</si>
  <si>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</si>
  <si>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</si>
  <si>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</si>
  <si>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</si>
  <si>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</si>
  <si>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</si>
  <si>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</si>
  <si>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</si>
  <si>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</si>
  <si>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</si>
  <si>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Услуги по аутсорсингу персонала (для НГДУ "Доссормунайгаз" - 20)</t>
  </si>
  <si>
    <t>Услуги по аутсорсингу персонала (для НГДУ "Жаикмунайгаз" - 27)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</si>
  <si>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</si>
  <si>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</si>
  <si>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</si>
  <si>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</si>
  <si>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 xml:space="preserve">октябрь - декабрь </t>
  </si>
  <si>
    <t xml:space="preserve">Атырауская область Исатайский район </t>
  </si>
  <si>
    <t>101-2 У</t>
  </si>
  <si>
    <t>97-4 У</t>
  </si>
  <si>
    <t>98-4 У</t>
  </si>
  <si>
    <t>99-5 У</t>
  </si>
  <si>
    <t>100-2 У</t>
  </si>
  <si>
    <t>102-3 У</t>
  </si>
  <si>
    <t>115 У</t>
  </si>
  <si>
    <t>71.12.20.000.000.00.0777.000000000000</t>
  </si>
  <si>
    <t>Услуги по авторскому/техническому надзору/управлению проектами, работами</t>
  </si>
  <si>
    <t>Услуги по техническому надзору объекта Автодорога м/р Ю.З.Камышитовое-Ю.В.Камышитовое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</si>
  <si>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</si>
  <si>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Услуги по аутсорсингу персонала (для НГДУ "Жылыоймунайгаз"- 37)</t>
  </si>
  <si>
    <t>январь-март 2017 года</t>
  </si>
  <si>
    <t>27 Р</t>
  </si>
  <si>
    <t>43.13.10.335.000.00.0999.000000000000</t>
  </si>
  <si>
    <t>Работы по разведочному/пробному бурению</t>
  </si>
  <si>
    <t>Работы по строительству поисково-разведочных скважин на месторождениях НГДУ "Жылыоймунайгаз"</t>
  </si>
  <si>
    <t>30% предоплата; промежуточный платеж 95 % в течении 30 рабочих дней с пропорциональным удержанием; 5% окончательный расчет</t>
  </si>
  <si>
    <t>31 Р</t>
  </si>
  <si>
    <t>71.12.31.100.000.00.0999.000000000000</t>
  </si>
  <si>
    <t>Работы по геофизической разведке/исследованиям</t>
  </si>
  <si>
    <t>Геофизические исследования и опробование пластов (MDT) в открытом стволе  в поисково-разведочных скважинах НГДУ "Жылыоймунайгаз"</t>
  </si>
  <si>
    <t>Атырауская область, Жылойский район</t>
  </si>
  <si>
    <t>промежуточный платеж  90% в течении 30 рабочих дней; 10 % окончательный расчет</t>
  </si>
  <si>
    <t>р</t>
  </si>
  <si>
    <t>у</t>
  </si>
  <si>
    <t>124 У</t>
  </si>
  <si>
    <t>Геолого-технологические исследования (ГТИ) и газовый каротаж в поисково-разведочных скважинах НГДУ "Жылыоймунайгаз"</t>
  </si>
  <si>
    <t>125 У</t>
  </si>
  <si>
    <t>Гидродинамические исследования в поисково-разведочных скважинах НГДУ "Жылыоймунайгаз"</t>
  </si>
  <si>
    <t>Приложение 1</t>
  </si>
  <si>
    <t>исключить</t>
  </si>
  <si>
    <t>Итого по работам исключить</t>
  </si>
  <si>
    <t>включить</t>
  </si>
  <si>
    <t>Итого по работам включить</t>
  </si>
  <si>
    <t>3. Услуги</t>
  </si>
  <si>
    <t>Итого по услугам исключить</t>
  </si>
  <si>
    <t>Итого по услугам включить</t>
  </si>
  <si>
    <t>43 изменения и дополнения в План долгосрочных закупок товаров, работ и услуг АО "Эмбамунайгаз"</t>
  </si>
  <si>
    <t>31-1 Р</t>
  </si>
  <si>
    <t>124-1 У</t>
  </si>
  <si>
    <t>125-1 У</t>
  </si>
  <si>
    <t>13-5 Р</t>
  </si>
  <si>
    <t>14-5 Р</t>
  </si>
  <si>
    <t>15-5 Р</t>
  </si>
  <si>
    <t>16-5 Р</t>
  </si>
  <si>
    <t>33.12.14.100.000.00.0999.000000000000</t>
  </si>
  <si>
    <t>33.12.12.310.000.00.0999.000000000000</t>
  </si>
  <si>
    <t>Работы по ремонту/реконструкции печей/печных горелок и аналогичного оборудования</t>
  </si>
  <si>
    <t>Работы по ремонту/модернизации насосного оборудования</t>
  </si>
  <si>
    <t xml:space="preserve">Капремонт печей подогрева  ПТ 16/150; </t>
  </si>
  <si>
    <t>доп.сумма 3 359 008,00 тг.без НДС</t>
  </si>
  <si>
    <t>доп.сумма 6 122 753,65 тг.без НДС</t>
  </si>
  <si>
    <t>доп.сумма 4 739 496,00 тг.без НДС</t>
  </si>
  <si>
    <t>доп.сумма 1 686 980,50 тг.без НДС</t>
  </si>
  <si>
    <t>29-1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</si>
  <si>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</si>
  <si>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</si>
  <si>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</si>
  <si>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доп.сумма 8 097 264,00тг. без НДС </t>
  </si>
  <si>
    <t>27-1 Р</t>
  </si>
  <si>
    <t>09.10.12.900.033.00.0999.000000000000</t>
  </si>
  <si>
    <t>Работы по подготовке/сопровождению/контролю/осветлению/утилизации раствора</t>
  </si>
  <si>
    <t>Работы по приготовлению, сопровождению и контролю за буровым раствором при строительстве поисково-разведочных скважин  на месторождениях НГДУ "Жылыоймунайгаз"</t>
  </si>
  <si>
    <t>32 Р</t>
  </si>
  <si>
    <t>115-1 У</t>
  </si>
  <si>
    <t>23-1 Р</t>
  </si>
  <si>
    <t xml:space="preserve">февраль-апрель </t>
  </si>
  <si>
    <t>97-5 У</t>
  </si>
  <si>
    <t>98-5 У</t>
  </si>
  <si>
    <t>99-6 У</t>
  </si>
  <si>
    <t>100-3 У</t>
  </si>
  <si>
    <t>101-3 У</t>
  </si>
  <si>
    <t>102-4 У</t>
  </si>
  <si>
    <t>Услуги по аутсорсингу персонала (НГДУ "Жылыоймунайгаз") - 40</t>
  </si>
  <si>
    <t>Услуги по аутсорсингу персонала (НГДУ "Доссормунайгаз") - 24</t>
  </si>
  <si>
    <t>Услуги по аутсорсингу персонала (НГДУ "Жаикмунайгаз") - 27</t>
  </si>
  <si>
    <t>Услуги по аутсорсингу персонала (для НГДУ "Кайнармунайгаз") - 24</t>
  </si>
  <si>
    <t>Услуги по аутсорсингу персонала (Управления "Эмбамунайэнерго") - 9</t>
  </si>
  <si>
    <t>Услуги по аутсорсингу персонала (УПТОиКО) - 7</t>
  </si>
  <si>
    <t>6,14,16,17</t>
  </si>
  <si>
    <t>доп.сумма 3 919 457,20 тг без НДС</t>
  </si>
  <si>
    <t>доп.сумма 5 925 980,69 тг без НДС</t>
  </si>
  <si>
    <t>доп.сумма 71,28тг без НДС</t>
  </si>
  <si>
    <t>доп.сумма 5 587 313,82 тг без НДС</t>
  </si>
  <si>
    <t>доп.сумма 3 087 131,15 тг без НДС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</si>
  <si>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 и местного содержания тел.(87122) 993232</t>
  </si>
  <si>
    <t>к приказу  АО Эмбамунайгаз №183 от 23.02.2017г.</t>
  </si>
  <si>
    <t>33.11.12.000.002.00.0999.000000000000</t>
  </si>
  <si>
    <t>Работы по техническому обслуживанию резервуаров/цистерн и аналогичного емкостного оборудования</t>
  </si>
  <si>
    <t>3,4,5,7,14,16,17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</si>
</sst>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&quot;€&quot;#,##0;[Red]\-&quot;€&quot;#,##0"/>
    <numFmt numFmtId="166" formatCode="_(* #,##0.00_);_(* \(#,##0.00\);_(* &quot;-&quot;??_);_(@_)"/>
    <numFmt numFmtId="167" formatCode="#,##0.00;[Red]#,##0.00"/>
  </numFmts>
  <fonts count="2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0" fontId="2" fillId="3" borderId="1"/>
    <xf numFmtId="40" fontId="2" fillId="3" borderId="1"/>
    <xf numFmtId="49" fontId="10" fillId="4" borderId="2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6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</cellStyleXfs>
  <cellXfs count="153">
    <xf numFmtId="0" fontId="0" fillId="0" borderId="0" xfId="0"/>
    <xf numFmtId="0" fontId="12" fillId="0" borderId="0" xfId="21" applyFont="1" applyFill="1" applyAlignment="1">
      <alignment horizontal="center" vertical="center" wrapText="1"/>
    </xf>
    <xf numFmtId="0" fontId="12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/>
    </xf>
    <xf numFmtId="0" fontId="14" fillId="0" borderId="0" xfId="21" applyFont="1" applyFill="1" applyAlignment="1">
      <alignment horizontal="center" vertical="center"/>
    </xf>
    <xf numFmtId="166" fontId="12" fillId="0" borderId="0" xfId="42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 wrapText="1"/>
    </xf>
    <xf numFmtId="4" fontId="12" fillId="0" borderId="0" xfId="42" applyNumberFormat="1" applyFont="1" applyFill="1" applyAlignment="1">
      <alignment horizontal="center" vertical="center"/>
    </xf>
    <xf numFmtId="0" fontId="12" fillId="0" borderId="0" xfId="22" applyFont="1" applyFill="1" applyBorder="1" applyAlignment="1">
      <alignment horizontal="left" vertical="center"/>
    </xf>
    <xf numFmtId="0" fontId="12" fillId="0" borderId="0" xfId="21" applyFont="1" applyFill="1" applyAlignment="1">
      <alignment vertical="center" wrapText="1"/>
    </xf>
    <xf numFmtId="166" fontId="12" fillId="0" borderId="0" xfId="42" applyFont="1" applyFill="1" applyAlignment="1">
      <alignment horizontal="center" vertical="center" wrapText="1"/>
    </xf>
    <xf numFmtId="4" fontId="12" fillId="0" borderId="0" xfId="21" applyNumberFormat="1" applyFont="1" applyFill="1" applyAlignment="1">
      <alignment vertical="center" wrapText="1"/>
    </xf>
    <xf numFmtId="4" fontId="12" fillId="0" borderId="0" xfId="21" applyNumberFormat="1" applyFont="1" applyFill="1" applyAlignment="1">
      <alignment vertical="center"/>
    </xf>
    <xf numFmtId="4" fontId="12" fillId="0" borderId="0" xfId="42" applyNumberFormat="1" applyFont="1" applyFill="1" applyAlignment="1">
      <alignment horizontal="center" vertical="center" wrapText="1"/>
    </xf>
    <xf numFmtId="166" fontId="14" fillId="0" borderId="0" xfId="42" applyFont="1" applyFill="1" applyAlignment="1">
      <alignment horizontal="center" vertical="center" wrapText="1"/>
    </xf>
    <xf numFmtId="4" fontId="14" fillId="0" borderId="0" xfId="21" applyNumberFormat="1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2" xfId="22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/>
    </xf>
    <xf numFmtId="4" fontId="12" fillId="0" borderId="12" xfId="0" applyNumberFormat="1" applyFont="1" applyFill="1" applyBorder="1" applyAlignment="1">
      <alignment vertical="center"/>
    </xf>
    <xf numFmtId="0" fontId="12" fillId="0" borderId="12" xfId="21" applyFont="1" applyFill="1" applyBorder="1" applyAlignment="1">
      <alignment horizontal="left" vertical="center"/>
    </xf>
    <xf numFmtId="4" fontId="12" fillId="0" borderId="12" xfId="21" applyNumberFormat="1" applyFont="1" applyFill="1" applyBorder="1" applyAlignment="1">
      <alignment vertical="center"/>
    </xf>
    <xf numFmtId="4" fontId="12" fillId="0" borderId="12" xfId="22" applyNumberFormat="1" applyFont="1" applyFill="1" applyBorder="1" applyAlignment="1">
      <alignment vertical="center"/>
    </xf>
    <xf numFmtId="3" fontId="12" fillId="0" borderId="12" xfId="22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/>
    <xf numFmtId="0" fontId="12" fillId="0" borderId="12" xfId="40" applyFont="1" applyFill="1" applyBorder="1" applyAlignment="1">
      <alignment horizontal="left" vertical="center"/>
    </xf>
    <xf numFmtId="0" fontId="12" fillId="0" borderId="12" xfId="40" applyNumberFormat="1" applyFont="1" applyFill="1" applyBorder="1" applyAlignment="1">
      <alignment horizontal="left" vertical="center"/>
    </xf>
    <xf numFmtId="49" fontId="12" fillId="0" borderId="12" xfId="21" applyNumberFormat="1" applyFont="1" applyFill="1" applyBorder="1" applyAlignment="1">
      <alignment horizontal="center" vertical="center"/>
    </xf>
    <xf numFmtId="4" fontId="12" fillId="0" borderId="12" xfId="22" applyNumberFormat="1" applyFont="1" applyFill="1" applyBorder="1" applyAlignment="1">
      <alignment horizontal="left" vertical="center"/>
    </xf>
    <xf numFmtId="0" fontId="12" fillId="0" borderId="12" xfId="22" applyFont="1" applyFill="1" applyBorder="1" applyAlignment="1">
      <alignment horizontal="center" vertical="center"/>
    </xf>
    <xf numFmtId="4" fontId="14" fillId="0" borderId="12" xfId="22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21" applyFont="1" applyFill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21" applyFont="1" applyFill="1" applyAlignment="1">
      <alignment vertical="center"/>
    </xf>
    <xf numFmtId="0" fontId="12" fillId="0" borderId="0" xfId="0" applyNumberFormat="1" applyFont="1" applyFill="1" applyBorder="1" applyAlignment="1">
      <alignment horizontal="left"/>
    </xf>
    <xf numFmtId="0" fontId="14" fillId="0" borderId="0" xfId="22" applyFont="1" applyFill="1" applyAlignment="1">
      <alignment horizontal="left" vertical="center"/>
    </xf>
    <xf numFmtId="4" fontId="12" fillId="0" borderId="12" xfId="21" applyNumberFormat="1" applyFont="1" applyFill="1" applyBorder="1" applyAlignment="1">
      <alignment horizontal="left" vertical="center"/>
    </xf>
    <xf numFmtId="4" fontId="12" fillId="0" borderId="12" xfId="20" applyNumberFormat="1" applyFont="1" applyFill="1" applyBorder="1" applyAlignment="1">
      <alignment horizontal="left" vertical="center"/>
    </xf>
    <xf numFmtId="4" fontId="14" fillId="0" borderId="12" xfId="22" applyNumberFormat="1" applyFont="1" applyFill="1" applyBorder="1" applyAlignment="1">
      <alignment horizontal="left" vertical="center"/>
    </xf>
    <xf numFmtId="0" fontId="14" fillId="0" borderId="12" xfId="21" applyFont="1" applyFill="1" applyBorder="1" applyAlignment="1">
      <alignment horizontal="center" vertical="center"/>
    </xf>
    <xf numFmtId="166" fontId="12" fillId="0" borderId="12" xfId="42" applyFont="1" applyFill="1" applyBorder="1" applyAlignment="1">
      <alignment vertical="center"/>
    </xf>
    <xf numFmtId="0" fontId="14" fillId="0" borderId="12" xfId="21" applyFont="1" applyFill="1" applyBorder="1" applyAlignment="1">
      <alignment horizontal="center" vertical="center" wrapText="1"/>
    </xf>
    <xf numFmtId="0" fontId="14" fillId="0" borderId="12" xfId="21" applyFont="1" applyFill="1" applyBorder="1" applyAlignment="1">
      <alignment horizontal="left" vertical="center" wrapText="1"/>
    </xf>
    <xf numFmtId="0" fontId="14" fillId="0" borderId="12" xfId="21" applyFont="1" applyFill="1" applyBorder="1" applyAlignment="1">
      <alignment horizontal="center" wrapText="1"/>
    </xf>
    <xf numFmtId="0" fontId="14" fillId="0" borderId="12" xfId="21" applyFont="1" applyFill="1" applyBorder="1" applyAlignment="1">
      <alignment vertical="center" wrapText="1"/>
    </xf>
    <xf numFmtId="4" fontId="14" fillId="0" borderId="12" xfId="21" applyNumberFormat="1" applyFont="1" applyFill="1" applyBorder="1" applyAlignment="1">
      <alignment vertical="center" wrapText="1"/>
    </xf>
    <xf numFmtId="0" fontId="14" fillId="0" borderId="12" xfId="21" applyFont="1" applyFill="1" applyBorder="1" applyAlignment="1">
      <alignment horizontal="left" vertical="center"/>
    </xf>
    <xf numFmtId="4" fontId="14" fillId="0" borderId="12" xfId="21" applyNumberFormat="1" applyFont="1" applyFill="1" applyBorder="1" applyAlignment="1">
      <alignment vertical="center"/>
    </xf>
    <xf numFmtId="0" fontId="14" fillId="0" borderId="0" xfId="21" applyFont="1" applyFill="1" applyAlignment="1">
      <alignment horizontal="center" vertical="center" wrapText="1"/>
    </xf>
    <xf numFmtId="0" fontId="14" fillId="0" borderId="0" xfId="21" applyFont="1" applyFill="1" applyBorder="1" applyAlignment="1">
      <alignment horizontal="center" vertical="center"/>
    </xf>
    <xf numFmtId="0" fontId="14" fillId="0" borderId="0" xfId="21" applyFont="1" applyFill="1" applyBorder="1" applyAlignment="1">
      <alignment horizontal="left" vertical="center"/>
    </xf>
    <xf numFmtId="0" fontId="14" fillId="0" borderId="0" xfId="21" applyFont="1" applyFill="1" applyBorder="1" applyAlignment="1">
      <alignment vertical="center"/>
    </xf>
    <xf numFmtId="0" fontId="20" fillId="0" borderId="0" xfId="21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62" applyFont="1" applyFill="1" applyAlignment="1"/>
    <xf numFmtId="0" fontId="12" fillId="0" borderId="0" xfId="62" applyFont="1" applyFill="1" applyAlignment="1">
      <alignment horizontal="center" vertical="center"/>
    </xf>
    <xf numFmtId="167" fontId="14" fillId="0" borderId="0" xfId="22" applyNumberFormat="1" applyFont="1" applyFill="1" applyAlignment="1">
      <alignment vertical="center"/>
    </xf>
    <xf numFmtId="166" fontId="20" fillId="0" borderId="0" xfId="42" applyFont="1" applyFill="1" applyAlignment="1">
      <alignment horizontal="center" vertical="center"/>
    </xf>
    <xf numFmtId="4" fontId="20" fillId="0" borderId="0" xfId="42" applyNumberFormat="1" applyFont="1" applyFill="1" applyAlignment="1">
      <alignment horizontal="center" vertical="center"/>
    </xf>
    <xf numFmtId="4" fontId="14" fillId="0" borderId="12" xfId="21" applyNumberFormat="1" applyFont="1" applyFill="1" applyBorder="1" applyAlignment="1">
      <alignment horizontal="center" vertical="center" wrapText="1"/>
    </xf>
    <xf numFmtId="0" fontId="14" fillId="0" borderId="11" xfId="21" applyFont="1" applyFill="1" applyBorder="1" applyAlignment="1">
      <alignment horizontal="left" vertical="center"/>
    </xf>
    <xf numFmtId="3" fontId="14" fillId="0" borderId="12" xfId="22" applyNumberFormat="1" applyFont="1" applyFill="1" applyBorder="1" applyAlignment="1">
      <alignment horizontal="center" vertical="center"/>
    </xf>
    <xf numFmtId="0" fontId="14" fillId="0" borderId="12" xfId="21" applyFont="1" applyFill="1" applyBorder="1" applyAlignment="1">
      <alignment vertical="center"/>
    </xf>
    <xf numFmtId="4" fontId="12" fillId="0" borderId="0" xfId="22" applyNumberFormat="1" applyFont="1" applyFill="1" applyBorder="1" applyAlignment="1">
      <alignment vertical="center"/>
    </xf>
    <xf numFmtId="4" fontId="14" fillId="0" borderId="0" xfId="21" applyNumberFormat="1" applyFont="1" applyFill="1" applyBorder="1" applyAlignment="1">
      <alignment vertical="center"/>
    </xf>
    <xf numFmtId="4" fontId="14" fillId="0" borderId="0" xfId="22" applyNumberFormat="1" applyFont="1" applyFill="1" applyBorder="1" applyAlignment="1">
      <alignment vertical="center"/>
    </xf>
    <xf numFmtId="3" fontId="14" fillId="0" borderId="0" xfId="2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166" fontId="12" fillId="0" borderId="0" xfId="42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166" fontId="12" fillId="0" borderId="0" xfId="42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12" xfId="37" applyFont="1" applyFill="1" applyBorder="1" applyAlignment="1">
      <alignment horizontal="left" vertical="center"/>
    </xf>
    <xf numFmtId="4" fontId="12" fillId="0" borderId="12" xfId="21" applyNumberFormat="1" applyFont="1" applyFill="1" applyBorder="1" applyAlignment="1">
      <alignment horizontal="right" vertical="center" wrapText="1"/>
    </xf>
    <xf numFmtId="4" fontId="12" fillId="0" borderId="12" xfId="0" applyNumberFormat="1" applyFont="1" applyFill="1" applyBorder="1" applyAlignment="1">
      <alignment horizontal="right" vertical="center"/>
    </xf>
    <xf numFmtId="0" fontId="12" fillId="0" borderId="12" xfId="22" applyFont="1" applyFill="1" applyBorder="1" applyAlignment="1">
      <alignment vertical="center"/>
    </xf>
    <xf numFmtId="0" fontId="12" fillId="0" borderId="4" xfId="22" applyFont="1" applyFill="1" applyBorder="1" applyAlignment="1">
      <alignment horizontal="left" vertical="center"/>
    </xf>
    <xf numFmtId="0" fontId="12" fillId="0" borderId="4" xfId="4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40" applyFont="1" applyFill="1" applyBorder="1" applyAlignment="1">
      <alignment horizontal="left" vertical="center"/>
    </xf>
    <xf numFmtId="0" fontId="12" fillId="0" borderId="4" xfId="21" applyFont="1" applyFill="1" applyBorder="1" applyAlignment="1">
      <alignment horizontal="left" vertical="center"/>
    </xf>
    <xf numFmtId="0" fontId="12" fillId="0" borderId="1" xfId="21" applyFont="1" applyFill="1" applyBorder="1" applyAlignment="1">
      <alignment horizontal="left" vertical="center"/>
    </xf>
    <xf numFmtId="4" fontId="12" fillId="0" borderId="4" xfId="21" applyNumberFormat="1" applyFont="1" applyFill="1" applyBorder="1" applyAlignment="1">
      <alignment vertical="center"/>
    </xf>
    <xf numFmtId="4" fontId="12" fillId="0" borderId="7" xfId="21" applyNumberFormat="1" applyFont="1" applyFill="1" applyBorder="1" applyAlignment="1">
      <alignment vertical="center"/>
    </xf>
    <xf numFmtId="49" fontId="12" fillId="0" borderId="4" xfId="21" applyNumberFormat="1" applyFont="1" applyFill="1" applyBorder="1" applyAlignment="1">
      <alignment horizontal="center" vertical="center"/>
    </xf>
    <xf numFmtId="166" fontId="12" fillId="0" borderId="4" xfId="42" applyFont="1" applyFill="1" applyBorder="1" applyAlignment="1">
      <alignment vertical="center"/>
    </xf>
    <xf numFmtId="4" fontId="12" fillId="0" borderId="12" xfId="21" applyNumberFormat="1" applyFont="1" applyFill="1" applyBorder="1" applyAlignment="1">
      <alignment horizontal="right" vertical="center"/>
    </xf>
    <xf numFmtId="166" fontId="12" fillId="0" borderId="12" xfId="42" applyFont="1" applyFill="1" applyBorder="1" applyAlignment="1">
      <alignment horizontal="right" vertical="center"/>
    </xf>
    <xf numFmtId="0" fontId="12" fillId="0" borderId="12" xfId="0" applyFont="1" applyFill="1" applyBorder="1" applyAlignment="1"/>
    <xf numFmtId="4" fontId="12" fillId="0" borderId="12" xfId="40" applyNumberFormat="1" applyFont="1" applyFill="1" applyBorder="1" applyAlignment="1">
      <alignment horizontal="right" vertical="center"/>
    </xf>
    <xf numFmtId="0" fontId="12" fillId="0" borderId="12" xfId="4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4" fontId="12" fillId="0" borderId="1" xfId="21" applyNumberFormat="1" applyFont="1" applyFill="1" applyBorder="1" applyAlignment="1">
      <alignment vertical="center"/>
    </xf>
    <xf numFmtId="4" fontId="12" fillId="0" borderId="0" xfId="21" applyNumberFormat="1" applyFont="1" applyFill="1" applyAlignment="1">
      <alignment horizontal="center" vertical="center" wrapText="1"/>
    </xf>
    <xf numFmtId="4" fontId="12" fillId="0" borderId="12" xfId="20" applyNumberFormat="1" applyFont="1" applyFill="1" applyBorder="1" applyAlignment="1">
      <alignment horizontal="right" vertical="center"/>
    </xf>
    <xf numFmtId="3" fontId="12" fillId="0" borderId="12" xfId="22" applyNumberFormat="1" applyFont="1" applyFill="1" applyBorder="1" applyAlignment="1">
      <alignment horizontal="right" vertical="center"/>
    </xf>
    <xf numFmtId="1" fontId="12" fillId="0" borderId="12" xfId="21" applyNumberFormat="1" applyFont="1" applyFill="1" applyBorder="1" applyAlignment="1">
      <alignment horizontal="center" vertical="center"/>
    </xf>
    <xf numFmtId="0" fontId="12" fillId="0" borderId="1" xfId="4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22" applyFont="1" applyFill="1" applyBorder="1" applyAlignment="1">
      <alignment horizontal="left" vertical="center"/>
    </xf>
    <xf numFmtId="4" fontId="12" fillId="0" borderId="1" xfId="21" applyNumberFormat="1" applyFont="1" applyFill="1" applyBorder="1" applyAlignment="1">
      <alignment horizontal="left" vertical="center"/>
    </xf>
    <xf numFmtId="4" fontId="12" fillId="0" borderId="1" xfId="20" applyNumberFormat="1" applyFont="1" applyFill="1" applyBorder="1" applyAlignment="1">
      <alignment vertical="center"/>
    </xf>
    <xf numFmtId="4" fontId="12" fillId="0" borderId="7" xfId="20" applyNumberFormat="1" applyFont="1" applyFill="1" applyBorder="1" applyAlignment="1">
      <alignment vertical="center"/>
    </xf>
    <xf numFmtId="0" fontId="12" fillId="0" borderId="1" xfId="21" applyFont="1" applyFill="1" applyBorder="1" applyAlignment="1">
      <alignment horizontal="center" vertical="center"/>
    </xf>
    <xf numFmtId="1" fontId="12" fillId="0" borderId="1" xfId="22" applyNumberFormat="1" applyFont="1" applyFill="1" applyBorder="1" applyAlignment="1">
      <alignment horizontal="center" vertical="center"/>
    </xf>
    <xf numFmtId="0" fontId="12" fillId="0" borderId="1" xfId="38" applyFont="1" applyFill="1" applyBorder="1" applyAlignment="1">
      <alignment vertical="center"/>
    </xf>
    <xf numFmtId="0" fontId="12" fillId="0" borderId="1" xfId="14" applyFont="1" applyFill="1" applyBorder="1" applyAlignment="1">
      <alignment horizontal="left" vertical="center"/>
    </xf>
    <xf numFmtId="166" fontId="12" fillId="0" borderId="12" xfId="42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2" xfId="40" applyNumberFormat="1" applyFont="1" applyFill="1" applyBorder="1" applyAlignment="1" applyProtection="1">
      <alignment horizontal="left" vertical="center"/>
      <protection hidden="1"/>
    </xf>
    <xf numFmtId="0" fontId="12" fillId="0" borderId="12" xfId="22" applyFont="1" applyFill="1" applyBorder="1" applyAlignment="1" applyProtection="1">
      <alignment horizontal="left" vertical="center"/>
      <protection hidden="1"/>
    </xf>
    <xf numFmtId="0" fontId="12" fillId="0" borderId="12" xfId="40" applyFont="1" applyFill="1" applyBorder="1" applyAlignment="1" applyProtection="1">
      <alignment horizontal="left" vertical="center"/>
      <protection hidden="1"/>
    </xf>
    <xf numFmtId="166" fontId="12" fillId="0" borderId="12" xfId="42" applyFont="1" applyFill="1" applyBorder="1" applyAlignment="1">
      <alignment horizontal="center" vertical="center"/>
    </xf>
    <xf numFmtId="166" fontId="13" fillId="0" borderId="12" xfId="43" applyFont="1" applyFill="1" applyBorder="1" applyAlignment="1">
      <alignment horizontal="left" vertical="center"/>
    </xf>
    <xf numFmtId="4" fontId="12" fillId="0" borderId="12" xfId="42" applyNumberFormat="1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5" xfId="22" applyFont="1" applyFill="1" applyBorder="1" applyAlignment="1">
      <alignment horizontal="left" vertical="center"/>
    </xf>
    <xf numFmtId="0" fontId="12" fillId="0" borderId="5" xfId="40" applyNumberFormat="1" applyFont="1" applyFill="1" applyBorder="1" applyAlignment="1" applyProtection="1">
      <alignment horizontal="left" vertical="center"/>
      <protection hidden="1"/>
    </xf>
    <xf numFmtId="0" fontId="12" fillId="0" borderId="5" xfId="22" applyFont="1" applyFill="1" applyBorder="1" applyAlignment="1" applyProtection="1">
      <alignment horizontal="left" vertical="center"/>
      <protection hidden="1"/>
    </xf>
    <xf numFmtId="0" fontId="12" fillId="0" borderId="5" xfId="40" applyFont="1" applyFill="1" applyBorder="1" applyAlignment="1" applyProtection="1">
      <alignment horizontal="left" vertical="center"/>
      <protection hidden="1"/>
    </xf>
    <xf numFmtId="0" fontId="12" fillId="0" borderId="5" xfId="0" applyNumberFormat="1" applyFont="1" applyFill="1" applyBorder="1" applyAlignment="1">
      <alignment horizontal="left" vertical="center"/>
    </xf>
    <xf numFmtId="4" fontId="12" fillId="0" borderId="5" xfId="0" applyNumberFormat="1" applyFont="1" applyFill="1" applyBorder="1" applyAlignment="1">
      <alignment vertical="center"/>
    </xf>
    <xf numFmtId="4" fontId="12" fillId="0" borderId="5" xfId="42" applyNumberFormat="1" applyFont="1" applyFill="1" applyBorder="1" applyAlignment="1">
      <alignment vertical="center"/>
    </xf>
    <xf numFmtId="4" fontId="12" fillId="0" borderId="7" xfId="42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center"/>
    </xf>
    <xf numFmtId="166" fontId="13" fillId="0" borderId="12" xfId="42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0" borderId="12" xfId="21" applyFont="1" applyFill="1" applyBorder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4" fontId="14" fillId="0" borderId="10" xfId="21" applyNumberFormat="1" applyFont="1" applyFill="1" applyBorder="1" applyAlignment="1">
      <alignment horizontal="center" vertical="center" wrapText="1"/>
    </xf>
    <xf numFmtId="4" fontId="14" fillId="0" borderId="3" xfId="21" applyNumberFormat="1" applyFont="1" applyFill="1" applyBorder="1" applyAlignment="1">
      <alignment horizontal="center" vertical="center" wrapText="1"/>
    </xf>
    <xf numFmtId="0" fontId="14" fillId="0" borderId="10" xfId="21" applyFont="1" applyFill="1" applyBorder="1" applyAlignment="1">
      <alignment horizontal="center" vertical="center" wrapText="1"/>
    </xf>
    <xf numFmtId="0" fontId="14" fillId="0" borderId="3" xfId="21" applyFont="1" applyFill="1" applyBorder="1" applyAlignment="1">
      <alignment horizontal="center" vertical="center" wrapText="1"/>
    </xf>
    <xf numFmtId="0" fontId="14" fillId="0" borderId="10" xfId="21" applyFont="1" applyFill="1" applyBorder="1" applyAlignment="1">
      <alignment horizontal="center" wrapText="1"/>
    </xf>
    <xf numFmtId="0" fontId="14" fillId="0" borderId="3" xfId="21" applyFont="1" applyFill="1" applyBorder="1" applyAlignment="1">
      <alignment horizontal="center" wrapText="1"/>
    </xf>
    <xf numFmtId="0" fontId="14" fillId="0" borderId="10" xfId="21" applyFont="1" applyFill="1" applyBorder="1" applyAlignment="1">
      <alignment vertical="center" wrapText="1"/>
    </xf>
    <xf numFmtId="0" fontId="14" fillId="0" borderId="3" xfId="21" applyFont="1" applyFill="1" applyBorder="1" applyAlignment="1">
      <alignment vertical="center" wrapText="1"/>
    </xf>
    <xf numFmtId="0" fontId="14" fillId="0" borderId="10" xfId="21" applyFont="1" applyFill="1" applyBorder="1" applyAlignment="1">
      <alignment horizontal="left" vertical="center" wrapText="1"/>
    </xf>
    <xf numFmtId="0" fontId="14" fillId="0" borderId="3" xfId="21" applyFont="1" applyFill="1" applyBorder="1" applyAlignment="1">
      <alignment horizontal="left" vertical="center" wrapText="1"/>
    </xf>
    <xf numFmtId="4" fontId="14" fillId="0" borderId="11" xfId="21" applyNumberFormat="1" applyFont="1" applyFill="1" applyBorder="1" applyAlignment="1">
      <alignment horizontal="center" vertical="center" wrapText="1"/>
    </xf>
    <xf numFmtId="4" fontId="14" fillId="0" borderId="8" xfId="21" applyNumberFormat="1" applyFont="1" applyFill="1" applyBorder="1" applyAlignment="1">
      <alignment horizontal="center" vertical="center" wrapText="1"/>
    </xf>
    <xf numFmtId="4" fontId="14" fillId="0" borderId="9" xfId="2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/>
  </cellXfs>
  <cellStyles count="71">
    <cellStyle name=" 1" xfId="1"/>
    <cellStyle name="Normal 2" xfId="2"/>
    <cellStyle name="Normal 2 3 2" xfId="3"/>
    <cellStyle name="Normal 2 3 2 2" xfId="4"/>
    <cellStyle name="Normal 2 3 2 2 2" xfId="68"/>
    <cellStyle name="Normal 2 3 2 3" xfId="5"/>
    <cellStyle name="Normal 2 3 2 4" xfId="64"/>
    <cellStyle name="Normal 3" xfId="6"/>
    <cellStyle name="Normal 3 2" xfId="7"/>
    <cellStyle name="SAS FM Read-only data cell (read-only table)" xfId="8"/>
    <cellStyle name="SAS FM Read-only data cell (read-only table) 3" xfId="9"/>
    <cellStyle name="SAS FM Row header" xfId="10"/>
    <cellStyle name="Style 1" xfId="11"/>
    <cellStyle name="Гиперссылка 2" xfId="12"/>
    <cellStyle name="Обычный" xfId="0" builtinId="0"/>
    <cellStyle name="Обычный 10" xfId="13"/>
    <cellStyle name="Обычный 10 2" xfId="14"/>
    <cellStyle name="Обычный 10 2 2" xfId="65"/>
    <cellStyle name="Обычный 11" xfId="15"/>
    <cellStyle name="Обычный 11 2" xfId="16"/>
    <cellStyle name="Обычный 12" xfId="17"/>
    <cellStyle name="Обычный 13" xfId="18"/>
    <cellStyle name="Обычный 14" xfId="62"/>
    <cellStyle name="Обычный 142" xfId="70"/>
    <cellStyle name="Обычный 15" xfId="19"/>
    <cellStyle name="Обычный 15 2" xfId="66"/>
    <cellStyle name="Обычный 16" xfId="20"/>
    <cellStyle name="Обычный 2" xfId="21"/>
    <cellStyle name="Обычный 2 2" xfId="22"/>
    <cellStyle name="Обычный 2 2 2 2" xfId="23"/>
    <cellStyle name="Обычный 2 2 2_Корр ГПЗ 2012 (для РА)финал" xfId="24"/>
    <cellStyle name="Обычный 2 2 3" xfId="25"/>
    <cellStyle name="Обычный 2 3_Корр ГПЗ 2012 (для РА)финал" xfId="26"/>
    <cellStyle name="Обычный 2_План ГЗ на 2011г  первочередные " xfId="27"/>
    <cellStyle name="Обычный 22" xfId="28"/>
    <cellStyle name="Обычный 3" xfId="29"/>
    <cellStyle name="Обычный 3 2" xfId="30"/>
    <cellStyle name="Обычный 4" xfId="31"/>
    <cellStyle name="Обычный 4 2" xfId="67"/>
    <cellStyle name="Обычный 4 2 2" xfId="69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Обычный_Лист3" xfId="37"/>
    <cellStyle name="Обычный_Производственная программа на 2006 год ДОТиОС АО РД КМГ" xfId="38"/>
    <cellStyle name="Процентный 2" xfId="39"/>
    <cellStyle name="Стиль 1" xfId="40"/>
    <cellStyle name="Стиль 1 2" xfId="41"/>
    <cellStyle name="Финансовый" xfId="42" builtinId="3"/>
    <cellStyle name="Финансовый 10" xfId="43"/>
    <cellStyle name="Финансовый 11" xfId="63"/>
    <cellStyle name="Финансовый 2" xfId="44"/>
    <cellStyle name="Финансовый 2 2" xfId="45"/>
    <cellStyle name="Финансовый 2 3" xfId="46"/>
    <cellStyle name="Финансовый 2 5" xfId="47"/>
    <cellStyle name="Финансовый 3" xfId="48"/>
    <cellStyle name="Финансовый 4" xfId="49"/>
    <cellStyle name="Финансовый 4 2" xfId="50"/>
    <cellStyle name="Финансовый 5" xfId="51"/>
    <cellStyle name="Финансовый 6" xfId="52"/>
    <cellStyle name="Финансовый 6 2" xfId="53"/>
    <cellStyle name="Финансовый 7" xfId="54"/>
    <cellStyle name="Финансовый 7 2" xfId="55"/>
    <cellStyle name="Финансовый 8" xfId="56"/>
    <cellStyle name="Финансовый 8 2" xfId="57"/>
    <cellStyle name="Финансовый 9" xfId="58"/>
    <cellStyle name="Финансовый 9 2" xfId="59"/>
    <cellStyle name="Финансовый 9 3" xfId="60"/>
    <cellStyle name="Хороший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92"/>
  <sheetViews>
    <sheetView tabSelected="1" zoomScale="85" zoomScaleNormal="85" workbookViewId="0">
      <pane ySplit="6" topLeftCell="A7" activePane="bottomLeft" state="frozen"/>
      <selection pane="bottomLeft" activeCell="O22" sqref="O22"/>
    </sheetView>
  </sheetViews>
  <sheetFormatPr defaultColWidth="11.5703125" defaultRowHeight="12.75" x14ac:dyDescent="0.2"/>
  <cols>
    <col min="1" max="1" width="7.42578125" style="3" customWidth="1"/>
    <col min="2" max="2" width="8.85546875" style="3" customWidth="1"/>
    <col min="3" max="3" width="18" style="3" customWidth="1"/>
    <col min="4" max="6" width="14.42578125" style="3" customWidth="1"/>
    <col min="7" max="7" width="6.5703125" style="3" customWidth="1"/>
    <col min="8" max="8" width="5" style="3" customWidth="1"/>
    <col min="9" max="9" width="11.140625" style="3" customWidth="1"/>
    <col min="10" max="10" width="8.28515625" style="3" customWidth="1"/>
    <col min="11" max="11" width="3.28515625" style="3" customWidth="1"/>
    <col min="12" max="12" width="7.7109375" style="3" customWidth="1"/>
    <col min="13" max="13" width="4.85546875" style="3" customWidth="1"/>
    <col min="14" max="14" width="4" style="12" customWidth="1"/>
    <col min="15" max="15" width="4.42578125" style="12" customWidth="1"/>
    <col min="16" max="16" width="4.28515625" style="12" customWidth="1"/>
    <col min="17" max="17" width="15.5703125" style="12" customWidth="1"/>
    <col min="18" max="18" width="16.5703125" style="12" customWidth="1"/>
    <col min="19" max="19" width="15.5703125" style="12" customWidth="1"/>
    <col min="20" max="20" width="17" style="12" customWidth="1"/>
    <col min="21" max="21" width="15.42578125" style="12" customWidth="1"/>
    <col min="22" max="22" width="7.140625" style="12" customWidth="1"/>
    <col min="23" max="23" width="9.7109375" style="12" customWidth="1"/>
    <col min="24" max="25" width="16.5703125" style="12" customWidth="1"/>
    <col min="26" max="26" width="7.5703125" style="2" customWidth="1"/>
    <col min="27" max="27" width="8.28515625" style="35" customWidth="1"/>
    <col min="28" max="28" width="24.85546875" style="37" customWidth="1"/>
    <col min="29" max="29" width="2.5703125" style="5" customWidth="1"/>
    <col min="30" max="30" width="13.7109375" style="7" customWidth="1"/>
    <col min="31" max="31" width="9.140625" style="2" customWidth="1"/>
    <col min="32" max="32" width="14" style="2" customWidth="1"/>
    <col min="33" max="199" width="9.140625" style="2" customWidth="1"/>
    <col min="200" max="200" width="6.140625" style="2" customWidth="1"/>
    <col min="201" max="201" width="14.42578125" style="2" customWidth="1"/>
    <col min="202" max="202" width="18.42578125" style="2" customWidth="1"/>
    <col min="203" max="203" width="23" style="2" customWidth="1"/>
    <col min="204" max="204" width="25.28515625" style="2" customWidth="1"/>
    <col min="205" max="205" width="15" style="2" customWidth="1"/>
    <col min="206" max="206" width="9.140625" style="2" customWidth="1"/>
    <col min="207" max="207" width="10.5703125" style="2" customWidth="1"/>
    <col min="208" max="208" width="15" style="2" customWidth="1"/>
    <col min="209" max="209" width="13.42578125" style="2" customWidth="1"/>
    <col min="210" max="210" width="12" style="2" customWidth="1"/>
    <col min="211" max="211" width="33" style="2" customWidth="1"/>
    <col min="212" max="212" width="9.140625" style="2" customWidth="1"/>
    <col min="213" max="219" width="15.85546875" style="2" customWidth="1"/>
    <col min="220" max="220" width="15.42578125" style="2" customWidth="1"/>
    <col min="221" max="222" width="18.7109375" style="2" customWidth="1"/>
    <col min="223" max="223" width="15.7109375" style="2" customWidth="1"/>
    <col min="224" max="224" width="12.28515625" style="2" customWidth="1"/>
    <col min="225" max="225" width="11.5703125" style="2" customWidth="1"/>
    <col min="226" max="16384" width="11.5703125" style="2"/>
  </cols>
  <sheetData>
    <row r="1" spans="1:225" s="56" customFormat="1" x14ac:dyDescent="0.2">
      <c r="A1" s="57"/>
      <c r="B1" s="58"/>
      <c r="C1" s="58"/>
      <c r="D1" s="58"/>
      <c r="E1" s="58"/>
      <c r="F1" s="59"/>
      <c r="G1" s="60"/>
      <c r="H1" s="59"/>
      <c r="I1" s="59"/>
      <c r="J1" s="59"/>
      <c r="K1" s="59"/>
      <c r="L1" s="59"/>
      <c r="M1" s="59"/>
      <c r="N1" s="59"/>
      <c r="O1" s="59"/>
      <c r="P1" s="59"/>
      <c r="Q1" s="59"/>
      <c r="R1" s="58"/>
      <c r="S1" s="58"/>
      <c r="U1" s="59"/>
      <c r="V1" s="59"/>
      <c r="W1" s="61" t="s">
        <v>156</v>
      </c>
      <c r="X1" s="58"/>
      <c r="Y1" s="58"/>
      <c r="AC1" s="62"/>
      <c r="AD1" s="63"/>
    </row>
    <row r="2" spans="1:225" s="56" customFormat="1" x14ac:dyDescent="0.2">
      <c r="A2" s="57"/>
      <c r="B2" s="58"/>
      <c r="C2" s="58"/>
      <c r="D2" s="58"/>
      <c r="E2" s="58"/>
      <c r="G2" s="39" t="s">
        <v>164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8"/>
      <c r="S2" s="58"/>
      <c r="U2" s="59"/>
      <c r="V2" s="59"/>
      <c r="W2" s="61" t="s">
        <v>213</v>
      </c>
      <c r="X2" s="58"/>
      <c r="Y2" s="58"/>
      <c r="AC2" s="62"/>
      <c r="AD2" s="63"/>
    </row>
    <row r="3" spans="1:225" x14ac:dyDescent="0.2">
      <c r="A3" s="6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9"/>
      <c r="AC3" s="10"/>
      <c r="AD3" s="1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x14ac:dyDescent="0.2">
      <c r="A4" s="147" t="s">
        <v>32</v>
      </c>
      <c r="B4" s="147" t="s">
        <v>5</v>
      </c>
      <c r="C4" s="147" t="s">
        <v>33</v>
      </c>
      <c r="D4" s="147" t="s">
        <v>34</v>
      </c>
      <c r="E4" s="147" t="s">
        <v>35</v>
      </c>
      <c r="F4" s="147" t="s">
        <v>36</v>
      </c>
      <c r="G4" s="147" t="s">
        <v>0</v>
      </c>
      <c r="H4" s="147" t="s">
        <v>37</v>
      </c>
      <c r="I4" s="147" t="s">
        <v>38</v>
      </c>
      <c r="J4" s="147" t="s">
        <v>1</v>
      </c>
      <c r="K4" s="147" t="s">
        <v>8</v>
      </c>
      <c r="L4" s="147" t="s">
        <v>6</v>
      </c>
      <c r="M4" s="147" t="s">
        <v>39</v>
      </c>
      <c r="N4" s="149" t="s">
        <v>2</v>
      </c>
      <c r="O4" s="150"/>
      <c r="P4" s="150"/>
      <c r="Q4" s="150"/>
      <c r="R4" s="150"/>
      <c r="S4" s="150"/>
      <c r="T4" s="150"/>
      <c r="U4" s="150"/>
      <c r="V4" s="151"/>
      <c r="W4" s="139" t="s">
        <v>3</v>
      </c>
      <c r="X4" s="139" t="s">
        <v>40</v>
      </c>
      <c r="Y4" s="139" t="s">
        <v>41</v>
      </c>
      <c r="Z4" s="141" t="s">
        <v>7</v>
      </c>
      <c r="AA4" s="143" t="s">
        <v>42</v>
      </c>
      <c r="AB4" s="145" t="s">
        <v>4</v>
      </c>
      <c r="AC4" s="14"/>
      <c r="AD4" s="13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</row>
    <row r="5" spans="1:225" ht="25.5" x14ac:dyDescent="0.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64" t="s">
        <v>43</v>
      </c>
      <c r="O5" s="64" t="s">
        <v>44</v>
      </c>
      <c r="P5" s="64" t="s">
        <v>45</v>
      </c>
      <c r="Q5" s="64" t="s">
        <v>46</v>
      </c>
      <c r="R5" s="64" t="s">
        <v>47</v>
      </c>
      <c r="S5" s="64" t="s">
        <v>48</v>
      </c>
      <c r="T5" s="64" t="s">
        <v>49</v>
      </c>
      <c r="U5" s="64" t="s">
        <v>52</v>
      </c>
      <c r="V5" s="64" t="s">
        <v>96</v>
      </c>
      <c r="W5" s="140"/>
      <c r="X5" s="140"/>
      <c r="Y5" s="140"/>
      <c r="Z5" s="142"/>
      <c r="AA5" s="144"/>
      <c r="AB5" s="146"/>
      <c r="AC5" s="14"/>
      <c r="AD5" s="13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</row>
    <row r="6" spans="1:225" x14ac:dyDescent="0.2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5">
        <v>14</v>
      </c>
      <c r="O6" s="45">
        <v>14</v>
      </c>
      <c r="P6" s="45">
        <v>14</v>
      </c>
      <c r="Q6" s="45">
        <v>14</v>
      </c>
      <c r="R6" s="45">
        <v>14</v>
      </c>
      <c r="S6" s="45">
        <v>14</v>
      </c>
      <c r="T6" s="45">
        <v>14</v>
      </c>
      <c r="U6" s="45">
        <v>14</v>
      </c>
      <c r="V6" s="45">
        <v>14</v>
      </c>
      <c r="W6" s="45">
        <v>15</v>
      </c>
      <c r="X6" s="45">
        <v>16</v>
      </c>
      <c r="Y6" s="45">
        <v>17</v>
      </c>
      <c r="Z6" s="45">
        <v>18</v>
      </c>
      <c r="AA6" s="47">
        <v>19</v>
      </c>
      <c r="AB6" s="48">
        <v>20</v>
      </c>
      <c r="AC6" s="14"/>
      <c r="AD6" s="13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</row>
    <row r="7" spans="1:225" x14ac:dyDescent="0.2">
      <c r="A7" s="50" t="s">
        <v>81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7"/>
      <c r="AB7" s="48"/>
      <c r="AC7" s="14"/>
      <c r="AD7" s="13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</row>
    <row r="8" spans="1:225" x14ac:dyDescent="0.2">
      <c r="A8" s="50" t="s">
        <v>157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7"/>
      <c r="AB8" s="48"/>
      <c r="AC8" s="14"/>
      <c r="AD8" s="13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</row>
    <row r="9" spans="1:225" x14ac:dyDescent="0.2">
      <c r="A9" s="20" t="s">
        <v>144</v>
      </c>
      <c r="B9" s="28" t="s">
        <v>9</v>
      </c>
      <c r="C9" s="80" t="s">
        <v>145</v>
      </c>
      <c r="D9" s="18" t="s">
        <v>146</v>
      </c>
      <c r="E9" s="18" t="s">
        <v>146</v>
      </c>
      <c r="F9" s="18" t="s">
        <v>147</v>
      </c>
      <c r="G9" s="19" t="s">
        <v>74</v>
      </c>
      <c r="H9" s="19">
        <v>90</v>
      </c>
      <c r="I9" s="19" t="s">
        <v>82</v>
      </c>
      <c r="J9" s="18" t="s">
        <v>148</v>
      </c>
      <c r="K9" s="22"/>
      <c r="L9" s="18" t="s">
        <v>149</v>
      </c>
      <c r="M9" s="22" t="s">
        <v>98</v>
      </c>
      <c r="N9" s="33"/>
      <c r="O9" s="33"/>
      <c r="P9" s="33"/>
      <c r="Q9" s="33"/>
      <c r="R9" s="33"/>
      <c r="S9" s="81">
        <v>185130900</v>
      </c>
      <c r="T9" s="81">
        <v>109504000</v>
      </c>
      <c r="U9" s="82"/>
      <c r="V9" s="82"/>
      <c r="W9" s="82"/>
      <c r="X9" s="82">
        <v>0</v>
      </c>
      <c r="Y9" s="82">
        <f>X9*1.12</f>
        <v>0</v>
      </c>
      <c r="Z9" s="20"/>
      <c r="AA9" s="17">
        <v>2017</v>
      </c>
      <c r="AB9" s="20">
        <v>7</v>
      </c>
      <c r="AC9" s="2" t="s">
        <v>150</v>
      </c>
      <c r="AD9" s="13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</row>
    <row r="10" spans="1:225" x14ac:dyDescent="0.2">
      <c r="A10" s="84" t="s">
        <v>77</v>
      </c>
      <c r="B10" s="85" t="s">
        <v>9</v>
      </c>
      <c r="C10" s="86" t="s">
        <v>66</v>
      </c>
      <c r="D10" s="86" t="s">
        <v>56</v>
      </c>
      <c r="E10" s="87" t="s">
        <v>57</v>
      </c>
      <c r="F10" s="86" t="s">
        <v>58</v>
      </c>
      <c r="G10" s="86" t="s">
        <v>12</v>
      </c>
      <c r="H10" s="86">
        <v>80</v>
      </c>
      <c r="I10" s="86" t="s">
        <v>51</v>
      </c>
      <c r="J10" s="86" t="s">
        <v>53</v>
      </c>
      <c r="K10" s="88"/>
      <c r="L10" s="88" t="s">
        <v>68</v>
      </c>
      <c r="M10" s="89" t="s">
        <v>98</v>
      </c>
      <c r="N10" s="90"/>
      <c r="O10" s="90"/>
      <c r="P10" s="90"/>
      <c r="Q10" s="90">
        <v>45252000</v>
      </c>
      <c r="R10" s="90">
        <v>39060000</v>
      </c>
      <c r="S10" s="90">
        <v>31360992</v>
      </c>
      <c r="T10" s="90">
        <v>32615431.68</v>
      </c>
      <c r="U10" s="90">
        <v>33920048.950000003</v>
      </c>
      <c r="V10" s="91"/>
      <c r="W10" s="90"/>
      <c r="X10" s="82">
        <v>0</v>
      </c>
      <c r="Y10" s="82">
        <f t="shared" ref="Y10:Y15" si="0">X10*1.12</f>
        <v>0</v>
      </c>
      <c r="Z10" s="92"/>
      <c r="AA10" s="92" t="s">
        <v>67</v>
      </c>
      <c r="AB10" s="93" t="s">
        <v>216</v>
      </c>
      <c r="AC10" s="2" t="s">
        <v>150</v>
      </c>
      <c r="AD10" s="13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</row>
    <row r="11" spans="1:225" x14ac:dyDescent="0.2">
      <c r="A11" s="84" t="s">
        <v>78</v>
      </c>
      <c r="B11" s="85" t="s">
        <v>9</v>
      </c>
      <c r="C11" s="86" t="s">
        <v>59</v>
      </c>
      <c r="D11" s="86" t="s">
        <v>60</v>
      </c>
      <c r="E11" s="87" t="s">
        <v>60</v>
      </c>
      <c r="F11" s="86" t="s">
        <v>61</v>
      </c>
      <c r="G11" s="86" t="s">
        <v>12</v>
      </c>
      <c r="H11" s="86">
        <v>58</v>
      </c>
      <c r="I11" s="86" t="s">
        <v>51</v>
      </c>
      <c r="J11" s="86" t="s">
        <v>53</v>
      </c>
      <c r="K11" s="88"/>
      <c r="L11" s="88" t="s">
        <v>68</v>
      </c>
      <c r="M11" s="89" t="s">
        <v>98</v>
      </c>
      <c r="N11" s="90"/>
      <c r="O11" s="90"/>
      <c r="P11" s="90"/>
      <c r="Q11" s="90">
        <v>23827220</v>
      </c>
      <c r="R11" s="90">
        <v>30184810</v>
      </c>
      <c r="S11" s="90">
        <v>18873076.350000001</v>
      </c>
      <c r="T11" s="90">
        <v>19627999.41</v>
      </c>
      <c r="U11" s="90">
        <v>20413119.379999999</v>
      </c>
      <c r="V11" s="91"/>
      <c r="W11" s="90"/>
      <c r="X11" s="82">
        <v>0</v>
      </c>
      <c r="Y11" s="82">
        <f t="shared" si="0"/>
        <v>0</v>
      </c>
      <c r="Z11" s="92"/>
      <c r="AA11" s="92" t="s">
        <v>67</v>
      </c>
      <c r="AB11" s="93" t="s">
        <v>216</v>
      </c>
      <c r="AC11" s="2" t="s">
        <v>150</v>
      </c>
      <c r="AD11" s="13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</row>
    <row r="12" spans="1:225" x14ac:dyDescent="0.2">
      <c r="A12" s="84" t="s">
        <v>79</v>
      </c>
      <c r="B12" s="85" t="s">
        <v>9</v>
      </c>
      <c r="C12" s="86" t="s">
        <v>59</v>
      </c>
      <c r="D12" s="86" t="s">
        <v>60</v>
      </c>
      <c r="E12" s="87" t="s">
        <v>60</v>
      </c>
      <c r="F12" s="86" t="s">
        <v>62</v>
      </c>
      <c r="G12" s="86" t="s">
        <v>12</v>
      </c>
      <c r="H12" s="86">
        <v>75</v>
      </c>
      <c r="I12" s="86" t="s">
        <v>51</v>
      </c>
      <c r="J12" s="86" t="s">
        <v>53</v>
      </c>
      <c r="K12" s="88"/>
      <c r="L12" s="88" t="s">
        <v>68</v>
      </c>
      <c r="M12" s="89" t="s">
        <v>98</v>
      </c>
      <c r="N12" s="90"/>
      <c r="O12" s="90"/>
      <c r="P12" s="90"/>
      <c r="Q12" s="90">
        <v>15919000</v>
      </c>
      <c r="R12" s="90">
        <v>17686000</v>
      </c>
      <c r="S12" s="90">
        <v>10345504</v>
      </c>
      <c r="T12" s="90">
        <v>10759324.16</v>
      </c>
      <c r="U12" s="90">
        <v>11189697.126400001</v>
      </c>
      <c r="V12" s="91"/>
      <c r="W12" s="90"/>
      <c r="X12" s="82">
        <v>0</v>
      </c>
      <c r="Y12" s="82">
        <f t="shared" si="0"/>
        <v>0</v>
      </c>
      <c r="Z12" s="92"/>
      <c r="AA12" s="92" t="s">
        <v>67</v>
      </c>
      <c r="AB12" s="93" t="s">
        <v>216</v>
      </c>
      <c r="AC12" s="2" t="s">
        <v>150</v>
      </c>
      <c r="AD12" s="13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</row>
    <row r="13" spans="1:225" x14ac:dyDescent="0.2">
      <c r="A13" s="84" t="s">
        <v>80</v>
      </c>
      <c r="B13" s="85" t="s">
        <v>9</v>
      </c>
      <c r="C13" s="86" t="s">
        <v>63</v>
      </c>
      <c r="D13" s="86" t="s">
        <v>64</v>
      </c>
      <c r="E13" s="87" t="s">
        <v>64</v>
      </c>
      <c r="F13" s="86" t="s">
        <v>65</v>
      </c>
      <c r="G13" s="86" t="s">
        <v>12</v>
      </c>
      <c r="H13" s="86">
        <v>90</v>
      </c>
      <c r="I13" s="86" t="s">
        <v>51</v>
      </c>
      <c r="J13" s="86" t="s">
        <v>53</v>
      </c>
      <c r="K13" s="88"/>
      <c r="L13" s="88" t="s">
        <v>68</v>
      </c>
      <c r="M13" s="89" t="s">
        <v>98</v>
      </c>
      <c r="N13" s="90"/>
      <c r="O13" s="90"/>
      <c r="P13" s="90"/>
      <c r="Q13" s="90">
        <v>8991000</v>
      </c>
      <c r="R13" s="90">
        <v>9052810</v>
      </c>
      <c r="S13" s="90">
        <v>6519549.5</v>
      </c>
      <c r="T13" s="90">
        <v>6780331.4900000002</v>
      </c>
      <c r="U13" s="90">
        <v>7051544.7400000002</v>
      </c>
      <c r="V13" s="91"/>
      <c r="W13" s="90"/>
      <c r="X13" s="82">
        <v>0</v>
      </c>
      <c r="Y13" s="82">
        <f t="shared" si="0"/>
        <v>0</v>
      </c>
      <c r="Z13" s="92"/>
      <c r="AA13" s="92" t="s">
        <v>67</v>
      </c>
      <c r="AB13" s="93" t="s">
        <v>216</v>
      </c>
      <c r="AC13" s="2" t="s">
        <v>150</v>
      </c>
      <c r="AD13" s="13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</row>
    <row r="14" spans="1:225" x14ac:dyDescent="0.2">
      <c r="A14" s="20" t="s">
        <v>139</v>
      </c>
      <c r="B14" s="28" t="s">
        <v>9</v>
      </c>
      <c r="C14" s="80" t="s">
        <v>140</v>
      </c>
      <c r="D14" s="18" t="s">
        <v>141</v>
      </c>
      <c r="E14" s="18" t="s">
        <v>141</v>
      </c>
      <c r="F14" s="18" t="s">
        <v>142</v>
      </c>
      <c r="G14" s="20" t="s">
        <v>73</v>
      </c>
      <c r="H14" s="19">
        <v>80</v>
      </c>
      <c r="I14" s="19" t="s">
        <v>82</v>
      </c>
      <c r="J14" s="18" t="s">
        <v>53</v>
      </c>
      <c r="K14" s="22"/>
      <c r="L14" s="18" t="s">
        <v>143</v>
      </c>
      <c r="M14" s="22" t="s">
        <v>98</v>
      </c>
      <c r="N14" s="21"/>
      <c r="O14" s="21"/>
      <c r="P14" s="21"/>
      <c r="Q14" s="21"/>
      <c r="R14" s="21"/>
      <c r="S14" s="94">
        <v>2421899055</v>
      </c>
      <c r="T14" s="95">
        <v>1127472945</v>
      </c>
      <c r="U14" s="21"/>
      <c r="V14" s="21"/>
      <c r="W14" s="21"/>
      <c r="X14" s="82">
        <v>0</v>
      </c>
      <c r="Y14" s="82">
        <f t="shared" si="0"/>
        <v>0</v>
      </c>
      <c r="Z14" s="17"/>
      <c r="AA14" s="17">
        <v>2017</v>
      </c>
      <c r="AB14" s="96" t="s">
        <v>95</v>
      </c>
      <c r="AC14" s="2" t="s">
        <v>150</v>
      </c>
      <c r="AD14" s="13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</row>
    <row r="15" spans="1:225" x14ac:dyDescent="0.2">
      <c r="A15" s="20" t="s">
        <v>120</v>
      </c>
      <c r="B15" s="28" t="s">
        <v>9</v>
      </c>
      <c r="C15" s="28" t="s">
        <v>121</v>
      </c>
      <c r="D15" s="28" t="s">
        <v>122</v>
      </c>
      <c r="E15" s="28" t="s">
        <v>122</v>
      </c>
      <c r="F15" s="28" t="s">
        <v>123</v>
      </c>
      <c r="G15" s="28" t="s">
        <v>10</v>
      </c>
      <c r="H15" s="28">
        <v>40</v>
      </c>
      <c r="I15" s="28" t="s">
        <v>124</v>
      </c>
      <c r="J15" s="28" t="s">
        <v>125</v>
      </c>
      <c r="K15" s="28"/>
      <c r="L15" s="28" t="s">
        <v>50</v>
      </c>
      <c r="M15" s="22" t="s">
        <v>98</v>
      </c>
      <c r="N15" s="28"/>
      <c r="O15" s="28"/>
      <c r="P15" s="28"/>
      <c r="Q15" s="28"/>
      <c r="R15" s="28"/>
      <c r="S15" s="21">
        <v>300701215</v>
      </c>
      <c r="T15" s="21">
        <v>1322830085</v>
      </c>
      <c r="U15" s="97"/>
      <c r="V15" s="97"/>
      <c r="W15" s="97"/>
      <c r="X15" s="82">
        <v>0</v>
      </c>
      <c r="Y15" s="82">
        <f t="shared" si="0"/>
        <v>0</v>
      </c>
      <c r="Z15" s="28"/>
      <c r="AA15" s="98">
        <v>2016</v>
      </c>
      <c r="AB15" s="28">
        <v>7.9</v>
      </c>
      <c r="AC15" s="2" t="s">
        <v>150</v>
      </c>
      <c r="AD15" s="13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</row>
    <row r="16" spans="1:225" x14ac:dyDescent="0.2">
      <c r="A16" s="50" t="s">
        <v>158</v>
      </c>
      <c r="B16" s="65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24"/>
      <c r="P16" s="24"/>
      <c r="Q16" s="24"/>
      <c r="R16" s="24"/>
      <c r="S16" s="24"/>
      <c r="T16" s="24"/>
      <c r="U16" s="24"/>
      <c r="V16" s="24"/>
      <c r="W16" s="24"/>
      <c r="X16" s="32">
        <v>0</v>
      </c>
      <c r="Y16" s="32">
        <v>0</v>
      </c>
      <c r="Z16" s="66"/>
      <c r="AA16" s="43"/>
      <c r="AB16" s="67"/>
      <c r="AC16" s="2" t="s">
        <v>150</v>
      </c>
      <c r="AD16" s="15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</row>
    <row r="17" spans="1:225" x14ac:dyDescent="0.2">
      <c r="A17" s="50" t="s">
        <v>159</v>
      </c>
      <c r="B17" s="50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5"/>
      <c r="AA17" s="45"/>
      <c r="AB17" s="48"/>
      <c r="AC17" s="2" t="s">
        <v>150</v>
      </c>
      <c r="AD17" s="1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</row>
    <row r="18" spans="1:225" x14ac:dyDescent="0.2">
      <c r="A18" s="20" t="s">
        <v>165</v>
      </c>
      <c r="B18" s="28" t="s">
        <v>9</v>
      </c>
      <c r="C18" s="80" t="s">
        <v>145</v>
      </c>
      <c r="D18" s="18" t="s">
        <v>146</v>
      </c>
      <c r="E18" s="18" t="s">
        <v>146</v>
      </c>
      <c r="F18" s="18" t="s">
        <v>147</v>
      </c>
      <c r="G18" s="19" t="s">
        <v>73</v>
      </c>
      <c r="H18" s="19">
        <v>90</v>
      </c>
      <c r="I18" s="19" t="s">
        <v>82</v>
      </c>
      <c r="J18" s="18" t="s">
        <v>148</v>
      </c>
      <c r="K18" s="22"/>
      <c r="L18" s="18" t="s">
        <v>149</v>
      </c>
      <c r="M18" s="22" t="s">
        <v>98</v>
      </c>
      <c r="N18" s="33"/>
      <c r="O18" s="33"/>
      <c r="P18" s="33"/>
      <c r="Q18" s="33"/>
      <c r="R18" s="33"/>
      <c r="S18" s="81">
        <v>185130900</v>
      </c>
      <c r="T18" s="81">
        <v>109504000</v>
      </c>
      <c r="U18" s="82"/>
      <c r="V18" s="82"/>
      <c r="W18" s="82"/>
      <c r="X18" s="82">
        <f>S18+T18</f>
        <v>294634900</v>
      </c>
      <c r="Y18" s="82">
        <f>X18*1.12</f>
        <v>329991088.00000006</v>
      </c>
      <c r="Z18" s="20"/>
      <c r="AA18" s="17">
        <v>2017</v>
      </c>
      <c r="AB18" s="20"/>
      <c r="AC18" s="2" t="s">
        <v>150</v>
      </c>
      <c r="AD18" s="1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</row>
    <row r="19" spans="1:225" x14ac:dyDescent="0.2">
      <c r="A19" s="84" t="s">
        <v>168</v>
      </c>
      <c r="B19" s="85" t="s">
        <v>9</v>
      </c>
      <c r="C19" s="99" t="s">
        <v>172</v>
      </c>
      <c r="D19" s="99" t="s">
        <v>174</v>
      </c>
      <c r="E19" s="99" t="s">
        <v>174</v>
      </c>
      <c r="F19" s="19" t="s">
        <v>176</v>
      </c>
      <c r="G19" s="19" t="s">
        <v>73</v>
      </c>
      <c r="H19" s="86">
        <v>80</v>
      </c>
      <c r="I19" s="86" t="s">
        <v>51</v>
      </c>
      <c r="J19" s="86" t="s">
        <v>53</v>
      </c>
      <c r="K19" s="88"/>
      <c r="L19" s="88" t="s">
        <v>68</v>
      </c>
      <c r="M19" s="89" t="s">
        <v>98</v>
      </c>
      <c r="N19" s="90"/>
      <c r="O19" s="90"/>
      <c r="P19" s="90"/>
      <c r="Q19" s="90">
        <v>45252000</v>
      </c>
      <c r="R19" s="90">
        <v>39060000</v>
      </c>
      <c r="S19" s="94">
        <v>34720000</v>
      </c>
      <c r="T19" s="90">
        <v>32615431.68</v>
      </c>
      <c r="U19" s="90">
        <v>33920048.950000003</v>
      </c>
      <c r="V19" s="91"/>
      <c r="W19" s="90"/>
      <c r="X19" s="100">
        <f t="shared" ref="X19:X22" si="1">SUM(N19:V19)</f>
        <v>185567480.63</v>
      </c>
      <c r="Y19" s="82">
        <f t="shared" ref="Y19:Y22" si="2">X19*1.12</f>
        <v>207835578.30560002</v>
      </c>
      <c r="Z19" s="92"/>
      <c r="AA19" s="92" t="s">
        <v>67</v>
      </c>
      <c r="AB19" s="93" t="s">
        <v>177</v>
      </c>
      <c r="AC19" s="2" t="s">
        <v>150</v>
      </c>
      <c r="AD19" s="101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</row>
    <row r="20" spans="1:225" x14ac:dyDescent="0.2">
      <c r="A20" s="84" t="s">
        <v>169</v>
      </c>
      <c r="B20" s="85" t="s">
        <v>9</v>
      </c>
      <c r="C20" s="99" t="s">
        <v>173</v>
      </c>
      <c r="D20" s="19" t="s">
        <v>175</v>
      </c>
      <c r="E20" s="19" t="s">
        <v>175</v>
      </c>
      <c r="F20" s="19" t="s">
        <v>61</v>
      </c>
      <c r="G20" s="19" t="s">
        <v>73</v>
      </c>
      <c r="H20" s="86">
        <v>58</v>
      </c>
      <c r="I20" s="86" t="s">
        <v>51</v>
      </c>
      <c r="J20" s="86" t="s">
        <v>53</v>
      </c>
      <c r="K20" s="88"/>
      <c r="L20" s="88" t="s">
        <v>68</v>
      </c>
      <c r="M20" s="89" t="s">
        <v>98</v>
      </c>
      <c r="N20" s="90"/>
      <c r="O20" s="90"/>
      <c r="P20" s="90"/>
      <c r="Q20" s="90">
        <v>23827220</v>
      </c>
      <c r="R20" s="90">
        <v>30184810</v>
      </c>
      <c r="S20" s="94">
        <v>24995830</v>
      </c>
      <c r="T20" s="90">
        <v>19627999.41</v>
      </c>
      <c r="U20" s="90">
        <v>20413119.379999999</v>
      </c>
      <c r="V20" s="91"/>
      <c r="W20" s="90"/>
      <c r="X20" s="100">
        <f t="shared" si="1"/>
        <v>119048978.78999999</v>
      </c>
      <c r="Y20" s="82">
        <f t="shared" si="2"/>
        <v>133334856.2448</v>
      </c>
      <c r="Z20" s="92"/>
      <c r="AA20" s="92" t="s">
        <v>67</v>
      </c>
      <c r="AB20" s="93" t="s">
        <v>178</v>
      </c>
      <c r="AC20" s="2" t="s">
        <v>150</v>
      </c>
      <c r="AD20" s="101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</row>
    <row r="21" spans="1:225" x14ac:dyDescent="0.2">
      <c r="A21" s="84" t="s">
        <v>170</v>
      </c>
      <c r="B21" s="85" t="s">
        <v>9</v>
      </c>
      <c r="C21" s="99" t="s">
        <v>173</v>
      </c>
      <c r="D21" s="19" t="s">
        <v>175</v>
      </c>
      <c r="E21" s="19" t="s">
        <v>175</v>
      </c>
      <c r="F21" s="19" t="s">
        <v>62</v>
      </c>
      <c r="G21" s="19" t="s">
        <v>73</v>
      </c>
      <c r="H21" s="86">
        <v>75</v>
      </c>
      <c r="I21" s="86" t="s">
        <v>51</v>
      </c>
      <c r="J21" s="86" t="s">
        <v>53</v>
      </c>
      <c r="K21" s="88"/>
      <c r="L21" s="88" t="s">
        <v>68</v>
      </c>
      <c r="M21" s="89" t="s">
        <v>98</v>
      </c>
      <c r="N21" s="90"/>
      <c r="O21" s="90"/>
      <c r="P21" s="90"/>
      <c r="Q21" s="90">
        <v>15919000</v>
      </c>
      <c r="R21" s="90">
        <v>17686000</v>
      </c>
      <c r="S21" s="94">
        <v>15085000</v>
      </c>
      <c r="T21" s="90">
        <v>10759324.16</v>
      </c>
      <c r="U21" s="90">
        <v>11189697.126400001</v>
      </c>
      <c r="V21" s="91"/>
      <c r="W21" s="90"/>
      <c r="X21" s="100">
        <f t="shared" si="1"/>
        <v>70639021.28639999</v>
      </c>
      <c r="Y21" s="82">
        <f t="shared" si="2"/>
        <v>79115703.840767995</v>
      </c>
      <c r="Z21" s="92"/>
      <c r="AA21" s="92" t="s">
        <v>67</v>
      </c>
      <c r="AB21" s="93" t="s">
        <v>179</v>
      </c>
      <c r="AC21" s="2" t="s">
        <v>150</v>
      </c>
      <c r="AD21" s="101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</row>
    <row r="22" spans="1:225" x14ac:dyDescent="0.2">
      <c r="A22" s="84" t="s">
        <v>171</v>
      </c>
      <c r="B22" s="85" t="s">
        <v>9</v>
      </c>
      <c r="C22" s="152" t="s">
        <v>214</v>
      </c>
      <c r="D22" s="152" t="s">
        <v>215</v>
      </c>
      <c r="E22" s="152" t="s">
        <v>215</v>
      </c>
      <c r="F22" s="19" t="s">
        <v>65</v>
      </c>
      <c r="G22" s="19" t="s">
        <v>73</v>
      </c>
      <c r="H22" s="86">
        <v>90</v>
      </c>
      <c r="I22" s="86" t="s">
        <v>51</v>
      </c>
      <c r="J22" s="86" t="s">
        <v>53</v>
      </c>
      <c r="K22" s="88"/>
      <c r="L22" s="88" t="s">
        <v>68</v>
      </c>
      <c r="M22" s="89" t="s">
        <v>98</v>
      </c>
      <c r="N22" s="90"/>
      <c r="O22" s="90"/>
      <c r="P22" s="90"/>
      <c r="Q22" s="90">
        <v>8991000</v>
      </c>
      <c r="R22" s="90">
        <v>9052810</v>
      </c>
      <c r="S22" s="94">
        <v>8206530</v>
      </c>
      <c r="T22" s="90">
        <v>6780331.4900000002</v>
      </c>
      <c r="U22" s="90">
        <v>7051544.7400000002</v>
      </c>
      <c r="V22" s="91"/>
      <c r="W22" s="90"/>
      <c r="X22" s="100">
        <f t="shared" si="1"/>
        <v>40082216.230000004</v>
      </c>
      <c r="Y22" s="82">
        <f t="shared" si="2"/>
        <v>44892082.177600011</v>
      </c>
      <c r="Z22" s="92"/>
      <c r="AA22" s="92" t="s">
        <v>67</v>
      </c>
      <c r="AB22" s="93" t="s">
        <v>180</v>
      </c>
      <c r="AC22" s="2" t="s">
        <v>150</v>
      </c>
      <c r="AD22" s="101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</row>
    <row r="23" spans="1:225" x14ac:dyDescent="0.2">
      <c r="A23" s="20" t="s">
        <v>186</v>
      </c>
      <c r="B23" s="28" t="s">
        <v>9</v>
      </c>
      <c r="C23" s="80" t="s">
        <v>140</v>
      </c>
      <c r="D23" s="18" t="s">
        <v>141</v>
      </c>
      <c r="E23" s="18" t="s">
        <v>141</v>
      </c>
      <c r="F23" s="18" t="s">
        <v>142</v>
      </c>
      <c r="G23" s="20" t="s">
        <v>73</v>
      </c>
      <c r="H23" s="19">
        <v>80</v>
      </c>
      <c r="I23" s="19" t="s">
        <v>82</v>
      </c>
      <c r="J23" s="18" t="s">
        <v>53</v>
      </c>
      <c r="K23" s="22"/>
      <c r="L23" s="18" t="s">
        <v>143</v>
      </c>
      <c r="M23" s="22" t="s">
        <v>98</v>
      </c>
      <c r="N23" s="21"/>
      <c r="O23" s="21"/>
      <c r="P23" s="21"/>
      <c r="Q23" s="21"/>
      <c r="R23" s="21"/>
      <c r="S23" s="40">
        <v>2321574655</v>
      </c>
      <c r="T23" s="40">
        <v>1086431145</v>
      </c>
      <c r="U23" s="21"/>
      <c r="V23" s="21"/>
      <c r="W23" s="21"/>
      <c r="X23" s="21">
        <f t="shared" ref="X23:X25" si="3">S23+T23</f>
        <v>3408005800</v>
      </c>
      <c r="Y23" s="21">
        <f>X23*1.12</f>
        <v>3816966496.0000005</v>
      </c>
      <c r="Z23" s="17"/>
      <c r="AA23" s="17">
        <v>2017</v>
      </c>
      <c r="AB23" s="96"/>
      <c r="AC23" s="2" t="s">
        <v>150</v>
      </c>
      <c r="AD23" s="1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</row>
    <row r="24" spans="1:225" x14ac:dyDescent="0.2">
      <c r="A24" s="31" t="s">
        <v>190</v>
      </c>
      <c r="B24" s="28" t="s">
        <v>9</v>
      </c>
      <c r="C24" s="80" t="s">
        <v>187</v>
      </c>
      <c r="D24" s="27" t="s">
        <v>188</v>
      </c>
      <c r="E24" s="27" t="s">
        <v>188</v>
      </c>
      <c r="F24" s="27" t="s">
        <v>189</v>
      </c>
      <c r="G24" s="20" t="s">
        <v>73</v>
      </c>
      <c r="H24" s="19">
        <v>80</v>
      </c>
      <c r="I24" s="19" t="s">
        <v>82</v>
      </c>
      <c r="J24" s="18" t="s">
        <v>53</v>
      </c>
      <c r="K24" s="22"/>
      <c r="L24" s="18" t="s">
        <v>149</v>
      </c>
      <c r="M24" s="22" t="s">
        <v>98</v>
      </c>
      <c r="N24" s="23"/>
      <c r="O24" s="23"/>
      <c r="P24" s="23"/>
      <c r="Q24" s="23"/>
      <c r="R24" s="23"/>
      <c r="S24" s="40">
        <v>100324400</v>
      </c>
      <c r="T24" s="40">
        <v>41041800</v>
      </c>
      <c r="U24" s="23"/>
      <c r="V24" s="23"/>
      <c r="W24" s="23"/>
      <c r="X24" s="21">
        <f t="shared" si="3"/>
        <v>141366200</v>
      </c>
      <c r="Y24" s="21">
        <f>X24*1.12</f>
        <v>158330144.00000003</v>
      </c>
      <c r="Z24" s="29"/>
      <c r="AA24" s="17">
        <v>2017</v>
      </c>
      <c r="AB24" s="44"/>
      <c r="AC24" s="2" t="s">
        <v>150</v>
      </c>
      <c r="AD24" s="1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</row>
    <row r="25" spans="1:225" x14ac:dyDescent="0.2">
      <c r="A25" s="20" t="s">
        <v>192</v>
      </c>
      <c r="B25" s="28" t="s">
        <v>9</v>
      </c>
      <c r="C25" s="28" t="s">
        <v>121</v>
      </c>
      <c r="D25" s="28" t="s">
        <v>122</v>
      </c>
      <c r="E25" s="28" t="s">
        <v>122</v>
      </c>
      <c r="F25" s="28" t="s">
        <v>123</v>
      </c>
      <c r="G25" s="20" t="s">
        <v>73</v>
      </c>
      <c r="H25" s="28">
        <v>40</v>
      </c>
      <c r="I25" s="19" t="s">
        <v>193</v>
      </c>
      <c r="J25" s="28" t="s">
        <v>125</v>
      </c>
      <c r="K25" s="28"/>
      <c r="L25" s="28" t="s">
        <v>50</v>
      </c>
      <c r="M25" s="22" t="s">
        <v>98</v>
      </c>
      <c r="N25" s="28"/>
      <c r="O25" s="28"/>
      <c r="P25" s="28"/>
      <c r="Q25" s="28"/>
      <c r="R25" s="28"/>
      <c r="S25" s="21">
        <v>300701215</v>
      </c>
      <c r="T25" s="21">
        <v>1322830085</v>
      </c>
      <c r="U25" s="97"/>
      <c r="V25" s="97"/>
      <c r="W25" s="97"/>
      <c r="X25" s="97">
        <f t="shared" si="3"/>
        <v>1623531300</v>
      </c>
      <c r="Y25" s="97">
        <f t="shared" ref="Y25" si="4">X25*1.12</f>
        <v>1818355056.0000002</v>
      </c>
      <c r="Z25" s="28"/>
      <c r="AA25" s="98">
        <v>2016</v>
      </c>
      <c r="AB25" s="28"/>
      <c r="AC25" s="2" t="s">
        <v>150</v>
      </c>
      <c r="AD25" s="1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</row>
    <row r="26" spans="1:225" x14ac:dyDescent="0.2">
      <c r="A26" s="50" t="s">
        <v>160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24"/>
      <c r="P26" s="24"/>
      <c r="Q26" s="24"/>
      <c r="R26" s="24"/>
      <c r="S26" s="24"/>
      <c r="T26" s="24"/>
      <c r="U26" s="24"/>
      <c r="V26" s="24"/>
      <c r="W26" s="24"/>
      <c r="X26" s="32">
        <f>SUM(X18:X25)</f>
        <v>5882875896.9363995</v>
      </c>
      <c r="Y26" s="32">
        <f>SUM(Y18:Y25)</f>
        <v>6588821004.5687685</v>
      </c>
      <c r="Z26" s="66"/>
      <c r="AA26" s="43"/>
      <c r="AB26" s="67"/>
      <c r="AC26" s="2" t="s">
        <v>150</v>
      </c>
      <c r="AD26" s="15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</row>
    <row r="27" spans="1:225" x14ac:dyDescent="0.2">
      <c r="A27" s="50" t="s">
        <v>161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24"/>
      <c r="P27" s="24"/>
      <c r="Q27" s="24"/>
      <c r="R27" s="24"/>
      <c r="S27" s="24"/>
      <c r="T27" s="24"/>
      <c r="U27" s="24"/>
      <c r="V27" s="24"/>
      <c r="W27" s="24"/>
      <c r="X27" s="32"/>
      <c r="Y27" s="32"/>
      <c r="Z27" s="66"/>
      <c r="AA27" s="43"/>
      <c r="AB27" s="67"/>
      <c r="AC27" s="2" t="s">
        <v>151</v>
      </c>
      <c r="AD27" s="15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</row>
    <row r="28" spans="1:225" x14ac:dyDescent="0.2">
      <c r="A28" s="50" t="s">
        <v>157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24"/>
      <c r="P28" s="24"/>
      <c r="Q28" s="24"/>
      <c r="R28" s="24"/>
      <c r="S28" s="24"/>
      <c r="T28" s="24"/>
      <c r="U28" s="24"/>
      <c r="V28" s="24"/>
      <c r="W28" s="24"/>
      <c r="X28" s="32"/>
      <c r="Y28" s="32"/>
      <c r="Z28" s="66"/>
      <c r="AA28" s="43"/>
      <c r="AB28" s="67"/>
      <c r="AC28" s="2" t="s">
        <v>151</v>
      </c>
      <c r="AD28" s="15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</row>
    <row r="29" spans="1:225" x14ac:dyDescent="0.2">
      <c r="A29" s="22" t="s">
        <v>152</v>
      </c>
      <c r="B29" s="28" t="s">
        <v>9</v>
      </c>
      <c r="C29" s="80" t="s">
        <v>75</v>
      </c>
      <c r="D29" s="18" t="s">
        <v>76</v>
      </c>
      <c r="E29" s="18" t="s">
        <v>76</v>
      </c>
      <c r="F29" s="18" t="s">
        <v>153</v>
      </c>
      <c r="G29" s="19" t="s">
        <v>74</v>
      </c>
      <c r="H29" s="19">
        <v>90</v>
      </c>
      <c r="I29" s="19" t="s">
        <v>82</v>
      </c>
      <c r="J29" s="18" t="s">
        <v>148</v>
      </c>
      <c r="K29" s="22"/>
      <c r="L29" s="19" t="s">
        <v>149</v>
      </c>
      <c r="M29" s="19" t="s">
        <v>98</v>
      </c>
      <c r="N29" s="30"/>
      <c r="O29" s="41"/>
      <c r="P29" s="41"/>
      <c r="Q29" s="42"/>
      <c r="R29" s="30"/>
      <c r="S29" s="94">
        <v>36576500</v>
      </c>
      <c r="T29" s="94">
        <v>16991500</v>
      </c>
      <c r="U29" s="102"/>
      <c r="V29" s="82"/>
      <c r="W29" s="82"/>
      <c r="X29" s="94">
        <v>0</v>
      </c>
      <c r="Y29" s="94">
        <f>X29*1.12</f>
        <v>0</v>
      </c>
      <c r="Z29" s="103"/>
      <c r="AA29" s="104">
        <v>2017</v>
      </c>
      <c r="AB29" s="20">
        <v>7</v>
      </c>
      <c r="AC29" s="2" t="s">
        <v>151</v>
      </c>
      <c r="AD29" s="15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</row>
    <row r="30" spans="1:225" x14ac:dyDescent="0.2">
      <c r="A30" s="22" t="s">
        <v>154</v>
      </c>
      <c r="B30" s="28" t="s">
        <v>9</v>
      </c>
      <c r="C30" s="80" t="s">
        <v>75</v>
      </c>
      <c r="D30" s="18" t="s">
        <v>76</v>
      </c>
      <c r="E30" s="18" t="s">
        <v>76</v>
      </c>
      <c r="F30" s="18" t="s">
        <v>155</v>
      </c>
      <c r="G30" s="19" t="s">
        <v>74</v>
      </c>
      <c r="H30" s="19">
        <v>90</v>
      </c>
      <c r="I30" s="19" t="s">
        <v>82</v>
      </c>
      <c r="J30" s="18" t="s">
        <v>148</v>
      </c>
      <c r="K30" s="22"/>
      <c r="L30" s="19" t="s">
        <v>149</v>
      </c>
      <c r="M30" s="19" t="s">
        <v>98</v>
      </c>
      <c r="N30" s="30"/>
      <c r="O30" s="41"/>
      <c r="P30" s="41"/>
      <c r="Q30" s="42"/>
      <c r="R30" s="30"/>
      <c r="S30" s="94">
        <v>14520000</v>
      </c>
      <c r="T30" s="94">
        <v>4840000</v>
      </c>
      <c r="U30" s="102"/>
      <c r="V30" s="82"/>
      <c r="W30" s="82"/>
      <c r="X30" s="94">
        <v>0</v>
      </c>
      <c r="Y30" s="94">
        <f>X30*1.12</f>
        <v>0</v>
      </c>
      <c r="Z30" s="103"/>
      <c r="AA30" s="104">
        <v>2017</v>
      </c>
      <c r="AB30" s="20">
        <v>7</v>
      </c>
      <c r="AC30" s="2" t="s">
        <v>151</v>
      </c>
      <c r="AD30" s="15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</row>
    <row r="31" spans="1:225" x14ac:dyDescent="0.2">
      <c r="A31" s="89" t="s">
        <v>54</v>
      </c>
      <c r="B31" s="105" t="s">
        <v>9</v>
      </c>
      <c r="C31" s="106" t="s">
        <v>69</v>
      </c>
      <c r="D31" s="106" t="s">
        <v>70</v>
      </c>
      <c r="E31" s="106" t="s">
        <v>70</v>
      </c>
      <c r="F31" s="106" t="s">
        <v>55</v>
      </c>
      <c r="G31" s="106" t="s">
        <v>12</v>
      </c>
      <c r="H31" s="106">
        <v>100</v>
      </c>
      <c r="I31" s="107" t="s">
        <v>71</v>
      </c>
      <c r="J31" s="108" t="s">
        <v>11</v>
      </c>
      <c r="K31" s="89"/>
      <c r="L31" s="106" t="s">
        <v>72</v>
      </c>
      <c r="M31" s="89" t="s">
        <v>98</v>
      </c>
      <c r="N31" s="100"/>
      <c r="O31" s="100"/>
      <c r="P31" s="100"/>
      <c r="Q31" s="100">
        <v>598991000</v>
      </c>
      <c r="R31" s="100">
        <v>622950000</v>
      </c>
      <c r="S31" s="100">
        <v>647868000</v>
      </c>
      <c r="T31" s="109">
        <v>673783000</v>
      </c>
      <c r="U31" s="109"/>
      <c r="V31" s="110"/>
      <c r="W31" s="100"/>
      <c r="X31" s="94">
        <v>0</v>
      </c>
      <c r="Y31" s="100">
        <f t="shared" ref="Y31:Y38" si="5">X31*1.12</f>
        <v>0</v>
      </c>
      <c r="Z31" s="111"/>
      <c r="AA31" s="112">
        <v>2014</v>
      </c>
      <c r="AB31" s="113" t="s">
        <v>99</v>
      </c>
      <c r="AC31" s="2" t="s">
        <v>151</v>
      </c>
      <c r="AD31" s="15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</row>
    <row r="32" spans="1:225" x14ac:dyDescent="0.2">
      <c r="A32" s="22" t="s">
        <v>132</v>
      </c>
      <c r="B32" s="28" t="s">
        <v>9</v>
      </c>
      <c r="C32" s="19" t="s">
        <v>133</v>
      </c>
      <c r="D32" s="19" t="s">
        <v>134</v>
      </c>
      <c r="E32" s="27" t="s">
        <v>134</v>
      </c>
      <c r="F32" s="19" t="s">
        <v>135</v>
      </c>
      <c r="G32" s="19" t="s">
        <v>73</v>
      </c>
      <c r="H32" s="19">
        <v>80</v>
      </c>
      <c r="I32" s="114" t="s">
        <v>138</v>
      </c>
      <c r="J32" s="19" t="s">
        <v>125</v>
      </c>
      <c r="K32" s="96"/>
      <c r="L32" s="22" t="s">
        <v>136</v>
      </c>
      <c r="M32" s="22" t="s">
        <v>98</v>
      </c>
      <c r="N32" s="40"/>
      <c r="O32" s="33"/>
      <c r="P32" s="33"/>
      <c r="Q32" s="40"/>
      <c r="R32" s="115"/>
      <c r="S32" s="115">
        <v>3388903</v>
      </c>
      <c r="T32" s="115">
        <v>14908297</v>
      </c>
      <c r="U32" s="115"/>
      <c r="V32" s="40"/>
      <c r="W32" s="40"/>
      <c r="X32" s="94">
        <v>0</v>
      </c>
      <c r="Y32" s="100">
        <f t="shared" si="5"/>
        <v>0</v>
      </c>
      <c r="Z32" s="22"/>
      <c r="AA32" s="116">
        <v>2017</v>
      </c>
      <c r="AB32" s="22">
        <v>9</v>
      </c>
      <c r="AC32" s="2" t="s">
        <v>151</v>
      </c>
      <c r="AD32" s="15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</row>
    <row r="33" spans="1:225" x14ac:dyDescent="0.2">
      <c r="A33" s="18" t="s">
        <v>127</v>
      </c>
      <c r="B33" s="117" t="s">
        <v>9</v>
      </c>
      <c r="C33" s="117" t="s">
        <v>83</v>
      </c>
      <c r="D33" s="117" t="s">
        <v>84</v>
      </c>
      <c r="E33" s="117" t="s">
        <v>85</v>
      </c>
      <c r="F33" s="117" t="s">
        <v>137</v>
      </c>
      <c r="G33" s="117" t="s">
        <v>73</v>
      </c>
      <c r="H33" s="117">
        <v>100</v>
      </c>
      <c r="I33" s="118" t="s">
        <v>97</v>
      </c>
      <c r="J33" s="119" t="s">
        <v>86</v>
      </c>
      <c r="K33" s="119"/>
      <c r="L33" s="119" t="s">
        <v>87</v>
      </c>
      <c r="M33" s="22" t="s">
        <v>98</v>
      </c>
      <c r="N33" s="21"/>
      <c r="O33" s="21"/>
      <c r="P33" s="21"/>
      <c r="Q33" s="21"/>
      <c r="R33" s="120">
        <v>41369084.937292203</v>
      </c>
      <c r="S33" s="121">
        <v>72961970.099999994</v>
      </c>
      <c r="T33" s="122">
        <v>56174962.855938189</v>
      </c>
      <c r="U33" s="122">
        <v>56174962.855938189</v>
      </c>
      <c r="V33" s="122"/>
      <c r="W33" s="21"/>
      <c r="X33" s="94">
        <v>0</v>
      </c>
      <c r="Y33" s="100">
        <f t="shared" si="5"/>
        <v>0</v>
      </c>
      <c r="Z33" s="33"/>
      <c r="AA33" s="123">
        <v>2016</v>
      </c>
      <c r="AB33" s="83" t="s">
        <v>206</v>
      </c>
      <c r="AC33" s="2" t="s">
        <v>151</v>
      </c>
      <c r="AD33" s="15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1:225" x14ac:dyDescent="0.2">
      <c r="A34" s="18" t="s">
        <v>128</v>
      </c>
      <c r="B34" s="117" t="s">
        <v>9</v>
      </c>
      <c r="C34" s="117" t="s">
        <v>83</v>
      </c>
      <c r="D34" s="117" t="s">
        <v>84</v>
      </c>
      <c r="E34" s="117" t="s">
        <v>84</v>
      </c>
      <c r="F34" s="117" t="s">
        <v>118</v>
      </c>
      <c r="G34" s="117" t="s">
        <v>73</v>
      </c>
      <c r="H34" s="117">
        <v>100</v>
      </c>
      <c r="I34" s="118" t="s">
        <v>97</v>
      </c>
      <c r="J34" s="119" t="s">
        <v>88</v>
      </c>
      <c r="K34" s="119"/>
      <c r="L34" s="119" t="s">
        <v>87</v>
      </c>
      <c r="M34" s="22" t="s">
        <v>98</v>
      </c>
      <c r="N34" s="21"/>
      <c r="O34" s="21"/>
      <c r="P34" s="21"/>
      <c r="Q34" s="21"/>
      <c r="R34" s="120">
        <v>26804541.975327902</v>
      </c>
      <c r="S34" s="121">
        <v>42666563.307599999</v>
      </c>
      <c r="T34" s="122">
        <v>39190942.447991893</v>
      </c>
      <c r="U34" s="122">
        <v>39190942.447991893</v>
      </c>
      <c r="V34" s="122"/>
      <c r="W34" s="21"/>
      <c r="X34" s="94">
        <v>0</v>
      </c>
      <c r="Y34" s="100">
        <f t="shared" si="5"/>
        <v>0</v>
      </c>
      <c r="Z34" s="123"/>
      <c r="AA34" s="123">
        <v>2016</v>
      </c>
      <c r="AB34" s="83" t="s">
        <v>206</v>
      </c>
      <c r="AC34" s="2" t="s">
        <v>151</v>
      </c>
      <c r="AD34" s="15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</row>
    <row r="35" spans="1:225" x14ac:dyDescent="0.2">
      <c r="A35" s="18" t="s">
        <v>129</v>
      </c>
      <c r="B35" s="117" t="s">
        <v>9</v>
      </c>
      <c r="C35" s="117" t="s">
        <v>83</v>
      </c>
      <c r="D35" s="117" t="s">
        <v>84</v>
      </c>
      <c r="E35" s="117" t="s">
        <v>84</v>
      </c>
      <c r="F35" s="117" t="s">
        <v>119</v>
      </c>
      <c r="G35" s="117" t="s">
        <v>73</v>
      </c>
      <c r="H35" s="117">
        <v>100</v>
      </c>
      <c r="I35" s="118" t="s">
        <v>97</v>
      </c>
      <c r="J35" s="119" t="s">
        <v>89</v>
      </c>
      <c r="K35" s="119"/>
      <c r="L35" s="119" t="s">
        <v>87</v>
      </c>
      <c r="M35" s="22" t="s">
        <v>98</v>
      </c>
      <c r="N35" s="21"/>
      <c r="O35" s="21"/>
      <c r="P35" s="21"/>
      <c r="Q35" s="21"/>
      <c r="R35" s="120">
        <v>27398843.354104202</v>
      </c>
      <c r="S35" s="121">
        <v>47629587.600000001</v>
      </c>
      <c r="T35" s="122">
        <v>34027614.651156284</v>
      </c>
      <c r="U35" s="122">
        <v>34027614.651156284</v>
      </c>
      <c r="V35" s="122"/>
      <c r="W35" s="21"/>
      <c r="X35" s="94">
        <v>0</v>
      </c>
      <c r="Y35" s="100">
        <f t="shared" si="5"/>
        <v>0</v>
      </c>
      <c r="Z35" s="123"/>
      <c r="AA35" s="124">
        <v>2016</v>
      </c>
      <c r="AB35" s="83" t="s">
        <v>206</v>
      </c>
      <c r="AC35" s="2" t="s">
        <v>151</v>
      </c>
      <c r="AD35" s="15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1:225" x14ac:dyDescent="0.2">
      <c r="A36" s="125" t="s">
        <v>130</v>
      </c>
      <c r="B36" s="126" t="s">
        <v>9</v>
      </c>
      <c r="C36" s="126" t="s">
        <v>83</v>
      </c>
      <c r="D36" s="126" t="s">
        <v>84</v>
      </c>
      <c r="E36" s="126" t="s">
        <v>84</v>
      </c>
      <c r="F36" s="126" t="s">
        <v>90</v>
      </c>
      <c r="G36" s="126" t="s">
        <v>73</v>
      </c>
      <c r="H36" s="126">
        <v>100</v>
      </c>
      <c r="I36" s="127" t="s">
        <v>97</v>
      </c>
      <c r="J36" s="128" t="s">
        <v>91</v>
      </c>
      <c r="K36" s="129"/>
      <c r="L36" s="128" t="s">
        <v>87</v>
      </c>
      <c r="M36" s="89" t="s">
        <v>98</v>
      </c>
      <c r="N36" s="130"/>
      <c r="O36" s="130"/>
      <c r="P36" s="130"/>
      <c r="Q36" s="130"/>
      <c r="R36" s="131">
        <v>33002898.903572075</v>
      </c>
      <c r="S36" s="131">
        <v>48761784.719999999</v>
      </c>
      <c r="T36" s="131">
        <v>49504348.355358176</v>
      </c>
      <c r="U36" s="131">
        <v>49504348.355358176</v>
      </c>
      <c r="V36" s="132"/>
      <c r="W36" s="130"/>
      <c r="X36" s="94">
        <v>0</v>
      </c>
      <c r="Y36" s="100">
        <f t="shared" si="5"/>
        <v>0</v>
      </c>
      <c r="Z36" s="133"/>
      <c r="AA36" s="133">
        <v>2016</v>
      </c>
      <c r="AB36" s="83" t="s">
        <v>206</v>
      </c>
      <c r="AC36" s="2" t="s">
        <v>151</v>
      </c>
      <c r="AD36" s="15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  <row r="37" spans="1:225" x14ac:dyDescent="0.2">
      <c r="A37" s="18" t="s">
        <v>126</v>
      </c>
      <c r="B37" s="117" t="s">
        <v>9</v>
      </c>
      <c r="C37" s="117" t="s">
        <v>83</v>
      </c>
      <c r="D37" s="117" t="s">
        <v>84</v>
      </c>
      <c r="E37" s="117" t="s">
        <v>84</v>
      </c>
      <c r="F37" s="117" t="s">
        <v>92</v>
      </c>
      <c r="G37" s="117" t="s">
        <v>73</v>
      </c>
      <c r="H37" s="117">
        <v>100</v>
      </c>
      <c r="I37" s="118" t="s">
        <v>97</v>
      </c>
      <c r="J37" s="119" t="s">
        <v>93</v>
      </c>
      <c r="K37" s="134"/>
      <c r="L37" s="119" t="s">
        <v>87</v>
      </c>
      <c r="M37" s="22" t="s">
        <v>98</v>
      </c>
      <c r="N37" s="21"/>
      <c r="O37" s="21"/>
      <c r="P37" s="21"/>
      <c r="Q37" s="21"/>
      <c r="R37" s="122">
        <v>8250724.725893043</v>
      </c>
      <c r="S37" s="121">
        <v>12190446.18</v>
      </c>
      <c r="T37" s="122">
        <v>12376087.088839544</v>
      </c>
      <c r="U37" s="122">
        <v>12376087.088839544</v>
      </c>
      <c r="V37" s="122"/>
      <c r="W37" s="21"/>
      <c r="X37" s="94">
        <v>0</v>
      </c>
      <c r="Y37" s="100">
        <f t="shared" si="5"/>
        <v>0</v>
      </c>
      <c r="Z37" s="116"/>
      <c r="AA37" s="116">
        <v>2016</v>
      </c>
      <c r="AB37" s="83" t="s">
        <v>206</v>
      </c>
      <c r="AC37" s="2" t="s">
        <v>151</v>
      </c>
      <c r="AD37" s="15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</row>
    <row r="38" spans="1:225" x14ac:dyDescent="0.2">
      <c r="A38" s="18" t="s">
        <v>131</v>
      </c>
      <c r="B38" s="117" t="s">
        <v>9</v>
      </c>
      <c r="C38" s="117" t="s">
        <v>83</v>
      </c>
      <c r="D38" s="117" t="s">
        <v>84</v>
      </c>
      <c r="E38" s="117" t="s">
        <v>84</v>
      </c>
      <c r="F38" s="117" t="s">
        <v>94</v>
      </c>
      <c r="G38" s="117" t="s">
        <v>73</v>
      </c>
      <c r="H38" s="117">
        <v>100</v>
      </c>
      <c r="I38" s="118" t="s">
        <v>97</v>
      </c>
      <c r="J38" s="119" t="s">
        <v>93</v>
      </c>
      <c r="K38" s="134"/>
      <c r="L38" s="119" t="s">
        <v>87</v>
      </c>
      <c r="M38" s="22" t="s">
        <v>98</v>
      </c>
      <c r="N38" s="21"/>
      <c r="O38" s="21"/>
      <c r="P38" s="21"/>
      <c r="Q38" s="21"/>
      <c r="R38" s="122">
        <v>4775805.5650745686</v>
      </c>
      <c r="S38" s="135">
        <v>8820295.7200000025</v>
      </c>
      <c r="T38" s="122">
        <v>7163708.3476118511</v>
      </c>
      <c r="U38" s="122">
        <v>7163708.3476118511</v>
      </c>
      <c r="V38" s="122"/>
      <c r="W38" s="21"/>
      <c r="X38" s="94">
        <v>0</v>
      </c>
      <c r="Y38" s="100">
        <f t="shared" si="5"/>
        <v>0</v>
      </c>
      <c r="Z38" s="116"/>
      <c r="AA38" s="116">
        <v>2016</v>
      </c>
      <c r="AB38" s="83" t="s">
        <v>206</v>
      </c>
      <c r="AC38" s="2" t="s">
        <v>151</v>
      </c>
      <c r="AD38" s="15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</row>
    <row r="39" spans="1:225" x14ac:dyDescent="0.2">
      <c r="A39" s="50" t="s">
        <v>162</v>
      </c>
      <c r="B39" s="20"/>
      <c r="C39" s="19"/>
      <c r="D39" s="19"/>
      <c r="E39" s="19"/>
      <c r="F39" s="19"/>
      <c r="G39" s="19"/>
      <c r="H39" s="19"/>
      <c r="I39" s="18"/>
      <c r="J39" s="19"/>
      <c r="K39" s="19"/>
      <c r="L39" s="19"/>
      <c r="M39" s="18"/>
      <c r="N39" s="30"/>
      <c r="O39" s="41"/>
      <c r="P39" s="41"/>
      <c r="Q39" s="42"/>
      <c r="R39" s="30"/>
      <c r="S39" s="30"/>
      <c r="T39" s="41"/>
      <c r="U39" s="41"/>
      <c r="V39" s="21"/>
      <c r="W39" s="21"/>
      <c r="X39" s="51">
        <f>SUM(X29:X38)</f>
        <v>0</v>
      </c>
      <c r="Y39" s="32">
        <f>SUM(Y29:Y38)</f>
        <v>0</v>
      </c>
      <c r="Z39" s="25"/>
      <c r="AA39" s="16"/>
      <c r="AB39" s="31"/>
      <c r="AC39" s="2" t="s">
        <v>151</v>
      </c>
      <c r="AD39" s="15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</row>
    <row r="40" spans="1:225" x14ac:dyDescent="0.2">
      <c r="A40" s="50" t="s">
        <v>159</v>
      </c>
      <c r="B40" s="20"/>
      <c r="C40" s="19"/>
      <c r="D40" s="19"/>
      <c r="E40" s="19"/>
      <c r="F40" s="19"/>
      <c r="G40" s="19"/>
      <c r="H40" s="19"/>
      <c r="I40" s="18"/>
      <c r="J40" s="19"/>
      <c r="K40" s="19"/>
      <c r="L40" s="19"/>
      <c r="M40" s="18"/>
      <c r="N40" s="30"/>
      <c r="O40" s="41"/>
      <c r="P40" s="41"/>
      <c r="Q40" s="42"/>
      <c r="R40" s="30"/>
      <c r="S40" s="30"/>
      <c r="T40" s="41"/>
      <c r="U40" s="41"/>
      <c r="V40" s="21"/>
      <c r="W40" s="21"/>
      <c r="X40" s="51"/>
      <c r="Y40" s="32"/>
      <c r="Z40" s="25"/>
      <c r="AA40" s="16"/>
      <c r="AB40" s="31"/>
      <c r="AC40" s="2" t="s">
        <v>151</v>
      </c>
      <c r="AD40" s="15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</row>
    <row r="41" spans="1:225" x14ac:dyDescent="0.2">
      <c r="A41" s="22" t="s">
        <v>166</v>
      </c>
      <c r="B41" s="28" t="s">
        <v>9</v>
      </c>
      <c r="C41" s="80" t="s">
        <v>75</v>
      </c>
      <c r="D41" s="18" t="s">
        <v>76</v>
      </c>
      <c r="E41" s="18" t="s">
        <v>76</v>
      </c>
      <c r="F41" s="18" t="s">
        <v>153</v>
      </c>
      <c r="G41" s="19" t="s">
        <v>73</v>
      </c>
      <c r="H41" s="19">
        <v>90</v>
      </c>
      <c r="I41" s="19" t="s">
        <v>82</v>
      </c>
      <c r="J41" s="18" t="s">
        <v>148</v>
      </c>
      <c r="K41" s="22"/>
      <c r="L41" s="19" t="s">
        <v>149</v>
      </c>
      <c r="M41" s="19" t="s">
        <v>98</v>
      </c>
      <c r="N41" s="30"/>
      <c r="O41" s="41"/>
      <c r="P41" s="41"/>
      <c r="Q41" s="42"/>
      <c r="R41" s="30"/>
      <c r="S41" s="94">
        <v>36576500</v>
      </c>
      <c r="T41" s="94">
        <v>16991500</v>
      </c>
      <c r="U41" s="102"/>
      <c r="V41" s="82"/>
      <c r="W41" s="82"/>
      <c r="X41" s="94">
        <f>SUM(N41:V41)</f>
        <v>53568000</v>
      </c>
      <c r="Y41" s="94">
        <f>X41*1.12</f>
        <v>59996160.000000007</v>
      </c>
      <c r="Z41" s="103"/>
      <c r="AA41" s="104">
        <v>2017</v>
      </c>
      <c r="AB41" s="18"/>
      <c r="AC41" s="2" t="s">
        <v>151</v>
      </c>
      <c r="AD41" s="15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</row>
    <row r="42" spans="1:225" x14ac:dyDescent="0.2">
      <c r="A42" s="22" t="s">
        <v>167</v>
      </c>
      <c r="B42" s="28" t="s">
        <v>9</v>
      </c>
      <c r="C42" s="80" t="s">
        <v>75</v>
      </c>
      <c r="D42" s="18" t="s">
        <v>76</v>
      </c>
      <c r="E42" s="18" t="s">
        <v>76</v>
      </c>
      <c r="F42" s="18" t="s">
        <v>155</v>
      </c>
      <c r="G42" s="19" t="s">
        <v>73</v>
      </c>
      <c r="H42" s="19">
        <v>90</v>
      </c>
      <c r="I42" s="19" t="s">
        <v>82</v>
      </c>
      <c r="J42" s="18" t="s">
        <v>148</v>
      </c>
      <c r="K42" s="22"/>
      <c r="L42" s="19" t="s">
        <v>149</v>
      </c>
      <c r="M42" s="19" t="s">
        <v>98</v>
      </c>
      <c r="N42" s="30"/>
      <c r="O42" s="41"/>
      <c r="P42" s="41"/>
      <c r="Q42" s="42"/>
      <c r="R42" s="30"/>
      <c r="S42" s="94">
        <v>14520000</v>
      </c>
      <c r="T42" s="94">
        <v>4840000</v>
      </c>
      <c r="U42" s="102"/>
      <c r="V42" s="82"/>
      <c r="W42" s="82"/>
      <c r="X42" s="94">
        <f t="shared" ref="X42:X50" si="6">SUM(N42:V42)</f>
        <v>19360000</v>
      </c>
      <c r="Y42" s="94">
        <f t="shared" ref="Y42:Y50" si="7">X42*1.12</f>
        <v>21683200.000000004</v>
      </c>
      <c r="Z42" s="103"/>
      <c r="AA42" s="104">
        <v>2017</v>
      </c>
      <c r="AB42" s="18"/>
      <c r="AC42" s="2" t="s">
        <v>151</v>
      </c>
      <c r="AD42" s="15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</row>
    <row r="43" spans="1:225" x14ac:dyDescent="0.2">
      <c r="A43" s="89" t="s">
        <v>181</v>
      </c>
      <c r="B43" s="105" t="s">
        <v>9</v>
      </c>
      <c r="C43" s="19" t="s">
        <v>182</v>
      </c>
      <c r="D43" s="19" t="s">
        <v>183</v>
      </c>
      <c r="E43" s="19" t="s">
        <v>184</v>
      </c>
      <c r="F43" s="106" t="s">
        <v>55</v>
      </c>
      <c r="G43" s="19" t="s">
        <v>73</v>
      </c>
      <c r="H43" s="106">
        <v>100</v>
      </c>
      <c r="I43" s="107" t="s">
        <v>71</v>
      </c>
      <c r="J43" s="108" t="s">
        <v>11</v>
      </c>
      <c r="K43" s="89"/>
      <c r="L43" s="106" t="s">
        <v>72</v>
      </c>
      <c r="M43" s="89" t="s">
        <v>98</v>
      </c>
      <c r="N43" s="100"/>
      <c r="O43" s="100"/>
      <c r="P43" s="100"/>
      <c r="Q43" s="100">
        <v>598991000</v>
      </c>
      <c r="R43" s="100">
        <v>622950000</v>
      </c>
      <c r="S43" s="136">
        <v>655965264</v>
      </c>
      <c r="T43" s="109">
        <v>673783000</v>
      </c>
      <c r="U43" s="109"/>
      <c r="V43" s="110"/>
      <c r="W43" s="100"/>
      <c r="X43" s="94">
        <f t="shared" si="6"/>
        <v>2551689264</v>
      </c>
      <c r="Y43" s="94">
        <f t="shared" si="7"/>
        <v>2857891975.6800003</v>
      </c>
      <c r="Z43" s="111"/>
      <c r="AA43" s="112">
        <v>2014</v>
      </c>
      <c r="AB43" s="113" t="s">
        <v>185</v>
      </c>
      <c r="AC43" s="2" t="s">
        <v>151</v>
      </c>
      <c r="AD43" s="15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</row>
    <row r="44" spans="1:225" x14ac:dyDescent="0.2">
      <c r="A44" s="22" t="s">
        <v>191</v>
      </c>
      <c r="B44" s="28" t="s">
        <v>9</v>
      </c>
      <c r="C44" s="19" t="s">
        <v>133</v>
      </c>
      <c r="D44" s="19" t="s">
        <v>134</v>
      </c>
      <c r="E44" s="27" t="s">
        <v>134</v>
      </c>
      <c r="F44" s="19" t="s">
        <v>135</v>
      </c>
      <c r="G44" s="19" t="s">
        <v>73</v>
      </c>
      <c r="H44" s="19">
        <v>80</v>
      </c>
      <c r="I44" s="19" t="s">
        <v>193</v>
      </c>
      <c r="J44" s="19" t="s">
        <v>125</v>
      </c>
      <c r="K44" s="96"/>
      <c r="L44" s="22" t="s">
        <v>136</v>
      </c>
      <c r="M44" s="22" t="s">
        <v>98</v>
      </c>
      <c r="N44" s="40"/>
      <c r="O44" s="33"/>
      <c r="P44" s="33"/>
      <c r="Q44" s="40"/>
      <c r="R44" s="115"/>
      <c r="S44" s="115">
        <v>3388903</v>
      </c>
      <c r="T44" s="115">
        <v>14908297</v>
      </c>
      <c r="U44" s="115"/>
      <c r="V44" s="40"/>
      <c r="W44" s="40"/>
      <c r="X44" s="94">
        <f t="shared" si="6"/>
        <v>18297200</v>
      </c>
      <c r="Y44" s="94">
        <f t="shared" si="7"/>
        <v>20492864.000000004</v>
      </c>
      <c r="Z44" s="22"/>
      <c r="AA44" s="116">
        <v>2017</v>
      </c>
      <c r="AB44" s="137"/>
      <c r="AC44" s="2" t="s">
        <v>151</v>
      </c>
      <c r="AD44" s="15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</row>
    <row r="45" spans="1:225" x14ac:dyDescent="0.2">
      <c r="A45" s="18" t="s">
        <v>194</v>
      </c>
      <c r="B45" s="117" t="s">
        <v>9</v>
      </c>
      <c r="C45" s="117" t="s">
        <v>83</v>
      </c>
      <c r="D45" s="117" t="s">
        <v>84</v>
      </c>
      <c r="E45" s="117" t="s">
        <v>85</v>
      </c>
      <c r="F45" s="117" t="s">
        <v>200</v>
      </c>
      <c r="G45" s="117" t="s">
        <v>73</v>
      </c>
      <c r="H45" s="117">
        <v>100</v>
      </c>
      <c r="I45" s="118" t="s">
        <v>97</v>
      </c>
      <c r="J45" s="119" t="s">
        <v>86</v>
      </c>
      <c r="K45" s="119"/>
      <c r="L45" s="119" t="s">
        <v>87</v>
      </c>
      <c r="M45" s="22" t="s">
        <v>98</v>
      </c>
      <c r="N45" s="21"/>
      <c r="O45" s="21"/>
      <c r="P45" s="21"/>
      <c r="Q45" s="21"/>
      <c r="R45" s="120">
        <v>41369084.937292203</v>
      </c>
      <c r="S45" s="135">
        <v>76881427.299999997</v>
      </c>
      <c r="T45" s="122">
        <v>56174962.855938189</v>
      </c>
      <c r="U45" s="122">
        <v>56174962.855938189</v>
      </c>
      <c r="V45" s="122"/>
      <c r="W45" s="21"/>
      <c r="X45" s="94">
        <f t="shared" si="6"/>
        <v>230600437.94916859</v>
      </c>
      <c r="Y45" s="94">
        <f t="shared" si="7"/>
        <v>258272490.50306883</v>
      </c>
      <c r="Z45" s="33"/>
      <c r="AA45" s="123">
        <v>2016</v>
      </c>
      <c r="AB45" s="83" t="s">
        <v>207</v>
      </c>
      <c r="AC45" s="2" t="s">
        <v>151</v>
      </c>
      <c r="AE45" s="4"/>
      <c r="AF45" s="15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</row>
    <row r="46" spans="1:225" x14ac:dyDescent="0.2">
      <c r="A46" s="18" t="s">
        <v>195</v>
      </c>
      <c r="B46" s="117" t="s">
        <v>9</v>
      </c>
      <c r="C46" s="117" t="s">
        <v>83</v>
      </c>
      <c r="D46" s="117" t="s">
        <v>84</v>
      </c>
      <c r="E46" s="117" t="s">
        <v>84</v>
      </c>
      <c r="F46" s="117" t="s">
        <v>201</v>
      </c>
      <c r="G46" s="117" t="s">
        <v>73</v>
      </c>
      <c r="H46" s="117">
        <v>100</v>
      </c>
      <c r="I46" s="118" t="s">
        <v>97</v>
      </c>
      <c r="J46" s="119" t="s">
        <v>88</v>
      </c>
      <c r="K46" s="119"/>
      <c r="L46" s="119" t="s">
        <v>87</v>
      </c>
      <c r="M46" s="22" t="s">
        <v>98</v>
      </c>
      <c r="N46" s="21"/>
      <c r="O46" s="21"/>
      <c r="P46" s="21"/>
      <c r="Q46" s="21"/>
      <c r="R46" s="120">
        <v>26804541.975327902</v>
      </c>
      <c r="S46" s="135">
        <v>48592544.000000015</v>
      </c>
      <c r="T46" s="122">
        <v>39190942.447991893</v>
      </c>
      <c r="U46" s="122">
        <v>39190942.447991893</v>
      </c>
      <c r="V46" s="122"/>
      <c r="W46" s="21"/>
      <c r="X46" s="94">
        <f t="shared" si="6"/>
        <v>153778970.87131169</v>
      </c>
      <c r="Y46" s="94">
        <f t="shared" si="7"/>
        <v>172232447.37586913</v>
      </c>
      <c r="Z46" s="123"/>
      <c r="AA46" s="123">
        <v>2016</v>
      </c>
      <c r="AB46" s="83" t="s">
        <v>208</v>
      </c>
      <c r="AC46" s="2" t="s">
        <v>151</v>
      </c>
      <c r="AE46" s="4"/>
      <c r="AF46" s="15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</row>
    <row r="47" spans="1:225" x14ac:dyDescent="0.2">
      <c r="A47" s="18" t="s">
        <v>196</v>
      </c>
      <c r="B47" s="117" t="s">
        <v>9</v>
      </c>
      <c r="C47" s="117" t="s">
        <v>83</v>
      </c>
      <c r="D47" s="117" t="s">
        <v>84</v>
      </c>
      <c r="E47" s="117" t="s">
        <v>84</v>
      </c>
      <c r="F47" s="117" t="s">
        <v>202</v>
      </c>
      <c r="G47" s="117" t="s">
        <v>73</v>
      </c>
      <c r="H47" s="117">
        <v>100</v>
      </c>
      <c r="I47" s="118" t="s">
        <v>97</v>
      </c>
      <c r="J47" s="119" t="s">
        <v>89</v>
      </c>
      <c r="K47" s="119"/>
      <c r="L47" s="119" t="s">
        <v>87</v>
      </c>
      <c r="M47" s="22" t="s">
        <v>98</v>
      </c>
      <c r="N47" s="21"/>
      <c r="O47" s="21"/>
      <c r="P47" s="21"/>
      <c r="Q47" s="21"/>
      <c r="R47" s="120">
        <v>27398843.354104202</v>
      </c>
      <c r="S47" s="135">
        <v>47629587.600000046</v>
      </c>
      <c r="T47" s="122">
        <v>34027614.651156284</v>
      </c>
      <c r="U47" s="122">
        <v>34027614.651156284</v>
      </c>
      <c r="V47" s="122"/>
      <c r="W47" s="21"/>
      <c r="X47" s="94">
        <f t="shared" si="6"/>
        <v>143083660.2564168</v>
      </c>
      <c r="Y47" s="94">
        <f t="shared" si="7"/>
        <v>160253699.48718682</v>
      </c>
      <c r="Z47" s="123"/>
      <c r="AA47" s="124">
        <v>2016</v>
      </c>
      <c r="AB47" s="83"/>
      <c r="AC47" s="2" t="s">
        <v>151</v>
      </c>
      <c r="AE47" s="4"/>
      <c r="AF47" s="15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</row>
    <row r="48" spans="1:225" x14ac:dyDescent="0.2">
      <c r="A48" s="125" t="s">
        <v>197</v>
      </c>
      <c r="B48" s="126" t="s">
        <v>9</v>
      </c>
      <c r="C48" s="126" t="s">
        <v>83</v>
      </c>
      <c r="D48" s="126" t="s">
        <v>84</v>
      </c>
      <c r="E48" s="126" t="s">
        <v>84</v>
      </c>
      <c r="F48" s="117" t="s">
        <v>203</v>
      </c>
      <c r="G48" s="126" t="s">
        <v>73</v>
      </c>
      <c r="H48" s="126">
        <v>100</v>
      </c>
      <c r="I48" s="127" t="s">
        <v>97</v>
      </c>
      <c r="J48" s="128" t="s">
        <v>91</v>
      </c>
      <c r="K48" s="129"/>
      <c r="L48" s="128" t="s">
        <v>87</v>
      </c>
      <c r="M48" s="89" t="s">
        <v>98</v>
      </c>
      <c r="N48" s="130"/>
      <c r="O48" s="130"/>
      <c r="P48" s="130"/>
      <c r="Q48" s="130"/>
      <c r="R48" s="131">
        <v>33002898.903572075</v>
      </c>
      <c r="S48" s="135">
        <v>48761856</v>
      </c>
      <c r="T48" s="131">
        <v>49504348.355358176</v>
      </c>
      <c r="U48" s="131">
        <v>49504348.355358176</v>
      </c>
      <c r="V48" s="132"/>
      <c r="W48" s="130"/>
      <c r="X48" s="94">
        <f t="shared" si="6"/>
        <v>180773451.61428845</v>
      </c>
      <c r="Y48" s="94">
        <f t="shared" si="7"/>
        <v>202466265.80800307</v>
      </c>
      <c r="Z48" s="133"/>
      <c r="AA48" s="133">
        <v>2016</v>
      </c>
      <c r="AB48" s="83" t="s">
        <v>209</v>
      </c>
      <c r="AC48" s="2" t="s">
        <v>151</v>
      </c>
      <c r="AE48" s="4"/>
      <c r="AF48" s="15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</row>
    <row r="49" spans="1:225" x14ac:dyDescent="0.2">
      <c r="A49" s="18" t="s">
        <v>198</v>
      </c>
      <c r="B49" s="117" t="s">
        <v>9</v>
      </c>
      <c r="C49" s="117" t="s">
        <v>83</v>
      </c>
      <c r="D49" s="117" t="s">
        <v>84</v>
      </c>
      <c r="E49" s="117" t="s">
        <v>84</v>
      </c>
      <c r="F49" s="117" t="s">
        <v>204</v>
      </c>
      <c r="G49" s="117" t="s">
        <v>73</v>
      </c>
      <c r="H49" s="117">
        <v>100</v>
      </c>
      <c r="I49" s="118" t="s">
        <v>97</v>
      </c>
      <c r="J49" s="119" t="s">
        <v>93</v>
      </c>
      <c r="K49" s="134"/>
      <c r="L49" s="119" t="s">
        <v>87</v>
      </c>
      <c r="M49" s="22" t="s">
        <v>98</v>
      </c>
      <c r="N49" s="21"/>
      <c r="O49" s="21"/>
      <c r="P49" s="21"/>
      <c r="Q49" s="21"/>
      <c r="R49" s="122">
        <v>8250724.725893043</v>
      </c>
      <c r="S49" s="135">
        <v>17777760</v>
      </c>
      <c r="T49" s="122">
        <v>12376087.088839544</v>
      </c>
      <c r="U49" s="122">
        <v>12376087.088839544</v>
      </c>
      <c r="V49" s="122"/>
      <c r="W49" s="21"/>
      <c r="X49" s="94">
        <f t="shared" si="6"/>
        <v>50780658.903572135</v>
      </c>
      <c r="Y49" s="94">
        <f t="shared" si="7"/>
        <v>56874337.972000793</v>
      </c>
      <c r="Z49" s="116"/>
      <c r="AA49" s="116">
        <v>2016</v>
      </c>
      <c r="AB49" s="83" t="s">
        <v>210</v>
      </c>
      <c r="AC49" s="2" t="s">
        <v>151</v>
      </c>
      <c r="AE49" s="4"/>
      <c r="AF49" s="15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</row>
    <row r="50" spans="1:225" x14ac:dyDescent="0.2">
      <c r="A50" s="18" t="s">
        <v>199</v>
      </c>
      <c r="B50" s="117" t="s">
        <v>9</v>
      </c>
      <c r="C50" s="117" t="s">
        <v>83</v>
      </c>
      <c r="D50" s="117" t="s">
        <v>84</v>
      </c>
      <c r="E50" s="117" t="s">
        <v>84</v>
      </c>
      <c r="F50" s="117" t="s">
        <v>205</v>
      </c>
      <c r="G50" s="117" t="s">
        <v>73</v>
      </c>
      <c r="H50" s="117">
        <v>100</v>
      </c>
      <c r="I50" s="118" t="s">
        <v>97</v>
      </c>
      <c r="J50" s="119" t="s">
        <v>93</v>
      </c>
      <c r="K50" s="134"/>
      <c r="L50" s="119" t="s">
        <v>87</v>
      </c>
      <c r="M50" s="22" t="s">
        <v>98</v>
      </c>
      <c r="N50" s="21"/>
      <c r="O50" s="21"/>
      <c r="P50" s="21"/>
      <c r="Q50" s="21"/>
      <c r="R50" s="122">
        <v>4775805.5650745686</v>
      </c>
      <c r="S50" s="135">
        <v>11907426.870000001</v>
      </c>
      <c r="T50" s="122">
        <v>7163708.3476118511</v>
      </c>
      <c r="U50" s="122">
        <v>7163708.3476118511</v>
      </c>
      <c r="V50" s="122"/>
      <c r="W50" s="21"/>
      <c r="X50" s="94">
        <f t="shared" si="6"/>
        <v>31010649.130298272</v>
      </c>
      <c r="Y50" s="94">
        <f t="shared" si="7"/>
        <v>34731927.02593407</v>
      </c>
      <c r="Z50" s="116"/>
      <c r="AA50" s="116">
        <v>2016</v>
      </c>
      <c r="AB50" s="83" t="s">
        <v>211</v>
      </c>
      <c r="AC50" s="2" t="s">
        <v>151</v>
      </c>
      <c r="AE50" s="4"/>
      <c r="AF50" s="1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</row>
    <row r="51" spans="1:225" x14ac:dyDescent="0.2">
      <c r="A51" s="50" t="s">
        <v>163</v>
      </c>
      <c r="B51" s="20"/>
      <c r="C51" s="19"/>
      <c r="D51" s="19"/>
      <c r="E51" s="19"/>
      <c r="F51" s="19"/>
      <c r="G51" s="19"/>
      <c r="H51" s="19"/>
      <c r="I51" s="18"/>
      <c r="J51" s="19"/>
      <c r="K51" s="19"/>
      <c r="L51" s="19"/>
      <c r="M51" s="18"/>
      <c r="N51" s="30"/>
      <c r="O51" s="41"/>
      <c r="P51" s="41"/>
      <c r="Q51" s="42"/>
      <c r="R51" s="30"/>
      <c r="S51" s="30"/>
      <c r="T51" s="41"/>
      <c r="U51" s="41"/>
      <c r="V51" s="21"/>
      <c r="W51" s="21"/>
      <c r="X51" s="51">
        <f>SUM(X41:X50)</f>
        <v>3432942292.7250557</v>
      </c>
      <c r="Y51" s="32">
        <f>SUM(Y41:Y50)</f>
        <v>3844895367.8520632</v>
      </c>
      <c r="Z51" s="25"/>
      <c r="AA51" s="16"/>
      <c r="AB51" s="31"/>
      <c r="AC51" s="2" t="s">
        <v>151</v>
      </c>
      <c r="AD51" s="15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</row>
    <row r="52" spans="1:225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69"/>
      <c r="O52" s="68"/>
      <c r="P52" s="68"/>
      <c r="Q52" s="68"/>
      <c r="R52" s="68"/>
      <c r="S52" s="68"/>
      <c r="T52" s="68"/>
      <c r="U52" s="68"/>
      <c r="V52" s="68"/>
      <c r="W52" s="68"/>
      <c r="X52" s="70"/>
      <c r="Y52" s="70"/>
      <c r="Z52" s="71"/>
      <c r="AA52" s="53"/>
      <c r="AB52" s="55"/>
      <c r="AC52" s="4"/>
      <c r="AD52" s="15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</row>
    <row r="54" spans="1:225" s="72" customFormat="1" x14ac:dyDescent="0.2">
      <c r="B54" s="72" t="s">
        <v>212</v>
      </c>
      <c r="X54" s="73"/>
      <c r="Z54" s="74"/>
      <c r="AA54" s="74"/>
    </row>
    <row r="55" spans="1:225" s="72" customFormat="1" x14ac:dyDescent="0.2">
      <c r="B55" s="72" t="s">
        <v>16</v>
      </c>
      <c r="U55" s="75"/>
      <c r="X55" s="76"/>
      <c r="Z55" s="74"/>
      <c r="AA55" s="74"/>
    </row>
    <row r="56" spans="1:225" s="72" customFormat="1" x14ac:dyDescent="0.2">
      <c r="B56" s="72" t="s">
        <v>17</v>
      </c>
      <c r="W56" s="77"/>
      <c r="X56" s="78"/>
      <c r="Z56" s="74"/>
      <c r="AA56" s="74"/>
    </row>
    <row r="57" spans="1:225" s="72" customFormat="1" x14ac:dyDescent="0.2">
      <c r="B57" s="72" t="s">
        <v>18</v>
      </c>
      <c r="Z57" s="74"/>
      <c r="AA57" s="74"/>
    </row>
    <row r="58" spans="1:225" s="72" customFormat="1" x14ac:dyDescent="0.2">
      <c r="B58" s="72" t="s">
        <v>100</v>
      </c>
      <c r="Z58" s="74"/>
      <c r="AA58" s="74"/>
    </row>
    <row r="59" spans="1:225" s="72" customFormat="1" x14ac:dyDescent="0.2">
      <c r="A59" s="72">
        <v>1</v>
      </c>
      <c r="B59" s="72" t="s">
        <v>19</v>
      </c>
      <c r="X59" s="76"/>
      <c r="Z59" s="74"/>
      <c r="AA59" s="74"/>
    </row>
    <row r="60" spans="1:225" s="72" customFormat="1" x14ac:dyDescent="0.2">
      <c r="B60" s="72" t="s">
        <v>20</v>
      </c>
      <c r="X60" s="76"/>
      <c r="Z60" s="74"/>
      <c r="AA60" s="74"/>
    </row>
    <row r="61" spans="1:225" s="72" customFormat="1" x14ac:dyDescent="0.2">
      <c r="B61" s="72" t="s">
        <v>21</v>
      </c>
      <c r="Z61" s="74"/>
      <c r="AA61" s="74"/>
    </row>
    <row r="62" spans="1:225" s="72" customFormat="1" x14ac:dyDescent="0.2">
      <c r="B62" s="72" t="s">
        <v>22</v>
      </c>
      <c r="Z62" s="74"/>
      <c r="AA62" s="74"/>
    </row>
    <row r="63" spans="1:225" s="72" customFormat="1" x14ac:dyDescent="0.2">
      <c r="B63" s="72" t="s">
        <v>23</v>
      </c>
      <c r="Z63" s="74"/>
      <c r="AA63" s="74"/>
    </row>
    <row r="64" spans="1:225" s="72" customFormat="1" x14ac:dyDescent="0.2">
      <c r="B64" s="72" t="s">
        <v>24</v>
      </c>
      <c r="Z64" s="74"/>
      <c r="AA64" s="74"/>
    </row>
    <row r="65" spans="1:28" s="72" customFormat="1" x14ac:dyDescent="0.2">
      <c r="B65" s="72" t="s">
        <v>25</v>
      </c>
      <c r="Z65" s="74"/>
      <c r="AA65" s="74"/>
    </row>
    <row r="66" spans="1:28" s="72" customFormat="1" x14ac:dyDescent="0.2">
      <c r="B66" s="72" t="s">
        <v>26</v>
      </c>
      <c r="Z66" s="74"/>
      <c r="AA66" s="74"/>
    </row>
    <row r="67" spans="1:28" s="72" customFormat="1" x14ac:dyDescent="0.2">
      <c r="B67" s="72" t="s">
        <v>101</v>
      </c>
      <c r="Z67" s="74"/>
      <c r="AA67" s="74"/>
    </row>
    <row r="68" spans="1:28" s="72" customFormat="1" x14ac:dyDescent="0.2">
      <c r="B68" s="72" t="s">
        <v>27</v>
      </c>
      <c r="Z68" s="74"/>
      <c r="AA68" s="74"/>
    </row>
    <row r="69" spans="1:28" s="72" customFormat="1" x14ac:dyDescent="0.2">
      <c r="B69" s="72" t="s">
        <v>28</v>
      </c>
      <c r="Z69" s="74"/>
      <c r="AA69" s="74"/>
    </row>
    <row r="70" spans="1:28" s="72" customFormat="1" x14ac:dyDescent="0.2">
      <c r="B70" s="72" t="s">
        <v>102</v>
      </c>
      <c r="Z70" s="74"/>
      <c r="AA70" s="74"/>
    </row>
    <row r="71" spans="1:28" s="72" customFormat="1" x14ac:dyDescent="0.2">
      <c r="B71" s="72" t="s">
        <v>13</v>
      </c>
      <c r="Z71" s="74"/>
      <c r="AA71" s="74"/>
    </row>
    <row r="72" spans="1:28" s="72" customFormat="1" x14ac:dyDescent="0.2">
      <c r="B72" s="72" t="s">
        <v>14</v>
      </c>
      <c r="Z72" s="74"/>
      <c r="AA72" s="74"/>
    </row>
    <row r="73" spans="1:28" s="72" customFormat="1" x14ac:dyDescent="0.2">
      <c r="A73" s="72">
        <v>2</v>
      </c>
      <c r="B73" s="72" t="s">
        <v>15</v>
      </c>
      <c r="Z73" s="74"/>
      <c r="AA73" s="74"/>
    </row>
    <row r="74" spans="1:28" s="72" customFormat="1" x14ac:dyDescent="0.2">
      <c r="A74" s="72">
        <v>3</v>
      </c>
      <c r="B74" s="72" t="s">
        <v>103</v>
      </c>
      <c r="Z74" s="74"/>
      <c r="AA74" s="74"/>
    </row>
    <row r="75" spans="1:28" s="72" customFormat="1" x14ac:dyDescent="0.2">
      <c r="A75" s="72">
        <v>4</v>
      </c>
      <c r="B75" s="72" t="s">
        <v>104</v>
      </c>
      <c r="Z75" s="74"/>
      <c r="AA75" s="74"/>
    </row>
    <row r="76" spans="1:28" s="72" customFormat="1" x14ac:dyDescent="0.2">
      <c r="A76" s="72">
        <v>5</v>
      </c>
      <c r="B76" s="72" t="s">
        <v>105</v>
      </c>
      <c r="Z76" s="74"/>
      <c r="AA76" s="74"/>
    </row>
    <row r="77" spans="1:28" s="72" customFormat="1" x14ac:dyDescent="0.2">
      <c r="A77" s="72">
        <v>6</v>
      </c>
      <c r="B77" s="72" t="s">
        <v>29</v>
      </c>
      <c r="Z77" s="74"/>
      <c r="AA77" s="74"/>
    </row>
    <row r="78" spans="1:28" s="72" customFormat="1" x14ac:dyDescent="0.2">
      <c r="A78" s="72">
        <v>7</v>
      </c>
      <c r="B78" s="72" t="s">
        <v>30</v>
      </c>
      <c r="Z78" s="74"/>
      <c r="AA78" s="74"/>
    </row>
    <row r="79" spans="1:28" s="72" customFormat="1" x14ac:dyDescent="0.2">
      <c r="A79" s="72">
        <v>8</v>
      </c>
      <c r="B79" s="72" t="s">
        <v>106</v>
      </c>
      <c r="Z79" s="74"/>
      <c r="AA79" s="74"/>
    </row>
    <row r="80" spans="1:28" s="72" customFormat="1" ht="24.75" customHeight="1" x14ac:dyDescent="0.2">
      <c r="A80" s="72">
        <v>9</v>
      </c>
      <c r="B80" s="138" t="s">
        <v>107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</row>
    <row r="81" spans="1:35" s="72" customFormat="1" x14ac:dyDescent="0.2">
      <c r="A81" s="72">
        <v>10</v>
      </c>
      <c r="B81" s="72" t="s">
        <v>108</v>
      </c>
      <c r="Z81" s="74"/>
      <c r="AA81" s="74"/>
    </row>
    <row r="82" spans="1:35" s="72" customFormat="1" x14ac:dyDescent="0.2">
      <c r="Z82" s="74"/>
      <c r="AA82" s="74"/>
    </row>
    <row r="83" spans="1:35" s="72" customFormat="1" x14ac:dyDescent="0.2">
      <c r="A83" s="72">
        <v>11</v>
      </c>
      <c r="B83" s="72" t="s">
        <v>109</v>
      </c>
      <c r="Z83" s="74"/>
      <c r="AA83" s="74"/>
    </row>
    <row r="84" spans="1:35" s="72" customFormat="1" x14ac:dyDescent="0.2">
      <c r="A84" s="72">
        <v>12</v>
      </c>
      <c r="B84" s="72" t="s">
        <v>110</v>
      </c>
      <c r="Z84" s="74"/>
      <c r="AA84" s="74"/>
    </row>
    <row r="85" spans="1:35" s="72" customFormat="1" x14ac:dyDescent="0.2">
      <c r="A85" s="72">
        <v>13</v>
      </c>
      <c r="B85" s="72" t="s">
        <v>111</v>
      </c>
      <c r="Z85" s="74"/>
      <c r="AA85" s="74"/>
    </row>
    <row r="86" spans="1:35" s="72" customFormat="1" x14ac:dyDescent="0.2">
      <c r="A86" s="72">
        <v>14</v>
      </c>
      <c r="B86" s="138" t="s">
        <v>112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</row>
    <row r="87" spans="1:35" s="72" customFormat="1" x14ac:dyDescent="0.2">
      <c r="A87" s="72">
        <v>15</v>
      </c>
      <c r="B87" s="72" t="s">
        <v>31</v>
      </c>
      <c r="Z87" s="74"/>
      <c r="AA87" s="74"/>
    </row>
    <row r="88" spans="1:35" s="72" customFormat="1" x14ac:dyDescent="0.2">
      <c r="A88" s="72" t="s">
        <v>113</v>
      </c>
      <c r="B88" s="72" t="s">
        <v>114</v>
      </c>
      <c r="Z88" s="74"/>
      <c r="AA88" s="74"/>
    </row>
    <row r="89" spans="1:35" s="72" customFormat="1" ht="24.75" customHeight="1" x14ac:dyDescent="0.2">
      <c r="A89" s="72">
        <v>18</v>
      </c>
      <c r="B89" s="138" t="s">
        <v>115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</row>
    <row r="90" spans="1:35" s="72" customFormat="1" x14ac:dyDescent="0.2">
      <c r="A90" s="72">
        <v>19</v>
      </c>
      <c r="B90" s="72" t="s">
        <v>116</v>
      </c>
      <c r="Z90" s="74"/>
      <c r="AA90" s="74"/>
    </row>
    <row r="91" spans="1:35" s="72" customFormat="1" x14ac:dyDescent="0.2">
      <c r="A91" s="72">
        <v>20</v>
      </c>
      <c r="B91" s="72" t="s">
        <v>117</v>
      </c>
      <c r="Z91" s="74"/>
      <c r="AA91" s="74"/>
    </row>
    <row r="92" spans="1:35" s="79" customFormat="1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34"/>
      <c r="AA92" s="34"/>
      <c r="AB92" s="36"/>
      <c r="AC92" s="26"/>
      <c r="AD92" s="26"/>
      <c r="AE92" s="26"/>
      <c r="AF92" s="26"/>
      <c r="AG92" s="26"/>
      <c r="AH92" s="26"/>
      <c r="AI92" s="26"/>
    </row>
  </sheetData>
  <protectedRanges>
    <protectedRange algorithmName="SHA-512" hashValue="b4jNsXhDwS2c1yWfZAwuxC61ASGz8etnaIvi4JvF+E+1QYkWqkJ/Zpj5SSug7ELWWhsnYfzBejywtfU4B5gY1Q==" saltValue="ZvjzfQ4RIqeGHS1eSpw3fA==" spinCount="100000" sqref="W32 N32:O32 D32:E32" name="Диапазон3_74_2_1_2_2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2" name="Диапазон3_74_2_1_5_1_1_4_4" securityDescriptor="O:WDG:WDD:(A;;CC;;;S-1-5-21-1281035640-548247933-376692995-11259)(A;;CC;;;S-1-5-21-1281035640-548247933-376692995-11258)(A;;CC;;;S-1-5-21-1281035640-548247933-376692995-5864)"/>
    <protectedRange sqref="F32" name="ОПЗМСЛ_2"/>
    <protectedRange algorithmName="SHA-512" hashValue="b4jNsXhDwS2c1yWfZAwuxC61ASGz8etnaIvi4JvF+E+1QYkWqkJ/Zpj5SSug7ELWWhsnYfzBejywtfU4B5gY1Q==" saltValue="ZvjzfQ4RIqeGHS1eSpw3fA==" spinCount="100000" sqref="W44 N44:O44 D44:E44" name="Диапазон3_74_2_1_2_2_2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44" name="Диапазон3_74_2_1_5_1_1_4_4_1" securityDescriptor="O:WDG:WDD:(A;;CC;;;S-1-5-21-1281035640-548247933-376692995-11259)(A;;CC;;;S-1-5-21-1281035640-548247933-376692995-11258)(A;;CC;;;S-1-5-21-1281035640-548247933-376692995-5864)"/>
    <protectedRange sqref="F44" name="ОПЗМСЛ_2_1"/>
    <protectedRange algorithmName="SHA-512" hashValue="0u3ObdI19Ty4nwOr/y65d9UuMZ3OudxbpyV+TSAf9ywzI6O/K2WR3IRMCi9ZZS0x0rSM1lsnjORm1tPcxcVLBQ==" saltValue="gIyPh9/qJCZTgQn7Vin6/A==" spinCount="100000" sqref="B33:F33" name="Диапазон3_16_1_4_1_2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G33:K33" name="Диапазон3_16_1_1_3_1_2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B34:F34" name="Диапазон3_16_1_4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G34:K34" name="Диапазон3_16_1_1_3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B35:F35" name="Диапазон3_16_1_4_2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G35:K35" name="Диапазон3_16_1_1_3_2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36:F36" name="Диапазон3_16_1_4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36:J36" name="Диапазон3_16_1_1_3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37:F37" name="Диапазон3_16_1_4_3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37:J37" name="Диапазон3_16_1_1_3_3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38:F38" name="Диапазон3_16_1_4_3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38:J38" name="Диапазон3_16_1_1_3_3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B45:E45" name="Диапазон3_16_1_4_1_2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G45:K45" name="Диапазон3_16_1_1_3_1_2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B46:E46" name="Диапазон3_16_1_4_1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G46:K46" name="Диапазон3_16_1_1_3_1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B47:E47" name="Диапазон3_16_1_4_2_1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G47:K47" name="Диапазон3_16_1_1_3_2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48:E48" name="Диапазон3_16_1_4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48:J48" name="Диапазон3_16_1_1_3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49:E49" name="Диапазон3_16_1_4_3_2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49:J49" name="Диапазон3_16_1_1_3_3_2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B50:E50" name="Диапазон3_16_1_4_3_1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G50:J50" name="Диапазон3_16_1_1_3_3_1_1" securityDescriptor="O:WDG:WDD:(A;;CC;;;S-1-5-21-1281035640-548247933-376692995-11259)(A;;CC;;;S-1-5-21-1281035640-548247933-376692995-11258)(A;;CC;;;S-1-5-21-1281035640-548247933-376692995-5864)"/>
    <protectedRange password="CA9C" sqref="F45" name="Диапазон3_16_1_2_1" securityDescriptor="O:WDG:WDD:(A;;CC;;;S-1-5-21-1281035640-548247933-376692995-11259)(A;;CC;;;S-1-5-21-1281035640-548247933-376692995-11258)(A;;CC;;;S-1-5-21-1281035640-548247933-376692995-5864)"/>
    <protectedRange password="CA9C" sqref="F46" name="Диапазон3_16_1_2_1_1" securityDescriptor="O:WDG:WDD:(A;;CC;;;S-1-5-21-1281035640-548247933-376692995-11259)(A;;CC;;;S-1-5-21-1281035640-548247933-376692995-11258)(A;;CC;;;S-1-5-21-1281035640-548247933-376692995-5864)"/>
    <protectedRange password="CA9C" sqref="F47" name="Диапазон3_16_1_2_1_2" securityDescriptor="O:WDG:WDD:(A;;CC;;;S-1-5-21-1281035640-548247933-376692995-11259)(A;;CC;;;S-1-5-21-1281035640-548247933-376692995-11258)(A;;CC;;;S-1-5-21-1281035640-548247933-376692995-5864)"/>
    <protectedRange password="CA9C" sqref="F48" name="Диапазон3_16_1_3_1_1" securityDescriptor="O:WDG:WDD:(A;;CC;;;S-1-5-21-1281035640-548247933-376692995-11259)(A;;CC;;;S-1-5-21-1281035640-548247933-376692995-11258)(A;;CC;;;S-1-5-21-1281035640-548247933-376692995-5864)"/>
    <protectedRange password="CA9C" sqref="F49" name="Диапазон3_16_1_2_1_3" securityDescriptor="O:WDG:WDD:(A;;CC;;;S-1-5-21-1281035640-548247933-376692995-11259)(A;;CC;;;S-1-5-21-1281035640-548247933-376692995-11258)(A;;CC;;;S-1-5-21-1281035640-548247933-376692995-5864)"/>
    <protectedRange password="CA9C" sqref="F50" name="Диапазон3_16_1_2_1_4" securityDescriptor="O:WDG:WDD:(A;;CC;;;S-1-5-21-1281035640-548247933-376692995-11259)(A;;CC;;;S-1-5-21-1281035640-548247933-376692995-11258)(A;;CC;;;S-1-5-21-1281035640-548247933-376692995-5864)"/>
  </protectedRanges>
  <autoFilter ref="A6:AB51"/>
  <mergeCells count="23">
    <mergeCell ref="B86:AB86"/>
    <mergeCell ref="G4:G5"/>
    <mergeCell ref="H4:H5"/>
    <mergeCell ref="I4:I5"/>
    <mergeCell ref="A4:A5"/>
    <mergeCell ref="B4:B5"/>
    <mergeCell ref="C4:C5"/>
    <mergeCell ref="B89:AB89"/>
    <mergeCell ref="X4:X5"/>
    <mergeCell ref="Y4:Y5"/>
    <mergeCell ref="Z4:Z5"/>
    <mergeCell ref="AA4:AA5"/>
    <mergeCell ref="AB4:AB5"/>
    <mergeCell ref="B80:AB80"/>
    <mergeCell ref="J4:J5"/>
    <mergeCell ref="K4:K5"/>
    <mergeCell ref="L4:L5"/>
    <mergeCell ref="M4:M5"/>
    <mergeCell ref="N4:V4"/>
    <mergeCell ref="W4:W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8" scale="6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Тусипкалиева Айгуль Мугиевна</cp:lastModifiedBy>
  <cp:lastPrinted>2017-02-23T03:49:19Z</cp:lastPrinted>
  <dcterms:created xsi:type="dcterms:W3CDTF">1996-10-08T23:32:33Z</dcterms:created>
  <dcterms:modified xsi:type="dcterms:W3CDTF">2017-02-27T07:04:01Z</dcterms:modified>
</cp:coreProperties>
</file>