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моя папка\ДПЗ изменения и дополнения\ДПЗ 59 изм.и доп свод\эмг\"/>
    </mc:Choice>
  </mc:AlternateContent>
  <bookViews>
    <workbookView xWindow="0" yWindow="0" windowWidth="28800" windowHeight="12435"/>
  </bookViews>
  <sheets>
    <sheet name="#59 новая форма" sheetId="4" r:id="rId1"/>
    <sheet name="№59 старая форма" sheetId="5" r:id="rId2"/>
  </sheets>
  <externalReferences>
    <externalReference r:id="rId3"/>
    <externalReference r:id="rId4"/>
    <externalReference r:id="rId5"/>
  </externalReferences>
  <definedNames>
    <definedName name="_xlnm._FilterDatabase" localSheetId="0" hidden="1">'#59 новая форма'!$A$6:$BO$104</definedName>
    <definedName name="атрибут" localSheetId="0">'[1]Атрибуты товар'!$A$3:$A$534</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осн">#REF!</definedName>
    <definedName name="Приоритет_закупок">#REF!</definedName>
    <definedName name="Способ_закупок">#REF!</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6" i="4" l="1"/>
  <c r="AU26" i="4" s="1"/>
  <c r="AP26" i="4"/>
  <c r="AQ26" i="4" s="1"/>
  <c r="AL26" i="4"/>
  <c r="AM26" i="4" s="1"/>
  <c r="AH26" i="4"/>
  <c r="AI26" i="4" s="1"/>
  <c r="AD26" i="4"/>
  <c r="AE26" i="4" s="1"/>
  <c r="AT25" i="4"/>
  <c r="AU25" i="4" s="1"/>
  <c r="AP25" i="4"/>
  <c r="AQ25" i="4" s="1"/>
  <c r="AL25" i="4"/>
  <c r="AM25" i="4" s="1"/>
  <c r="AH25" i="4"/>
  <c r="AI25" i="4" s="1"/>
  <c r="AD25" i="4"/>
  <c r="AE25" i="4" s="1"/>
  <c r="AT11" i="4"/>
  <c r="AP11" i="4"/>
  <c r="AQ11" i="4" s="1"/>
  <c r="AL11" i="4"/>
  <c r="AM11" i="4" s="1"/>
  <c r="AH11" i="4"/>
  <c r="AI11" i="4" s="1"/>
  <c r="AD11" i="4"/>
  <c r="AE11" i="4" s="1"/>
  <c r="AT10" i="4"/>
  <c r="BB10" i="4" s="1"/>
  <c r="AP10" i="4"/>
  <c r="AQ10" i="4" s="1"/>
  <c r="AL10" i="4"/>
  <c r="AM10" i="4" s="1"/>
  <c r="AI10" i="4"/>
  <c r="AH10" i="4"/>
  <c r="AD10" i="4"/>
  <c r="AE10" i="4" s="1"/>
  <c r="BA26" i="4" l="1"/>
  <c r="BB26" i="4" s="1"/>
  <c r="BA25" i="4"/>
  <c r="BB25" i="4" s="1"/>
  <c r="BB11" i="4"/>
  <c r="AU10" i="4"/>
  <c r="AU11" i="4"/>
  <c r="AS25" i="5" l="1"/>
  <c r="AT25" i="5" s="1"/>
  <c r="AT19" i="5"/>
  <c r="AT28" i="5" l="1"/>
  <c r="AS28" i="5"/>
  <c r="AS23" i="5"/>
  <c r="AT23" i="5"/>
  <c r="AT16" i="5"/>
  <c r="AS12" i="5"/>
  <c r="AT12" i="5"/>
  <c r="AS16" i="5" l="1"/>
  <c r="AT24" i="4" l="1"/>
  <c r="AP24" i="4"/>
  <c r="AQ24" i="4" s="1"/>
  <c r="AL24" i="4"/>
  <c r="AM24" i="4" s="1"/>
  <c r="AH24" i="4"/>
  <c r="AI24" i="4" s="1"/>
  <c r="AD24" i="4"/>
  <c r="AE24" i="4" s="1"/>
  <c r="AT23" i="4"/>
  <c r="AP23" i="4"/>
  <c r="AQ23" i="4" s="1"/>
  <c r="AL23" i="4"/>
  <c r="AM23" i="4" s="1"/>
  <c r="AH23" i="4"/>
  <c r="AI23" i="4" s="1"/>
  <c r="AD23" i="4"/>
  <c r="AE23" i="4" s="1"/>
  <c r="AT22" i="4"/>
  <c r="AP22" i="4"/>
  <c r="AQ22" i="4" s="1"/>
  <c r="AL22" i="4"/>
  <c r="AM22" i="4" s="1"/>
  <c r="AH22" i="4"/>
  <c r="AI22" i="4" s="1"/>
  <c r="AD22" i="4"/>
  <c r="AE22" i="4" s="1"/>
  <c r="AT21" i="4"/>
  <c r="AP21" i="4"/>
  <c r="AQ21" i="4" s="1"/>
  <c r="AL21" i="4"/>
  <c r="AM21" i="4" s="1"/>
  <c r="AH21" i="4"/>
  <c r="AI21" i="4" s="1"/>
  <c r="AD21" i="4"/>
  <c r="AE21" i="4" s="1"/>
  <c r="AT20" i="4"/>
  <c r="AP20" i="4"/>
  <c r="AQ20" i="4" s="1"/>
  <c r="AL20" i="4"/>
  <c r="AM20" i="4" s="1"/>
  <c r="AH20" i="4"/>
  <c r="AI20" i="4" s="1"/>
  <c r="AD20" i="4"/>
  <c r="AE20" i="4" s="1"/>
  <c r="AT19" i="4"/>
  <c r="AP19" i="4"/>
  <c r="AQ19" i="4" s="1"/>
  <c r="AL19" i="4"/>
  <c r="AM19" i="4" s="1"/>
  <c r="AH19" i="4"/>
  <c r="AI19" i="4" s="1"/>
  <c r="AD19" i="4"/>
  <c r="AE19" i="4" s="1"/>
  <c r="AT18" i="4"/>
  <c r="AP18" i="4"/>
  <c r="AQ18" i="4" s="1"/>
  <c r="AL18" i="4"/>
  <c r="AM18" i="4" s="1"/>
  <c r="AH18" i="4"/>
  <c r="AI18" i="4" s="1"/>
  <c r="AD18" i="4"/>
  <c r="AE18" i="4" s="1"/>
  <c r="AT17" i="4"/>
  <c r="AP17" i="4"/>
  <c r="AQ17" i="4" s="1"/>
  <c r="AL17" i="4"/>
  <c r="AM17" i="4" s="1"/>
  <c r="AH17" i="4"/>
  <c r="AI17" i="4" s="1"/>
  <c r="AD17" i="4"/>
  <c r="AE17" i="4" s="1"/>
  <c r="AT16" i="4"/>
  <c r="AP16" i="4"/>
  <c r="AQ16" i="4" s="1"/>
  <c r="AL16" i="4"/>
  <c r="AM16" i="4" s="1"/>
  <c r="AH16" i="4"/>
  <c r="AI16" i="4" s="1"/>
  <c r="AB16" i="4"/>
  <c r="AD16" i="4" s="1"/>
  <c r="AE16" i="4" s="1"/>
  <c r="AT15" i="4"/>
  <c r="AU15" i="4" s="1"/>
  <c r="AP15" i="4"/>
  <c r="AQ15" i="4" s="1"/>
  <c r="AL15" i="4"/>
  <c r="AM15" i="4" s="1"/>
  <c r="AH15" i="4"/>
  <c r="AI15" i="4" s="1"/>
  <c r="AB15" i="4"/>
  <c r="AD15" i="4" s="1"/>
  <c r="AE15" i="4" s="1"/>
  <c r="AT14" i="4"/>
  <c r="AU14" i="4" s="1"/>
  <c r="AP14" i="4"/>
  <c r="AQ14" i="4" s="1"/>
  <c r="AL14" i="4"/>
  <c r="AM14" i="4" s="1"/>
  <c r="AH14" i="4"/>
  <c r="AI14" i="4" s="1"/>
  <c r="AB14" i="4"/>
  <c r="AD14" i="4" s="1"/>
  <c r="AE14" i="4" s="1"/>
  <c r="BA16" i="4" l="1"/>
  <c r="BB16" i="4" s="1"/>
  <c r="BA20" i="4"/>
  <c r="BB20" i="4" s="1"/>
  <c r="BA24" i="4"/>
  <c r="BB24" i="4" s="1"/>
  <c r="BA14" i="4"/>
  <c r="BA27" i="4" s="1"/>
  <c r="BA15" i="4"/>
  <c r="BB15" i="4" s="1"/>
  <c r="BA17" i="4"/>
  <c r="BB17" i="4" s="1"/>
  <c r="BA21" i="4"/>
  <c r="BB21" i="4" s="1"/>
  <c r="BA18" i="4"/>
  <c r="BB18" i="4" s="1"/>
  <c r="BA22" i="4"/>
  <c r="BB22" i="4" s="1"/>
  <c r="BA19" i="4"/>
  <c r="BB19" i="4" s="1"/>
  <c r="BA23" i="4"/>
  <c r="BB23" i="4" s="1"/>
  <c r="AU16" i="4"/>
  <c r="AU17" i="4"/>
  <c r="AU18" i="4"/>
  <c r="AU19" i="4"/>
  <c r="AU20" i="4"/>
  <c r="AU21" i="4"/>
  <c r="AU22" i="4"/>
  <c r="AU23" i="4"/>
  <c r="AU24" i="4"/>
  <c r="BB14" i="4" l="1"/>
  <c r="BB27" i="4" s="1"/>
  <c r="AK103" i="4" l="1"/>
  <c r="AL103" i="4" s="1"/>
  <c r="AM103" i="4" s="1"/>
  <c r="AK102" i="4"/>
  <c r="AL102" i="4" s="1"/>
  <c r="AM102" i="4" s="1"/>
  <c r="AK101" i="4"/>
  <c r="AL101" i="4" s="1"/>
  <c r="AM101" i="4" s="1"/>
  <c r="AK100" i="4"/>
  <c r="AL100" i="4" s="1"/>
  <c r="AM100" i="4" s="1"/>
  <c r="AK99" i="4"/>
  <c r="AL99" i="4" s="1"/>
  <c r="AM99" i="4" s="1"/>
  <c r="AH98" i="4"/>
  <c r="AI98" i="4" s="1"/>
  <c r="AG103" i="4"/>
  <c r="AH103" i="4" s="1"/>
  <c r="AI103" i="4" s="1"/>
  <c r="AG102" i="4"/>
  <c r="AH102" i="4" s="1"/>
  <c r="AI102" i="4" s="1"/>
  <c r="AG101" i="4"/>
  <c r="AH101" i="4" s="1"/>
  <c r="AG100" i="4"/>
  <c r="AH100" i="4" s="1"/>
  <c r="AI100" i="4" s="1"/>
  <c r="AG99" i="4"/>
  <c r="AH99" i="4" s="1"/>
  <c r="AI99" i="4" s="1"/>
  <c r="AD98" i="4"/>
  <c r="AE98" i="4" s="1"/>
  <c r="AD99" i="4"/>
  <c r="AE99" i="4" s="1"/>
  <c r="AD100" i="4"/>
  <c r="AE100" i="4" s="1"/>
  <c r="AD101" i="4"/>
  <c r="AE101" i="4" s="1"/>
  <c r="AD102" i="4"/>
  <c r="AE102" i="4" s="1"/>
  <c r="AD103" i="4"/>
  <c r="AE103" i="4" s="1"/>
  <c r="AL68" i="4"/>
  <c r="AM68" i="4" s="1"/>
  <c r="AH68" i="4"/>
  <c r="AI68" i="4" s="1"/>
  <c r="AE68" i="4"/>
  <c r="AL67" i="4"/>
  <c r="AM67" i="4" s="1"/>
  <c r="AH67" i="4"/>
  <c r="AE67" i="4"/>
  <c r="AL66" i="4"/>
  <c r="AM66" i="4" s="1"/>
  <c r="AH66" i="4"/>
  <c r="AI66" i="4" s="1"/>
  <c r="AE66" i="4"/>
  <c r="AL65" i="4"/>
  <c r="AM65" i="4" s="1"/>
  <c r="AH65" i="4"/>
  <c r="AE65" i="4"/>
  <c r="AL64" i="4"/>
  <c r="AM64" i="4" s="1"/>
  <c r="AH64" i="4"/>
  <c r="AI64" i="4" s="1"/>
  <c r="AE64" i="4"/>
  <c r="AL72" i="4"/>
  <c r="AM72" i="4" s="1"/>
  <c r="AL73" i="4"/>
  <c r="AM73" i="4" s="1"/>
  <c r="AL74" i="4"/>
  <c r="AM74" i="4" s="1"/>
  <c r="AL75" i="4"/>
  <c r="AM75" i="4" s="1"/>
  <c r="AL76" i="4"/>
  <c r="AM76" i="4" s="1"/>
  <c r="AL77" i="4"/>
  <c r="AM77" i="4" s="1"/>
  <c r="AL78" i="4"/>
  <c r="AM78" i="4" s="1"/>
  <c r="AL79" i="4"/>
  <c r="AM79" i="4" s="1"/>
  <c r="AL80" i="4"/>
  <c r="AM80" i="4" s="1"/>
  <c r="AL81" i="4"/>
  <c r="AM81" i="4" s="1"/>
  <c r="AL82" i="4"/>
  <c r="AM82" i="4" s="1"/>
  <c r="AL83" i="4"/>
  <c r="AM83" i="4" s="1"/>
  <c r="AL84" i="4"/>
  <c r="AM84" i="4" s="1"/>
  <c r="AL85" i="4"/>
  <c r="AM85" i="4" s="1"/>
  <c r="AL86" i="4"/>
  <c r="AM86" i="4" s="1"/>
  <c r="AL87" i="4"/>
  <c r="AM87" i="4" s="1"/>
  <c r="AL88" i="4"/>
  <c r="AM88" i="4" s="1"/>
  <c r="AL89" i="4"/>
  <c r="AM89" i="4" s="1"/>
  <c r="AL90" i="4"/>
  <c r="AM90" i="4" s="1"/>
  <c r="AL91" i="4"/>
  <c r="AM91" i="4" s="1"/>
  <c r="AL92" i="4"/>
  <c r="AM92" i="4" s="1"/>
  <c r="AL93" i="4"/>
  <c r="AM93" i="4" s="1"/>
  <c r="AL94" i="4"/>
  <c r="AM94" i="4" s="1"/>
  <c r="AL95" i="4"/>
  <c r="AM95" i="4" s="1"/>
  <c r="AL96" i="4"/>
  <c r="AM96" i="4" s="1"/>
  <c r="AL97" i="4"/>
  <c r="AM97" i="4" s="1"/>
  <c r="AL98" i="4"/>
  <c r="AM98" i="4" s="1"/>
  <c r="AL71" i="4"/>
  <c r="AH72" i="4"/>
  <c r="AI72" i="4" s="1"/>
  <c r="AH73" i="4"/>
  <c r="AI73" i="4" s="1"/>
  <c r="AH74" i="4"/>
  <c r="AI74" i="4" s="1"/>
  <c r="AH75" i="4"/>
  <c r="AI75" i="4" s="1"/>
  <c r="AH76" i="4"/>
  <c r="AI76" i="4" s="1"/>
  <c r="AH77" i="4"/>
  <c r="AI77" i="4" s="1"/>
  <c r="AH78" i="4"/>
  <c r="AI78" i="4" s="1"/>
  <c r="AH79" i="4"/>
  <c r="AI79" i="4" s="1"/>
  <c r="AH80" i="4"/>
  <c r="AI80" i="4" s="1"/>
  <c r="AH81" i="4"/>
  <c r="AI81" i="4" s="1"/>
  <c r="AH82" i="4"/>
  <c r="AI82" i="4" s="1"/>
  <c r="AH83" i="4"/>
  <c r="AI83" i="4" s="1"/>
  <c r="AH84" i="4"/>
  <c r="AI84" i="4" s="1"/>
  <c r="AH85" i="4"/>
  <c r="AI85" i="4" s="1"/>
  <c r="AH86" i="4"/>
  <c r="AI86" i="4" s="1"/>
  <c r="AH87" i="4"/>
  <c r="AI87" i="4" s="1"/>
  <c r="AH88" i="4"/>
  <c r="AI88" i="4" s="1"/>
  <c r="AH89" i="4"/>
  <c r="AI89" i="4" s="1"/>
  <c r="AH90" i="4"/>
  <c r="AI90" i="4" s="1"/>
  <c r="AH91" i="4"/>
  <c r="AI91" i="4" s="1"/>
  <c r="AH92" i="4"/>
  <c r="AH93" i="4"/>
  <c r="AI93" i="4" s="1"/>
  <c r="AH94" i="4"/>
  <c r="AH95" i="4"/>
  <c r="AH96" i="4"/>
  <c r="AH97" i="4"/>
  <c r="AI97" i="4" s="1"/>
  <c r="AH71" i="4"/>
  <c r="AI71" i="4" s="1"/>
  <c r="AD72" i="4"/>
  <c r="AE72" i="4" s="1"/>
  <c r="AD73" i="4"/>
  <c r="AE73" i="4" s="1"/>
  <c r="AD74" i="4"/>
  <c r="AE74" i="4" s="1"/>
  <c r="AD75" i="4"/>
  <c r="AE75" i="4" s="1"/>
  <c r="AD76" i="4"/>
  <c r="AE76" i="4" s="1"/>
  <c r="AD77" i="4"/>
  <c r="AE77" i="4" s="1"/>
  <c r="AD78" i="4"/>
  <c r="AE78" i="4" s="1"/>
  <c r="AD79" i="4"/>
  <c r="AE79" i="4" s="1"/>
  <c r="AD80" i="4"/>
  <c r="AE80" i="4" s="1"/>
  <c r="AD81" i="4"/>
  <c r="AE81" i="4" s="1"/>
  <c r="AD82" i="4"/>
  <c r="AE82" i="4" s="1"/>
  <c r="AD83" i="4"/>
  <c r="AE83" i="4" s="1"/>
  <c r="AD84" i="4"/>
  <c r="AE84" i="4" s="1"/>
  <c r="AD85" i="4"/>
  <c r="AE85" i="4" s="1"/>
  <c r="AD86" i="4"/>
  <c r="AE86" i="4" s="1"/>
  <c r="AD87" i="4"/>
  <c r="AE87" i="4" s="1"/>
  <c r="AD88" i="4"/>
  <c r="AE88" i="4" s="1"/>
  <c r="AD89" i="4"/>
  <c r="AE89" i="4" s="1"/>
  <c r="AD90" i="4"/>
  <c r="AE90" i="4" s="1"/>
  <c r="AD91" i="4"/>
  <c r="AE91" i="4" s="1"/>
  <c r="AD92" i="4"/>
  <c r="AE92" i="4" s="1"/>
  <c r="AD93" i="4"/>
  <c r="AD94" i="4"/>
  <c r="AE94" i="4" s="1"/>
  <c r="AD95" i="4"/>
  <c r="AE95" i="4" s="1"/>
  <c r="AD96" i="4"/>
  <c r="AE96" i="4" s="1"/>
  <c r="AD97" i="4"/>
  <c r="AD71" i="4"/>
  <c r="AP32" i="4"/>
  <c r="AQ32" i="4" s="1"/>
  <c r="AL32" i="4"/>
  <c r="AM32" i="4" s="1"/>
  <c r="AH32" i="4"/>
  <c r="AI32" i="4" s="1"/>
  <c r="AD32" i="4"/>
  <c r="AE32" i="4" s="1"/>
  <c r="BA94" i="4" l="1"/>
  <c r="BB94" i="4" s="1"/>
  <c r="BA101" i="4"/>
  <c r="BB101" i="4" s="1"/>
  <c r="BA90" i="4"/>
  <c r="BB90" i="4" s="1"/>
  <c r="BA95" i="4"/>
  <c r="BB95" i="4" s="1"/>
  <c r="AI65" i="4"/>
  <c r="AI67" i="4"/>
  <c r="BA102" i="4"/>
  <c r="BB102" i="4" s="1"/>
  <c r="BA98" i="4"/>
  <c r="BB98" i="4" s="1"/>
  <c r="BA97" i="4"/>
  <c r="BB97" i="4" s="1"/>
  <c r="BA93" i="4"/>
  <c r="BB93" i="4" s="1"/>
  <c r="BA100" i="4"/>
  <c r="BB100" i="4" s="1"/>
  <c r="BA96" i="4"/>
  <c r="BB96" i="4" s="1"/>
  <c r="BA92" i="4"/>
  <c r="BB92" i="4" s="1"/>
  <c r="AI101" i="4"/>
  <c r="BA91" i="4"/>
  <c r="BB91" i="4" s="1"/>
  <c r="BA103" i="4"/>
  <c r="BB103" i="4" s="1"/>
  <c r="BA99" i="4"/>
  <c r="BB99" i="4" s="1"/>
  <c r="AE97" i="4"/>
  <c r="AI92" i="4"/>
  <c r="BA32" i="4"/>
  <c r="AE93" i="4"/>
  <c r="AI96" i="4"/>
  <c r="AI95" i="4"/>
  <c r="AI94" i="4"/>
  <c r="BA86" i="4"/>
  <c r="BB86" i="4" s="1"/>
  <c r="BA87" i="4"/>
  <c r="BB87" i="4" s="1"/>
  <c r="BA88" i="4"/>
  <c r="BB88" i="4" s="1"/>
  <c r="BA89" i="4"/>
  <c r="BB89" i="4" s="1"/>
  <c r="BB69" i="4" l="1"/>
  <c r="BA69" i="4"/>
  <c r="BB32" i="4"/>
  <c r="BB33" i="4" s="1"/>
  <c r="BA33" i="4"/>
  <c r="BA71" i="4"/>
  <c r="BA72" i="4"/>
  <c r="BB72" i="4" s="1"/>
  <c r="BA73" i="4"/>
  <c r="BB73" i="4" s="1"/>
  <c r="BA74" i="4"/>
  <c r="BB74" i="4" s="1"/>
  <c r="BA75" i="4"/>
  <c r="BB75" i="4" s="1"/>
  <c r="BA76" i="4"/>
  <c r="BB76" i="4" s="1"/>
  <c r="BA77" i="4"/>
  <c r="BB77" i="4" s="1"/>
  <c r="BA78" i="4"/>
  <c r="BB78" i="4" s="1"/>
  <c r="BA79" i="4"/>
  <c r="BB79" i="4" s="1"/>
  <c r="BA80" i="4"/>
  <c r="BB80" i="4" s="1"/>
  <c r="BA81" i="4"/>
  <c r="BB81" i="4" s="1"/>
  <c r="BA82" i="4"/>
  <c r="BB82" i="4" s="1"/>
  <c r="BA83" i="4"/>
  <c r="BB83" i="4" s="1"/>
  <c r="BA84" i="4"/>
  <c r="BB84" i="4" s="1"/>
  <c r="BA85" i="4"/>
  <c r="BB85" i="4" s="1"/>
  <c r="AM71" i="4"/>
  <c r="AE71" i="4"/>
  <c r="BA104" i="4" l="1"/>
  <c r="BB71" i="4"/>
  <c r="BB104" i="4" s="1"/>
</calcChain>
</file>

<file path=xl/sharedStrings.xml><?xml version="1.0" encoding="utf-8"?>
<sst xmlns="http://schemas.openxmlformats.org/spreadsheetml/2006/main" count="1789" uniqueCount="476">
  <si>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</si>
  <si>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</si>
  <si>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</si>
  <si>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</si>
  <si>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</si>
  <si>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</si>
  <si>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</si>
  <si>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</si>
  <si>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</si>
  <si>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</si>
  <si>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</si>
  <si>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</si>
  <si>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</si>
  <si>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</si>
  <si>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</si>
  <si>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</si>
  <si>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</si>
  <si>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</si>
  <si>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</si>
  <si>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</si>
  <si>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</si>
  <si>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</si>
  <si>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</si>
  <si>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</si>
  <si>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</si>
  <si>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</si>
  <si>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</si>
  <si>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</si>
  <si>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</si>
  <si>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</si>
  <si>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</si>
  <si>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</si>
  <si>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</si>
  <si>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</si>
  <si>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</si>
  <si>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</si>
  <si>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</si>
  <si>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</si>
  <si>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</si>
  <si>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</si>
  <si>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</si>
  <si>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</si>
  <si>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</si>
  <si>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</si>
  <si>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</si>
  <si>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</si>
  <si>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</si>
  <si>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</si>
  <si>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</si>
  <si>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</si>
  <si>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АО "Эмбамунайгаз"</t>
  </si>
  <si>
    <t>ОИ</t>
  </si>
  <si>
    <t>г.Атырау, ст.Тендык, УПТОиКО</t>
  </si>
  <si>
    <t>DDP</t>
  </si>
  <si>
    <t>14,16,17</t>
  </si>
  <si>
    <t>ОТ</t>
  </si>
  <si>
    <t>ТПХ</t>
  </si>
  <si>
    <t>ЭОТ</t>
  </si>
  <si>
    <t>ДСП</t>
  </si>
  <si>
    <t>2. Работы</t>
  </si>
  <si>
    <t>Атырауская область, г.Атырау</t>
  </si>
  <si>
    <t>*</t>
  </si>
  <si>
    <t>р</t>
  </si>
  <si>
    <t>Атырауская область, Жылыойский район</t>
  </si>
  <si>
    <t>у</t>
  </si>
  <si>
    <t>Услуги по подаче питьевой воды</t>
  </si>
  <si>
    <t>Холодная вода и канализация для Аппарат упр. АО "Эмбамунайгаз", НГДУ "Доссормунайгаз", упр.Эмбамунайэнерго</t>
  </si>
  <si>
    <t>Услуги по вывозу твердых бытовых отходов с объектов НГДУ "Жайыкмунайгаз" и с участков "Эмбамунайэнерго"</t>
  </si>
  <si>
    <t>Услуги по вывозу твердых бытовых отходов  с объектов НГДУ "Доссормунайгаз"  и с участок "Эмбамунайэнерго"</t>
  </si>
  <si>
    <t>Услуги по вывозу твердых бытовых отходов  с объектов НГДУ "Жылыоймунайгаз"  и с участок "Эмбамунайэнерго" и Кульсаринская база УПТОиКО</t>
  </si>
  <si>
    <t>Услуги по вывозу твердых бытовых отходов  с объектов НГДУ "Кайнармунайгаз"  и с участок "Эмбамунайэнерго"</t>
  </si>
  <si>
    <t>Услуги по вывозу твердых бытовых отходов  с объектов Эмбамунайэнерго, УПТОиКО Атырауская база  и Аппарат упр. АО "Эмбамунайгаз"</t>
  </si>
  <si>
    <t>Абонентская плата за услуги спутникового телевидиния с техобслуживанием спутникового телевидения</t>
  </si>
  <si>
    <t>СБ</t>
  </si>
  <si>
    <t>Охрана объектов в объеме 801 540  часов</t>
  </si>
  <si>
    <t xml:space="preserve">ноябрь, декабрь </t>
  </si>
  <si>
    <t>авансовый платеж - 0%, частями ежемесячно в течение 30 рабочих дней с момента предоставления оригинала счета-фактуры, окончательный расчет после подписания акта сверки выполненных услуг</t>
  </si>
  <si>
    <t>80.10.12.000.000.00.0777.000000000000</t>
  </si>
  <si>
    <t>Услуги охраны</t>
  </si>
  <si>
    <t>Услуги охраны (патрулирование/охрана объектов/помещений/имущества/людей и аналогичное)</t>
  </si>
  <si>
    <t>Услуги по техническому обслуживанию  системы электронного документооборота для АУП АО "Эмбамунайгаз"</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</si>
  <si>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</si>
  <si>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</si>
  <si>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 xml:space="preserve"> Атырауская область</t>
  </si>
  <si>
    <t>ДАПИТ</t>
  </si>
  <si>
    <t>Услуги по техническому обслуживанию контрольно-измерительных приборов и автоматики и аналогичных измерительных средств и оборудования</t>
  </si>
  <si>
    <t>ДМТС</t>
  </si>
  <si>
    <t xml:space="preserve">Услуги по стирке спецодежды работников АО "Эмбамунайгаз" 
в Макатском районе Атырауской области
</t>
  </si>
  <si>
    <t xml:space="preserve">Услуги по стирке спецодежды работников АО "Эмбамунайгаз" 
в Кызылкогинском районе Атырауской области
</t>
  </si>
  <si>
    <t xml:space="preserve">Услуги по стирке спецодежды работников АО "Эмбамунайгаз" 
в Жылыойском районе Атырауской области
</t>
  </si>
  <si>
    <t xml:space="preserve">Услуги по стирке спецодежды работников АО "Эмбамунайгаз" 
в Исатайском районе Атырауской области
</t>
  </si>
  <si>
    <t xml:space="preserve">Услуги по стирке спецодежды работников АО "Эмбамунайгаз" 
в г.Атырау
</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</si>
  <si>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</si>
  <si>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</si>
  <si>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</si>
  <si>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</si>
  <si>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</si>
  <si>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</si>
  <si>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</si>
  <si>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</si>
  <si>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</si>
  <si>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</si>
  <si>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</si>
  <si>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</si>
  <si>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</si>
  <si>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</si>
  <si>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</si>
  <si>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</si>
  <si>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</si>
  <si>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</si>
  <si>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</si>
  <si>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</si>
  <si>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</si>
  <si>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</si>
  <si>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</si>
  <si>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</si>
  <si>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</si>
  <si>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</si>
  <si>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</si>
  <si>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</si>
  <si>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</si>
  <si>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</si>
  <si>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</si>
  <si>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</si>
  <si>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</si>
  <si>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</si>
  <si>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</si>
  <si>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</si>
  <si>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29-2 У</t>
  </si>
  <si>
    <t>ДРиНМ</t>
  </si>
  <si>
    <t>Услуги по администрированию и техническому обслуживанию программного обеспечения</t>
  </si>
  <si>
    <t>Услуги по техническому обслуживанию коммерческого узла учета нефти НПС-3 Кайнар НГДУ "Кайнармунайгаз"</t>
  </si>
  <si>
    <t xml:space="preserve"> Атырауская область, Кзылкугинский  район</t>
  </si>
  <si>
    <t>Услуги по техническому обслуживанию коммерческого узла учета нефти Карсак НГДУ "Доссормунайгаз"</t>
  </si>
  <si>
    <t xml:space="preserve"> Атырауская область, Макатский  район</t>
  </si>
  <si>
    <t>Услуги по техническому обслуживанию исследовательских приборов НГДУ "Жаикмунайгаз"</t>
  </si>
  <si>
    <t xml:space="preserve"> Атырауская область, Исатайский  район</t>
  </si>
  <si>
    <t>Услуги по техническому обслуживанию исследовательских приборов НГДУ "Жылыоймунайгаз"</t>
  </si>
  <si>
    <t xml:space="preserve"> Атырауская область, Жылыойский  район</t>
  </si>
  <si>
    <t>Услуги по техническому обслуживанию исследовательских приборов НГДУ "Кайнармунайгаз"</t>
  </si>
  <si>
    <t>Услуги по техническому обслуживанию исследовательских приборов НГДУ "Доссормунайгаз"</t>
  </si>
  <si>
    <t>Услуги по техническому обслуживанию компьютерной/периферийной оргтехники/оборудования и их частей</t>
  </si>
  <si>
    <t>331311.100.000008</t>
  </si>
  <si>
    <t>194-1 У</t>
  </si>
  <si>
    <t>620920.000.000001</t>
  </si>
  <si>
    <t>195-1 У</t>
  </si>
  <si>
    <t>620312.000.000000</t>
  </si>
  <si>
    <t xml:space="preserve"> Атырауская область, Исатайский район</t>
  </si>
  <si>
    <t>196-1 У</t>
  </si>
  <si>
    <t>197-1 У</t>
  </si>
  <si>
    <t xml:space="preserve"> Атырауская область, Кзылкугинский район</t>
  </si>
  <si>
    <t>198-1 У</t>
  </si>
  <si>
    <t xml:space="preserve"> Атырауская область, Макатский район</t>
  </si>
  <si>
    <t>199-1 У</t>
  </si>
  <si>
    <t>200-1 У</t>
  </si>
  <si>
    <t>201-1 У</t>
  </si>
  <si>
    <t>202-1 У</t>
  </si>
  <si>
    <t>951110.000.000003</t>
  </si>
  <si>
    <t>203-1 У</t>
  </si>
  <si>
    <t>204-1 У</t>
  </si>
  <si>
    <t>205-1 У</t>
  </si>
  <si>
    <t>206-1 У</t>
  </si>
  <si>
    <t>207-1 У</t>
  </si>
  <si>
    <t>208-1 У</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</si>
  <si>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</si>
  <si>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</si>
  <si>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</si>
  <si>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</si>
  <si>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</si>
  <si>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</si>
  <si>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</si>
  <si>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</si>
  <si>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</si>
  <si>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</si>
  <si>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</si>
  <si>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</si>
  <si>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</si>
  <si>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</si>
  <si>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</si>
  <si>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</si>
  <si>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</si>
  <si>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</si>
  <si>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</si>
  <si>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</si>
  <si>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</si>
  <si>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</si>
  <si>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</si>
  <si>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</si>
  <si>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</si>
  <si>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</si>
  <si>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</si>
  <si>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</si>
  <si>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</si>
  <si>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</si>
  <si>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</si>
  <si>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</si>
  <si>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</si>
  <si>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</si>
  <si>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</si>
  <si>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</si>
  <si>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</si>
  <si>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</si>
  <si>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</si>
  <si>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</si>
  <si>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</si>
  <si>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</si>
  <si>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</si>
  <si>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</si>
  <si>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</si>
  <si>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</si>
  <si>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</si>
  <si>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</si>
  <si>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</si>
  <si>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</si>
  <si>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</si>
  <si>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</si>
  <si>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</si>
  <si>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</si>
  <si>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</si>
  <si>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</si>
  <si>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</si>
  <si>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</si>
  <si>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</si>
  <si>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</si>
  <si>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</si>
  <si>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</si>
  <si>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</si>
  <si>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</si>
  <si>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</si>
  <si>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</si>
  <si>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</si>
  <si>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</si>
  <si>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</si>
  <si>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</si>
  <si>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</si>
  <si>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</si>
  <si>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</si>
  <si>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</si>
  <si>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</si>
  <si>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</si>
  <si>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</si>
  <si>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</si>
  <si>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</si>
  <si>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</si>
  <si>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</si>
  <si>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</si>
  <si>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</si>
  <si>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</si>
  <si>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</si>
  <si>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</si>
  <si>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</si>
  <si>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</si>
  <si>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</si>
  <si>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360020.400.000003</t>
  </si>
  <si>
    <t>140-6</t>
  </si>
  <si>
    <t>230000000</t>
  </si>
  <si>
    <t>г.Атырау, ул.Валиханова, 1</t>
  </si>
  <si>
    <t>12.2017</t>
  </si>
  <si>
    <t>KZ</t>
  </si>
  <si>
    <t>01.2018</t>
  </si>
  <si>
    <t>12.2020</t>
  </si>
  <si>
    <t>С НДС</t>
  </si>
  <si>
    <t>212 У</t>
  </si>
  <si>
    <t xml:space="preserve">«Ембімұнайгаз» АҚ басқару аппараты, "Доссормұнайгаз" МГӨБ  және "Ембімұнайэнерго" басқармасы үшін салқын су және кәріз жүйесі </t>
  </si>
  <si>
    <t>213 У</t>
  </si>
  <si>
    <t>381129.000.000000</t>
  </si>
  <si>
    <t>Услуги по вывозу (сбору) неопасных отходов/имущества/материалов</t>
  </si>
  <si>
    <t>04.2018</t>
  </si>
  <si>
    <t>«Жайықмұнайгаз» МГӨБ-ы, «Ембімұнайэнерго» басқармасы нысандарынан тұрмыстық қатты қалдықтарды алу қызметі</t>
  </si>
  <si>
    <t>214 У</t>
  </si>
  <si>
    <t>«Доссормұнайгаз» МГӨБ-ы, «Ембімұнайэнерго» басқармасы нысандарынан тұрмыстық қатты қалдықтарды алу қызметі</t>
  </si>
  <si>
    <t>215 У</t>
  </si>
  <si>
    <t>«Жылыоймұнайгаз» МГӨБ-ы, «Ембімұнайэнерго» басқармасы және ӨТҚ және ЖКБ Құлсары базасы нысандарынан тұрмыстық қатты қалдықтарды алу қызметі</t>
  </si>
  <si>
    <t>216 У</t>
  </si>
  <si>
    <t>«Қайнармұнайгаз» МГӨБ-ы, «Ембімұнайэнерго» басқармасы нысандарынан тұрмыстық қатты қалдықтарды алу қызметі</t>
  </si>
  <si>
    <t>217 У</t>
  </si>
  <si>
    <t xml:space="preserve"> Атырауская область, г.Атырау</t>
  </si>
  <si>
    <t>«Ембімұнайгаз» басқарма аппараты, «Ембімұнайэнерго» басқармасы, ӨТҚ және ЖКБ Атырау базасы нысандарынан тұрмыстық қатты қалдықтарды алу қызметі</t>
  </si>
  <si>
    <t>218 У</t>
  </si>
  <si>
    <t>960119.000.000000</t>
  </si>
  <si>
    <t>Услуги по чистке одежды/ковровых и аналогичных изделий (кроме прачечных услуг)</t>
  </si>
  <si>
    <t>Атырау облысы, Мақат ауданындағы "Ембімұнайгаз" АҚ - ның қызметкерлерінің арнайы киімдерін жуу қызметі</t>
  </si>
  <si>
    <t>219 У</t>
  </si>
  <si>
    <t>Атырау облысы, Қызылқоға ауданындағы "Ембімұнайгаз" АҚ - ның қызметкерлерінің арнайы киімдерін жуу қызметі</t>
  </si>
  <si>
    <t>220 У</t>
  </si>
  <si>
    <t>Атырау облысы, Жылыой ауданындағы "Ембімұнайгаз" АҚ - ның қызметкерлерінің арнайы киімдерін жуу қызметі</t>
  </si>
  <si>
    <t>221 У</t>
  </si>
  <si>
    <t>Атырау облысы, Исатай ауданындағы "Ембімұнайгаз" АҚ - ның қызметкерлерінің арнайы киімдерін жуу қызметі</t>
  </si>
  <si>
    <t>222 У</t>
  </si>
  <si>
    <t>Атырау облысы, Атырау қаласындағы "Ембімұнайгаз" АҚ - ның қызметкерлерінің арнайы киімдерін жуу қызметі</t>
  </si>
  <si>
    <t>223 У</t>
  </si>
  <si>
    <t>613020.000.000000</t>
  </si>
  <si>
    <t>Услуги по распространению программ через спутниковую связь</t>
  </si>
  <si>
    <t>137-18</t>
  </si>
  <si>
    <t>Спутниктік теледидарға техникалық қызмет көрсетумен спутниктік теледидардың қызмет көрсетулері үшін абоненттік төлем</t>
  </si>
  <si>
    <t>1. Товары</t>
  </si>
  <si>
    <t>07.2018</t>
  </si>
  <si>
    <t>2022</t>
  </si>
  <si>
    <t>2023</t>
  </si>
  <si>
    <t>г.Астана, пр.Кабанбай батыра, 19</t>
  </si>
  <si>
    <t>60</t>
  </si>
  <si>
    <t>020240000555</t>
  </si>
  <si>
    <t>120240021112</t>
  </si>
  <si>
    <t xml:space="preserve">"Қайнармұнайгаз"МГӨБ-ның НПС-3 Қайнар коммерциялық мұнайды есепке алу торабының техникалық қызмет көрсету қызметтері </t>
  </si>
  <si>
    <t xml:space="preserve">"Доссормұнайгаз"МГӨБ-ның Қарсақ коммерциялық мұнайды есепке алу торабының техникалық қызмет көрсету қызметтері </t>
  </si>
  <si>
    <t xml:space="preserve">"Жайықмұнайгаз" МГӨБ-ның зерттеу аспаптарына техникалық қызмет көрсету қызметтері </t>
  </si>
  <si>
    <t xml:space="preserve">"Жылыоймұнайгаз" МГӨБ-ның зерттеу аспаптарына техникалық қызмет көрсету қызметтері </t>
  </si>
  <si>
    <t xml:space="preserve">"Қайнармұнайгаз" МГӨБ-ның зерттеу аспаптарына техникалық қызмет көрсету қызметтері </t>
  </si>
  <si>
    <t xml:space="preserve">"Доссормұнайгаз" МГӨБ-ның зерттеу аспаптарына техникалық қызмет көрсету қызметтері </t>
  </si>
  <si>
    <t xml:space="preserve"> "Ембімұнайгаз" АҚ-ның электронды құжат айналымы жүйесіне техникалық қызметтерін көрсету</t>
  </si>
  <si>
    <t>"Ембімұнайгаз" АҚ  "Жайықмұнайгаз" МГӨБ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</si>
  <si>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"Жаикмунайгаз"  АО "Эмбамунайгаз"</t>
  </si>
  <si>
    <t>"Ембімұнайгаз" АҚ  "Жылоймұнайгаз" МГӨБ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</si>
  <si>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"Жылыоймунайгаз" АО "Эмбамунайгаз"</t>
  </si>
  <si>
    <t>"Ембімұнайгаз" АҚ  "Қайнармұнайгаз" МГӨБ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</si>
  <si>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"Кайнармунайгаз" АО "Эмбамунайгаз"</t>
  </si>
  <si>
    <t>"Ембімұнайгаз" АҚ  "Доссормұнайгаз" МГӨБ-на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</si>
  <si>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НГДУ "Доссормунайгаз" АО "Эмбамунайгаз"</t>
  </si>
  <si>
    <t>"Ембімұнайгаз" АҚ  ЕМЭБ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</si>
  <si>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УЭМЭ АО "Эмбамунайгаз"</t>
  </si>
  <si>
    <t>"Ембімұнайгаз" АҚ  ӨТҚжЖКБ  -на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</si>
  <si>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УПТОК АО "Эмбамунайгаз"</t>
  </si>
  <si>
    <t xml:space="preserve"> "Ембімұнайгаз" АҚ-на акпараттық және компьютерлік технологиялар инфракұрылымын басқару, қызмет көрсету бойынша қызметтерді ұсыну IT - аутсорсинг</t>
  </si>
  <si>
    <t>Предоставление услуг по управлению, обслуживанию инфраструктуры информационных и компьютерных технологий (IT – аутсорсинг) АО "Эмбамунайгаз"</t>
  </si>
  <si>
    <t>"Ембімұнайгаз" АҚ   "Жайықмұнайгаз"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</si>
  <si>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"Жаикмунайгаз" АО "Эмбамунайгаз"</t>
  </si>
  <si>
    <t>"Ембімұнайгаз" АҚ "Жылоймұнайгаз"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</si>
  <si>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"Жылыоймунайгаз" АО "Эмбамунайгаз"</t>
  </si>
  <si>
    <t>"Ембімұнайгаз" АҚ  "Қайнармұнайгаз"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</si>
  <si>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"Кайнармунайгаз" АО "Эмбамунайгаз"</t>
  </si>
  <si>
    <t>"Ембімұнайгаз" АҚ   "Доссормұнайгаз" МГӨБ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</si>
  <si>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НГДУ "Доссормунайгаз" АО "Эмбамунайгаз"</t>
  </si>
  <si>
    <t>"Ембімұнайгаз" АҚ  ЕМЭБ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</si>
  <si>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УЭМЭ АО "Эмбамунайгаз"</t>
  </si>
  <si>
    <t>"Ембімұнайгаз" АҚ  ӨТҚжЖКБ -да компьютерлік техникасына сервистік қызмет көрсету және ағымдағы жөндеу жүргізу қызметі бойынша қызмет көрсету</t>
  </si>
  <si>
    <t>Услуги по сервисному обслуживанию и текущему ремонту компьютерной техники  УПТОК АО "Эмбамунайгаз"</t>
  </si>
  <si>
    <t xml:space="preserve">  "Ембімұнайгаз" АҚ -да компьютерлік техникасына сервистік қызмет көрсету және ағымдағы жөндеу жүргізу қызметі бойынша қызмет көрсету</t>
  </si>
  <si>
    <t xml:space="preserve">Услуги по сервисному обслуживанию и текущему ремонту компьютерной техники АО "Эмбамунайгаз" </t>
  </si>
  <si>
    <t>182-2 У</t>
  </si>
  <si>
    <t>183-2 У</t>
  </si>
  <si>
    <t>184-2 У</t>
  </si>
  <si>
    <t>185-2 У</t>
  </si>
  <si>
    <t>186-2 У</t>
  </si>
  <si>
    <t>187-2 У</t>
  </si>
  <si>
    <t>Атырауская область, г.Атырау, пос.Бирлик</t>
  </si>
  <si>
    <t>Приложение 1</t>
  </si>
  <si>
    <t>51</t>
  </si>
  <si>
    <t>52</t>
  </si>
  <si>
    <t>53</t>
  </si>
  <si>
    <t>54</t>
  </si>
  <si>
    <t>55</t>
  </si>
  <si>
    <t>56</t>
  </si>
  <si>
    <t>57</t>
  </si>
  <si>
    <t>58</t>
  </si>
  <si>
    <t>59</t>
  </si>
  <si>
    <t>61</t>
  </si>
  <si>
    <t>62</t>
  </si>
  <si>
    <t>63</t>
  </si>
  <si>
    <t>включить</t>
  </si>
  <si>
    <t>Итого по товарам включить</t>
  </si>
  <si>
    <t>Итого по работам включить</t>
  </si>
  <si>
    <t>исключить</t>
  </si>
  <si>
    <t>Итого по услугам исключить</t>
  </si>
  <si>
    <t>Итого по услугам включить</t>
  </si>
  <si>
    <t>194-2 У</t>
  </si>
  <si>
    <t>195-2 У</t>
  </si>
  <si>
    <t>196-2 У</t>
  </si>
  <si>
    <t>197-2 У</t>
  </si>
  <si>
    <t>198-2 У</t>
  </si>
  <si>
    <t>199-2 У</t>
  </si>
  <si>
    <t>200-2 У</t>
  </si>
  <si>
    <t>201-2 У</t>
  </si>
  <si>
    <t>202-2 У</t>
  </si>
  <si>
    <t>203-2 У</t>
  </si>
  <si>
    <t>204-2 У</t>
  </si>
  <si>
    <t>205-2 У</t>
  </si>
  <si>
    <t>206-2 У</t>
  </si>
  <si>
    <t>207-2 У</t>
  </si>
  <si>
    <t>208-2 У</t>
  </si>
  <si>
    <t>182-3 У</t>
  </si>
  <si>
    <t>183-3 У</t>
  </si>
  <si>
    <t>184-3 У</t>
  </si>
  <si>
    <t>185-3 У</t>
  </si>
  <si>
    <t>186-3 У</t>
  </si>
  <si>
    <t>187-3 У</t>
  </si>
  <si>
    <t>Итого по работам исключить</t>
  </si>
  <si>
    <t>091012.900.000007</t>
  </si>
  <si>
    <t>Работы по ликвидация скважин</t>
  </si>
  <si>
    <t>03.2018</t>
  </si>
  <si>
    <t>12.2021</t>
  </si>
  <si>
    <t>объект</t>
  </si>
  <si>
    <t>Таңатар, Ескене, Бек-беке, Доссор, Сағыз, Комсомольский кен орындарында 13.08.1998ж. №211 Келісімшарт бойынша жүргізіліп жатқан өндірістік қызметтің салдарын жою жұмыстары</t>
  </si>
  <si>
    <t>Работы по ликвидации производственной деятельности по Контракту №211 от 13.08.1998г. на месторождениях Танатар, Искине, Бек-беке, Доссор, Сагиз, Комсомольский</t>
  </si>
  <si>
    <t>212-1 У</t>
  </si>
  <si>
    <t>218-1 У</t>
  </si>
  <si>
    <t>219-1 У</t>
  </si>
  <si>
    <t>220-1 У</t>
  </si>
  <si>
    <t>221-1 У</t>
  </si>
  <si>
    <t>222-1 У</t>
  </si>
  <si>
    <t>223-1 У</t>
  </si>
  <si>
    <t>213-1 У</t>
  </si>
  <si>
    <t>214-1 У</t>
  </si>
  <si>
    <t>215-1 У</t>
  </si>
  <si>
    <t>216-1 У</t>
  </si>
  <si>
    <t>217-1 У</t>
  </si>
  <si>
    <t>Услуги по вывозу твердых бытовых отходов с объектов НГДУ "Жайыкмунайгаз" и с участка "Эмбамунайэнерго"</t>
  </si>
  <si>
    <t>Услуги по вывозу твердых бытовых отходов  с объектов НГДУ "Доссормунайгаз"  и с участка  "Эмбамунайэнерго"</t>
  </si>
  <si>
    <t>Услуги по вывозу твердых бытовых отходов  с объектов НГДУ "Жылыоймунайгаз"  и с участка "Эмбамунайэнерго" и Кульсаринской базы УПТОиКО</t>
  </si>
  <si>
    <t>Услуги по вывозу твердых бытовых отходов  с объектов НГДУ "Кайнармунайгаз"  и с участка "Эмбамунайэнерго"</t>
  </si>
  <si>
    <t>Услуги по вывозу твердых бытовых отходов  с объектов Эмбамунайэнерго, УПТОиКО Атырауская база  и АУ АО "Эмбамунайгаз"</t>
  </si>
  <si>
    <t>281331.000.000171</t>
  </si>
  <si>
    <t>Пара винтовая</t>
  </si>
  <si>
    <t>для винтового насоса</t>
  </si>
  <si>
    <t>10.2022</t>
  </si>
  <si>
    <t>715 ПАР</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</si>
  <si>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25 м3/день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8 винтовых парах наклеить биркуНГДУ «Кайнармунайгаз», на 16 винтовых парах наклеить бирку НГДУ «Жылыоймунайгаз».
2.До отгрузки поставщик должен будет предоставитьлабораторный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</si>
  <si>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839 КМП</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</si>
  <si>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16 м3/день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20 винтовых парах наклеить бирку НГДУ «Кайнармунайгаз», на 16 винтовых парах наклеить бирку НГДУ «Жылыоймунайгаз».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</si>
  <si>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производительность 20 м3/сут при 100 об/мин, соединение статора -2-7/8" Pin, геометрия насоса с поперечным сечением 2/3 (двухзаходное), соединение ротора -7/8”, максимальное дифференциальное давление Р-120 бар. Поставка должна осуществляться согласно опросным листам, т.е. в комплекте должны быть предусмотрены поставка разных переводников (статор с выходом на НКТ ф73мм и на динамический анкер, ротор с выходом на штанги ф19 или 22 мм) в зависимости от производительности винтовых пар.  Межремонтный ремонт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10 винтовых парах наклеить бирку НГДУ «Кайнармунайгаз», на 16 винтовыхпарах наклеить бирку НГДУ «Жылыоймунайгаз» и 20 винтовых парах наклеить бирку НГДУ «Доссормунайгаз».
2.До отгрузки поставщик долженбудет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</si>
  <si>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60 кг/см2 (бар), производительность 3 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продукцию.Соответствующая упаковка, не допускающая повреждения оборудования. Согласно опросным листам на 25 винтовых парах наклеить бирку НГДУ «Кайнармунайгаз»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</si>
  <si>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120 кг/см2 (бар), производительность 5м3/сутки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продукцию.Соответствующая упаковка, не допускающая повреждения оборудования. Согласно опросным листам на 25 винтовых парах наклеить бирку НГДУ «Кайнармунайгаз»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</si>
  <si>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120 кг/см2 (бар), производительность 7м3/сутки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продукцию.Соответствующая упаковка, не допускающая повреждения оборудования. Согласно, опросным листам на 25 винтовых парах наклеить бирку НГДУ «Кайнармунайгаз», на 10 винтовых парах наклеить бирку НГДУ «Доссормунайгаз».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</si>
  <si>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10 м3/суткипри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32 винтовых парах наклеить биркуНГДУ «Кайнармунайгаз», на 6 винтовых парах наклеить бирку НГДУ «Жылыоймунайгаз».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3.Поставщик должен представить гарантийное письмо об исполнении данного требования после заключения договора.
</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</si>
  <si>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производительность 33 м3/сутки при 100 об/мин (ISO-9001), максимальное дифференциальное давление Р-120 бар. Поставка должна осуществляться согласно опросным листам, т.е. в комплекте должны быть предусмотрены поставка разных переводников(статор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8 винтовых парах наклеить бирку НГДУ «Кайнармунайгаз», на 10 винтовых парах наклеить бирку НГДУ «Доссормунайгаз» и на 10 винтовых парах наклеить бирку НГДУ «Жаикмунайгаз».
2.До отгрузки поставщик должен будет предоставить лабораторный анализ совместимости предлагаемого эластомера с флюидом месторождений,на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</si>
  <si>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40 м3/суткипри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5 винтовых парах наклеить бирку НГДУ «Кайнармунайгаз», на 8 винтовых парах наклеить бирку НГДУ «Жылыоймунайгаз», 15 винтовых парах наклеить бирку НГДУ «Доссормунайгаз» и на 10 винтовых парах наклеить бирку НГДУ «Жылыоймунайгаз»
2.До отгрузки поставщик должен будет предоставить лабораторный анализсовместимости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</si>
  <si>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многозаходный винтовой насос, максимальное дифференциальное давление 120 кг/см2 (бар), производительность 66 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ф89 мм и на динамический анкер, ротор с выходом на штанги 22 или 25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опросному листу на 1 винтовой паре наклеить бирку НГДУ «Кайнармунайгаз»
2.До отгрузки поставщик должен будет предоставить лабораторный анализ совместимости предлагаемогоэластомера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</si>
  <si>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многозаходный винтовой насос, максимальное дифференциальное давление 120 кг/см2 (бар), производительность 50 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ф89 мм и на динамический анкер, ротор с выходом на штанги 22 или 25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опросному листу на 1 винтовой паре наклеить бирку НГДУ «Кайнармунайгаз»
2.До отгрузки поставщик должен будет предоставить лабораторный анализ совместимости предлагаемогоэластомера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</si>
  <si>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47 Р</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</si>
  <si>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</si>
  <si>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</si>
  <si>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59 изменения и дополнения в План долгосрочных закупок товаров, работ и услуг АО "Эмбамунайгаз"</t>
  </si>
  <si>
    <t>29-3 У</t>
  </si>
  <si>
    <t>доп.сумма 15 333 745тг без НДС</t>
  </si>
  <si>
    <t>2014/2017</t>
  </si>
  <si>
    <t>исключена БК №1 от 27.12.17</t>
  </si>
  <si>
    <t>ОООС</t>
  </si>
  <si>
    <t>870 Т</t>
  </si>
  <si>
    <t>242012.200.000097</t>
  </si>
  <si>
    <t>Труба насосно-компрессорная</t>
  </si>
  <si>
    <t>стальная, условный диаметр 89 мм, толщина стенки 6,5 мм</t>
  </si>
  <si>
    <t>710000000</t>
  </si>
  <si>
    <t>11.2022</t>
  </si>
  <si>
    <t>168 Тонна (метрическая)</t>
  </si>
  <si>
    <t>Насосно-компрессорные трубы (НКТ) 60х5мм, бесшовные гладкие с наружной резьбой на обоих концах с соединительной муфтой, длиной 10 м(
+, - 5%),группы прочности Д</t>
  </si>
  <si>
    <t>871 Т</t>
  </si>
  <si>
    <t>242012.200.000072</t>
  </si>
  <si>
    <t>стальная, условный диаметр 73 мм, толщина стенки 5,5 мм</t>
  </si>
  <si>
    <t>Насосно-компрессорные трубы (НКТ)  89х8мм   с высаженными наружу концами, с опрессовкой , дефектоскопией и лазерной маркировкой, рез
ьбой и муфтами. Группа прочности  "К", длиной 10метров, исполнение А.</t>
  </si>
  <si>
    <t>Итого по товарам исключить</t>
  </si>
  <si>
    <t>242012.200.000068</t>
  </si>
  <si>
    <t>стальная, условный диаметр 60 мм, толщина стенки 5,0 мм</t>
  </si>
  <si>
    <t>242012.200.000095</t>
  </si>
  <si>
    <t>стальная, условный диаметр 89 мм, толщина стенки 8,0 мм</t>
  </si>
  <si>
    <t>к приказу  АО Эмбамунайгаз №26 от 09.01.2018г.</t>
  </si>
  <si>
    <t>64</t>
  </si>
  <si>
    <t>65</t>
  </si>
  <si>
    <t>66</t>
  </si>
  <si>
    <r>
      <t xml:space="preserve">Идентификатор из внешней системы                                     </t>
    </r>
    <r>
      <rPr>
        <i/>
        <sz val="10"/>
        <color indexed="8"/>
        <rFont val="Times New Roman"/>
        <family val="1"/>
        <charset val="204"/>
      </rPr>
      <t>(необязательное поле)</t>
    </r>
  </si>
  <si>
    <t>Тип действия</t>
  </si>
  <si>
    <t>Причина исключения</t>
  </si>
  <si>
    <r>
      <t xml:space="preserve">Сроки выполнения работ, оказания услуг и работы </t>
    </r>
    <r>
      <rPr>
        <i/>
        <sz val="10"/>
        <rFont val="Times New Roman"/>
        <family val="1"/>
        <charset val="204"/>
      </rPr>
      <t>(заполнить одно из двух значений)</t>
    </r>
  </si>
  <si>
    <t>01.2019</t>
  </si>
  <si>
    <t>15 Т</t>
  </si>
  <si>
    <t>14 Т</t>
  </si>
  <si>
    <t>13 Т</t>
  </si>
  <si>
    <t>12 Т</t>
  </si>
  <si>
    <t>11 Т</t>
  </si>
  <si>
    <t>10 Т</t>
  </si>
  <si>
    <t>9 Т</t>
  </si>
  <si>
    <t>8 Т</t>
  </si>
  <si>
    <t>7 Т</t>
  </si>
  <si>
    <t>6 Т</t>
  </si>
  <si>
    <t>5-1 Т</t>
  </si>
  <si>
    <t>3-1 Т</t>
  </si>
  <si>
    <t>4-1 Т</t>
  </si>
  <si>
    <t>55,56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</si>
</sst>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р_._-;\-* #,##0.00\ _р_._-;_-* &quot;-&quot;??\ _р_._-;_-@_-"/>
    <numFmt numFmtId="165" formatCode="_(* #,##0.00_);_(* \(#,##0.00\);_(* &quot;-&quot;??_);_(@_)"/>
    <numFmt numFmtId="166" formatCode="_-* #,##0.00_р_._-;\-* #,##0.00_р_._-;_-* &quot;-&quot;??_р_._-;_-@_-"/>
    <numFmt numFmtId="167" formatCode="#,##0.00;[Red]#,##0.00"/>
    <numFmt numFmtId="168" formatCode="#,##0.00_ ;\-#,##0.00\ "/>
  </numFmts>
  <fonts count="22"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indexed="8"/>
      <name val="Arial"/>
      <family val="2"/>
      <charset val="204"/>
    </font>
    <font>
      <sz val="10"/>
      <color theme="1"/>
      <name val="Times New Roman"/>
      <family val="1"/>
      <charset val="204"/>
    </font>
    <font>
      <sz val="10"/>
      <color rgb="FF333333"/>
      <name val="Times New Roman"/>
      <family val="1"/>
      <charset val="204"/>
    </font>
    <font>
      <sz val="12"/>
      <color theme="1"/>
      <name val="Calibri"/>
      <family val="2"/>
      <charset val="204"/>
      <scheme val="minor"/>
    </font>
    <font>
      <sz val="11"/>
      <color indexed="8"/>
      <name val="Times New Roman"/>
      <family val="1"/>
      <charset val="204"/>
    </font>
    <font>
      <b/>
      <sz val="11"/>
      <name val="Times New Roman"/>
      <family val="1"/>
      <charset val="204"/>
    </font>
    <font>
      <sz val="10"/>
      <name val="Calibri"/>
      <family val="2"/>
      <charset val="204"/>
      <scheme val="minor"/>
    </font>
    <font>
      <i/>
      <sz val="10"/>
      <color indexed="8"/>
      <name val="Times New Roman"/>
      <family val="1"/>
      <charset val="204"/>
    </font>
    <font>
      <i/>
      <sz val="10"/>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2">
    <xf numFmtId="0" fontId="0" fillId="0" borderId="0"/>
    <xf numFmtId="164" fontId="1" fillId="0" borderId="0" applyFont="0" applyFill="0" applyBorder="0" applyAlignment="0" applyProtection="0"/>
    <xf numFmtId="0" fontId="2" fillId="0" borderId="0"/>
    <xf numFmtId="0" fontId="6"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0" fontId="13" fillId="0" borderId="0"/>
    <xf numFmtId="166" fontId="2" fillId="0" borderId="0" applyFont="0" applyFill="0" applyBorder="0" applyAlignment="0" applyProtection="0"/>
    <xf numFmtId="0" fontId="6" fillId="0" borderId="0"/>
    <xf numFmtId="0" fontId="16"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cellStyleXfs>
  <cellXfs count="166">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3" fillId="0" borderId="0" xfId="2" applyFont="1" applyFill="1" applyAlignment="1">
      <alignment horizontal="center" vertical="center"/>
    </xf>
    <xf numFmtId="0" fontId="5" fillId="0" borderId="0" xfId="2" applyFont="1" applyFill="1" applyBorder="1" applyAlignment="1">
      <alignment horizontal="left" vertical="center"/>
    </xf>
    <xf numFmtId="0" fontId="5" fillId="0" borderId="0" xfId="2" applyFont="1" applyFill="1" applyAlignment="1">
      <alignment horizontal="center" vertical="center"/>
    </xf>
    <xf numFmtId="0" fontId="5" fillId="0" borderId="0" xfId="2" applyFont="1" applyFill="1" applyAlignment="1">
      <alignment horizontal="left" vertical="center"/>
    </xf>
    <xf numFmtId="0" fontId="3" fillId="0" borderId="1" xfId="2" applyFont="1" applyFill="1" applyBorder="1" applyAlignment="1">
      <alignment horizontal="center" vertical="center"/>
    </xf>
    <xf numFmtId="4" fontId="3" fillId="0" borderId="1" xfId="0" applyNumberFormat="1" applyFont="1" applyFill="1" applyBorder="1" applyAlignment="1">
      <alignment vertical="center"/>
    </xf>
    <xf numFmtId="0" fontId="3" fillId="0" borderId="1" xfId="2" applyFont="1" applyFill="1" applyBorder="1" applyAlignment="1">
      <alignment horizontal="left" vertical="center"/>
    </xf>
    <xf numFmtId="4" fontId="3" fillId="0" borderId="1" xfId="2" applyNumberFormat="1" applyFont="1" applyFill="1" applyBorder="1" applyAlignment="1">
      <alignment vertical="center"/>
    </xf>
    <xf numFmtId="49" fontId="3" fillId="0" borderId="1" xfId="0" applyNumberFormat="1" applyFont="1" applyFill="1" applyBorder="1" applyAlignment="1">
      <alignment horizontal="left" vertical="center"/>
    </xf>
    <xf numFmtId="0" fontId="3" fillId="0" borderId="1" xfId="0" applyFont="1" applyFill="1" applyBorder="1" applyAlignment="1">
      <alignment horizontal="left"/>
    </xf>
    <xf numFmtId="0" fontId="3" fillId="0" borderId="1" xfId="0" applyFont="1" applyFill="1" applyBorder="1" applyAlignment="1">
      <alignment horizontal="center"/>
    </xf>
    <xf numFmtId="0" fontId="3" fillId="0" borderId="1" xfId="2" applyFont="1" applyFill="1" applyBorder="1" applyAlignment="1">
      <alignment vertical="center"/>
    </xf>
    <xf numFmtId="0" fontId="3" fillId="0" borderId="1" xfId="0" applyFont="1" applyFill="1" applyBorder="1" applyAlignment="1">
      <alignment horizontal="left" vertical="center"/>
    </xf>
    <xf numFmtId="0" fontId="3" fillId="0" borderId="1" xfId="6" applyNumberFormat="1" applyFont="1" applyFill="1" applyBorder="1" applyAlignment="1">
      <alignment horizontal="left" vertical="center"/>
    </xf>
    <xf numFmtId="0" fontId="3" fillId="0" borderId="1" xfId="0" applyFont="1" applyFill="1" applyBorder="1" applyAlignment="1">
      <alignment horizontal="center" vertical="center"/>
    </xf>
    <xf numFmtId="4" fontId="3" fillId="0" borderId="1" xfId="2" applyNumberFormat="1" applyFont="1" applyFill="1" applyBorder="1" applyAlignment="1">
      <alignment horizontal="left" vertical="center"/>
    </xf>
    <xf numFmtId="4" fontId="3" fillId="0" borderId="0" xfId="2" applyNumberFormat="1" applyFont="1" applyFill="1" applyAlignment="1">
      <alignment horizontal="center" vertical="center"/>
    </xf>
    <xf numFmtId="0" fontId="3" fillId="0" borderId="1" xfId="6" applyFont="1" applyFill="1" applyBorder="1" applyAlignment="1">
      <alignment horizontal="left" vertical="center"/>
    </xf>
    <xf numFmtId="4" fontId="3" fillId="0" borderId="1" xfId="0" applyNumberFormat="1" applyFont="1" applyFill="1" applyBorder="1" applyAlignment="1">
      <alignment horizontal="left" vertical="center"/>
    </xf>
    <xf numFmtId="0" fontId="3" fillId="0" borderId="1" xfId="12" applyFont="1" applyFill="1" applyBorder="1" applyAlignment="1">
      <alignment horizontal="left" vertical="center"/>
    </xf>
    <xf numFmtId="49" fontId="3" fillId="0" borderId="1" xfId="2" applyNumberFormat="1" applyFont="1" applyFill="1" applyBorder="1" applyAlignment="1">
      <alignment horizontal="left" vertical="center"/>
    </xf>
    <xf numFmtId="0" fontId="14" fillId="0" borderId="1" xfId="2" applyFont="1" applyFill="1" applyBorder="1" applyAlignment="1">
      <alignment horizontal="left" vertical="center"/>
    </xf>
    <xf numFmtId="0" fontId="15" fillId="0" borderId="1" xfId="0" applyFont="1" applyFill="1" applyBorder="1" applyAlignment="1">
      <alignment horizontal="left" vertical="center"/>
    </xf>
    <xf numFmtId="0" fontId="3" fillId="0" borderId="0" xfId="2"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1" xfId="2" applyNumberFormat="1" applyFont="1" applyFill="1" applyBorder="1" applyAlignment="1">
      <alignment horizontal="center" vertical="center"/>
    </xf>
    <xf numFmtId="4" fontId="3" fillId="0" borderId="1" xfId="15" applyNumberFormat="1" applyFont="1" applyFill="1" applyBorder="1" applyAlignment="1">
      <alignment horizontal="left" vertical="center"/>
    </xf>
    <xf numFmtId="4" fontId="5" fillId="0" borderId="1" xfId="2" applyNumberFormat="1" applyFont="1" applyFill="1" applyBorder="1" applyAlignment="1">
      <alignment horizontal="left" vertical="center"/>
    </xf>
    <xf numFmtId="164" fontId="3" fillId="0" borderId="1" xfId="1" applyFont="1" applyFill="1" applyBorder="1" applyAlignment="1">
      <alignment horizontal="left" vertical="center"/>
    </xf>
    <xf numFmtId="4" fontId="5" fillId="0" borderId="0" xfId="2" applyNumberFormat="1" applyFont="1" applyFill="1" applyAlignment="1">
      <alignment horizontal="left" vertical="center"/>
    </xf>
    <xf numFmtId="4" fontId="3" fillId="0" borderId="0" xfId="2" applyNumberFormat="1" applyFont="1" applyFill="1" applyAlignment="1">
      <alignment horizontal="left" vertical="center"/>
    </xf>
    <xf numFmtId="3" fontId="3" fillId="0" borderId="1" xfId="2" applyNumberFormat="1" applyFont="1" applyFill="1" applyBorder="1" applyAlignment="1">
      <alignment horizontal="left" vertical="center"/>
    </xf>
    <xf numFmtId="4" fontId="3" fillId="0" borderId="1" xfId="0" applyNumberFormat="1" applyFont="1" applyFill="1" applyBorder="1" applyAlignment="1">
      <alignment horizontal="left"/>
    </xf>
    <xf numFmtId="0" fontId="3" fillId="0" borderId="1" xfId="0" applyNumberFormat="1" applyFont="1" applyFill="1" applyBorder="1" applyAlignment="1">
      <alignment horizontal="left"/>
    </xf>
    <xf numFmtId="4" fontId="3" fillId="0" borderId="0" xfId="2" applyNumberFormat="1" applyFont="1" applyFill="1" applyBorder="1" applyAlignment="1">
      <alignment horizontal="left" vertical="center"/>
    </xf>
    <xf numFmtId="0" fontId="3" fillId="0" borderId="0" xfId="0" applyFont="1" applyFill="1" applyAlignment="1">
      <alignment horizontal="left"/>
    </xf>
    <xf numFmtId="0" fontId="3" fillId="0" borderId="0" xfId="2" applyFont="1" applyFill="1" applyAlignment="1">
      <alignment vertical="center"/>
    </xf>
    <xf numFmtId="0" fontId="3" fillId="0" borderId="0" xfId="21" applyFont="1" applyFill="1" applyAlignment="1">
      <alignment horizontal="left"/>
    </xf>
    <xf numFmtId="0" fontId="3" fillId="0" borderId="0" xfId="21" applyFont="1" applyFill="1" applyAlignment="1"/>
    <xf numFmtId="0" fontId="3" fillId="0" borderId="0" xfId="0" applyFont="1" applyFill="1" applyAlignment="1"/>
    <xf numFmtId="167" fontId="5" fillId="0" borderId="0" xfId="2" applyNumberFormat="1" applyFont="1" applyFill="1" applyAlignment="1">
      <alignment vertical="center"/>
    </xf>
    <xf numFmtId="0" fontId="3" fillId="0" borderId="0" xfId="0" applyFont="1" applyFill="1" applyAlignment="1">
      <alignment horizontal="center"/>
    </xf>
    <xf numFmtId="0" fontId="3" fillId="0" borderId="0" xfId="2" applyFont="1" applyFill="1" applyAlignment="1">
      <alignment horizontal="right" vertical="center"/>
    </xf>
    <xf numFmtId="4" fontId="3" fillId="0" borderId="0" xfId="2" applyNumberFormat="1" applyFont="1" applyFill="1" applyAlignment="1">
      <alignment horizontal="right" vertical="center"/>
    </xf>
    <xf numFmtId="4" fontId="3" fillId="0" borderId="0" xfId="2" applyNumberFormat="1" applyFont="1" applyFill="1" applyAlignment="1">
      <alignment horizontal="left" vertical="center" wrapText="1"/>
    </xf>
    <xf numFmtId="4" fontId="3" fillId="0" borderId="0" xfId="2" applyNumberFormat="1" applyFont="1" applyFill="1" applyAlignment="1">
      <alignment vertical="center" wrapText="1"/>
    </xf>
    <xf numFmtId="4" fontId="3" fillId="0" borderId="0" xfId="2" applyNumberFormat="1" applyFont="1" applyFill="1" applyAlignment="1">
      <alignment horizontal="center" vertical="center" wrapText="1"/>
    </xf>
    <xf numFmtId="0" fontId="3" fillId="0" borderId="0" xfId="2" applyFont="1" applyFill="1" applyAlignment="1">
      <alignment horizontal="center" vertical="center" wrapText="1"/>
    </xf>
    <xf numFmtId="0" fontId="3" fillId="0" borderId="0" xfId="2" applyFont="1" applyFill="1" applyAlignment="1">
      <alignment vertical="center" wrapText="1"/>
    </xf>
    <xf numFmtId="0" fontId="3" fillId="0" borderId="0" xfId="2" applyFont="1" applyFill="1" applyAlignment="1">
      <alignment horizontal="right" vertical="center" wrapText="1"/>
    </xf>
    <xf numFmtId="4" fontId="3" fillId="0" borderId="0" xfId="2" applyNumberFormat="1" applyFont="1" applyFill="1" applyAlignment="1">
      <alignment horizontal="right" vertical="center" wrapText="1"/>
    </xf>
    <xf numFmtId="49" fontId="3" fillId="0" borderId="1" xfId="0" applyNumberFormat="1" applyFont="1" applyFill="1" applyBorder="1" applyAlignment="1">
      <alignment horizontal="left"/>
    </xf>
    <xf numFmtId="49" fontId="17" fillId="0" borderId="1" xfId="14" applyNumberFormat="1" applyFont="1" applyFill="1" applyBorder="1" applyAlignment="1">
      <alignment horizontal="left" vertical="center"/>
    </xf>
    <xf numFmtId="49" fontId="12" fillId="0" borderId="1" xfId="0" applyNumberFormat="1" applyFont="1" applyFill="1" applyBorder="1" applyAlignment="1">
      <alignment horizontal="left" vertical="center"/>
    </xf>
    <xf numFmtId="49" fontId="12" fillId="0" borderId="1" xfId="0" applyNumberFormat="1" applyFont="1" applyFill="1" applyBorder="1" applyAlignment="1">
      <alignment horizontal="left"/>
    </xf>
    <xf numFmtId="49" fontId="12" fillId="0" borderId="0" xfId="0" applyNumberFormat="1" applyFont="1" applyFill="1" applyBorder="1" applyAlignment="1">
      <alignment horizontal="left"/>
    </xf>
    <xf numFmtId="4" fontId="12" fillId="0" borderId="1" xfId="0" applyNumberFormat="1" applyFont="1" applyFill="1" applyBorder="1" applyAlignment="1">
      <alignment horizontal="left" vertical="center"/>
    </xf>
    <xf numFmtId="4" fontId="12" fillId="0" borderId="1" xfId="0" applyNumberFormat="1" applyFont="1" applyFill="1" applyBorder="1" applyAlignment="1">
      <alignment horizontal="center" vertical="center"/>
    </xf>
    <xf numFmtId="0" fontId="3" fillId="0" borderId="0" xfId="0" applyNumberFormat="1" applyFont="1" applyFill="1" applyBorder="1" applyAlignment="1">
      <alignment horizontal="left"/>
    </xf>
    <xf numFmtId="49" fontId="12" fillId="0" borderId="0" xfId="0" applyNumberFormat="1" applyFont="1" applyFill="1" applyAlignment="1">
      <alignment horizontal="left"/>
    </xf>
    <xf numFmtId="49" fontId="18" fillId="0" borderId="0" xfId="0" applyNumberFormat="1" applyFont="1" applyFill="1" applyAlignment="1">
      <alignment horizontal="left"/>
    </xf>
    <xf numFmtId="49" fontId="18" fillId="0" borderId="0" xfId="0" applyNumberFormat="1" applyFont="1" applyFill="1" applyAlignment="1">
      <alignment horizontal="center"/>
    </xf>
    <xf numFmtId="167" fontId="18" fillId="0" borderId="0" xfId="2" applyNumberFormat="1" applyFont="1" applyFill="1" applyAlignment="1">
      <alignment horizontal="left" vertical="center"/>
    </xf>
    <xf numFmtId="49" fontId="18" fillId="0" borderId="0" xfId="0" applyNumberFormat="1" applyFont="1" applyFill="1" applyAlignment="1">
      <alignment horizontal="left" wrapText="1"/>
    </xf>
    <xf numFmtId="49" fontId="12" fillId="0" borderId="3" xfId="0" applyNumberFormat="1" applyFont="1" applyFill="1" applyBorder="1" applyAlignment="1">
      <alignment horizontal="left"/>
    </xf>
    <xf numFmtId="49" fontId="12" fillId="0" borderId="3" xfId="0" applyNumberFormat="1" applyFont="1" applyFill="1" applyBorder="1" applyAlignment="1">
      <alignment horizontal="left" wrapText="1"/>
    </xf>
    <xf numFmtId="49" fontId="12" fillId="0" borderId="3" xfId="0" applyNumberFormat="1" applyFont="1" applyFill="1" applyBorder="1" applyAlignment="1">
      <alignment horizontal="center"/>
    </xf>
    <xf numFmtId="49" fontId="18" fillId="0" borderId="0" xfId="0" applyNumberFormat="1" applyFont="1" applyFill="1" applyBorder="1" applyAlignment="1">
      <alignment horizontal="left"/>
    </xf>
    <xf numFmtId="49" fontId="12" fillId="0" borderId="0" xfId="0" applyNumberFormat="1" applyFont="1" applyFill="1" applyBorder="1" applyAlignment="1">
      <alignment horizontal="left" wrapText="1"/>
    </xf>
    <xf numFmtId="49" fontId="12" fillId="0" borderId="0" xfId="0" applyNumberFormat="1" applyFont="1" applyFill="1" applyBorder="1" applyAlignment="1">
      <alignment horizontal="center"/>
    </xf>
    <xf numFmtId="49" fontId="12" fillId="0" borderId="1" xfId="0" applyNumberFormat="1" applyFont="1" applyFill="1" applyBorder="1" applyAlignment="1">
      <alignment horizontal="left" wrapText="1"/>
    </xf>
    <xf numFmtId="49" fontId="19" fillId="0" borderId="1" xfId="0" applyNumberFormat="1" applyFont="1" applyFill="1" applyBorder="1" applyAlignment="1">
      <alignment horizontal="left"/>
    </xf>
    <xf numFmtId="3" fontId="3" fillId="0" borderId="1" xfId="0" applyNumberFormat="1" applyFont="1" applyFill="1" applyBorder="1" applyAlignment="1">
      <alignment horizontal="left"/>
    </xf>
    <xf numFmtId="3" fontId="14" fillId="0" borderId="1" xfId="0" applyNumberFormat="1" applyFont="1" applyFill="1" applyBorder="1" applyAlignment="1">
      <alignment horizontal="left"/>
    </xf>
    <xf numFmtId="4" fontId="14" fillId="0" borderId="1" xfId="0" applyNumberFormat="1" applyFont="1" applyFill="1" applyBorder="1" applyAlignment="1">
      <alignment horizontal="left"/>
    </xf>
    <xf numFmtId="0" fontId="3" fillId="0" borderId="0" xfId="21" applyFont="1" applyFill="1" applyAlignment="1">
      <alignment horizontal="left" vertical="center"/>
    </xf>
    <xf numFmtId="0" fontId="5" fillId="0" borderId="0" xfId="2" applyFont="1" applyFill="1" applyAlignment="1">
      <alignment horizontal="center" vertical="center" wrapText="1"/>
    </xf>
    <xf numFmtId="0" fontId="3" fillId="0" borderId="1" xfId="0" applyNumberFormat="1" applyFont="1" applyFill="1" applyBorder="1" applyAlignment="1">
      <alignment vertical="top"/>
    </xf>
    <xf numFmtId="0" fontId="3" fillId="0" borderId="1" xfId="0" applyFont="1" applyFill="1" applyBorder="1" applyAlignment="1">
      <alignment vertical="center"/>
    </xf>
    <xf numFmtId="4" fontId="3" fillId="0" borderId="0" xfId="0" applyNumberFormat="1" applyFont="1" applyFill="1" applyBorder="1" applyAlignment="1">
      <alignment horizontal="left" vertic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4" fontId="3" fillId="0" borderId="0" xfId="15" applyNumberFormat="1" applyFont="1" applyFill="1" applyBorder="1" applyAlignment="1">
      <alignment vertical="center"/>
    </xf>
    <xf numFmtId="4" fontId="5" fillId="0" borderId="0" xfId="2" applyNumberFormat="1" applyFont="1" applyFill="1" applyBorder="1" applyAlignment="1">
      <alignment vertical="center"/>
    </xf>
    <xf numFmtId="4" fontId="3" fillId="0" borderId="0" xfId="2" applyNumberFormat="1" applyFont="1" applyFill="1" applyBorder="1" applyAlignment="1">
      <alignment vertical="center"/>
    </xf>
    <xf numFmtId="4" fontId="3" fillId="0" borderId="0" xfId="0" applyNumberFormat="1" applyFont="1" applyFill="1" applyBorder="1" applyAlignment="1">
      <alignment vertical="center"/>
    </xf>
    <xf numFmtId="4" fontId="5" fillId="0" borderId="0" xfId="2" applyNumberFormat="1" applyFont="1" applyFill="1" applyBorder="1" applyAlignment="1">
      <alignment horizontal="center" vertical="center"/>
    </xf>
    <xf numFmtId="3" fontId="3" fillId="0" borderId="0" xfId="2"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xf>
    <xf numFmtId="0" fontId="3" fillId="0" borderId="0" xfId="0" applyFont="1" applyFill="1" applyAlignment="1">
      <alignment horizontal="right"/>
    </xf>
    <xf numFmtId="4" fontId="3" fillId="0" borderId="0" xfId="0" applyNumberFormat="1" applyFont="1" applyFill="1" applyAlignment="1">
      <alignment horizontal="right"/>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right"/>
    </xf>
    <xf numFmtId="4" fontId="3" fillId="0" borderId="0" xfId="0" applyNumberFormat="1" applyFont="1" applyFill="1" applyBorder="1" applyAlignment="1">
      <alignment horizontal="right"/>
    </xf>
    <xf numFmtId="4" fontId="3" fillId="0" borderId="0" xfId="2" applyNumberFormat="1" applyFont="1" applyFill="1" applyAlignment="1">
      <alignment vertical="center"/>
    </xf>
    <xf numFmtId="0" fontId="3" fillId="0" borderId="0" xfId="2" applyFont="1" applyFill="1" applyAlignment="1">
      <alignment horizontal="center"/>
    </xf>
    <xf numFmtId="0" fontId="3" fillId="0" borderId="0" xfId="2" applyFont="1" applyFill="1" applyAlignment="1">
      <alignment horizontal="left" vertical="center" wrapText="1"/>
    </xf>
    <xf numFmtId="4" fontId="5" fillId="0" borderId="1" xfId="2"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horizontal="center" wrapText="1"/>
    </xf>
    <xf numFmtId="0" fontId="5" fillId="0" borderId="1" xfId="2" applyFont="1" applyFill="1" applyBorder="1" applyAlignment="1">
      <alignment horizontal="left" vertical="center"/>
    </xf>
    <xf numFmtId="4" fontId="5" fillId="0" borderId="1" xfId="2" applyNumberFormat="1" applyFont="1" applyFill="1" applyBorder="1" applyAlignment="1">
      <alignment vertical="center"/>
    </xf>
    <xf numFmtId="4" fontId="5" fillId="0" borderId="1" xfId="2" applyNumberFormat="1" applyFont="1" applyFill="1" applyBorder="1" applyAlignment="1">
      <alignment horizontal="center" vertical="center"/>
    </xf>
    <xf numFmtId="3"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xf>
    <xf numFmtId="0" fontId="5" fillId="0" borderId="1" xfId="2" applyFont="1" applyFill="1" applyBorder="1" applyAlignment="1">
      <alignment vertical="center"/>
    </xf>
    <xf numFmtId="4" fontId="3" fillId="0" borderId="1" xfId="15" applyNumberFormat="1" applyFont="1" applyFill="1" applyBorder="1" applyAlignment="1">
      <alignment vertical="center"/>
    </xf>
    <xf numFmtId="3" fontId="3" fillId="0" borderId="1" xfId="2" applyNumberFormat="1" applyFont="1" applyFill="1" applyBorder="1" applyAlignment="1">
      <alignment horizontal="center" vertical="center"/>
    </xf>
    <xf numFmtId="1" fontId="3" fillId="0" borderId="1" xfId="2" applyNumberFormat="1" applyFont="1" applyFill="1" applyBorder="1" applyAlignment="1">
      <alignment horizontal="left" vertical="center"/>
    </xf>
    <xf numFmtId="0" fontId="3" fillId="0" borderId="1" xfId="3" applyFont="1" applyFill="1" applyBorder="1" applyAlignment="1">
      <alignment horizontal="left" vertical="center"/>
    </xf>
    <xf numFmtId="168" fontId="14" fillId="0" borderId="0" xfId="0" applyNumberFormat="1" applyFont="1" applyFill="1" applyAlignment="1">
      <alignment horizontal="right"/>
    </xf>
    <xf numFmtId="49" fontId="5" fillId="0" borderId="1" xfId="0" applyNumberFormat="1" applyFont="1" applyFill="1" applyBorder="1" applyAlignment="1">
      <alignment horizontal="left" vertical="center"/>
    </xf>
    <xf numFmtId="49" fontId="5" fillId="0" borderId="12" xfId="0" applyNumberFormat="1" applyFont="1" applyFill="1" applyBorder="1" applyAlignment="1">
      <alignment horizontal="left" vertical="center"/>
    </xf>
    <xf numFmtId="49" fontId="5" fillId="0" borderId="4" xfId="0" applyNumberFormat="1" applyFont="1" applyFill="1" applyBorder="1" applyAlignment="1">
      <alignment horizontal="center"/>
    </xf>
    <xf numFmtId="49" fontId="5" fillId="0" borderId="5" xfId="0" applyNumberFormat="1" applyFont="1" applyFill="1" applyBorder="1" applyAlignment="1">
      <alignment horizontal="center"/>
    </xf>
    <xf numFmtId="49" fontId="5" fillId="0" borderId="6" xfId="0" applyNumberFormat="1" applyFont="1" applyFill="1" applyBorder="1" applyAlignment="1">
      <alignment horizontal="center" vertical="center"/>
    </xf>
    <xf numFmtId="49" fontId="5" fillId="0" borderId="6" xfId="0" applyNumberFormat="1" applyFont="1" applyFill="1" applyBorder="1" applyAlignment="1">
      <alignment horizontal="center"/>
    </xf>
    <xf numFmtId="49" fontId="5" fillId="0" borderId="6" xfId="0" applyNumberFormat="1" applyFont="1" applyFill="1" applyBorder="1" applyAlignment="1">
      <alignment horizontal="left"/>
    </xf>
    <xf numFmtId="49" fontId="5" fillId="0" borderId="6" xfId="0" applyNumberFormat="1" applyFont="1" applyFill="1" applyBorder="1" applyAlignment="1">
      <alignment horizontal="left" vertical="center"/>
    </xf>
    <xf numFmtId="49" fontId="12"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xf>
    <xf numFmtId="49" fontId="10" fillId="0" borderId="1" xfId="14" applyNumberFormat="1" applyFont="1" applyFill="1" applyBorder="1" applyAlignment="1">
      <alignment horizontal="left" vertical="center"/>
    </xf>
    <xf numFmtId="49" fontId="3" fillId="0" borderId="1" xfId="14" applyNumberFormat="1" applyFont="1" applyFill="1" applyBorder="1" applyAlignment="1">
      <alignment horizontal="left" vertical="center"/>
    </xf>
    <xf numFmtId="1" fontId="14" fillId="0" borderId="1" xfId="0" applyNumberFormat="1" applyFont="1" applyFill="1" applyBorder="1" applyAlignment="1">
      <alignment horizontal="center" vertical="center"/>
    </xf>
    <xf numFmtId="49" fontId="10" fillId="0" borderId="1" xfId="14" applyNumberFormat="1" applyFont="1" applyFill="1" applyBorder="1" applyAlignment="1">
      <alignment horizontal="center" vertical="center"/>
    </xf>
    <xf numFmtId="49" fontId="17" fillId="0" borderId="1" xfId="14" applyNumberFormat="1" applyFont="1" applyFill="1" applyBorder="1" applyAlignment="1">
      <alignment horizontal="center" vertical="center"/>
    </xf>
    <xf numFmtId="1" fontId="14" fillId="0" borderId="1" xfId="0" applyNumberFormat="1" applyFont="1" applyFill="1" applyBorder="1" applyAlignment="1">
      <alignment horizontal="left" vertical="center"/>
    </xf>
    <xf numFmtId="0" fontId="12" fillId="0" borderId="1" xfId="0" applyNumberFormat="1" applyFont="1" applyFill="1" applyBorder="1" applyAlignment="1">
      <alignment horizontal="left"/>
    </xf>
    <xf numFmtId="0" fontId="17" fillId="0" borderId="1" xfId="14" applyNumberFormat="1" applyFont="1" applyFill="1" applyBorder="1" applyAlignment="1">
      <alignment horizontal="left" vertical="center"/>
    </xf>
    <xf numFmtId="49" fontId="18" fillId="0" borderId="0" xfId="0" applyNumberFormat="1" applyFont="1" applyFill="1" applyBorder="1" applyAlignment="1">
      <alignment horizontal="right"/>
    </xf>
    <xf numFmtId="49" fontId="18" fillId="0" borderId="1" xfId="0" applyNumberFormat="1" applyFont="1" applyFill="1" applyBorder="1" applyAlignment="1">
      <alignment horizontal="left"/>
    </xf>
    <xf numFmtId="49" fontId="18" fillId="0" borderId="1" xfId="0" applyNumberFormat="1" applyFont="1" applyFill="1" applyBorder="1" applyAlignment="1">
      <alignment horizontal="left" wrapText="1"/>
    </xf>
    <xf numFmtId="49" fontId="18" fillId="0" borderId="1" xfId="0" applyNumberFormat="1" applyFont="1" applyFill="1" applyBorder="1" applyAlignment="1">
      <alignment horizontal="center"/>
    </xf>
    <xf numFmtId="4" fontId="18" fillId="0" borderId="1" xfId="0" applyNumberFormat="1" applyFont="1" applyFill="1" applyBorder="1" applyAlignment="1">
      <alignment horizontal="left" vertical="center"/>
    </xf>
    <xf numFmtId="4" fontId="18"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top"/>
    </xf>
    <xf numFmtId="49" fontId="3" fillId="0" borderId="1" xfId="0" applyNumberFormat="1" applyFont="1" applyFill="1" applyBorder="1" applyAlignment="1">
      <alignment vertical="center"/>
    </xf>
    <xf numFmtId="1" fontId="11" fillId="0" borderId="1" xfId="0" applyNumberFormat="1" applyFont="1" applyFill="1" applyBorder="1" applyAlignment="1">
      <alignment horizontal="center" vertical="center"/>
    </xf>
    <xf numFmtId="0" fontId="14" fillId="0" borderId="1" xfId="2" applyFont="1" applyFill="1" applyBorder="1" applyAlignment="1">
      <alignment horizontal="center" vertical="center"/>
    </xf>
    <xf numFmtId="164" fontId="3" fillId="0" borderId="1" xfId="1" applyFont="1" applyFill="1" applyBorder="1" applyAlignment="1">
      <alignment horizontal="left"/>
    </xf>
    <xf numFmtId="164" fontId="14" fillId="0" borderId="1" xfId="1" applyFont="1" applyFill="1" applyBorder="1" applyAlignment="1">
      <alignment horizontal="left"/>
    </xf>
    <xf numFmtId="1" fontId="3" fillId="0" borderId="1" xfId="0" applyNumberFormat="1" applyFont="1" applyFill="1" applyBorder="1" applyAlignment="1">
      <alignment horizontal="left"/>
    </xf>
    <xf numFmtId="49" fontId="5" fillId="0" borderId="1" xfId="0" applyNumberFormat="1" applyFont="1" applyFill="1" applyBorder="1" applyAlignment="1">
      <alignment horizontal="left" vertical="center"/>
    </xf>
    <xf numFmtId="49" fontId="5" fillId="0" borderId="12"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5" fillId="0" borderId="13"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2" xfId="0" applyNumberFormat="1" applyFont="1" applyFill="1" applyBorder="1" applyAlignment="1">
      <alignment horizontal="left"/>
    </xf>
    <xf numFmtId="49" fontId="3" fillId="0" borderId="2" xfId="0" applyNumberFormat="1" applyFont="1" applyFill="1" applyBorder="1" applyAlignment="1">
      <alignment horizontal="left"/>
    </xf>
    <xf numFmtId="49" fontId="5" fillId="0" borderId="7"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0" fontId="3" fillId="0" borderId="0" xfId="2" applyFont="1" applyFill="1" applyAlignment="1">
      <alignment horizontal="left" vertical="center" wrapText="1"/>
    </xf>
    <xf numFmtId="4" fontId="5" fillId="0" borderId="1" xfId="2"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horizontal="center" wrapText="1"/>
    </xf>
    <xf numFmtId="0" fontId="5" fillId="0" borderId="1" xfId="2" applyFont="1" applyFill="1" applyBorder="1" applyAlignment="1">
      <alignment horizontal="left" vertical="center" wrapText="1"/>
    </xf>
    <xf numFmtId="4" fontId="5" fillId="0" borderId="1" xfId="2" applyNumberFormat="1" applyFont="1" applyFill="1" applyBorder="1" applyAlignment="1">
      <alignment horizontal="left" vertical="center" wrapText="1"/>
    </xf>
    <xf numFmtId="0" fontId="5" fillId="0" borderId="1" xfId="0" applyFont="1" applyFill="1" applyBorder="1" applyAlignment="1">
      <alignment horizontal="left" vertical="center" wrapText="1"/>
    </xf>
  </cellXfs>
  <cellStyles count="22">
    <cellStyle name="Normal 2 3 2 2 2" xfId="5"/>
    <cellStyle name="Normal 3" xfId="16"/>
    <cellStyle name="Обычный" xfId="0" builtinId="0"/>
    <cellStyle name="Обычный 10 2 2" xfId="7"/>
    <cellStyle name="Обычный 11" xfId="9"/>
    <cellStyle name="Обычный 14" xfId="21"/>
    <cellStyle name="Обычный 142" xfId="20"/>
    <cellStyle name="Обычный 15 2" xfId="10"/>
    <cellStyle name="Обычный 16" xfId="15"/>
    <cellStyle name="Обычный 2 2" xfId="2"/>
    <cellStyle name="Обычный 2 2 2 2" xfId="18"/>
    <cellStyle name="Обычный 2_План ГЗ на 2011г  первочередные " xfId="17"/>
    <cellStyle name="Обычный 3 2" xfId="8"/>
    <cellStyle name="Обычный 4 2" xfId="11"/>
    <cellStyle name="Обычный 4 2 2" xfId="4"/>
    <cellStyle name="Обычный_Лист1" xfId="14"/>
    <cellStyle name="Обычный_Лист3" xfId="12"/>
    <cellStyle name="Обычный_Производственная программа на 2006 год ДОТиОС АО РД КМГ" xfId="3"/>
    <cellStyle name="Стиль 1" xfId="6"/>
    <cellStyle name="Финансовый" xfId="1" builtinId="3"/>
    <cellStyle name="Финансовый 10" xfId="19"/>
    <cellStyle name="Финансовый 2" xfId="13"/>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922"/>
  <sheetViews>
    <sheetView tabSelected="1" zoomScale="70" zoomScaleNormal="70" workbookViewId="0">
      <pane ySplit="7" topLeftCell="A8" activePane="bottomLeft" state="frozen"/>
      <selection pane="bottomLeft" activeCell="Q18" sqref="Q18"/>
    </sheetView>
  </sheetViews>
  <sheetFormatPr defaultRowHeight="15" x14ac:dyDescent="0.25"/>
  <cols>
    <col min="1" max="4" width="9.140625" style="58"/>
    <col min="5" max="5" width="8.28515625" style="58" customWidth="1"/>
    <col min="6" max="6" width="18.85546875" style="58" customWidth="1"/>
    <col min="7" max="8" width="16.140625" style="71" customWidth="1"/>
    <col min="9" max="9" width="5" style="58" customWidth="1"/>
    <col min="10" max="10" width="3.85546875" style="58" customWidth="1"/>
    <col min="11" max="11" width="6.28515625" style="58" customWidth="1"/>
    <col min="12" max="12" width="7" style="58" customWidth="1"/>
    <col min="13" max="14" width="10.7109375" style="58" customWidth="1"/>
    <col min="15" max="15" width="8.140625" style="58" customWidth="1"/>
    <col min="16" max="16" width="5.85546875" style="58" customWidth="1"/>
    <col min="17" max="17" width="10.140625" style="58" customWidth="1"/>
    <col min="18" max="18" width="38.85546875" style="71" customWidth="1"/>
    <col min="19" max="19" width="4.28515625" style="58" customWidth="1"/>
    <col min="20" max="22" width="11" style="58" customWidth="1"/>
    <col min="23" max="23" width="5.28515625" style="72" customWidth="1"/>
    <col min="24" max="24" width="7.7109375" style="72" customWidth="1"/>
    <col min="25" max="25" width="5.42578125" style="72" customWidth="1"/>
    <col min="26" max="26" width="5.5703125" style="58" customWidth="1"/>
    <col min="27" max="27" width="8.85546875" style="58" customWidth="1"/>
    <col min="28" max="28" width="4.5703125" style="58" customWidth="1"/>
    <col min="29" max="29" width="16.42578125" style="58" customWidth="1"/>
    <col min="30" max="31" width="18.140625" style="58" customWidth="1"/>
    <col min="32" max="32" width="5.5703125" style="58" customWidth="1"/>
    <col min="33" max="33" width="16" style="58" customWidth="1"/>
    <col min="34" max="34" width="17.140625" style="58" customWidth="1"/>
    <col min="35" max="35" width="18.28515625" style="58" customWidth="1"/>
    <col min="36" max="36" width="4.42578125" style="58" customWidth="1"/>
    <col min="37" max="37" width="16" style="58" customWidth="1"/>
    <col min="38" max="38" width="17.140625" style="58" customWidth="1"/>
    <col min="39" max="39" width="16.7109375" style="58" customWidth="1"/>
    <col min="40" max="40" width="9" style="58" customWidth="1"/>
    <col min="41" max="41" width="13" style="58" customWidth="1"/>
    <col min="42" max="42" width="14" style="58" customWidth="1"/>
    <col min="43" max="43" width="14.28515625" style="58" customWidth="1"/>
    <col min="44" max="44" width="9.85546875" style="58" customWidth="1"/>
    <col min="45" max="45" width="13.5703125" style="58" customWidth="1"/>
    <col min="46" max="46" width="15.140625" style="58" customWidth="1"/>
    <col min="47" max="47" width="14.85546875" style="58" customWidth="1"/>
    <col min="48" max="51" width="7.42578125" style="58" customWidth="1"/>
    <col min="52" max="52" width="4" style="58" customWidth="1"/>
    <col min="53" max="54" width="18.28515625" style="58" customWidth="1"/>
    <col min="55" max="55" width="14" style="58" customWidth="1"/>
    <col min="56" max="56" width="6.5703125" style="58" customWidth="1"/>
    <col min="57" max="57" width="49" style="58" customWidth="1"/>
    <col min="58" max="66" width="5.140625" style="58" customWidth="1"/>
    <col min="67" max="67" width="16.28515625" style="58" customWidth="1"/>
    <col min="68" max="68" width="35.42578125" style="58" customWidth="1"/>
    <col min="69" max="260" width="9.140625" style="58"/>
    <col min="261" max="261" width="7.42578125" style="58" customWidth="1"/>
    <col min="262" max="262" width="20.28515625" style="58" customWidth="1"/>
    <col min="263" max="263" width="24.7109375" style="58" customWidth="1"/>
    <col min="264" max="264" width="35.7109375" style="58" customWidth="1"/>
    <col min="265" max="265" width="5" style="58" customWidth="1"/>
    <col min="266" max="266" width="12.85546875" style="58" customWidth="1"/>
    <col min="267" max="267" width="10.7109375" style="58" customWidth="1"/>
    <col min="268" max="268" width="7" style="58" customWidth="1"/>
    <col min="269" max="269" width="12.28515625" style="58" customWidth="1"/>
    <col min="270" max="270" width="10.7109375" style="58" customWidth="1"/>
    <col min="271" max="271" width="10.85546875" style="58" customWidth="1"/>
    <col min="272" max="272" width="8.85546875" style="58" customWidth="1"/>
    <col min="273" max="273" width="13.85546875" style="58" customWidth="1"/>
    <col min="274" max="274" width="20.42578125" style="58" customWidth="1"/>
    <col min="275" max="275" width="12.28515625" style="58" customWidth="1"/>
    <col min="276" max="276" width="19.28515625" style="58" customWidth="1"/>
    <col min="277" max="277" width="11.85546875" style="58" customWidth="1"/>
    <col min="278" max="278" width="9.140625" style="58" customWidth="1"/>
    <col min="279" max="279" width="13.42578125" style="58" customWidth="1"/>
    <col min="280" max="280" width="15.28515625" style="58" customWidth="1"/>
    <col min="281" max="281" width="15.42578125" style="58" customWidth="1"/>
    <col min="282" max="283" width="14.42578125" style="58" customWidth="1"/>
    <col min="284" max="284" width="5" style="58" customWidth="1"/>
    <col min="285" max="287" width="15.140625" style="58" customWidth="1"/>
    <col min="288" max="288" width="4.28515625" style="58" customWidth="1"/>
    <col min="289" max="289" width="16" style="58" customWidth="1"/>
    <col min="290" max="290" width="17.140625" style="58" customWidth="1"/>
    <col min="291" max="291" width="18.28515625" style="58" customWidth="1"/>
    <col min="292" max="292" width="4.85546875" style="58" customWidth="1"/>
    <col min="293" max="293" width="16" style="58" customWidth="1"/>
    <col min="294" max="294" width="17.140625" style="58" customWidth="1"/>
    <col min="295" max="295" width="18.28515625" style="58" customWidth="1"/>
    <col min="296" max="296" width="13.7109375" style="58" customWidth="1"/>
    <col min="297" max="297" width="16" style="58" customWidth="1"/>
    <col min="298" max="298" width="17.140625" style="58" customWidth="1"/>
    <col min="299" max="299" width="18.28515625" style="58" customWidth="1"/>
    <col min="300" max="300" width="13.7109375" style="58" customWidth="1"/>
    <col min="301" max="301" width="16" style="58" customWidth="1"/>
    <col min="302" max="302" width="17.140625" style="58" customWidth="1"/>
    <col min="303" max="303" width="18.28515625" style="58" customWidth="1"/>
    <col min="304" max="304" width="13.7109375" style="58" customWidth="1"/>
    <col min="305" max="305" width="16" style="58" customWidth="1"/>
    <col min="306" max="306" width="17.140625" style="58" customWidth="1"/>
    <col min="307" max="310" width="18.28515625" style="58" customWidth="1"/>
    <col min="311" max="311" width="15" style="58" customWidth="1"/>
    <col min="312" max="312" width="15.7109375" style="58" customWidth="1"/>
    <col min="313" max="313" width="49" style="58" customWidth="1"/>
    <col min="314" max="314" width="19.42578125" style="58" customWidth="1"/>
    <col min="315" max="315" width="14.5703125" style="58" customWidth="1"/>
    <col min="316" max="316" width="12.28515625" style="58" customWidth="1"/>
    <col min="317" max="317" width="14.5703125" style="58" customWidth="1"/>
    <col min="318" max="318" width="11.7109375" style="58" customWidth="1"/>
    <col min="319" max="319" width="14" style="58" customWidth="1"/>
    <col min="320" max="320" width="20.5703125" style="58" customWidth="1"/>
    <col min="321" max="321" width="11.7109375" style="58" customWidth="1"/>
    <col min="322" max="322" width="10.85546875" style="58" customWidth="1"/>
    <col min="323" max="516" width="9.140625" style="58"/>
    <col min="517" max="517" width="7.42578125" style="58" customWidth="1"/>
    <col min="518" max="518" width="20.28515625" style="58" customWidth="1"/>
    <col min="519" max="519" width="24.7109375" style="58" customWidth="1"/>
    <col min="520" max="520" width="35.7109375" style="58" customWidth="1"/>
    <col min="521" max="521" width="5" style="58" customWidth="1"/>
    <col min="522" max="522" width="12.85546875" style="58" customWidth="1"/>
    <col min="523" max="523" width="10.7109375" style="58" customWidth="1"/>
    <col min="524" max="524" width="7" style="58" customWidth="1"/>
    <col min="525" max="525" width="12.28515625" style="58" customWidth="1"/>
    <col min="526" max="526" width="10.7109375" style="58" customWidth="1"/>
    <col min="527" max="527" width="10.85546875" style="58" customWidth="1"/>
    <col min="528" max="528" width="8.85546875" style="58" customWidth="1"/>
    <col min="529" max="529" width="13.85546875" style="58" customWidth="1"/>
    <col min="530" max="530" width="20.42578125" style="58" customWidth="1"/>
    <col min="531" max="531" width="12.28515625" style="58" customWidth="1"/>
    <col min="532" max="532" width="19.28515625" style="58" customWidth="1"/>
    <col min="533" max="533" width="11.85546875" style="58" customWidth="1"/>
    <col min="534" max="534" width="9.140625" style="58" customWidth="1"/>
    <col min="535" max="535" width="13.42578125" style="58" customWidth="1"/>
    <col min="536" max="536" width="15.28515625" style="58" customWidth="1"/>
    <col min="537" max="537" width="15.42578125" style="58" customWidth="1"/>
    <col min="538" max="539" width="14.42578125" style="58" customWidth="1"/>
    <col min="540" max="540" width="5" style="58" customWidth="1"/>
    <col min="541" max="543" width="15.140625" style="58" customWidth="1"/>
    <col min="544" max="544" width="4.28515625" style="58" customWidth="1"/>
    <col min="545" max="545" width="16" style="58" customWidth="1"/>
    <col min="546" max="546" width="17.140625" style="58" customWidth="1"/>
    <col min="547" max="547" width="18.28515625" style="58" customWidth="1"/>
    <col min="548" max="548" width="4.85546875" style="58" customWidth="1"/>
    <col min="549" max="549" width="16" style="58" customWidth="1"/>
    <col min="550" max="550" width="17.140625" style="58" customWidth="1"/>
    <col min="551" max="551" width="18.28515625" style="58" customWidth="1"/>
    <col min="552" max="552" width="13.7109375" style="58" customWidth="1"/>
    <col min="553" max="553" width="16" style="58" customWidth="1"/>
    <col min="554" max="554" width="17.140625" style="58" customWidth="1"/>
    <col min="555" max="555" width="18.28515625" style="58" customWidth="1"/>
    <col min="556" max="556" width="13.7109375" style="58" customWidth="1"/>
    <col min="557" max="557" width="16" style="58" customWidth="1"/>
    <col min="558" max="558" width="17.140625" style="58" customWidth="1"/>
    <col min="559" max="559" width="18.28515625" style="58" customWidth="1"/>
    <col min="560" max="560" width="13.7109375" style="58" customWidth="1"/>
    <col min="561" max="561" width="16" style="58" customWidth="1"/>
    <col min="562" max="562" width="17.140625" style="58" customWidth="1"/>
    <col min="563" max="566" width="18.28515625" style="58" customWidth="1"/>
    <col min="567" max="567" width="15" style="58" customWidth="1"/>
    <col min="568" max="568" width="15.7109375" style="58" customWidth="1"/>
    <col min="569" max="569" width="49" style="58" customWidth="1"/>
    <col min="570" max="570" width="19.42578125" style="58" customWidth="1"/>
    <col min="571" max="571" width="14.5703125" style="58" customWidth="1"/>
    <col min="572" max="572" width="12.28515625" style="58" customWidth="1"/>
    <col min="573" max="573" width="14.5703125" style="58" customWidth="1"/>
    <col min="574" max="574" width="11.7109375" style="58" customWidth="1"/>
    <col min="575" max="575" width="14" style="58" customWidth="1"/>
    <col min="576" max="576" width="20.5703125" style="58" customWidth="1"/>
    <col min="577" max="577" width="11.7109375" style="58" customWidth="1"/>
    <col min="578" max="578" width="10.85546875" style="58" customWidth="1"/>
    <col min="579" max="772" width="9.140625" style="58"/>
    <col min="773" max="773" width="7.42578125" style="58" customWidth="1"/>
    <col min="774" max="774" width="20.28515625" style="58" customWidth="1"/>
    <col min="775" max="775" width="24.7109375" style="58" customWidth="1"/>
    <col min="776" max="776" width="35.7109375" style="58" customWidth="1"/>
    <col min="777" max="777" width="5" style="58" customWidth="1"/>
    <col min="778" max="778" width="12.85546875" style="58" customWidth="1"/>
    <col min="779" max="779" width="10.7109375" style="58" customWidth="1"/>
    <col min="780" max="780" width="7" style="58" customWidth="1"/>
    <col min="781" max="781" width="12.28515625" style="58" customWidth="1"/>
    <col min="782" max="782" width="10.7109375" style="58" customWidth="1"/>
    <col min="783" max="783" width="10.85546875" style="58" customWidth="1"/>
    <col min="784" max="784" width="8.85546875" style="58" customWidth="1"/>
    <col min="785" max="785" width="13.85546875" style="58" customWidth="1"/>
    <col min="786" max="786" width="20.42578125" style="58" customWidth="1"/>
    <col min="787" max="787" width="12.28515625" style="58" customWidth="1"/>
    <col min="788" max="788" width="19.28515625" style="58" customWidth="1"/>
    <col min="789" max="789" width="11.85546875" style="58" customWidth="1"/>
    <col min="790" max="790" width="9.140625" style="58" customWidth="1"/>
    <col min="791" max="791" width="13.42578125" style="58" customWidth="1"/>
    <col min="792" max="792" width="15.28515625" style="58" customWidth="1"/>
    <col min="793" max="793" width="15.42578125" style="58" customWidth="1"/>
    <col min="794" max="795" width="14.42578125" style="58" customWidth="1"/>
    <col min="796" max="796" width="5" style="58" customWidth="1"/>
    <col min="797" max="799" width="15.140625" style="58" customWidth="1"/>
    <col min="800" max="800" width="4.28515625" style="58" customWidth="1"/>
    <col min="801" max="801" width="16" style="58" customWidth="1"/>
    <col min="802" max="802" width="17.140625" style="58" customWidth="1"/>
    <col min="803" max="803" width="18.28515625" style="58" customWidth="1"/>
    <col min="804" max="804" width="4.85546875" style="58" customWidth="1"/>
    <col min="805" max="805" width="16" style="58" customWidth="1"/>
    <col min="806" max="806" width="17.140625" style="58" customWidth="1"/>
    <col min="807" max="807" width="18.28515625" style="58" customWidth="1"/>
    <col min="808" max="808" width="13.7109375" style="58" customWidth="1"/>
    <col min="809" max="809" width="16" style="58" customWidth="1"/>
    <col min="810" max="810" width="17.140625" style="58" customWidth="1"/>
    <col min="811" max="811" width="18.28515625" style="58" customWidth="1"/>
    <col min="812" max="812" width="13.7109375" style="58" customWidth="1"/>
    <col min="813" max="813" width="16" style="58" customWidth="1"/>
    <col min="814" max="814" width="17.140625" style="58" customWidth="1"/>
    <col min="815" max="815" width="18.28515625" style="58" customWidth="1"/>
    <col min="816" max="816" width="13.7109375" style="58" customWidth="1"/>
    <col min="817" max="817" width="16" style="58" customWidth="1"/>
    <col min="818" max="818" width="17.140625" style="58" customWidth="1"/>
    <col min="819" max="822" width="18.28515625" style="58" customWidth="1"/>
    <col min="823" max="823" width="15" style="58" customWidth="1"/>
    <col min="824" max="824" width="15.7109375" style="58" customWidth="1"/>
    <col min="825" max="825" width="49" style="58" customWidth="1"/>
    <col min="826" max="826" width="19.42578125" style="58" customWidth="1"/>
    <col min="827" max="827" width="14.5703125" style="58" customWidth="1"/>
    <col min="828" max="828" width="12.28515625" style="58" customWidth="1"/>
    <col min="829" max="829" width="14.5703125" style="58" customWidth="1"/>
    <col min="830" max="830" width="11.7109375" style="58" customWidth="1"/>
    <col min="831" max="831" width="14" style="58" customWidth="1"/>
    <col min="832" max="832" width="20.5703125" style="58" customWidth="1"/>
    <col min="833" max="833" width="11.7109375" style="58" customWidth="1"/>
    <col min="834" max="834" width="10.85546875" style="58" customWidth="1"/>
    <col min="835" max="1028" width="9.140625" style="58"/>
    <col min="1029" max="1029" width="7.42578125" style="58" customWidth="1"/>
    <col min="1030" max="1030" width="20.28515625" style="58" customWidth="1"/>
    <col min="1031" max="1031" width="24.7109375" style="58" customWidth="1"/>
    <col min="1032" max="1032" width="35.7109375" style="58" customWidth="1"/>
    <col min="1033" max="1033" width="5" style="58" customWidth="1"/>
    <col min="1034" max="1034" width="12.85546875" style="58" customWidth="1"/>
    <col min="1035" max="1035" width="10.7109375" style="58" customWidth="1"/>
    <col min="1036" max="1036" width="7" style="58" customWidth="1"/>
    <col min="1037" max="1037" width="12.28515625" style="58" customWidth="1"/>
    <col min="1038" max="1038" width="10.7109375" style="58" customWidth="1"/>
    <col min="1039" max="1039" width="10.85546875" style="58" customWidth="1"/>
    <col min="1040" max="1040" width="8.85546875" style="58" customWidth="1"/>
    <col min="1041" max="1041" width="13.85546875" style="58" customWidth="1"/>
    <col min="1042" max="1042" width="20.42578125" style="58" customWidth="1"/>
    <col min="1043" max="1043" width="12.28515625" style="58" customWidth="1"/>
    <col min="1044" max="1044" width="19.28515625" style="58" customWidth="1"/>
    <col min="1045" max="1045" width="11.85546875" style="58" customWidth="1"/>
    <col min="1046" max="1046" width="9.140625" style="58" customWidth="1"/>
    <col min="1047" max="1047" width="13.42578125" style="58" customWidth="1"/>
    <col min="1048" max="1048" width="15.28515625" style="58" customWidth="1"/>
    <col min="1049" max="1049" width="15.42578125" style="58" customWidth="1"/>
    <col min="1050" max="1051" width="14.42578125" style="58" customWidth="1"/>
    <col min="1052" max="1052" width="5" style="58" customWidth="1"/>
    <col min="1053" max="1055" width="15.140625" style="58" customWidth="1"/>
    <col min="1056" max="1056" width="4.28515625" style="58" customWidth="1"/>
    <col min="1057" max="1057" width="16" style="58" customWidth="1"/>
    <col min="1058" max="1058" width="17.140625" style="58" customWidth="1"/>
    <col min="1059" max="1059" width="18.28515625" style="58" customWidth="1"/>
    <col min="1060" max="1060" width="4.85546875" style="58" customWidth="1"/>
    <col min="1061" max="1061" width="16" style="58" customWidth="1"/>
    <col min="1062" max="1062" width="17.140625" style="58" customWidth="1"/>
    <col min="1063" max="1063" width="18.28515625" style="58" customWidth="1"/>
    <col min="1064" max="1064" width="13.7109375" style="58" customWidth="1"/>
    <col min="1065" max="1065" width="16" style="58" customWidth="1"/>
    <col min="1066" max="1066" width="17.140625" style="58" customWidth="1"/>
    <col min="1067" max="1067" width="18.28515625" style="58" customWidth="1"/>
    <col min="1068" max="1068" width="13.7109375" style="58" customWidth="1"/>
    <col min="1069" max="1069" width="16" style="58" customWidth="1"/>
    <col min="1070" max="1070" width="17.140625" style="58" customWidth="1"/>
    <col min="1071" max="1071" width="18.28515625" style="58" customWidth="1"/>
    <col min="1072" max="1072" width="13.7109375" style="58" customWidth="1"/>
    <col min="1073" max="1073" width="16" style="58" customWidth="1"/>
    <col min="1074" max="1074" width="17.140625" style="58" customWidth="1"/>
    <col min="1075" max="1078" width="18.28515625" style="58" customWidth="1"/>
    <col min="1079" max="1079" width="15" style="58" customWidth="1"/>
    <col min="1080" max="1080" width="15.7109375" style="58" customWidth="1"/>
    <col min="1081" max="1081" width="49" style="58" customWidth="1"/>
    <col min="1082" max="1082" width="19.42578125" style="58" customWidth="1"/>
    <col min="1083" max="1083" width="14.5703125" style="58" customWidth="1"/>
    <col min="1084" max="1084" width="12.28515625" style="58" customWidth="1"/>
    <col min="1085" max="1085" width="14.5703125" style="58" customWidth="1"/>
    <col min="1086" max="1086" width="11.7109375" style="58" customWidth="1"/>
    <col min="1087" max="1087" width="14" style="58" customWidth="1"/>
    <col min="1088" max="1088" width="20.5703125" style="58" customWidth="1"/>
    <col min="1089" max="1089" width="11.7109375" style="58" customWidth="1"/>
    <col min="1090" max="1090" width="10.85546875" style="58" customWidth="1"/>
    <col min="1091" max="1284" width="9.140625" style="58"/>
    <col min="1285" max="1285" width="7.42578125" style="58" customWidth="1"/>
    <col min="1286" max="1286" width="20.28515625" style="58" customWidth="1"/>
    <col min="1287" max="1287" width="24.7109375" style="58" customWidth="1"/>
    <col min="1288" max="1288" width="35.7109375" style="58" customWidth="1"/>
    <col min="1289" max="1289" width="5" style="58" customWidth="1"/>
    <col min="1290" max="1290" width="12.85546875" style="58" customWidth="1"/>
    <col min="1291" max="1291" width="10.7109375" style="58" customWidth="1"/>
    <col min="1292" max="1292" width="7" style="58" customWidth="1"/>
    <col min="1293" max="1293" width="12.28515625" style="58" customWidth="1"/>
    <col min="1294" max="1294" width="10.7109375" style="58" customWidth="1"/>
    <col min="1295" max="1295" width="10.85546875" style="58" customWidth="1"/>
    <col min="1296" max="1296" width="8.85546875" style="58" customWidth="1"/>
    <col min="1297" max="1297" width="13.85546875" style="58" customWidth="1"/>
    <col min="1298" max="1298" width="20.42578125" style="58" customWidth="1"/>
    <col min="1299" max="1299" width="12.28515625" style="58" customWidth="1"/>
    <col min="1300" max="1300" width="19.28515625" style="58" customWidth="1"/>
    <col min="1301" max="1301" width="11.85546875" style="58" customWidth="1"/>
    <col min="1302" max="1302" width="9.140625" style="58" customWidth="1"/>
    <col min="1303" max="1303" width="13.42578125" style="58" customWidth="1"/>
    <col min="1304" max="1304" width="15.28515625" style="58" customWidth="1"/>
    <col min="1305" max="1305" width="15.42578125" style="58" customWidth="1"/>
    <col min="1306" max="1307" width="14.42578125" style="58" customWidth="1"/>
    <col min="1308" max="1308" width="5" style="58" customWidth="1"/>
    <col min="1309" max="1311" width="15.140625" style="58" customWidth="1"/>
    <col min="1312" max="1312" width="4.28515625" style="58" customWidth="1"/>
    <col min="1313" max="1313" width="16" style="58" customWidth="1"/>
    <col min="1314" max="1314" width="17.140625" style="58" customWidth="1"/>
    <col min="1315" max="1315" width="18.28515625" style="58" customWidth="1"/>
    <col min="1316" max="1316" width="4.85546875" style="58" customWidth="1"/>
    <col min="1317" max="1317" width="16" style="58" customWidth="1"/>
    <col min="1318" max="1318" width="17.140625" style="58" customWidth="1"/>
    <col min="1319" max="1319" width="18.28515625" style="58" customWidth="1"/>
    <col min="1320" max="1320" width="13.7109375" style="58" customWidth="1"/>
    <col min="1321" max="1321" width="16" style="58" customWidth="1"/>
    <col min="1322" max="1322" width="17.140625" style="58" customWidth="1"/>
    <col min="1323" max="1323" width="18.28515625" style="58" customWidth="1"/>
    <col min="1324" max="1324" width="13.7109375" style="58" customWidth="1"/>
    <col min="1325" max="1325" width="16" style="58" customWidth="1"/>
    <col min="1326" max="1326" width="17.140625" style="58" customWidth="1"/>
    <col min="1327" max="1327" width="18.28515625" style="58" customWidth="1"/>
    <col min="1328" max="1328" width="13.7109375" style="58" customWidth="1"/>
    <col min="1329" max="1329" width="16" style="58" customWidth="1"/>
    <col min="1330" max="1330" width="17.140625" style="58" customWidth="1"/>
    <col min="1331" max="1334" width="18.28515625" style="58" customWidth="1"/>
    <col min="1335" max="1335" width="15" style="58" customWidth="1"/>
    <col min="1336" max="1336" width="15.7109375" style="58" customWidth="1"/>
    <col min="1337" max="1337" width="49" style="58" customWidth="1"/>
    <col min="1338" max="1338" width="19.42578125" style="58" customWidth="1"/>
    <col min="1339" max="1339" width="14.5703125" style="58" customWidth="1"/>
    <col min="1340" max="1340" width="12.28515625" style="58" customWidth="1"/>
    <col min="1341" max="1341" width="14.5703125" style="58" customWidth="1"/>
    <col min="1342" max="1342" width="11.7109375" style="58" customWidth="1"/>
    <col min="1343" max="1343" width="14" style="58" customWidth="1"/>
    <col min="1344" max="1344" width="20.5703125" style="58" customWidth="1"/>
    <col min="1345" max="1345" width="11.7109375" style="58" customWidth="1"/>
    <col min="1346" max="1346" width="10.85546875" style="58" customWidth="1"/>
    <col min="1347" max="1540" width="9.140625" style="58"/>
    <col min="1541" max="1541" width="7.42578125" style="58" customWidth="1"/>
    <col min="1542" max="1542" width="20.28515625" style="58" customWidth="1"/>
    <col min="1543" max="1543" width="24.7109375" style="58" customWidth="1"/>
    <col min="1544" max="1544" width="35.7109375" style="58" customWidth="1"/>
    <col min="1545" max="1545" width="5" style="58" customWidth="1"/>
    <col min="1546" max="1546" width="12.85546875" style="58" customWidth="1"/>
    <col min="1547" max="1547" width="10.7109375" style="58" customWidth="1"/>
    <col min="1548" max="1548" width="7" style="58" customWidth="1"/>
    <col min="1549" max="1549" width="12.28515625" style="58" customWidth="1"/>
    <col min="1550" max="1550" width="10.7109375" style="58" customWidth="1"/>
    <col min="1551" max="1551" width="10.85546875" style="58" customWidth="1"/>
    <col min="1552" max="1552" width="8.85546875" style="58" customWidth="1"/>
    <col min="1553" max="1553" width="13.85546875" style="58" customWidth="1"/>
    <col min="1554" max="1554" width="20.42578125" style="58" customWidth="1"/>
    <col min="1555" max="1555" width="12.28515625" style="58" customWidth="1"/>
    <col min="1556" max="1556" width="19.28515625" style="58" customWidth="1"/>
    <col min="1557" max="1557" width="11.85546875" style="58" customWidth="1"/>
    <col min="1558" max="1558" width="9.140625" style="58" customWidth="1"/>
    <col min="1559" max="1559" width="13.42578125" style="58" customWidth="1"/>
    <col min="1560" max="1560" width="15.28515625" style="58" customWidth="1"/>
    <col min="1561" max="1561" width="15.42578125" style="58" customWidth="1"/>
    <col min="1562" max="1563" width="14.42578125" style="58" customWidth="1"/>
    <col min="1564" max="1564" width="5" style="58" customWidth="1"/>
    <col min="1565" max="1567" width="15.140625" style="58" customWidth="1"/>
    <col min="1568" max="1568" width="4.28515625" style="58" customWidth="1"/>
    <col min="1569" max="1569" width="16" style="58" customWidth="1"/>
    <col min="1570" max="1570" width="17.140625" style="58" customWidth="1"/>
    <col min="1571" max="1571" width="18.28515625" style="58" customWidth="1"/>
    <col min="1572" max="1572" width="4.85546875" style="58" customWidth="1"/>
    <col min="1573" max="1573" width="16" style="58" customWidth="1"/>
    <col min="1574" max="1574" width="17.140625" style="58" customWidth="1"/>
    <col min="1575" max="1575" width="18.28515625" style="58" customWidth="1"/>
    <col min="1576" max="1576" width="13.7109375" style="58" customWidth="1"/>
    <col min="1577" max="1577" width="16" style="58" customWidth="1"/>
    <col min="1578" max="1578" width="17.140625" style="58" customWidth="1"/>
    <col min="1579" max="1579" width="18.28515625" style="58" customWidth="1"/>
    <col min="1580" max="1580" width="13.7109375" style="58" customWidth="1"/>
    <col min="1581" max="1581" width="16" style="58" customWidth="1"/>
    <col min="1582" max="1582" width="17.140625" style="58" customWidth="1"/>
    <col min="1583" max="1583" width="18.28515625" style="58" customWidth="1"/>
    <col min="1584" max="1584" width="13.7109375" style="58" customWidth="1"/>
    <col min="1585" max="1585" width="16" style="58" customWidth="1"/>
    <col min="1586" max="1586" width="17.140625" style="58" customWidth="1"/>
    <col min="1587" max="1590" width="18.28515625" style="58" customWidth="1"/>
    <col min="1591" max="1591" width="15" style="58" customWidth="1"/>
    <col min="1592" max="1592" width="15.7109375" style="58" customWidth="1"/>
    <col min="1593" max="1593" width="49" style="58" customWidth="1"/>
    <col min="1594" max="1594" width="19.42578125" style="58" customWidth="1"/>
    <col min="1595" max="1595" width="14.5703125" style="58" customWidth="1"/>
    <col min="1596" max="1596" width="12.28515625" style="58" customWidth="1"/>
    <col min="1597" max="1597" width="14.5703125" style="58" customWidth="1"/>
    <col min="1598" max="1598" width="11.7109375" style="58" customWidth="1"/>
    <col min="1599" max="1599" width="14" style="58" customWidth="1"/>
    <col min="1600" max="1600" width="20.5703125" style="58" customWidth="1"/>
    <col min="1601" max="1601" width="11.7109375" style="58" customWidth="1"/>
    <col min="1602" max="1602" width="10.85546875" style="58" customWidth="1"/>
    <col min="1603" max="1796" width="9.140625" style="58"/>
    <col min="1797" max="1797" width="7.42578125" style="58" customWidth="1"/>
    <col min="1798" max="1798" width="20.28515625" style="58" customWidth="1"/>
    <col min="1799" max="1799" width="24.7109375" style="58" customWidth="1"/>
    <col min="1800" max="1800" width="35.7109375" style="58" customWidth="1"/>
    <col min="1801" max="1801" width="5" style="58" customWidth="1"/>
    <col min="1802" max="1802" width="12.85546875" style="58" customWidth="1"/>
    <col min="1803" max="1803" width="10.7109375" style="58" customWidth="1"/>
    <col min="1804" max="1804" width="7" style="58" customWidth="1"/>
    <col min="1805" max="1805" width="12.28515625" style="58" customWidth="1"/>
    <col min="1806" max="1806" width="10.7109375" style="58" customWidth="1"/>
    <col min="1807" max="1807" width="10.85546875" style="58" customWidth="1"/>
    <col min="1808" max="1808" width="8.85546875" style="58" customWidth="1"/>
    <col min="1809" max="1809" width="13.85546875" style="58" customWidth="1"/>
    <col min="1810" max="1810" width="20.42578125" style="58" customWidth="1"/>
    <col min="1811" max="1811" width="12.28515625" style="58" customWidth="1"/>
    <col min="1812" max="1812" width="19.28515625" style="58" customWidth="1"/>
    <col min="1813" max="1813" width="11.85546875" style="58" customWidth="1"/>
    <col min="1814" max="1814" width="9.140625" style="58" customWidth="1"/>
    <col min="1815" max="1815" width="13.42578125" style="58" customWidth="1"/>
    <col min="1816" max="1816" width="15.28515625" style="58" customWidth="1"/>
    <col min="1817" max="1817" width="15.42578125" style="58" customWidth="1"/>
    <col min="1818" max="1819" width="14.42578125" style="58" customWidth="1"/>
    <col min="1820" max="1820" width="5" style="58" customWidth="1"/>
    <col min="1821" max="1823" width="15.140625" style="58" customWidth="1"/>
    <col min="1824" max="1824" width="4.28515625" style="58" customWidth="1"/>
    <col min="1825" max="1825" width="16" style="58" customWidth="1"/>
    <col min="1826" max="1826" width="17.140625" style="58" customWidth="1"/>
    <col min="1827" max="1827" width="18.28515625" style="58" customWidth="1"/>
    <col min="1828" max="1828" width="4.85546875" style="58" customWidth="1"/>
    <col min="1829" max="1829" width="16" style="58" customWidth="1"/>
    <col min="1830" max="1830" width="17.140625" style="58" customWidth="1"/>
    <col min="1831" max="1831" width="18.28515625" style="58" customWidth="1"/>
    <col min="1832" max="1832" width="13.7109375" style="58" customWidth="1"/>
    <col min="1833" max="1833" width="16" style="58" customWidth="1"/>
    <col min="1834" max="1834" width="17.140625" style="58" customWidth="1"/>
    <col min="1835" max="1835" width="18.28515625" style="58" customWidth="1"/>
    <col min="1836" max="1836" width="13.7109375" style="58" customWidth="1"/>
    <col min="1837" max="1837" width="16" style="58" customWidth="1"/>
    <col min="1838" max="1838" width="17.140625" style="58" customWidth="1"/>
    <col min="1839" max="1839" width="18.28515625" style="58" customWidth="1"/>
    <col min="1840" max="1840" width="13.7109375" style="58" customWidth="1"/>
    <col min="1841" max="1841" width="16" style="58" customWidth="1"/>
    <col min="1842" max="1842" width="17.140625" style="58" customWidth="1"/>
    <col min="1843" max="1846" width="18.28515625" style="58" customWidth="1"/>
    <col min="1847" max="1847" width="15" style="58" customWidth="1"/>
    <col min="1848" max="1848" width="15.7109375" style="58" customWidth="1"/>
    <col min="1849" max="1849" width="49" style="58" customWidth="1"/>
    <col min="1850" max="1850" width="19.42578125" style="58" customWidth="1"/>
    <col min="1851" max="1851" width="14.5703125" style="58" customWidth="1"/>
    <col min="1852" max="1852" width="12.28515625" style="58" customWidth="1"/>
    <col min="1853" max="1853" width="14.5703125" style="58" customWidth="1"/>
    <col min="1854" max="1854" width="11.7109375" style="58" customWidth="1"/>
    <col min="1855" max="1855" width="14" style="58" customWidth="1"/>
    <col min="1856" max="1856" width="20.5703125" style="58" customWidth="1"/>
    <col min="1857" max="1857" width="11.7109375" style="58" customWidth="1"/>
    <col min="1858" max="1858" width="10.85546875" style="58" customWidth="1"/>
    <col min="1859" max="2052" width="9.140625" style="58"/>
    <col min="2053" max="2053" width="7.42578125" style="58" customWidth="1"/>
    <col min="2054" max="2054" width="20.28515625" style="58" customWidth="1"/>
    <col min="2055" max="2055" width="24.7109375" style="58" customWidth="1"/>
    <col min="2056" max="2056" width="35.7109375" style="58" customWidth="1"/>
    <col min="2057" max="2057" width="5" style="58" customWidth="1"/>
    <col min="2058" max="2058" width="12.85546875" style="58" customWidth="1"/>
    <col min="2059" max="2059" width="10.7109375" style="58" customWidth="1"/>
    <col min="2060" max="2060" width="7" style="58" customWidth="1"/>
    <col min="2061" max="2061" width="12.28515625" style="58" customWidth="1"/>
    <col min="2062" max="2062" width="10.7109375" style="58" customWidth="1"/>
    <col min="2063" max="2063" width="10.85546875" style="58" customWidth="1"/>
    <col min="2064" max="2064" width="8.85546875" style="58" customWidth="1"/>
    <col min="2065" max="2065" width="13.85546875" style="58" customWidth="1"/>
    <col min="2066" max="2066" width="20.42578125" style="58" customWidth="1"/>
    <col min="2067" max="2067" width="12.28515625" style="58" customWidth="1"/>
    <col min="2068" max="2068" width="19.28515625" style="58" customWidth="1"/>
    <col min="2069" max="2069" width="11.85546875" style="58" customWidth="1"/>
    <col min="2070" max="2070" width="9.140625" style="58" customWidth="1"/>
    <col min="2071" max="2071" width="13.42578125" style="58" customWidth="1"/>
    <col min="2072" max="2072" width="15.28515625" style="58" customWidth="1"/>
    <col min="2073" max="2073" width="15.42578125" style="58" customWidth="1"/>
    <col min="2074" max="2075" width="14.42578125" style="58" customWidth="1"/>
    <col min="2076" max="2076" width="5" style="58" customWidth="1"/>
    <col min="2077" max="2079" width="15.140625" style="58" customWidth="1"/>
    <col min="2080" max="2080" width="4.28515625" style="58" customWidth="1"/>
    <col min="2081" max="2081" width="16" style="58" customWidth="1"/>
    <col min="2082" max="2082" width="17.140625" style="58" customWidth="1"/>
    <col min="2083" max="2083" width="18.28515625" style="58" customWidth="1"/>
    <col min="2084" max="2084" width="4.85546875" style="58" customWidth="1"/>
    <col min="2085" max="2085" width="16" style="58" customWidth="1"/>
    <col min="2086" max="2086" width="17.140625" style="58" customWidth="1"/>
    <col min="2087" max="2087" width="18.28515625" style="58" customWidth="1"/>
    <col min="2088" max="2088" width="13.7109375" style="58" customWidth="1"/>
    <col min="2089" max="2089" width="16" style="58" customWidth="1"/>
    <col min="2090" max="2090" width="17.140625" style="58" customWidth="1"/>
    <col min="2091" max="2091" width="18.28515625" style="58" customWidth="1"/>
    <col min="2092" max="2092" width="13.7109375" style="58" customWidth="1"/>
    <col min="2093" max="2093" width="16" style="58" customWidth="1"/>
    <col min="2094" max="2094" width="17.140625" style="58" customWidth="1"/>
    <col min="2095" max="2095" width="18.28515625" style="58" customWidth="1"/>
    <col min="2096" max="2096" width="13.7109375" style="58" customWidth="1"/>
    <col min="2097" max="2097" width="16" style="58" customWidth="1"/>
    <col min="2098" max="2098" width="17.140625" style="58" customWidth="1"/>
    <col min="2099" max="2102" width="18.28515625" style="58" customWidth="1"/>
    <col min="2103" max="2103" width="15" style="58" customWidth="1"/>
    <col min="2104" max="2104" width="15.7109375" style="58" customWidth="1"/>
    <col min="2105" max="2105" width="49" style="58" customWidth="1"/>
    <col min="2106" max="2106" width="19.42578125" style="58" customWidth="1"/>
    <col min="2107" max="2107" width="14.5703125" style="58" customWidth="1"/>
    <col min="2108" max="2108" width="12.28515625" style="58" customWidth="1"/>
    <col min="2109" max="2109" width="14.5703125" style="58" customWidth="1"/>
    <col min="2110" max="2110" width="11.7109375" style="58" customWidth="1"/>
    <col min="2111" max="2111" width="14" style="58" customWidth="1"/>
    <col min="2112" max="2112" width="20.5703125" style="58" customWidth="1"/>
    <col min="2113" max="2113" width="11.7109375" style="58" customWidth="1"/>
    <col min="2114" max="2114" width="10.85546875" style="58" customWidth="1"/>
    <col min="2115" max="2308" width="9.140625" style="58"/>
    <col min="2309" max="2309" width="7.42578125" style="58" customWidth="1"/>
    <col min="2310" max="2310" width="20.28515625" style="58" customWidth="1"/>
    <col min="2311" max="2311" width="24.7109375" style="58" customWidth="1"/>
    <col min="2312" max="2312" width="35.7109375" style="58" customWidth="1"/>
    <col min="2313" max="2313" width="5" style="58" customWidth="1"/>
    <col min="2314" max="2314" width="12.85546875" style="58" customWidth="1"/>
    <col min="2315" max="2315" width="10.7109375" style="58" customWidth="1"/>
    <col min="2316" max="2316" width="7" style="58" customWidth="1"/>
    <col min="2317" max="2317" width="12.28515625" style="58" customWidth="1"/>
    <col min="2318" max="2318" width="10.7109375" style="58" customWidth="1"/>
    <col min="2319" max="2319" width="10.85546875" style="58" customWidth="1"/>
    <col min="2320" max="2320" width="8.85546875" style="58" customWidth="1"/>
    <col min="2321" max="2321" width="13.85546875" style="58" customWidth="1"/>
    <col min="2322" max="2322" width="20.42578125" style="58" customWidth="1"/>
    <col min="2323" max="2323" width="12.28515625" style="58" customWidth="1"/>
    <col min="2324" max="2324" width="19.28515625" style="58" customWidth="1"/>
    <col min="2325" max="2325" width="11.85546875" style="58" customWidth="1"/>
    <col min="2326" max="2326" width="9.140625" style="58" customWidth="1"/>
    <col min="2327" max="2327" width="13.42578125" style="58" customWidth="1"/>
    <col min="2328" max="2328" width="15.28515625" style="58" customWidth="1"/>
    <col min="2329" max="2329" width="15.42578125" style="58" customWidth="1"/>
    <col min="2330" max="2331" width="14.42578125" style="58" customWidth="1"/>
    <col min="2332" max="2332" width="5" style="58" customWidth="1"/>
    <col min="2333" max="2335" width="15.140625" style="58" customWidth="1"/>
    <col min="2336" max="2336" width="4.28515625" style="58" customWidth="1"/>
    <col min="2337" max="2337" width="16" style="58" customWidth="1"/>
    <col min="2338" max="2338" width="17.140625" style="58" customWidth="1"/>
    <col min="2339" max="2339" width="18.28515625" style="58" customWidth="1"/>
    <col min="2340" max="2340" width="4.85546875" style="58" customWidth="1"/>
    <col min="2341" max="2341" width="16" style="58" customWidth="1"/>
    <col min="2342" max="2342" width="17.140625" style="58" customWidth="1"/>
    <col min="2343" max="2343" width="18.28515625" style="58" customWidth="1"/>
    <col min="2344" max="2344" width="13.7109375" style="58" customWidth="1"/>
    <col min="2345" max="2345" width="16" style="58" customWidth="1"/>
    <col min="2346" max="2346" width="17.140625" style="58" customWidth="1"/>
    <col min="2347" max="2347" width="18.28515625" style="58" customWidth="1"/>
    <col min="2348" max="2348" width="13.7109375" style="58" customWidth="1"/>
    <col min="2349" max="2349" width="16" style="58" customWidth="1"/>
    <col min="2350" max="2350" width="17.140625" style="58" customWidth="1"/>
    <col min="2351" max="2351" width="18.28515625" style="58" customWidth="1"/>
    <col min="2352" max="2352" width="13.7109375" style="58" customWidth="1"/>
    <col min="2353" max="2353" width="16" style="58" customWidth="1"/>
    <col min="2354" max="2354" width="17.140625" style="58" customWidth="1"/>
    <col min="2355" max="2358" width="18.28515625" style="58" customWidth="1"/>
    <col min="2359" max="2359" width="15" style="58" customWidth="1"/>
    <col min="2360" max="2360" width="15.7109375" style="58" customWidth="1"/>
    <col min="2361" max="2361" width="49" style="58" customWidth="1"/>
    <col min="2362" max="2362" width="19.42578125" style="58" customWidth="1"/>
    <col min="2363" max="2363" width="14.5703125" style="58" customWidth="1"/>
    <col min="2364" max="2364" width="12.28515625" style="58" customWidth="1"/>
    <col min="2365" max="2365" width="14.5703125" style="58" customWidth="1"/>
    <col min="2366" max="2366" width="11.7109375" style="58" customWidth="1"/>
    <col min="2367" max="2367" width="14" style="58" customWidth="1"/>
    <col min="2368" max="2368" width="20.5703125" style="58" customWidth="1"/>
    <col min="2369" max="2369" width="11.7109375" style="58" customWidth="1"/>
    <col min="2370" max="2370" width="10.85546875" style="58" customWidth="1"/>
    <col min="2371" max="2564" width="9.140625" style="58"/>
    <col min="2565" max="2565" width="7.42578125" style="58" customWidth="1"/>
    <col min="2566" max="2566" width="20.28515625" style="58" customWidth="1"/>
    <col min="2567" max="2567" width="24.7109375" style="58" customWidth="1"/>
    <col min="2568" max="2568" width="35.7109375" style="58" customWidth="1"/>
    <col min="2569" max="2569" width="5" style="58" customWidth="1"/>
    <col min="2570" max="2570" width="12.85546875" style="58" customWidth="1"/>
    <col min="2571" max="2571" width="10.7109375" style="58" customWidth="1"/>
    <col min="2572" max="2572" width="7" style="58" customWidth="1"/>
    <col min="2573" max="2573" width="12.28515625" style="58" customWidth="1"/>
    <col min="2574" max="2574" width="10.7109375" style="58" customWidth="1"/>
    <col min="2575" max="2575" width="10.85546875" style="58" customWidth="1"/>
    <col min="2576" max="2576" width="8.85546875" style="58" customWidth="1"/>
    <col min="2577" max="2577" width="13.85546875" style="58" customWidth="1"/>
    <col min="2578" max="2578" width="20.42578125" style="58" customWidth="1"/>
    <col min="2579" max="2579" width="12.28515625" style="58" customWidth="1"/>
    <col min="2580" max="2580" width="19.28515625" style="58" customWidth="1"/>
    <col min="2581" max="2581" width="11.85546875" style="58" customWidth="1"/>
    <col min="2582" max="2582" width="9.140625" style="58" customWidth="1"/>
    <col min="2583" max="2583" width="13.42578125" style="58" customWidth="1"/>
    <col min="2584" max="2584" width="15.28515625" style="58" customWidth="1"/>
    <col min="2585" max="2585" width="15.42578125" style="58" customWidth="1"/>
    <col min="2586" max="2587" width="14.42578125" style="58" customWidth="1"/>
    <col min="2588" max="2588" width="5" style="58" customWidth="1"/>
    <col min="2589" max="2591" width="15.140625" style="58" customWidth="1"/>
    <col min="2592" max="2592" width="4.28515625" style="58" customWidth="1"/>
    <col min="2593" max="2593" width="16" style="58" customWidth="1"/>
    <col min="2594" max="2594" width="17.140625" style="58" customWidth="1"/>
    <col min="2595" max="2595" width="18.28515625" style="58" customWidth="1"/>
    <col min="2596" max="2596" width="4.85546875" style="58" customWidth="1"/>
    <col min="2597" max="2597" width="16" style="58" customWidth="1"/>
    <col min="2598" max="2598" width="17.140625" style="58" customWidth="1"/>
    <col min="2599" max="2599" width="18.28515625" style="58" customWidth="1"/>
    <col min="2600" max="2600" width="13.7109375" style="58" customWidth="1"/>
    <col min="2601" max="2601" width="16" style="58" customWidth="1"/>
    <col min="2602" max="2602" width="17.140625" style="58" customWidth="1"/>
    <col min="2603" max="2603" width="18.28515625" style="58" customWidth="1"/>
    <col min="2604" max="2604" width="13.7109375" style="58" customWidth="1"/>
    <col min="2605" max="2605" width="16" style="58" customWidth="1"/>
    <col min="2606" max="2606" width="17.140625" style="58" customWidth="1"/>
    <col min="2607" max="2607" width="18.28515625" style="58" customWidth="1"/>
    <col min="2608" max="2608" width="13.7109375" style="58" customWidth="1"/>
    <col min="2609" max="2609" width="16" style="58" customWidth="1"/>
    <col min="2610" max="2610" width="17.140625" style="58" customWidth="1"/>
    <col min="2611" max="2614" width="18.28515625" style="58" customWidth="1"/>
    <col min="2615" max="2615" width="15" style="58" customWidth="1"/>
    <col min="2616" max="2616" width="15.7109375" style="58" customWidth="1"/>
    <col min="2617" max="2617" width="49" style="58" customWidth="1"/>
    <col min="2618" max="2618" width="19.42578125" style="58" customWidth="1"/>
    <col min="2619" max="2619" width="14.5703125" style="58" customWidth="1"/>
    <col min="2620" max="2620" width="12.28515625" style="58" customWidth="1"/>
    <col min="2621" max="2621" width="14.5703125" style="58" customWidth="1"/>
    <col min="2622" max="2622" width="11.7109375" style="58" customWidth="1"/>
    <col min="2623" max="2623" width="14" style="58" customWidth="1"/>
    <col min="2624" max="2624" width="20.5703125" style="58" customWidth="1"/>
    <col min="2625" max="2625" width="11.7109375" style="58" customWidth="1"/>
    <col min="2626" max="2626" width="10.85546875" style="58" customWidth="1"/>
    <col min="2627" max="2820" width="9.140625" style="58"/>
    <col min="2821" max="2821" width="7.42578125" style="58" customWidth="1"/>
    <col min="2822" max="2822" width="20.28515625" style="58" customWidth="1"/>
    <col min="2823" max="2823" width="24.7109375" style="58" customWidth="1"/>
    <col min="2824" max="2824" width="35.7109375" style="58" customWidth="1"/>
    <col min="2825" max="2825" width="5" style="58" customWidth="1"/>
    <col min="2826" max="2826" width="12.85546875" style="58" customWidth="1"/>
    <col min="2827" max="2827" width="10.7109375" style="58" customWidth="1"/>
    <col min="2828" max="2828" width="7" style="58" customWidth="1"/>
    <col min="2829" max="2829" width="12.28515625" style="58" customWidth="1"/>
    <col min="2830" max="2830" width="10.7109375" style="58" customWidth="1"/>
    <col min="2831" max="2831" width="10.85546875" style="58" customWidth="1"/>
    <col min="2832" max="2832" width="8.85546875" style="58" customWidth="1"/>
    <col min="2833" max="2833" width="13.85546875" style="58" customWidth="1"/>
    <col min="2834" max="2834" width="20.42578125" style="58" customWidth="1"/>
    <col min="2835" max="2835" width="12.28515625" style="58" customWidth="1"/>
    <col min="2836" max="2836" width="19.28515625" style="58" customWidth="1"/>
    <col min="2837" max="2837" width="11.85546875" style="58" customWidth="1"/>
    <col min="2838" max="2838" width="9.140625" style="58" customWidth="1"/>
    <col min="2839" max="2839" width="13.42578125" style="58" customWidth="1"/>
    <col min="2840" max="2840" width="15.28515625" style="58" customWidth="1"/>
    <col min="2841" max="2841" width="15.42578125" style="58" customWidth="1"/>
    <col min="2842" max="2843" width="14.42578125" style="58" customWidth="1"/>
    <col min="2844" max="2844" width="5" style="58" customWidth="1"/>
    <col min="2845" max="2847" width="15.140625" style="58" customWidth="1"/>
    <col min="2848" max="2848" width="4.28515625" style="58" customWidth="1"/>
    <col min="2849" max="2849" width="16" style="58" customWidth="1"/>
    <col min="2850" max="2850" width="17.140625" style="58" customWidth="1"/>
    <col min="2851" max="2851" width="18.28515625" style="58" customWidth="1"/>
    <col min="2852" max="2852" width="4.85546875" style="58" customWidth="1"/>
    <col min="2853" max="2853" width="16" style="58" customWidth="1"/>
    <col min="2854" max="2854" width="17.140625" style="58" customWidth="1"/>
    <col min="2855" max="2855" width="18.28515625" style="58" customWidth="1"/>
    <col min="2856" max="2856" width="13.7109375" style="58" customWidth="1"/>
    <col min="2857" max="2857" width="16" style="58" customWidth="1"/>
    <col min="2858" max="2858" width="17.140625" style="58" customWidth="1"/>
    <col min="2859" max="2859" width="18.28515625" style="58" customWidth="1"/>
    <col min="2860" max="2860" width="13.7109375" style="58" customWidth="1"/>
    <col min="2861" max="2861" width="16" style="58" customWidth="1"/>
    <col min="2862" max="2862" width="17.140625" style="58" customWidth="1"/>
    <col min="2863" max="2863" width="18.28515625" style="58" customWidth="1"/>
    <col min="2864" max="2864" width="13.7109375" style="58" customWidth="1"/>
    <col min="2865" max="2865" width="16" style="58" customWidth="1"/>
    <col min="2866" max="2866" width="17.140625" style="58" customWidth="1"/>
    <col min="2867" max="2870" width="18.28515625" style="58" customWidth="1"/>
    <col min="2871" max="2871" width="15" style="58" customWidth="1"/>
    <col min="2872" max="2872" width="15.7109375" style="58" customWidth="1"/>
    <col min="2873" max="2873" width="49" style="58" customWidth="1"/>
    <col min="2874" max="2874" width="19.42578125" style="58" customWidth="1"/>
    <col min="2875" max="2875" width="14.5703125" style="58" customWidth="1"/>
    <col min="2876" max="2876" width="12.28515625" style="58" customWidth="1"/>
    <col min="2877" max="2877" width="14.5703125" style="58" customWidth="1"/>
    <col min="2878" max="2878" width="11.7109375" style="58" customWidth="1"/>
    <col min="2879" max="2879" width="14" style="58" customWidth="1"/>
    <col min="2880" max="2880" width="20.5703125" style="58" customWidth="1"/>
    <col min="2881" max="2881" width="11.7109375" style="58" customWidth="1"/>
    <col min="2882" max="2882" width="10.85546875" style="58" customWidth="1"/>
    <col min="2883" max="3076" width="9.140625" style="58"/>
    <col min="3077" max="3077" width="7.42578125" style="58" customWidth="1"/>
    <col min="3078" max="3078" width="20.28515625" style="58" customWidth="1"/>
    <col min="3079" max="3079" width="24.7109375" style="58" customWidth="1"/>
    <col min="3080" max="3080" width="35.7109375" style="58" customWidth="1"/>
    <col min="3081" max="3081" width="5" style="58" customWidth="1"/>
    <col min="3082" max="3082" width="12.85546875" style="58" customWidth="1"/>
    <col min="3083" max="3083" width="10.7109375" style="58" customWidth="1"/>
    <col min="3084" max="3084" width="7" style="58" customWidth="1"/>
    <col min="3085" max="3085" width="12.28515625" style="58" customWidth="1"/>
    <col min="3086" max="3086" width="10.7109375" style="58" customWidth="1"/>
    <col min="3087" max="3087" width="10.85546875" style="58" customWidth="1"/>
    <col min="3088" max="3088" width="8.85546875" style="58" customWidth="1"/>
    <col min="3089" max="3089" width="13.85546875" style="58" customWidth="1"/>
    <col min="3090" max="3090" width="20.42578125" style="58" customWidth="1"/>
    <col min="3091" max="3091" width="12.28515625" style="58" customWidth="1"/>
    <col min="3092" max="3092" width="19.28515625" style="58" customWidth="1"/>
    <col min="3093" max="3093" width="11.85546875" style="58" customWidth="1"/>
    <col min="3094" max="3094" width="9.140625" style="58" customWidth="1"/>
    <col min="3095" max="3095" width="13.42578125" style="58" customWidth="1"/>
    <col min="3096" max="3096" width="15.28515625" style="58" customWidth="1"/>
    <col min="3097" max="3097" width="15.42578125" style="58" customWidth="1"/>
    <col min="3098" max="3099" width="14.42578125" style="58" customWidth="1"/>
    <col min="3100" max="3100" width="5" style="58" customWidth="1"/>
    <col min="3101" max="3103" width="15.140625" style="58" customWidth="1"/>
    <col min="3104" max="3104" width="4.28515625" style="58" customWidth="1"/>
    <col min="3105" max="3105" width="16" style="58" customWidth="1"/>
    <col min="3106" max="3106" width="17.140625" style="58" customWidth="1"/>
    <col min="3107" max="3107" width="18.28515625" style="58" customWidth="1"/>
    <col min="3108" max="3108" width="4.85546875" style="58" customWidth="1"/>
    <col min="3109" max="3109" width="16" style="58" customWidth="1"/>
    <col min="3110" max="3110" width="17.140625" style="58" customWidth="1"/>
    <col min="3111" max="3111" width="18.28515625" style="58" customWidth="1"/>
    <col min="3112" max="3112" width="13.7109375" style="58" customWidth="1"/>
    <col min="3113" max="3113" width="16" style="58" customWidth="1"/>
    <col min="3114" max="3114" width="17.140625" style="58" customWidth="1"/>
    <col min="3115" max="3115" width="18.28515625" style="58" customWidth="1"/>
    <col min="3116" max="3116" width="13.7109375" style="58" customWidth="1"/>
    <col min="3117" max="3117" width="16" style="58" customWidth="1"/>
    <col min="3118" max="3118" width="17.140625" style="58" customWidth="1"/>
    <col min="3119" max="3119" width="18.28515625" style="58" customWidth="1"/>
    <col min="3120" max="3120" width="13.7109375" style="58" customWidth="1"/>
    <col min="3121" max="3121" width="16" style="58" customWidth="1"/>
    <col min="3122" max="3122" width="17.140625" style="58" customWidth="1"/>
    <col min="3123" max="3126" width="18.28515625" style="58" customWidth="1"/>
    <col min="3127" max="3127" width="15" style="58" customWidth="1"/>
    <col min="3128" max="3128" width="15.7109375" style="58" customWidth="1"/>
    <col min="3129" max="3129" width="49" style="58" customWidth="1"/>
    <col min="3130" max="3130" width="19.42578125" style="58" customWidth="1"/>
    <col min="3131" max="3131" width="14.5703125" style="58" customWidth="1"/>
    <col min="3132" max="3132" width="12.28515625" style="58" customWidth="1"/>
    <col min="3133" max="3133" width="14.5703125" style="58" customWidth="1"/>
    <col min="3134" max="3134" width="11.7109375" style="58" customWidth="1"/>
    <col min="3135" max="3135" width="14" style="58" customWidth="1"/>
    <col min="3136" max="3136" width="20.5703125" style="58" customWidth="1"/>
    <col min="3137" max="3137" width="11.7109375" style="58" customWidth="1"/>
    <col min="3138" max="3138" width="10.85546875" style="58" customWidth="1"/>
    <col min="3139" max="3332" width="9.140625" style="58"/>
    <col min="3333" max="3333" width="7.42578125" style="58" customWidth="1"/>
    <col min="3334" max="3334" width="20.28515625" style="58" customWidth="1"/>
    <col min="3335" max="3335" width="24.7109375" style="58" customWidth="1"/>
    <col min="3336" max="3336" width="35.7109375" style="58" customWidth="1"/>
    <col min="3337" max="3337" width="5" style="58" customWidth="1"/>
    <col min="3338" max="3338" width="12.85546875" style="58" customWidth="1"/>
    <col min="3339" max="3339" width="10.7109375" style="58" customWidth="1"/>
    <col min="3340" max="3340" width="7" style="58" customWidth="1"/>
    <col min="3341" max="3341" width="12.28515625" style="58" customWidth="1"/>
    <col min="3342" max="3342" width="10.7109375" style="58" customWidth="1"/>
    <col min="3343" max="3343" width="10.85546875" style="58" customWidth="1"/>
    <col min="3344" max="3344" width="8.85546875" style="58" customWidth="1"/>
    <col min="3345" max="3345" width="13.85546875" style="58" customWidth="1"/>
    <col min="3346" max="3346" width="20.42578125" style="58" customWidth="1"/>
    <col min="3347" max="3347" width="12.28515625" style="58" customWidth="1"/>
    <col min="3348" max="3348" width="19.28515625" style="58" customWidth="1"/>
    <col min="3349" max="3349" width="11.85546875" style="58" customWidth="1"/>
    <col min="3350" max="3350" width="9.140625" style="58" customWidth="1"/>
    <col min="3351" max="3351" width="13.42578125" style="58" customWidth="1"/>
    <col min="3352" max="3352" width="15.28515625" style="58" customWidth="1"/>
    <col min="3353" max="3353" width="15.42578125" style="58" customWidth="1"/>
    <col min="3354" max="3355" width="14.42578125" style="58" customWidth="1"/>
    <col min="3356" max="3356" width="5" style="58" customWidth="1"/>
    <col min="3357" max="3359" width="15.140625" style="58" customWidth="1"/>
    <col min="3360" max="3360" width="4.28515625" style="58" customWidth="1"/>
    <col min="3361" max="3361" width="16" style="58" customWidth="1"/>
    <col min="3362" max="3362" width="17.140625" style="58" customWidth="1"/>
    <col min="3363" max="3363" width="18.28515625" style="58" customWidth="1"/>
    <col min="3364" max="3364" width="4.85546875" style="58" customWidth="1"/>
    <col min="3365" max="3365" width="16" style="58" customWidth="1"/>
    <col min="3366" max="3366" width="17.140625" style="58" customWidth="1"/>
    <col min="3367" max="3367" width="18.28515625" style="58" customWidth="1"/>
    <col min="3368" max="3368" width="13.7109375" style="58" customWidth="1"/>
    <col min="3369" max="3369" width="16" style="58" customWidth="1"/>
    <col min="3370" max="3370" width="17.140625" style="58" customWidth="1"/>
    <col min="3371" max="3371" width="18.28515625" style="58" customWidth="1"/>
    <col min="3372" max="3372" width="13.7109375" style="58" customWidth="1"/>
    <col min="3373" max="3373" width="16" style="58" customWidth="1"/>
    <col min="3374" max="3374" width="17.140625" style="58" customWidth="1"/>
    <col min="3375" max="3375" width="18.28515625" style="58" customWidth="1"/>
    <col min="3376" max="3376" width="13.7109375" style="58" customWidth="1"/>
    <col min="3377" max="3377" width="16" style="58" customWidth="1"/>
    <col min="3378" max="3378" width="17.140625" style="58" customWidth="1"/>
    <col min="3379" max="3382" width="18.28515625" style="58" customWidth="1"/>
    <col min="3383" max="3383" width="15" style="58" customWidth="1"/>
    <col min="3384" max="3384" width="15.7109375" style="58" customWidth="1"/>
    <col min="3385" max="3385" width="49" style="58" customWidth="1"/>
    <col min="3386" max="3386" width="19.42578125" style="58" customWidth="1"/>
    <col min="3387" max="3387" width="14.5703125" style="58" customWidth="1"/>
    <col min="3388" max="3388" width="12.28515625" style="58" customWidth="1"/>
    <col min="3389" max="3389" width="14.5703125" style="58" customWidth="1"/>
    <col min="3390" max="3390" width="11.7109375" style="58" customWidth="1"/>
    <col min="3391" max="3391" width="14" style="58" customWidth="1"/>
    <col min="3392" max="3392" width="20.5703125" style="58" customWidth="1"/>
    <col min="3393" max="3393" width="11.7109375" style="58" customWidth="1"/>
    <col min="3394" max="3394" width="10.85546875" style="58" customWidth="1"/>
    <col min="3395" max="3588" width="9.140625" style="58"/>
    <col min="3589" max="3589" width="7.42578125" style="58" customWidth="1"/>
    <col min="3590" max="3590" width="20.28515625" style="58" customWidth="1"/>
    <col min="3591" max="3591" width="24.7109375" style="58" customWidth="1"/>
    <col min="3592" max="3592" width="35.7109375" style="58" customWidth="1"/>
    <col min="3593" max="3593" width="5" style="58" customWidth="1"/>
    <col min="3594" max="3594" width="12.85546875" style="58" customWidth="1"/>
    <col min="3595" max="3595" width="10.7109375" style="58" customWidth="1"/>
    <col min="3596" max="3596" width="7" style="58" customWidth="1"/>
    <col min="3597" max="3597" width="12.28515625" style="58" customWidth="1"/>
    <col min="3598" max="3598" width="10.7109375" style="58" customWidth="1"/>
    <col min="3599" max="3599" width="10.85546875" style="58" customWidth="1"/>
    <col min="3600" max="3600" width="8.85546875" style="58" customWidth="1"/>
    <col min="3601" max="3601" width="13.85546875" style="58" customWidth="1"/>
    <col min="3602" max="3602" width="20.42578125" style="58" customWidth="1"/>
    <col min="3603" max="3603" width="12.28515625" style="58" customWidth="1"/>
    <col min="3604" max="3604" width="19.28515625" style="58" customWidth="1"/>
    <col min="3605" max="3605" width="11.85546875" style="58" customWidth="1"/>
    <col min="3606" max="3606" width="9.140625" style="58" customWidth="1"/>
    <col min="3607" max="3607" width="13.42578125" style="58" customWidth="1"/>
    <col min="3608" max="3608" width="15.28515625" style="58" customWidth="1"/>
    <col min="3609" max="3609" width="15.42578125" style="58" customWidth="1"/>
    <col min="3610" max="3611" width="14.42578125" style="58" customWidth="1"/>
    <col min="3612" max="3612" width="5" style="58" customWidth="1"/>
    <col min="3613" max="3615" width="15.140625" style="58" customWidth="1"/>
    <col min="3616" max="3616" width="4.28515625" style="58" customWidth="1"/>
    <col min="3617" max="3617" width="16" style="58" customWidth="1"/>
    <col min="3618" max="3618" width="17.140625" style="58" customWidth="1"/>
    <col min="3619" max="3619" width="18.28515625" style="58" customWidth="1"/>
    <col min="3620" max="3620" width="4.85546875" style="58" customWidth="1"/>
    <col min="3621" max="3621" width="16" style="58" customWidth="1"/>
    <col min="3622" max="3622" width="17.140625" style="58" customWidth="1"/>
    <col min="3623" max="3623" width="18.28515625" style="58" customWidth="1"/>
    <col min="3624" max="3624" width="13.7109375" style="58" customWidth="1"/>
    <col min="3625" max="3625" width="16" style="58" customWidth="1"/>
    <col min="3626" max="3626" width="17.140625" style="58" customWidth="1"/>
    <col min="3627" max="3627" width="18.28515625" style="58" customWidth="1"/>
    <col min="3628" max="3628" width="13.7109375" style="58" customWidth="1"/>
    <col min="3629" max="3629" width="16" style="58" customWidth="1"/>
    <col min="3630" max="3630" width="17.140625" style="58" customWidth="1"/>
    <col min="3631" max="3631" width="18.28515625" style="58" customWidth="1"/>
    <col min="3632" max="3632" width="13.7109375" style="58" customWidth="1"/>
    <col min="3633" max="3633" width="16" style="58" customWidth="1"/>
    <col min="3634" max="3634" width="17.140625" style="58" customWidth="1"/>
    <col min="3635" max="3638" width="18.28515625" style="58" customWidth="1"/>
    <col min="3639" max="3639" width="15" style="58" customWidth="1"/>
    <col min="3640" max="3640" width="15.7109375" style="58" customWidth="1"/>
    <col min="3641" max="3641" width="49" style="58" customWidth="1"/>
    <col min="3642" max="3642" width="19.42578125" style="58" customWidth="1"/>
    <col min="3643" max="3643" width="14.5703125" style="58" customWidth="1"/>
    <col min="3644" max="3644" width="12.28515625" style="58" customWidth="1"/>
    <col min="3645" max="3645" width="14.5703125" style="58" customWidth="1"/>
    <col min="3646" max="3646" width="11.7109375" style="58" customWidth="1"/>
    <col min="3647" max="3647" width="14" style="58" customWidth="1"/>
    <col min="3648" max="3648" width="20.5703125" style="58" customWidth="1"/>
    <col min="3649" max="3649" width="11.7109375" style="58" customWidth="1"/>
    <col min="3650" max="3650" width="10.85546875" style="58" customWidth="1"/>
    <col min="3651" max="3844" width="9.140625" style="58"/>
    <col min="3845" max="3845" width="7.42578125" style="58" customWidth="1"/>
    <col min="3846" max="3846" width="20.28515625" style="58" customWidth="1"/>
    <col min="3847" max="3847" width="24.7109375" style="58" customWidth="1"/>
    <col min="3848" max="3848" width="35.7109375" style="58" customWidth="1"/>
    <col min="3849" max="3849" width="5" style="58" customWidth="1"/>
    <col min="3850" max="3850" width="12.85546875" style="58" customWidth="1"/>
    <col min="3851" max="3851" width="10.7109375" style="58" customWidth="1"/>
    <col min="3852" max="3852" width="7" style="58" customWidth="1"/>
    <col min="3853" max="3853" width="12.28515625" style="58" customWidth="1"/>
    <col min="3854" max="3854" width="10.7109375" style="58" customWidth="1"/>
    <col min="3855" max="3855" width="10.85546875" style="58" customWidth="1"/>
    <col min="3856" max="3856" width="8.85546875" style="58" customWidth="1"/>
    <col min="3857" max="3857" width="13.85546875" style="58" customWidth="1"/>
    <col min="3858" max="3858" width="20.42578125" style="58" customWidth="1"/>
    <col min="3859" max="3859" width="12.28515625" style="58" customWidth="1"/>
    <col min="3860" max="3860" width="19.28515625" style="58" customWidth="1"/>
    <col min="3861" max="3861" width="11.85546875" style="58" customWidth="1"/>
    <col min="3862" max="3862" width="9.140625" style="58" customWidth="1"/>
    <col min="3863" max="3863" width="13.42578125" style="58" customWidth="1"/>
    <col min="3864" max="3864" width="15.28515625" style="58" customWidth="1"/>
    <col min="3865" max="3865" width="15.42578125" style="58" customWidth="1"/>
    <col min="3866" max="3867" width="14.42578125" style="58" customWidth="1"/>
    <col min="3868" max="3868" width="5" style="58" customWidth="1"/>
    <col min="3869" max="3871" width="15.140625" style="58" customWidth="1"/>
    <col min="3872" max="3872" width="4.28515625" style="58" customWidth="1"/>
    <col min="3873" max="3873" width="16" style="58" customWidth="1"/>
    <col min="3874" max="3874" width="17.140625" style="58" customWidth="1"/>
    <col min="3875" max="3875" width="18.28515625" style="58" customWidth="1"/>
    <col min="3876" max="3876" width="4.85546875" style="58" customWidth="1"/>
    <col min="3877" max="3877" width="16" style="58" customWidth="1"/>
    <col min="3878" max="3878" width="17.140625" style="58" customWidth="1"/>
    <col min="3879" max="3879" width="18.28515625" style="58" customWidth="1"/>
    <col min="3880" max="3880" width="13.7109375" style="58" customWidth="1"/>
    <col min="3881" max="3881" width="16" style="58" customWidth="1"/>
    <col min="3882" max="3882" width="17.140625" style="58" customWidth="1"/>
    <col min="3883" max="3883" width="18.28515625" style="58" customWidth="1"/>
    <col min="3884" max="3884" width="13.7109375" style="58" customWidth="1"/>
    <col min="3885" max="3885" width="16" style="58" customWidth="1"/>
    <col min="3886" max="3886" width="17.140625" style="58" customWidth="1"/>
    <col min="3887" max="3887" width="18.28515625" style="58" customWidth="1"/>
    <col min="3888" max="3888" width="13.7109375" style="58" customWidth="1"/>
    <col min="3889" max="3889" width="16" style="58" customWidth="1"/>
    <col min="3890" max="3890" width="17.140625" style="58" customWidth="1"/>
    <col min="3891" max="3894" width="18.28515625" style="58" customWidth="1"/>
    <col min="3895" max="3895" width="15" style="58" customWidth="1"/>
    <col min="3896" max="3896" width="15.7109375" style="58" customWidth="1"/>
    <col min="3897" max="3897" width="49" style="58" customWidth="1"/>
    <col min="3898" max="3898" width="19.42578125" style="58" customWidth="1"/>
    <col min="3899" max="3899" width="14.5703125" style="58" customWidth="1"/>
    <col min="3900" max="3900" width="12.28515625" style="58" customWidth="1"/>
    <col min="3901" max="3901" width="14.5703125" style="58" customWidth="1"/>
    <col min="3902" max="3902" width="11.7109375" style="58" customWidth="1"/>
    <col min="3903" max="3903" width="14" style="58" customWidth="1"/>
    <col min="3904" max="3904" width="20.5703125" style="58" customWidth="1"/>
    <col min="3905" max="3905" width="11.7109375" style="58" customWidth="1"/>
    <col min="3906" max="3906" width="10.85546875" style="58" customWidth="1"/>
    <col min="3907" max="4100" width="9.140625" style="58"/>
    <col min="4101" max="4101" width="7.42578125" style="58" customWidth="1"/>
    <col min="4102" max="4102" width="20.28515625" style="58" customWidth="1"/>
    <col min="4103" max="4103" width="24.7109375" style="58" customWidth="1"/>
    <col min="4104" max="4104" width="35.7109375" style="58" customWidth="1"/>
    <col min="4105" max="4105" width="5" style="58" customWidth="1"/>
    <col min="4106" max="4106" width="12.85546875" style="58" customWidth="1"/>
    <col min="4107" max="4107" width="10.7109375" style="58" customWidth="1"/>
    <col min="4108" max="4108" width="7" style="58" customWidth="1"/>
    <col min="4109" max="4109" width="12.28515625" style="58" customWidth="1"/>
    <col min="4110" max="4110" width="10.7109375" style="58" customWidth="1"/>
    <col min="4111" max="4111" width="10.85546875" style="58" customWidth="1"/>
    <col min="4112" max="4112" width="8.85546875" style="58" customWidth="1"/>
    <col min="4113" max="4113" width="13.85546875" style="58" customWidth="1"/>
    <col min="4114" max="4114" width="20.42578125" style="58" customWidth="1"/>
    <col min="4115" max="4115" width="12.28515625" style="58" customWidth="1"/>
    <col min="4116" max="4116" width="19.28515625" style="58" customWidth="1"/>
    <col min="4117" max="4117" width="11.85546875" style="58" customWidth="1"/>
    <col min="4118" max="4118" width="9.140625" style="58" customWidth="1"/>
    <col min="4119" max="4119" width="13.42578125" style="58" customWidth="1"/>
    <col min="4120" max="4120" width="15.28515625" style="58" customWidth="1"/>
    <col min="4121" max="4121" width="15.42578125" style="58" customWidth="1"/>
    <col min="4122" max="4123" width="14.42578125" style="58" customWidth="1"/>
    <col min="4124" max="4124" width="5" style="58" customWidth="1"/>
    <col min="4125" max="4127" width="15.140625" style="58" customWidth="1"/>
    <col min="4128" max="4128" width="4.28515625" style="58" customWidth="1"/>
    <col min="4129" max="4129" width="16" style="58" customWidth="1"/>
    <col min="4130" max="4130" width="17.140625" style="58" customWidth="1"/>
    <col min="4131" max="4131" width="18.28515625" style="58" customWidth="1"/>
    <col min="4132" max="4132" width="4.85546875" style="58" customWidth="1"/>
    <col min="4133" max="4133" width="16" style="58" customWidth="1"/>
    <col min="4134" max="4134" width="17.140625" style="58" customWidth="1"/>
    <col min="4135" max="4135" width="18.28515625" style="58" customWidth="1"/>
    <col min="4136" max="4136" width="13.7109375" style="58" customWidth="1"/>
    <col min="4137" max="4137" width="16" style="58" customWidth="1"/>
    <col min="4138" max="4138" width="17.140625" style="58" customWidth="1"/>
    <col min="4139" max="4139" width="18.28515625" style="58" customWidth="1"/>
    <col min="4140" max="4140" width="13.7109375" style="58" customWidth="1"/>
    <col min="4141" max="4141" width="16" style="58" customWidth="1"/>
    <col min="4142" max="4142" width="17.140625" style="58" customWidth="1"/>
    <col min="4143" max="4143" width="18.28515625" style="58" customWidth="1"/>
    <col min="4144" max="4144" width="13.7109375" style="58" customWidth="1"/>
    <col min="4145" max="4145" width="16" style="58" customWidth="1"/>
    <col min="4146" max="4146" width="17.140625" style="58" customWidth="1"/>
    <col min="4147" max="4150" width="18.28515625" style="58" customWidth="1"/>
    <col min="4151" max="4151" width="15" style="58" customWidth="1"/>
    <col min="4152" max="4152" width="15.7109375" style="58" customWidth="1"/>
    <col min="4153" max="4153" width="49" style="58" customWidth="1"/>
    <col min="4154" max="4154" width="19.42578125" style="58" customWidth="1"/>
    <col min="4155" max="4155" width="14.5703125" style="58" customWidth="1"/>
    <col min="4156" max="4156" width="12.28515625" style="58" customWidth="1"/>
    <col min="4157" max="4157" width="14.5703125" style="58" customWidth="1"/>
    <col min="4158" max="4158" width="11.7109375" style="58" customWidth="1"/>
    <col min="4159" max="4159" width="14" style="58" customWidth="1"/>
    <col min="4160" max="4160" width="20.5703125" style="58" customWidth="1"/>
    <col min="4161" max="4161" width="11.7109375" style="58" customWidth="1"/>
    <col min="4162" max="4162" width="10.85546875" style="58" customWidth="1"/>
    <col min="4163" max="4356" width="9.140625" style="58"/>
    <col min="4357" max="4357" width="7.42578125" style="58" customWidth="1"/>
    <col min="4358" max="4358" width="20.28515625" style="58" customWidth="1"/>
    <col min="4359" max="4359" width="24.7109375" style="58" customWidth="1"/>
    <col min="4360" max="4360" width="35.7109375" style="58" customWidth="1"/>
    <col min="4361" max="4361" width="5" style="58" customWidth="1"/>
    <col min="4362" max="4362" width="12.85546875" style="58" customWidth="1"/>
    <col min="4363" max="4363" width="10.7109375" style="58" customWidth="1"/>
    <col min="4364" max="4364" width="7" style="58" customWidth="1"/>
    <col min="4365" max="4365" width="12.28515625" style="58" customWidth="1"/>
    <col min="4366" max="4366" width="10.7109375" style="58" customWidth="1"/>
    <col min="4367" max="4367" width="10.85546875" style="58" customWidth="1"/>
    <col min="4368" max="4368" width="8.85546875" style="58" customWidth="1"/>
    <col min="4369" max="4369" width="13.85546875" style="58" customWidth="1"/>
    <col min="4370" max="4370" width="20.42578125" style="58" customWidth="1"/>
    <col min="4371" max="4371" width="12.28515625" style="58" customWidth="1"/>
    <col min="4372" max="4372" width="19.28515625" style="58" customWidth="1"/>
    <col min="4373" max="4373" width="11.85546875" style="58" customWidth="1"/>
    <col min="4374" max="4374" width="9.140625" style="58" customWidth="1"/>
    <col min="4375" max="4375" width="13.42578125" style="58" customWidth="1"/>
    <col min="4376" max="4376" width="15.28515625" style="58" customWidth="1"/>
    <col min="4377" max="4377" width="15.42578125" style="58" customWidth="1"/>
    <col min="4378" max="4379" width="14.42578125" style="58" customWidth="1"/>
    <col min="4380" max="4380" width="5" style="58" customWidth="1"/>
    <col min="4381" max="4383" width="15.140625" style="58" customWidth="1"/>
    <col min="4384" max="4384" width="4.28515625" style="58" customWidth="1"/>
    <col min="4385" max="4385" width="16" style="58" customWidth="1"/>
    <col min="4386" max="4386" width="17.140625" style="58" customWidth="1"/>
    <col min="4387" max="4387" width="18.28515625" style="58" customWidth="1"/>
    <col min="4388" max="4388" width="4.85546875" style="58" customWidth="1"/>
    <col min="4389" max="4389" width="16" style="58" customWidth="1"/>
    <col min="4390" max="4390" width="17.140625" style="58" customWidth="1"/>
    <col min="4391" max="4391" width="18.28515625" style="58" customWidth="1"/>
    <col min="4392" max="4392" width="13.7109375" style="58" customWidth="1"/>
    <col min="4393" max="4393" width="16" style="58" customWidth="1"/>
    <col min="4394" max="4394" width="17.140625" style="58" customWidth="1"/>
    <col min="4395" max="4395" width="18.28515625" style="58" customWidth="1"/>
    <col min="4396" max="4396" width="13.7109375" style="58" customWidth="1"/>
    <col min="4397" max="4397" width="16" style="58" customWidth="1"/>
    <col min="4398" max="4398" width="17.140625" style="58" customWidth="1"/>
    <col min="4399" max="4399" width="18.28515625" style="58" customWidth="1"/>
    <col min="4400" max="4400" width="13.7109375" style="58" customWidth="1"/>
    <col min="4401" max="4401" width="16" style="58" customWidth="1"/>
    <col min="4402" max="4402" width="17.140625" style="58" customWidth="1"/>
    <col min="4403" max="4406" width="18.28515625" style="58" customWidth="1"/>
    <col min="4407" max="4407" width="15" style="58" customWidth="1"/>
    <col min="4408" max="4408" width="15.7109375" style="58" customWidth="1"/>
    <col min="4409" max="4409" width="49" style="58" customWidth="1"/>
    <col min="4410" max="4410" width="19.42578125" style="58" customWidth="1"/>
    <col min="4411" max="4411" width="14.5703125" style="58" customWidth="1"/>
    <col min="4412" max="4412" width="12.28515625" style="58" customWidth="1"/>
    <col min="4413" max="4413" width="14.5703125" style="58" customWidth="1"/>
    <col min="4414" max="4414" width="11.7109375" style="58" customWidth="1"/>
    <col min="4415" max="4415" width="14" style="58" customWidth="1"/>
    <col min="4416" max="4416" width="20.5703125" style="58" customWidth="1"/>
    <col min="4417" max="4417" width="11.7109375" style="58" customWidth="1"/>
    <col min="4418" max="4418" width="10.85546875" style="58" customWidth="1"/>
    <col min="4419" max="4612" width="9.140625" style="58"/>
    <col min="4613" max="4613" width="7.42578125" style="58" customWidth="1"/>
    <col min="4614" max="4614" width="20.28515625" style="58" customWidth="1"/>
    <col min="4615" max="4615" width="24.7109375" style="58" customWidth="1"/>
    <col min="4616" max="4616" width="35.7109375" style="58" customWidth="1"/>
    <col min="4617" max="4617" width="5" style="58" customWidth="1"/>
    <col min="4618" max="4618" width="12.85546875" style="58" customWidth="1"/>
    <col min="4619" max="4619" width="10.7109375" style="58" customWidth="1"/>
    <col min="4620" max="4620" width="7" style="58" customWidth="1"/>
    <col min="4621" max="4621" width="12.28515625" style="58" customWidth="1"/>
    <col min="4622" max="4622" width="10.7109375" style="58" customWidth="1"/>
    <col min="4623" max="4623" width="10.85546875" style="58" customWidth="1"/>
    <col min="4624" max="4624" width="8.85546875" style="58" customWidth="1"/>
    <col min="4625" max="4625" width="13.85546875" style="58" customWidth="1"/>
    <col min="4626" max="4626" width="20.42578125" style="58" customWidth="1"/>
    <col min="4627" max="4627" width="12.28515625" style="58" customWidth="1"/>
    <col min="4628" max="4628" width="19.28515625" style="58" customWidth="1"/>
    <col min="4629" max="4629" width="11.85546875" style="58" customWidth="1"/>
    <col min="4630" max="4630" width="9.140625" style="58" customWidth="1"/>
    <col min="4631" max="4631" width="13.42578125" style="58" customWidth="1"/>
    <col min="4632" max="4632" width="15.28515625" style="58" customWidth="1"/>
    <col min="4633" max="4633" width="15.42578125" style="58" customWidth="1"/>
    <col min="4634" max="4635" width="14.42578125" style="58" customWidth="1"/>
    <col min="4636" max="4636" width="5" style="58" customWidth="1"/>
    <col min="4637" max="4639" width="15.140625" style="58" customWidth="1"/>
    <col min="4640" max="4640" width="4.28515625" style="58" customWidth="1"/>
    <col min="4641" max="4641" width="16" style="58" customWidth="1"/>
    <col min="4642" max="4642" width="17.140625" style="58" customWidth="1"/>
    <col min="4643" max="4643" width="18.28515625" style="58" customWidth="1"/>
    <col min="4644" max="4644" width="4.85546875" style="58" customWidth="1"/>
    <col min="4645" max="4645" width="16" style="58" customWidth="1"/>
    <col min="4646" max="4646" width="17.140625" style="58" customWidth="1"/>
    <col min="4647" max="4647" width="18.28515625" style="58" customWidth="1"/>
    <col min="4648" max="4648" width="13.7109375" style="58" customWidth="1"/>
    <col min="4649" max="4649" width="16" style="58" customWidth="1"/>
    <col min="4650" max="4650" width="17.140625" style="58" customWidth="1"/>
    <col min="4651" max="4651" width="18.28515625" style="58" customWidth="1"/>
    <col min="4652" max="4652" width="13.7109375" style="58" customWidth="1"/>
    <col min="4653" max="4653" width="16" style="58" customWidth="1"/>
    <col min="4654" max="4654" width="17.140625" style="58" customWidth="1"/>
    <col min="4655" max="4655" width="18.28515625" style="58" customWidth="1"/>
    <col min="4656" max="4656" width="13.7109375" style="58" customWidth="1"/>
    <col min="4657" max="4657" width="16" style="58" customWidth="1"/>
    <col min="4658" max="4658" width="17.140625" style="58" customWidth="1"/>
    <col min="4659" max="4662" width="18.28515625" style="58" customWidth="1"/>
    <col min="4663" max="4663" width="15" style="58" customWidth="1"/>
    <col min="4664" max="4664" width="15.7109375" style="58" customWidth="1"/>
    <col min="4665" max="4665" width="49" style="58" customWidth="1"/>
    <col min="4666" max="4666" width="19.42578125" style="58" customWidth="1"/>
    <col min="4667" max="4667" width="14.5703125" style="58" customWidth="1"/>
    <col min="4668" max="4668" width="12.28515625" style="58" customWidth="1"/>
    <col min="4669" max="4669" width="14.5703125" style="58" customWidth="1"/>
    <col min="4670" max="4670" width="11.7109375" style="58" customWidth="1"/>
    <col min="4671" max="4671" width="14" style="58" customWidth="1"/>
    <col min="4672" max="4672" width="20.5703125" style="58" customWidth="1"/>
    <col min="4673" max="4673" width="11.7109375" style="58" customWidth="1"/>
    <col min="4674" max="4674" width="10.85546875" style="58" customWidth="1"/>
    <col min="4675" max="4868" width="9.140625" style="58"/>
    <col min="4869" max="4869" width="7.42578125" style="58" customWidth="1"/>
    <col min="4870" max="4870" width="20.28515625" style="58" customWidth="1"/>
    <col min="4871" max="4871" width="24.7109375" style="58" customWidth="1"/>
    <col min="4872" max="4872" width="35.7109375" style="58" customWidth="1"/>
    <col min="4873" max="4873" width="5" style="58" customWidth="1"/>
    <col min="4874" max="4874" width="12.85546875" style="58" customWidth="1"/>
    <col min="4875" max="4875" width="10.7109375" style="58" customWidth="1"/>
    <col min="4876" max="4876" width="7" style="58" customWidth="1"/>
    <col min="4877" max="4877" width="12.28515625" style="58" customWidth="1"/>
    <col min="4878" max="4878" width="10.7109375" style="58" customWidth="1"/>
    <col min="4879" max="4879" width="10.85546875" style="58" customWidth="1"/>
    <col min="4880" max="4880" width="8.85546875" style="58" customWidth="1"/>
    <col min="4881" max="4881" width="13.85546875" style="58" customWidth="1"/>
    <col min="4882" max="4882" width="20.42578125" style="58" customWidth="1"/>
    <col min="4883" max="4883" width="12.28515625" style="58" customWidth="1"/>
    <col min="4884" max="4884" width="19.28515625" style="58" customWidth="1"/>
    <col min="4885" max="4885" width="11.85546875" style="58" customWidth="1"/>
    <col min="4886" max="4886" width="9.140625" style="58" customWidth="1"/>
    <col min="4887" max="4887" width="13.42578125" style="58" customWidth="1"/>
    <col min="4888" max="4888" width="15.28515625" style="58" customWidth="1"/>
    <col min="4889" max="4889" width="15.42578125" style="58" customWidth="1"/>
    <col min="4890" max="4891" width="14.42578125" style="58" customWidth="1"/>
    <col min="4892" max="4892" width="5" style="58" customWidth="1"/>
    <col min="4893" max="4895" width="15.140625" style="58" customWidth="1"/>
    <col min="4896" max="4896" width="4.28515625" style="58" customWidth="1"/>
    <col min="4897" max="4897" width="16" style="58" customWidth="1"/>
    <col min="4898" max="4898" width="17.140625" style="58" customWidth="1"/>
    <col min="4899" max="4899" width="18.28515625" style="58" customWidth="1"/>
    <col min="4900" max="4900" width="4.85546875" style="58" customWidth="1"/>
    <col min="4901" max="4901" width="16" style="58" customWidth="1"/>
    <col min="4902" max="4902" width="17.140625" style="58" customWidth="1"/>
    <col min="4903" max="4903" width="18.28515625" style="58" customWidth="1"/>
    <col min="4904" max="4904" width="13.7109375" style="58" customWidth="1"/>
    <col min="4905" max="4905" width="16" style="58" customWidth="1"/>
    <col min="4906" max="4906" width="17.140625" style="58" customWidth="1"/>
    <col min="4907" max="4907" width="18.28515625" style="58" customWidth="1"/>
    <col min="4908" max="4908" width="13.7109375" style="58" customWidth="1"/>
    <col min="4909" max="4909" width="16" style="58" customWidth="1"/>
    <col min="4910" max="4910" width="17.140625" style="58" customWidth="1"/>
    <col min="4911" max="4911" width="18.28515625" style="58" customWidth="1"/>
    <col min="4912" max="4912" width="13.7109375" style="58" customWidth="1"/>
    <col min="4913" max="4913" width="16" style="58" customWidth="1"/>
    <col min="4914" max="4914" width="17.140625" style="58" customWidth="1"/>
    <col min="4915" max="4918" width="18.28515625" style="58" customWidth="1"/>
    <col min="4919" max="4919" width="15" style="58" customWidth="1"/>
    <col min="4920" max="4920" width="15.7109375" style="58" customWidth="1"/>
    <col min="4921" max="4921" width="49" style="58" customWidth="1"/>
    <col min="4922" max="4922" width="19.42578125" style="58" customWidth="1"/>
    <col min="4923" max="4923" width="14.5703125" style="58" customWidth="1"/>
    <col min="4924" max="4924" width="12.28515625" style="58" customWidth="1"/>
    <col min="4925" max="4925" width="14.5703125" style="58" customWidth="1"/>
    <col min="4926" max="4926" width="11.7109375" style="58" customWidth="1"/>
    <col min="4927" max="4927" width="14" style="58" customWidth="1"/>
    <col min="4928" max="4928" width="20.5703125" style="58" customWidth="1"/>
    <col min="4929" max="4929" width="11.7109375" style="58" customWidth="1"/>
    <col min="4930" max="4930" width="10.85546875" style="58" customWidth="1"/>
    <col min="4931" max="5124" width="9.140625" style="58"/>
    <col min="5125" max="5125" width="7.42578125" style="58" customWidth="1"/>
    <col min="5126" max="5126" width="20.28515625" style="58" customWidth="1"/>
    <col min="5127" max="5127" width="24.7109375" style="58" customWidth="1"/>
    <col min="5128" max="5128" width="35.7109375" style="58" customWidth="1"/>
    <col min="5129" max="5129" width="5" style="58" customWidth="1"/>
    <col min="5130" max="5130" width="12.85546875" style="58" customWidth="1"/>
    <col min="5131" max="5131" width="10.7109375" style="58" customWidth="1"/>
    <col min="5132" max="5132" width="7" style="58" customWidth="1"/>
    <col min="5133" max="5133" width="12.28515625" style="58" customWidth="1"/>
    <col min="5134" max="5134" width="10.7109375" style="58" customWidth="1"/>
    <col min="5135" max="5135" width="10.85546875" style="58" customWidth="1"/>
    <col min="5136" max="5136" width="8.85546875" style="58" customWidth="1"/>
    <col min="5137" max="5137" width="13.85546875" style="58" customWidth="1"/>
    <col min="5138" max="5138" width="20.42578125" style="58" customWidth="1"/>
    <col min="5139" max="5139" width="12.28515625" style="58" customWidth="1"/>
    <col min="5140" max="5140" width="19.28515625" style="58" customWidth="1"/>
    <col min="5141" max="5141" width="11.85546875" style="58" customWidth="1"/>
    <col min="5142" max="5142" width="9.140625" style="58" customWidth="1"/>
    <col min="5143" max="5143" width="13.42578125" style="58" customWidth="1"/>
    <col min="5144" max="5144" width="15.28515625" style="58" customWidth="1"/>
    <col min="5145" max="5145" width="15.42578125" style="58" customWidth="1"/>
    <col min="5146" max="5147" width="14.42578125" style="58" customWidth="1"/>
    <col min="5148" max="5148" width="5" style="58" customWidth="1"/>
    <col min="5149" max="5151" width="15.140625" style="58" customWidth="1"/>
    <col min="5152" max="5152" width="4.28515625" style="58" customWidth="1"/>
    <col min="5153" max="5153" width="16" style="58" customWidth="1"/>
    <col min="5154" max="5154" width="17.140625" style="58" customWidth="1"/>
    <col min="5155" max="5155" width="18.28515625" style="58" customWidth="1"/>
    <col min="5156" max="5156" width="4.85546875" style="58" customWidth="1"/>
    <col min="5157" max="5157" width="16" style="58" customWidth="1"/>
    <col min="5158" max="5158" width="17.140625" style="58" customWidth="1"/>
    <col min="5159" max="5159" width="18.28515625" style="58" customWidth="1"/>
    <col min="5160" max="5160" width="13.7109375" style="58" customWidth="1"/>
    <col min="5161" max="5161" width="16" style="58" customWidth="1"/>
    <col min="5162" max="5162" width="17.140625" style="58" customWidth="1"/>
    <col min="5163" max="5163" width="18.28515625" style="58" customWidth="1"/>
    <col min="5164" max="5164" width="13.7109375" style="58" customWidth="1"/>
    <col min="5165" max="5165" width="16" style="58" customWidth="1"/>
    <col min="5166" max="5166" width="17.140625" style="58" customWidth="1"/>
    <col min="5167" max="5167" width="18.28515625" style="58" customWidth="1"/>
    <col min="5168" max="5168" width="13.7109375" style="58" customWidth="1"/>
    <col min="5169" max="5169" width="16" style="58" customWidth="1"/>
    <col min="5170" max="5170" width="17.140625" style="58" customWidth="1"/>
    <col min="5171" max="5174" width="18.28515625" style="58" customWidth="1"/>
    <col min="5175" max="5175" width="15" style="58" customWidth="1"/>
    <col min="5176" max="5176" width="15.7109375" style="58" customWidth="1"/>
    <col min="5177" max="5177" width="49" style="58" customWidth="1"/>
    <col min="5178" max="5178" width="19.42578125" style="58" customWidth="1"/>
    <col min="5179" max="5179" width="14.5703125" style="58" customWidth="1"/>
    <col min="5180" max="5180" width="12.28515625" style="58" customWidth="1"/>
    <col min="5181" max="5181" width="14.5703125" style="58" customWidth="1"/>
    <col min="5182" max="5182" width="11.7109375" style="58" customWidth="1"/>
    <col min="5183" max="5183" width="14" style="58" customWidth="1"/>
    <col min="5184" max="5184" width="20.5703125" style="58" customWidth="1"/>
    <col min="5185" max="5185" width="11.7109375" style="58" customWidth="1"/>
    <col min="5186" max="5186" width="10.85546875" style="58" customWidth="1"/>
    <col min="5187" max="5380" width="9.140625" style="58"/>
    <col min="5381" max="5381" width="7.42578125" style="58" customWidth="1"/>
    <col min="5382" max="5382" width="20.28515625" style="58" customWidth="1"/>
    <col min="5383" max="5383" width="24.7109375" style="58" customWidth="1"/>
    <col min="5384" max="5384" width="35.7109375" style="58" customWidth="1"/>
    <col min="5385" max="5385" width="5" style="58" customWidth="1"/>
    <col min="5386" max="5386" width="12.85546875" style="58" customWidth="1"/>
    <col min="5387" max="5387" width="10.7109375" style="58" customWidth="1"/>
    <col min="5388" max="5388" width="7" style="58" customWidth="1"/>
    <col min="5389" max="5389" width="12.28515625" style="58" customWidth="1"/>
    <col min="5390" max="5390" width="10.7109375" style="58" customWidth="1"/>
    <col min="5391" max="5391" width="10.85546875" style="58" customWidth="1"/>
    <col min="5392" max="5392" width="8.85546875" style="58" customWidth="1"/>
    <col min="5393" max="5393" width="13.85546875" style="58" customWidth="1"/>
    <col min="5394" max="5394" width="20.42578125" style="58" customWidth="1"/>
    <col min="5395" max="5395" width="12.28515625" style="58" customWidth="1"/>
    <col min="5396" max="5396" width="19.28515625" style="58" customWidth="1"/>
    <col min="5397" max="5397" width="11.85546875" style="58" customWidth="1"/>
    <col min="5398" max="5398" width="9.140625" style="58" customWidth="1"/>
    <col min="5399" max="5399" width="13.42578125" style="58" customWidth="1"/>
    <col min="5400" max="5400" width="15.28515625" style="58" customWidth="1"/>
    <col min="5401" max="5401" width="15.42578125" style="58" customWidth="1"/>
    <col min="5402" max="5403" width="14.42578125" style="58" customWidth="1"/>
    <col min="5404" max="5404" width="5" style="58" customWidth="1"/>
    <col min="5405" max="5407" width="15.140625" style="58" customWidth="1"/>
    <col min="5408" max="5408" width="4.28515625" style="58" customWidth="1"/>
    <col min="5409" max="5409" width="16" style="58" customWidth="1"/>
    <col min="5410" max="5410" width="17.140625" style="58" customWidth="1"/>
    <col min="5411" max="5411" width="18.28515625" style="58" customWidth="1"/>
    <col min="5412" max="5412" width="4.85546875" style="58" customWidth="1"/>
    <col min="5413" max="5413" width="16" style="58" customWidth="1"/>
    <col min="5414" max="5414" width="17.140625" style="58" customWidth="1"/>
    <col min="5415" max="5415" width="18.28515625" style="58" customWidth="1"/>
    <col min="5416" max="5416" width="13.7109375" style="58" customWidth="1"/>
    <col min="5417" max="5417" width="16" style="58" customWidth="1"/>
    <col min="5418" max="5418" width="17.140625" style="58" customWidth="1"/>
    <col min="5419" max="5419" width="18.28515625" style="58" customWidth="1"/>
    <col min="5420" max="5420" width="13.7109375" style="58" customWidth="1"/>
    <col min="5421" max="5421" width="16" style="58" customWidth="1"/>
    <col min="5422" max="5422" width="17.140625" style="58" customWidth="1"/>
    <col min="5423" max="5423" width="18.28515625" style="58" customWidth="1"/>
    <col min="5424" max="5424" width="13.7109375" style="58" customWidth="1"/>
    <col min="5425" max="5425" width="16" style="58" customWidth="1"/>
    <col min="5426" max="5426" width="17.140625" style="58" customWidth="1"/>
    <col min="5427" max="5430" width="18.28515625" style="58" customWidth="1"/>
    <col min="5431" max="5431" width="15" style="58" customWidth="1"/>
    <col min="5432" max="5432" width="15.7109375" style="58" customWidth="1"/>
    <col min="5433" max="5433" width="49" style="58" customWidth="1"/>
    <col min="5434" max="5434" width="19.42578125" style="58" customWidth="1"/>
    <col min="5435" max="5435" width="14.5703125" style="58" customWidth="1"/>
    <col min="5436" max="5436" width="12.28515625" style="58" customWidth="1"/>
    <col min="5437" max="5437" width="14.5703125" style="58" customWidth="1"/>
    <col min="5438" max="5438" width="11.7109375" style="58" customWidth="1"/>
    <col min="5439" max="5439" width="14" style="58" customWidth="1"/>
    <col min="5440" max="5440" width="20.5703125" style="58" customWidth="1"/>
    <col min="5441" max="5441" width="11.7109375" style="58" customWidth="1"/>
    <col min="5442" max="5442" width="10.85546875" style="58" customWidth="1"/>
    <col min="5443" max="5636" width="9.140625" style="58"/>
    <col min="5637" max="5637" width="7.42578125" style="58" customWidth="1"/>
    <col min="5638" max="5638" width="20.28515625" style="58" customWidth="1"/>
    <col min="5639" max="5639" width="24.7109375" style="58" customWidth="1"/>
    <col min="5640" max="5640" width="35.7109375" style="58" customWidth="1"/>
    <col min="5641" max="5641" width="5" style="58" customWidth="1"/>
    <col min="5642" max="5642" width="12.85546875" style="58" customWidth="1"/>
    <col min="5643" max="5643" width="10.7109375" style="58" customWidth="1"/>
    <col min="5644" max="5644" width="7" style="58" customWidth="1"/>
    <col min="5645" max="5645" width="12.28515625" style="58" customWidth="1"/>
    <col min="5646" max="5646" width="10.7109375" style="58" customWidth="1"/>
    <col min="5647" max="5647" width="10.85546875" style="58" customWidth="1"/>
    <col min="5648" max="5648" width="8.85546875" style="58" customWidth="1"/>
    <col min="5649" max="5649" width="13.85546875" style="58" customWidth="1"/>
    <col min="5650" max="5650" width="20.42578125" style="58" customWidth="1"/>
    <col min="5651" max="5651" width="12.28515625" style="58" customWidth="1"/>
    <col min="5652" max="5652" width="19.28515625" style="58" customWidth="1"/>
    <col min="5653" max="5653" width="11.85546875" style="58" customWidth="1"/>
    <col min="5654" max="5654" width="9.140625" style="58" customWidth="1"/>
    <col min="5655" max="5655" width="13.42578125" style="58" customWidth="1"/>
    <col min="5656" max="5656" width="15.28515625" style="58" customWidth="1"/>
    <col min="5657" max="5657" width="15.42578125" style="58" customWidth="1"/>
    <col min="5658" max="5659" width="14.42578125" style="58" customWidth="1"/>
    <col min="5660" max="5660" width="5" style="58" customWidth="1"/>
    <col min="5661" max="5663" width="15.140625" style="58" customWidth="1"/>
    <col min="5664" max="5664" width="4.28515625" style="58" customWidth="1"/>
    <col min="5665" max="5665" width="16" style="58" customWidth="1"/>
    <col min="5666" max="5666" width="17.140625" style="58" customWidth="1"/>
    <col min="5667" max="5667" width="18.28515625" style="58" customWidth="1"/>
    <col min="5668" max="5668" width="4.85546875" style="58" customWidth="1"/>
    <col min="5669" max="5669" width="16" style="58" customWidth="1"/>
    <col min="5670" max="5670" width="17.140625" style="58" customWidth="1"/>
    <col min="5671" max="5671" width="18.28515625" style="58" customWidth="1"/>
    <col min="5672" max="5672" width="13.7109375" style="58" customWidth="1"/>
    <col min="5673" max="5673" width="16" style="58" customWidth="1"/>
    <col min="5674" max="5674" width="17.140625" style="58" customWidth="1"/>
    <col min="5675" max="5675" width="18.28515625" style="58" customWidth="1"/>
    <col min="5676" max="5676" width="13.7109375" style="58" customWidth="1"/>
    <col min="5677" max="5677" width="16" style="58" customWidth="1"/>
    <col min="5678" max="5678" width="17.140625" style="58" customWidth="1"/>
    <col min="5679" max="5679" width="18.28515625" style="58" customWidth="1"/>
    <col min="5680" max="5680" width="13.7109375" style="58" customWidth="1"/>
    <col min="5681" max="5681" width="16" style="58" customWidth="1"/>
    <col min="5682" max="5682" width="17.140625" style="58" customWidth="1"/>
    <col min="5683" max="5686" width="18.28515625" style="58" customWidth="1"/>
    <col min="5687" max="5687" width="15" style="58" customWidth="1"/>
    <col min="5688" max="5688" width="15.7109375" style="58" customWidth="1"/>
    <col min="5689" max="5689" width="49" style="58" customWidth="1"/>
    <col min="5690" max="5690" width="19.42578125" style="58" customWidth="1"/>
    <col min="5691" max="5691" width="14.5703125" style="58" customWidth="1"/>
    <col min="5692" max="5692" width="12.28515625" style="58" customWidth="1"/>
    <col min="5693" max="5693" width="14.5703125" style="58" customWidth="1"/>
    <col min="5694" max="5694" width="11.7109375" style="58" customWidth="1"/>
    <col min="5695" max="5695" width="14" style="58" customWidth="1"/>
    <col min="5696" max="5696" width="20.5703125" style="58" customWidth="1"/>
    <col min="5697" max="5697" width="11.7109375" style="58" customWidth="1"/>
    <col min="5698" max="5698" width="10.85546875" style="58" customWidth="1"/>
    <col min="5699" max="5892" width="9.140625" style="58"/>
    <col min="5893" max="5893" width="7.42578125" style="58" customWidth="1"/>
    <col min="5894" max="5894" width="20.28515625" style="58" customWidth="1"/>
    <col min="5895" max="5895" width="24.7109375" style="58" customWidth="1"/>
    <col min="5896" max="5896" width="35.7109375" style="58" customWidth="1"/>
    <col min="5897" max="5897" width="5" style="58" customWidth="1"/>
    <col min="5898" max="5898" width="12.85546875" style="58" customWidth="1"/>
    <col min="5899" max="5899" width="10.7109375" style="58" customWidth="1"/>
    <col min="5900" max="5900" width="7" style="58" customWidth="1"/>
    <col min="5901" max="5901" width="12.28515625" style="58" customWidth="1"/>
    <col min="5902" max="5902" width="10.7109375" style="58" customWidth="1"/>
    <col min="5903" max="5903" width="10.85546875" style="58" customWidth="1"/>
    <col min="5904" max="5904" width="8.85546875" style="58" customWidth="1"/>
    <col min="5905" max="5905" width="13.85546875" style="58" customWidth="1"/>
    <col min="5906" max="5906" width="20.42578125" style="58" customWidth="1"/>
    <col min="5907" max="5907" width="12.28515625" style="58" customWidth="1"/>
    <col min="5908" max="5908" width="19.28515625" style="58" customWidth="1"/>
    <col min="5909" max="5909" width="11.85546875" style="58" customWidth="1"/>
    <col min="5910" max="5910" width="9.140625" style="58" customWidth="1"/>
    <col min="5911" max="5911" width="13.42578125" style="58" customWidth="1"/>
    <col min="5912" max="5912" width="15.28515625" style="58" customWidth="1"/>
    <col min="5913" max="5913" width="15.42578125" style="58" customWidth="1"/>
    <col min="5914" max="5915" width="14.42578125" style="58" customWidth="1"/>
    <col min="5916" max="5916" width="5" style="58" customWidth="1"/>
    <col min="5917" max="5919" width="15.140625" style="58" customWidth="1"/>
    <col min="5920" max="5920" width="4.28515625" style="58" customWidth="1"/>
    <col min="5921" max="5921" width="16" style="58" customWidth="1"/>
    <col min="5922" max="5922" width="17.140625" style="58" customWidth="1"/>
    <col min="5923" max="5923" width="18.28515625" style="58" customWidth="1"/>
    <col min="5924" max="5924" width="4.85546875" style="58" customWidth="1"/>
    <col min="5925" max="5925" width="16" style="58" customWidth="1"/>
    <col min="5926" max="5926" width="17.140625" style="58" customWidth="1"/>
    <col min="5927" max="5927" width="18.28515625" style="58" customWidth="1"/>
    <col min="5928" max="5928" width="13.7109375" style="58" customWidth="1"/>
    <col min="5929" max="5929" width="16" style="58" customWidth="1"/>
    <col min="5930" max="5930" width="17.140625" style="58" customWidth="1"/>
    <col min="5931" max="5931" width="18.28515625" style="58" customWidth="1"/>
    <col min="5932" max="5932" width="13.7109375" style="58" customWidth="1"/>
    <col min="5933" max="5933" width="16" style="58" customWidth="1"/>
    <col min="5934" max="5934" width="17.140625" style="58" customWidth="1"/>
    <col min="5935" max="5935" width="18.28515625" style="58" customWidth="1"/>
    <col min="5936" max="5936" width="13.7109375" style="58" customWidth="1"/>
    <col min="5937" max="5937" width="16" style="58" customWidth="1"/>
    <col min="5938" max="5938" width="17.140625" style="58" customWidth="1"/>
    <col min="5939" max="5942" width="18.28515625" style="58" customWidth="1"/>
    <col min="5943" max="5943" width="15" style="58" customWidth="1"/>
    <col min="5944" max="5944" width="15.7109375" style="58" customWidth="1"/>
    <col min="5945" max="5945" width="49" style="58" customWidth="1"/>
    <col min="5946" max="5946" width="19.42578125" style="58" customWidth="1"/>
    <col min="5947" max="5947" width="14.5703125" style="58" customWidth="1"/>
    <col min="5948" max="5948" width="12.28515625" style="58" customWidth="1"/>
    <col min="5949" max="5949" width="14.5703125" style="58" customWidth="1"/>
    <col min="5950" max="5950" width="11.7109375" style="58" customWidth="1"/>
    <col min="5951" max="5951" width="14" style="58" customWidth="1"/>
    <col min="5952" max="5952" width="20.5703125" style="58" customWidth="1"/>
    <col min="5953" max="5953" width="11.7109375" style="58" customWidth="1"/>
    <col min="5954" max="5954" width="10.85546875" style="58" customWidth="1"/>
    <col min="5955" max="6148" width="9.140625" style="58"/>
    <col min="6149" max="6149" width="7.42578125" style="58" customWidth="1"/>
    <col min="6150" max="6150" width="20.28515625" style="58" customWidth="1"/>
    <col min="6151" max="6151" width="24.7109375" style="58" customWidth="1"/>
    <col min="6152" max="6152" width="35.7109375" style="58" customWidth="1"/>
    <col min="6153" max="6153" width="5" style="58" customWidth="1"/>
    <col min="6154" max="6154" width="12.85546875" style="58" customWidth="1"/>
    <col min="6155" max="6155" width="10.7109375" style="58" customWidth="1"/>
    <col min="6156" max="6156" width="7" style="58" customWidth="1"/>
    <col min="6157" max="6157" width="12.28515625" style="58" customWidth="1"/>
    <col min="6158" max="6158" width="10.7109375" style="58" customWidth="1"/>
    <col min="6159" max="6159" width="10.85546875" style="58" customWidth="1"/>
    <col min="6160" max="6160" width="8.85546875" style="58" customWidth="1"/>
    <col min="6161" max="6161" width="13.85546875" style="58" customWidth="1"/>
    <col min="6162" max="6162" width="20.42578125" style="58" customWidth="1"/>
    <col min="6163" max="6163" width="12.28515625" style="58" customWidth="1"/>
    <col min="6164" max="6164" width="19.28515625" style="58" customWidth="1"/>
    <col min="6165" max="6165" width="11.85546875" style="58" customWidth="1"/>
    <col min="6166" max="6166" width="9.140625" style="58" customWidth="1"/>
    <col min="6167" max="6167" width="13.42578125" style="58" customWidth="1"/>
    <col min="6168" max="6168" width="15.28515625" style="58" customWidth="1"/>
    <col min="6169" max="6169" width="15.42578125" style="58" customWidth="1"/>
    <col min="6170" max="6171" width="14.42578125" style="58" customWidth="1"/>
    <col min="6172" max="6172" width="5" style="58" customWidth="1"/>
    <col min="6173" max="6175" width="15.140625" style="58" customWidth="1"/>
    <col min="6176" max="6176" width="4.28515625" style="58" customWidth="1"/>
    <col min="6177" max="6177" width="16" style="58" customWidth="1"/>
    <col min="6178" max="6178" width="17.140625" style="58" customWidth="1"/>
    <col min="6179" max="6179" width="18.28515625" style="58" customWidth="1"/>
    <col min="6180" max="6180" width="4.85546875" style="58" customWidth="1"/>
    <col min="6181" max="6181" width="16" style="58" customWidth="1"/>
    <col min="6182" max="6182" width="17.140625" style="58" customWidth="1"/>
    <col min="6183" max="6183" width="18.28515625" style="58" customWidth="1"/>
    <col min="6184" max="6184" width="13.7109375" style="58" customWidth="1"/>
    <col min="6185" max="6185" width="16" style="58" customWidth="1"/>
    <col min="6186" max="6186" width="17.140625" style="58" customWidth="1"/>
    <col min="6187" max="6187" width="18.28515625" style="58" customWidth="1"/>
    <col min="6188" max="6188" width="13.7109375" style="58" customWidth="1"/>
    <col min="6189" max="6189" width="16" style="58" customWidth="1"/>
    <col min="6190" max="6190" width="17.140625" style="58" customWidth="1"/>
    <col min="6191" max="6191" width="18.28515625" style="58" customWidth="1"/>
    <col min="6192" max="6192" width="13.7109375" style="58" customWidth="1"/>
    <col min="6193" max="6193" width="16" style="58" customWidth="1"/>
    <col min="6194" max="6194" width="17.140625" style="58" customWidth="1"/>
    <col min="6195" max="6198" width="18.28515625" style="58" customWidth="1"/>
    <col min="6199" max="6199" width="15" style="58" customWidth="1"/>
    <col min="6200" max="6200" width="15.7109375" style="58" customWidth="1"/>
    <col min="6201" max="6201" width="49" style="58" customWidth="1"/>
    <col min="6202" max="6202" width="19.42578125" style="58" customWidth="1"/>
    <col min="6203" max="6203" width="14.5703125" style="58" customWidth="1"/>
    <col min="6204" max="6204" width="12.28515625" style="58" customWidth="1"/>
    <col min="6205" max="6205" width="14.5703125" style="58" customWidth="1"/>
    <col min="6206" max="6206" width="11.7109375" style="58" customWidth="1"/>
    <col min="6207" max="6207" width="14" style="58" customWidth="1"/>
    <col min="6208" max="6208" width="20.5703125" style="58" customWidth="1"/>
    <col min="6209" max="6209" width="11.7109375" style="58" customWidth="1"/>
    <col min="6210" max="6210" width="10.85546875" style="58" customWidth="1"/>
    <col min="6211" max="6404" width="9.140625" style="58"/>
    <col min="6405" max="6405" width="7.42578125" style="58" customWidth="1"/>
    <col min="6406" max="6406" width="20.28515625" style="58" customWidth="1"/>
    <col min="6407" max="6407" width="24.7109375" style="58" customWidth="1"/>
    <col min="6408" max="6408" width="35.7109375" style="58" customWidth="1"/>
    <col min="6409" max="6409" width="5" style="58" customWidth="1"/>
    <col min="6410" max="6410" width="12.85546875" style="58" customWidth="1"/>
    <col min="6411" max="6411" width="10.7109375" style="58" customWidth="1"/>
    <col min="6412" max="6412" width="7" style="58" customWidth="1"/>
    <col min="6413" max="6413" width="12.28515625" style="58" customWidth="1"/>
    <col min="6414" max="6414" width="10.7109375" style="58" customWidth="1"/>
    <col min="6415" max="6415" width="10.85546875" style="58" customWidth="1"/>
    <col min="6416" max="6416" width="8.85546875" style="58" customWidth="1"/>
    <col min="6417" max="6417" width="13.85546875" style="58" customWidth="1"/>
    <col min="6418" max="6418" width="20.42578125" style="58" customWidth="1"/>
    <col min="6419" max="6419" width="12.28515625" style="58" customWidth="1"/>
    <col min="6420" max="6420" width="19.28515625" style="58" customWidth="1"/>
    <col min="6421" max="6421" width="11.85546875" style="58" customWidth="1"/>
    <col min="6422" max="6422" width="9.140625" style="58" customWidth="1"/>
    <col min="6423" max="6423" width="13.42578125" style="58" customWidth="1"/>
    <col min="6424" max="6424" width="15.28515625" style="58" customWidth="1"/>
    <col min="6425" max="6425" width="15.42578125" style="58" customWidth="1"/>
    <col min="6426" max="6427" width="14.42578125" style="58" customWidth="1"/>
    <col min="6428" max="6428" width="5" style="58" customWidth="1"/>
    <col min="6429" max="6431" width="15.140625" style="58" customWidth="1"/>
    <col min="6432" max="6432" width="4.28515625" style="58" customWidth="1"/>
    <col min="6433" max="6433" width="16" style="58" customWidth="1"/>
    <col min="6434" max="6434" width="17.140625" style="58" customWidth="1"/>
    <col min="6435" max="6435" width="18.28515625" style="58" customWidth="1"/>
    <col min="6436" max="6436" width="4.85546875" style="58" customWidth="1"/>
    <col min="6437" max="6437" width="16" style="58" customWidth="1"/>
    <col min="6438" max="6438" width="17.140625" style="58" customWidth="1"/>
    <col min="6439" max="6439" width="18.28515625" style="58" customWidth="1"/>
    <col min="6440" max="6440" width="13.7109375" style="58" customWidth="1"/>
    <col min="6441" max="6441" width="16" style="58" customWidth="1"/>
    <col min="6442" max="6442" width="17.140625" style="58" customWidth="1"/>
    <col min="6443" max="6443" width="18.28515625" style="58" customWidth="1"/>
    <col min="6444" max="6444" width="13.7109375" style="58" customWidth="1"/>
    <col min="6445" max="6445" width="16" style="58" customWidth="1"/>
    <col min="6446" max="6446" width="17.140625" style="58" customWidth="1"/>
    <col min="6447" max="6447" width="18.28515625" style="58" customWidth="1"/>
    <col min="6448" max="6448" width="13.7109375" style="58" customWidth="1"/>
    <col min="6449" max="6449" width="16" style="58" customWidth="1"/>
    <col min="6450" max="6450" width="17.140625" style="58" customWidth="1"/>
    <col min="6451" max="6454" width="18.28515625" style="58" customWidth="1"/>
    <col min="6455" max="6455" width="15" style="58" customWidth="1"/>
    <col min="6456" max="6456" width="15.7109375" style="58" customWidth="1"/>
    <col min="6457" max="6457" width="49" style="58" customWidth="1"/>
    <col min="6458" max="6458" width="19.42578125" style="58" customWidth="1"/>
    <col min="6459" max="6459" width="14.5703125" style="58" customWidth="1"/>
    <col min="6460" max="6460" width="12.28515625" style="58" customWidth="1"/>
    <col min="6461" max="6461" width="14.5703125" style="58" customWidth="1"/>
    <col min="6462" max="6462" width="11.7109375" style="58" customWidth="1"/>
    <col min="6463" max="6463" width="14" style="58" customWidth="1"/>
    <col min="6464" max="6464" width="20.5703125" style="58" customWidth="1"/>
    <col min="6465" max="6465" width="11.7109375" style="58" customWidth="1"/>
    <col min="6466" max="6466" width="10.85546875" style="58" customWidth="1"/>
    <col min="6467" max="6660" width="9.140625" style="58"/>
    <col min="6661" max="6661" width="7.42578125" style="58" customWidth="1"/>
    <col min="6662" max="6662" width="20.28515625" style="58" customWidth="1"/>
    <col min="6663" max="6663" width="24.7109375" style="58" customWidth="1"/>
    <col min="6664" max="6664" width="35.7109375" style="58" customWidth="1"/>
    <col min="6665" max="6665" width="5" style="58" customWidth="1"/>
    <col min="6666" max="6666" width="12.85546875" style="58" customWidth="1"/>
    <col min="6667" max="6667" width="10.7109375" style="58" customWidth="1"/>
    <col min="6668" max="6668" width="7" style="58" customWidth="1"/>
    <col min="6669" max="6669" width="12.28515625" style="58" customWidth="1"/>
    <col min="6670" max="6670" width="10.7109375" style="58" customWidth="1"/>
    <col min="6671" max="6671" width="10.85546875" style="58" customWidth="1"/>
    <col min="6672" max="6672" width="8.85546875" style="58" customWidth="1"/>
    <col min="6673" max="6673" width="13.85546875" style="58" customWidth="1"/>
    <col min="6674" max="6674" width="20.42578125" style="58" customWidth="1"/>
    <col min="6675" max="6675" width="12.28515625" style="58" customWidth="1"/>
    <col min="6676" max="6676" width="19.28515625" style="58" customWidth="1"/>
    <col min="6677" max="6677" width="11.85546875" style="58" customWidth="1"/>
    <col min="6678" max="6678" width="9.140625" style="58" customWidth="1"/>
    <col min="6679" max="6679" width="13.42578125" style="58" customWidth="1"/>
    <col min="6680" max="6680" width="15.28515625" style="58" customWidth="1"/>
    <col min="6681" max="6681" width="15.42578125" style="58" customWidth="1"/>
    <col min="6682" max="6683" width="14.42578125" style="58" customWidth="1"/>
    <col min="6684" max="6684" width="5" style="58" customWidth="1"/>
    <col min="6685" max="6687" width="15.140625" style="58" customWidth="1"/>
    <col min="6688" max="6688" width="4.28515625" style="58" customWidth="1"/>
    <col min="6689" max="6689" width="16" style="58" customWidth="1"/>
    <col min="6690" max="6690" width="17.140625" style="58" customWidth="1"/>
    <col min="6691" max="6691" width="18.28515625" style="58" customWidth="1"/>
    <col min="6692" max="6692" width="4.85546875" style="58" customWidth="1"/>
    <col min="6693" max="6693" width="16" style="58" customWidth="1"/>
    <col min="6694" max="6694" width="17.140625" style="58" customWidth="1"/>
    <col min="6695" max="6695" width="18.28515625" style="58" customWidth="1"/>
    <col min="6696" max="6696" width="13.7109375" style="58" customWidth="1"/>
    <col min="6697" max="6697" width="16" style="58" customWidth="1"/>
    <col min="6698" max="6698" width="17.140625" style="58" customWidth="1"/>
    <col min="6699" max="6699" width="18.28515625" style="58" customWidth="1"/>
    <col min="6700" max="6700" width="13.7109375" style="58" customWidth="1"/>
    <col min="6701" max="6701" width="16" style="58" customWidth="1"/>
    <col min="6702" max="6702" width="17.140625" style="58" customWidth="1"/>
    <col min="6703" max="6703" width="18.28515625" style="58" customWidth="1"/>
    <col min="6704" max="6704" width="13.7109375" style="58" customWidth="1"/>
    <col min="6705" max="6705" width="16" style="58" customWidth="1"/>
    <col min="6706" max="6706" width="17.140625" style="58" customWidth="1"/>
    <col min="6707" max="6710" width="18.28515625" style="58" customWidth="1"/>
    <col min="6711" max="6711" width="15" style="58" customWidth="1"/>
    <col min="6712" max="6712" width="15.7109375" style="58" customWidth="1"/>
    <col min="6713" max="6713" width="49" style="58" customWidth="1"/>
    <col min="6714" max="6714" width="19.42578125" style="58" customWidth="1"/>
    <col min="6715" max="6715" width="14.5703125" style="58" customWidth="1"/>
    <col min="6716" max="6716" width="12.28515625" style="58" customWidth="1"/>
    <col min="6717" max="6717" width="14.5703125" style="58" customWidth="1"/>
    <col min="6718" max="6718" width="11.7109375" style="58" customWidth="1"/>
    <col min="6719" max="6719" width="14" style="58" customWidth="1"/>
    <col min="6720" max="6720" width="20.5703125" style="58" customWidth="1"/>
    <col min="6721" max="6721" width="11.7109375" style="58" customWidth="1"/>
    <col min="6722" max="6722" width="10.85546875" style="58" customWidth="1"/>
    <col min="6723" max="6916" width="9.140625" style="58"/>
    <col min="6917" max="6917" width="7.42578125" style="58" customWidth="1"/>
    <col min="6918" max="6918" width="20.28515625" style="58" customWidth="1"/>
    <col min="6919" max="6919" width="24.7109375" style="58" customWidth="1"/>
    <col min="6920" max="6920" width="35.7109375" style="58" customWidth="1"/>
    <col min="6921" max="6921" width="5" style="58" customWidth="1"/>
    <col min="6922" max="6922" width="12.85546875" style="58" customWidth="1"/>
    <col min="6923" max="6923" width="10.7109375" style="58" customWidth="1"/>
    <col min="6924" max="6924" width="7" style="58" customWidth="1"/>
    <col min="6925" max="6925" width="12.28515625" style="58" customWidth="1"/>
    <col min="6926" max="6926" width="10.7109375" style="58" customWidth="1"/>
    <col min="6927" max="6927" width="10.85546875" style="58" customWidth="1"/>
    <col min="6928" max="6928" width="8.85546875" style="58" customWidth="1"/>
    <col min="6929" max="6929" width="13.85546875" style="58" customWidth="1"/>
    <col min="6930" max="6930" width="20.42578125" style="58" customWidth="1"/>
    <col min="6931" max="6931" width="12.28515625" style="58" customWidth="1"/>
    <col min="6932" max="6932" width="19.28515625" style="58" customWidth="1"/>
    <col min="6933" max="6933" width="11.85546875" style="58" customWidth="1"/>
    <col min="6934" max="6934" width="9.140625" style="58" customWidth="1"/>
    <col min="6935" max="6935" width="13.42578125" style="58" customWidth="1"/>
    <col min="6936" max="6936" width="15.28515625" style="58" customWidth="1"/>
    <col min="6937" max="6937" width="15.42578125" style="58" customWidth="1"/>
    <col min="6938" max="6939" width="14.42578125" style="58" customWidth="1"/>
    <col min="6940" max="6940" width="5" style="58" customWidth="1"/>
    <col min="6941" max="6943" width="15.140625" style="58" customWidth="1"/>
    <col min="6944" max="6944" width="4.28515625" style="58" customWidth="1"/>
    <col min="6945" max="6945" width="16" style="58" customWidth="1"/>
    <col min="6946" max="6946" width="17.140625" style="58" customWidth="1"/>
    <col min="6947" max="6947" width="18.28515625" style="58" customWidth="1"/>
    <col min="6948" max="6948" width="4.85546875" style="58" customWidth="1"/>
    <col min="6949" max="6949" width="16" style="58" customWidth="1"/>
    <col min="6950" max="6950" width="17.140625" style="58" customWidth="1"/>
    <col min="6951" max="6951" width="18.28515625" style="58" customWidth="1"/>
    <col min="6952" max="6952" width="13.7109375" style="58" customWidth="1"/>
    <col min="6953" max="6953" width="16" style="58" customWidth="1"/>
    <col min="6954" max="6954" width="17.140625" style="58" customWidth="1"/>
    <col min="6955" max="6955" width="18.28515625" style="58" customWidth="1"/>
    <col min="6956" max="6956" width="13.7109375" style="58" customWidth="1"/>
    <col min="6957" max="6957" width="16" style="58" customWidth="1"/>
    <col min="6958" max="6958" width="17.140625" style="58" customWidth="1"/>
    <col min="6959" max="6959" width="18.28515625" style="58" customWidth="1"/>
    <col min="6960" max="6960" width="13.7109375" style="58" customWidth="1"/>
    <col min="6961" max="6961" width="16" style="58" customWidth="1"/>
    <col min="6962" max="6962" width="17.140625" style="58" customWidth="1"/>
    <col min="6963" max="6966" width="18.28515625" style="58" customWidth="1"/>
    <col min="6967" max="6967" width="15" style="58" customWidth="1"/>
    <col min="6968" max="6968" width="15.7109375" style="58" customWidth="1"/>
    <col min="6969" max="6969" width="49" style="58" customWidth="1"/>
    <col min="6970" max="6970" width="19.42578125" style="58" customWidth="1"/>
    <col min="6971" max="6971" width="14.5703125" style="58" customWidth="1"/>
    <col min="6972" max="6972" width="12.28515625" style="58" customWidth="1"/>
    <col min="6973" max="6973" width="14.5703125" style="58" customWidth="1"/>
    <col min="6974" max="6974" width="11.7109375" style="58" customWidth="1"/>
    <col min="6975" max="6975" width="14" style="58" customWidth="1"/>
    <col min="6976" max="6976" width="20.5703125" style="58" customWidth="1"/>
    <col min="6977" max="6977" width="11.7109375" style="58" customWidth="1"/>
    <col min="6978" max="6978" width="10.85546875" style="58" customWidth="1"/>
    <col min="6979" max="7172" width="9.140625" style="58"/>
    <col min="7173" max="7173" width="7.42578125" style="58" customWidth="1"/>
    <col min="7174" max="7174" width="20.28515625" style="58" customWidth="1"/>
    <col min="7175" max="7175" width="24.7109375" style="58" customWidth="1"/>
    <col min="7176" max="7176" width="35.7109375" style="58" customWidth="1"/>
    <col min="7177" max="7177" width="5" style="58" customWidth="1"/>
    <col min="7178" max="7178" width="12.85546875" style="58" customWidth="1"/>
    <col min="7179" max="7179" width="10.7109375" style="58" customWidth="1"/>
    <col min="7180" max="7180" width="7" style="58" customWidth="1"/>
    <col min="7181" max="7181" width="12.28515625" style="58" customWidth="1"/>
    <col min="7182" max="7182" width="10.7109375" style="58" customWidth="1"/>
    <col min="7183" max="7183" width="10.85546875" style="58" customWidth="1"/>
    <col min="7184" max="7184" width="8.85546875" style="58" customWidth="1"/>
    <col min="7185" max="7185" width="13.85546875" style="58" customWidth="1"/>
    <col min="7186" max="7186" width="20.42578125" style="58" customWidth="1"/>
    <col min="7187" max="7187" width="12.28515625" style="58" customWidth="1"/>
    <col min="7188" max="7188" width="19.28515625" style="58" customWidth="1"/>
    <col min="7189" max="7189" width="11.85546875" style="58" customWidth="1"/>
    <col min="7190" max="7190" width="9.140625" style="58" customWidth="1"/>
    <col min="7191" max="7191" width="13.42578125" style="58" customWidth="1"/>
    <col min="7192" max="7192" width="15.28515625" style="58" customWidth="1"/>
    <col min="7193" max="7193" width="15.42578125" style="58" customWidth="1"/>
    <col min="7194" max="7195" width="14.42578125" style="58" customWidth="1"/>
    <col min="7196" max="7196" width="5" style="58" customWidth="1"/>
    <col min="7197" max="7199" width="15.140625" style="58" customWidth="1"/>
    <col min="7200" max="7200" width="4.28515625" style="58" customWidth="1"/>
    <col min="7201" max="7201" width="16" style="58" customWidth="1"/>
    <col min="7202" max="7202" width="17.140625" style="58" customWidth="1"/>
    <col min="7203" max="7203" width="18.28515625" style="58" customWidth="1"/>
    <col min="7204" max="7204" width="4.85546875" style="58" customWidth="1"/>
    <col min="7205" max="7205" width="16" style="58" customWidth="1"/>
    <col min="7206" max="7206" width="17.140625" style="58" customWidth="1"/>
    <col min="7207" max="7207" width="18.28515625" style="58" customWidth="1"/>
    <col min="7208" max="7208" width="13.7109375" style="58" customWidth="1"/>
    <col min="7209" max="7209" width="16" style="58" customWidth="1"/>
    <col min="7210" max="7210" width="17.140625" style="58" customWidth="1"/>
    <col min="7211" max="7211" width="18.28515625" style="58" customWidth="1"/>
    <col min="7212" max="7212" width="13.7109375" style="58" customWidth="1"/>
    <col min="7213" max="7213" width="16" style="58" customWidth="1"/>
    <col min="7214" max="7214" width="17.140625" style="58" customWidth="1"/>
    <col min="7215" max="7215" width="18.28515625" style="58" customWidth="1"/>
    <col min="7216" max="7216" width="13.7109375" style="58" customWidth="1"/>
    <col min="7217" max="7217" width="16" style="58" customWidth="1"/>
    <col min="7218" max="7218" width="17.140625" style="58" customWidth="1"/>
    <col min="7219" max="7222" width="18.28515625" style="58" customWidth="1"/>
    <col min="7223" max="7223" width="15" style="58" customWidth="1"/>
    <col min="7224" max="7224" width="15.7109375" style="58" customWidth="1"/>
    <col min="7225" max="7225" width="49" style="58" customWidth="1"/>
    <col min="7226" max="7226" width="19.42578125" style="58" customWidth="1"/>
    <col min="7227" max="7227" width="14.5703125" style="58" customWidth="1"/>
    <col min="7228" max="7228" width="12.28515625" style="58" customWidth="1"/>
    <col min="7229" max="7229" width="14.5703125" style="58" customWidth="1"/>
    <col min="7230" max="7230" width="11.7109375" style="58" customWidth="1"/>
    <col min="7231" max="7231" width="14" style="58" customWidth="1"/>
    <col min="7232" max="7232" width="20.5703125" style="58" customWidth="1"/>
    <col min="7233" max="7233" width="11.7109375" style="58" customWidth="1"/>
    <col min="7234" max="7234" width="10.85546875" style="58" customWidth="1"/>
    <col min="7235" max="7428" width="9.140625" style="58"/>
    <col min="7429" max="7429" width="7.42578125" style="58" customWidth="1"/>
    <col min="7430" max="7430" width="20.28515625" style="58" customWidth="1"/>
    <col min="7431" max="7431" width="24.7109375" style="58" customWidth="1"/>
    <col min="7432" max="7432" width="35.7109375" style="58" customWidth="1"/>
    <col min="7433" max="7433" width="5" style="58" customWidth="1"/>
    <col min="7434" max="7434" width="12.85546875" style="58" customWidth="1"/>
    <col min="7435" max="7435" width="10.7109375" style="58" customWidth="1"/>
    <col min="7436" max="7436" width="7" style="58" customWidth="1"/>
    <col min="7437" max="7437" width="12.28515625" style="58" customWidth="1"/>
    <col min="7438" max="7438" width="10.7109375" style="58" customWidth="1"/>
    <col min="7439" max="7439" width="10.85546875" style="58" customWidth="1"/>
    <col min="7440" max="7440" width="8.85546875" style="58" customWidth="1"/>
    <col min="7441" max="7441" width="13.85546875" style="58" customWidth="1"/>
    <col min="7442" max="7442" width="20.42578125" style="58" customWidth="1"/>
    <col min="7443" max="7443" width="12.28515625" style="58" customWidth="1"/>
    <col min="7444" max="7444" width="19.28515625" style="58" customWidth="1"/>
    <col min="7445" max="7445" width="11.85546875" style="58" customWidth="1"/>
    <col min="7446" max="7446" width="9.140625" style="58" customWidth="1"/>
    <col min="7447" max="7447" width="13.42578125" style="58" customWidth="1"/>
    <col min="7448" max="7448" width="15.28515625" style="58" customWidth="1"/>
    <col min="7449" max="7449" width="15.42578125" style="58" customWidth="1"/>
    <col min="7450" max="7451" width="14.42578125" style="58" customWidth="1"/>
    <col min="7452" max="7452" width="5" style="58" customWidth="1"/>
    <col min="7453" max="7455" width="15.140625" style="58" customWidth="1"/>
    <col min="7456" max="7456" width="4.28515625" style="58" customWidth="1"/>
    <col min="7457" max="7457" width="16" style="58" customWidth="1"/>
    <col min="7458" max="7458" width="17.140625" style="58" customWidth="1"/>
    <col min="7459" max="7459" width="18.28515625" style="58" customWidth="1"/>
    <col min="7460" max="7460" width="4.85546875" style="58" customWidth="1"/>
    <col min="7461" max="7461" width="16" style="58" customWidth="1"/>
    <col min="7462" max="7462" width="17.140625" style="58" customWidth="1"/>
    <col min="7463" max="7463" width="18.28515625" style="58" customWidth="1"/>
    <col min="7464" max="7464" width="13.7109375" style="58" customWidth="1"/>
    <col min="7465" max="7465" width="16" style="58" customWidth="1"/>
    <col min="7466" max="7466" width="17.140625" style="58" customWidth="1"/>
    <col min="7467" max="7467" width="18.28515625" style="58" customWidth="1"/>
    <col min="7468" max="7468" width="13.7109375" style="58" customWidth="1"/>
    <col min="7469" max="7469" width="16" style="58" customWidth="1"/>
    <col min="7470" max="7470" width="17.140625" style="58" customWidth="1"/>
    <col min="7471" max="7471" width="18.28515625" style="58" customWidth="1"/>
    <col min="7472" max="7472" width="13.7109375" style="58" customWidth="1"/>
    <col min="7473" max="7473" width="16" style="58" customWidth="1"/>
    <col min="7474" max="7474" width="17.140625" style="58" customWidth="1"/>
    <col min="7475" max="7478" width="18.28515625" style="58" customWidth="1"/>
    <col min="7479" max="7479" width="15" style="58" customWidth="1"/>
    <col min="7480" max="7480" width="15.7109375" style="58" customWidth="1"/>
    <col min="7481" max="7481" width="49" style="58" customWidth="1"/>
    <col min="7482" max="7482" width="19.42578125" style="58" customWidth="1"/>
    <col min="7483" max="7483" width="14.5703125" style="58" customWidth="1"/>
    <col min="7484" max="7484" width="12.28515625" style="58" customWidth="1"/>
    <col min="7485" max="7485" width="14.5703125" style="58" customWidth="1"/>
    <col min="7486" max="7486" width="11.7109375" style="58" customWidth="1"/>
    <col min="7487" max="7487" width="14" style="58" customWidth="1"/>
    <col min="7488" max="7488" width="20.5703125" style="58" customWidth="1"/>
    <col min="7489" max="7489" width="11.7109375" style="58" customWidth="1"/>
    <col min="7490" max="7490" width="10.85546875" style="58" customWidth="1"/>
    <col min="7491" max="7684" width="9.140625" style="58"/>
    <col min="7685" max="7685" width="7.42578125" style="58" customWidth="1"/>
    <col min="7686" max="7686" width="20.28515625" style="58" customWidth="1"/>
    <col min="7687" max="7687" width="24.7109375" style="58" customWidth="1"/>
    <col min="7688" max="7688" width="35.7109375" style="58" customWidth="1"/>
    <col min="7689" max="7689" width="5" style="58" customWidth="1"/>
    <col min="7690" max="7690" width="12.85546875" style="58" customWidth="1"/>
    <col min="7691" max="7691" width="10.7109375" style="58" customWidth="1"/>
    <col min="7692" max="7692" width="7" style="58" customWidth="1"/>
    <col min="7693" max="7693" width="12.28515625" style="58" customWidth="1"/>
    <col min="7694" max="7694" width="10.7109375" style="58" customWidth="1"/>
    <col min="7695" max="7695" width="10.85546875" style="58" customWidth="1"/>
    <col min="7696" max="7696" width="8.85546875" style="58" customWidth="1"/>
    <col min="7697" max="7697" width="13.85546875" style="58" customWidth="1"/>
    <col min="7698" max="7698" width="20.42578125" style="58" customWidth="1"/>
    <col min="7699" max="7699" width="12.28515625" style="58" customWidth="1"/>
    <col min="7700" max="7700" width="19.28515625" style="58" customWidth="1"/>
    <col min="7701" max="7701" width="11.85546875" style="58" customWidth="1"/>
    <col min="7702" max="7702" width="9.140625" style="58" customWidth="1"/>
    <col min="7703" max="7703" width="13.42578125" style="58" customWidth="1"/>
    <col min="7704" max="7704" width="15.28515625" style="58" customWidth="1"/>
    <col min="7705" max="7705" width="15.42578125" style="58" customWidth="1"/>
    <col min="7706" max="7707" width="14.42578125" style="58" customWidth="1"/>
    <col min="7708" max="7708" width="5" style="58" customWidth="1"/>
    <col min="7709" max="7711" width="15.140625" style="58" customWidth="1"/>
    <col min="7712" max="7712" width="4.28515625" style="58" customWidth="1"/>
    <col min="7713" max="7713" width="16" style="58" customWidth="1"/>
    <col min="7714" max="7714" width="17.140625" style="58" customWidth="1"/>
    <col min="7715" max="7715" width="18.28515625" style="58" customWidth="1"/>
    <col min="7716" max="7716" width="4.85546875" style="58" customWidth="1"/>
    <col min="7717" max="7717" width="16" style="58" customWidth="1"/>
    <col min="7718" max="7718" width="17.140625" style="58" customWidth="1"/>
    <col min="7719" max="7719" width="18.28515625" style="58" customWidth="1"/>
    <col min="7720" max="7720" width="13.7109375" style="58" customWidth="1"/>
    <col min="7721" max="7721" width="16" style="58" customWidth="1"/>
    <col min="7722" max="7722" width="17.140625" style="58" customWidth="1"/>
    <col min="7723" max="7723" width="18.28515625" style="58" customWidth="1"/>
    <col min="7724" max="7724" width="13.7109375" style="58" customWidth="1"/>
    <col min="7725" max="7725" width="16" style="58" customWidth="1"/>
    <col min="7726" max="7726" width="17.140625" style="58" customWidth="1"/>
    <col min="7727" max="7727" width="18.28515625" style="58" customWidth="1"/>
    <col min="7728" max="7728" width="13.7109375" style="58" customWidth="1"/>
    <col min="7729" max="7729" width="16" style="58" customWidth="1"/>
    <col min="7730" max="7730" width="17.140625" style="58" customWidth="1"/>
    <col min="7731" max="7734" width="18.28515625" style="58" customWidth="1"/>
    <col min="7735" max="7735" width="15" style="58" customWidth="1"/>
    <col min="7736" max="7736" width="15.7109375" style="58" customWidth="1"/>
    <col min="7737" max="7737" width="49" style="58" customWidth="1"/>
    <col min="7738" max="7738" width="19.42578125" style="58" customWidth="1"/>
    <col min="7739" max="7739" width="14.5703125" style="58" customWidth="1"/>
    <col min="7740" max="7740" width="12.28515625" style="58" customWidth="1"/>
    <col min="7741" max="7741" width="14.5703125" style="58" customWidth="1"/>
    <col min="7742" max="7742" width="11.7109375" style="58" customWidth="1"/>
    <col min="7743" max="7743" width="14" style="58" customWidth="1"/>
    <col min="7744" max="7744" width="20.5703125" style="58" customWidth="1"/>
    <col min="7745" max="7745" width="11.7109375" style="58" customWidth="1"/>
    <col min="7746" max="7746" width="10.85546875" style="58" customWidth="1"/>
    <col min="7747" max="7940" width="9.140625" style="58"/>
    <col min="7941" max="7941" width="7.42578125" style="58" customWidth="1"/>
    <col min="7942" max="7942" width="20.28515625" style="58" customWidth="1"/>
    <col min="7943" max="7943" width="24.7109375" style="58" customWidth="1"/>
    <col min="7944" max="7944" width="35.7109375" style="58" customWidth="1"/>
    <col min="7945" max="7945" width="5" style="58" customWidth="1"/>
    <col min="7946" max="7946" width="12.85546875" style="58" customWidth="1"/>
    <col min="7947" max="7947" width="10.7109375" style="58" customWidth="1"/>
    <col min="7948" max="7948" width="7" style="58" customWidth="1"/>
    <col min="7949" max="7949" width="12.28515625" style="58" customWidth="1"/>
    <col min="7950" max="7950" width="10.7109375" style="58" customWidth="1"/>
    <col min="7951" max="7951" width="10.85546875" style="58" customWidth="1"/>
    <col min="7952" max="7952" width="8.85546875" style="58" customWidth="1"/>
    <col min="7953" max="7953" width="13.85546875" style="58" customWidth="1"/>
    <col min="7954" max="7954" width="20.42578125" style="58" customWidth="1"/>
    <col min="7955" max="7955" width="12.28515625" style="58" customWidth="1"/>
    <col min="7956" max="7956" width="19.28515625" style="58" customWidth="1"/>
    <col min="7957" max="7957" width="11.85546875" style="58" customWidth="1"/>
    <col min="7958" max="7958" width="9.140625" style="58" customWidth="1"/>
    <col min="7959" max="7959" width="13.42578125" style="58" customWidth="1"/>
    <col min="7960" max="7960" width="15.28515625" style="58" customWidth="1"/>
    <col min="7961" max="7961" width="15.42578125" style="58" customWidth="1"/>
    <col min="7962" max="7963" width="14.42578125" style="58" customWidth="1"/>
    <col min="7964" max="7964" width="5" style="58" customWidth="1"/>
    <col min="7965" max="7967" width="15.140625" style="58" customWidth="1"/>
    <col min="7968" max="7968" width="4.28515625" style="58" customWidth="1"/>
    <col min="7969" max="7969" width="16" style="58" customWidth="1"/>
    <col min="7970" max="7970" width="17.140625" style="58" customWidth="1"/>
    <col min="7971" max="7971" width="18.28515625" style="58" customWidth="1"/>
    <col min="7972" max="7972" width="4.85546875" style="58" customWidth="1"/>
    <col min="7973" max="7973" width="16" style="58" customWidth="1"/>
    <col min="7974" max="7974" width="17.140625" style="58" customWidth="1"/>
    <col min="7975" max="7975" width="18.28515625" style="58" customWidth="1"/>
    <col min="7976" max="7976" width="13.7109375" style="58" customWidth="1"/>
    <col min="7977" max="7977" width="16" style="58" customWidth="1"/>
    <col min="7978" max="7978" width="17.140625" style="58" customWidth="1"/>
    <col min="7979" max="7979" width="18.28515625" style="58" customWidth="1"/>
    <col min="7980" max="7980" width="13.7109375" style="58" customWidth="1"/>
    <col min="7981" max="7981" width="16" style="58" customWidth="1"/>
    <col min="7982" max="7982" width="17.140625" style="58" customWidth="1"/>
    <col min="7983" max="7983" width="18.28515625" style="58" customWidth="1"/>
    <col min="7984" max="7984" width="13.7109375" style="58" customWidth="1"/>
    <col min="7985" max="7985" width="16" style="58" customWidth="1"/>
    <col min="7986" max="7986" width="17.140625" style="58" customWidth="1"/>
    <col min="7987" max="7990" width="18.28515625" style="58" customWidth="1"/>
    <col min="7991" max="7991" width="15" style="58" customWidth="1"/>
    <col min="7992" max="7992" width="15.7109375" style="58" customWidth="1"/>
    <col min="7993" max="7993" width="49" style="58" customWidth="1"/>
    <col min="7994" max="7994" width="19.42578125" style="58" customWidth="1"/>
    <col min="7995" max="7995" width="14.5703125" style="58" customWidth="1"/>
    <col min="7996" max="7996" width="12.28515625" style="58" customWidth="1"/>
    <col min="7997" max="7997" width="14.5703125" style="58" customWidth="1"/>
    <col min="7998" max="7998" width="11.7109375" style="58" customWidth="1"/>
    <col min="7999" max="7999" width="14" style="58" customWidth="1"/>
    <col min="8000" max="8000" width="20.5703125" style="58" customWidth="1"/>
    <col min="8001" max="8001" width="11.7109375" style="58" customWidth="1"/>
    <col min="8002" max="8002" width="10.85546875" style="58" customWidth="1"/>
    <col min="8003" max="8196" width="9.140625" style="58"/>
    <col min="8197" max="8197" width="7.42578125" style="58" customWidth="1"/>
    <col min="8198" max="8198" width="20.28515625" style="58" customWidth="1"/>
    <col min="8199" max="8199" width="24.7109375" style="58" customWidth="1"/>
    <col min="8200" max="8200" width="35.7109375" style="58" customWidth="1"/>
    <col min="8201" max="8201" width="5" style="58" customWidth="1"/>
    <col min="8202" max="8202" width="12.85546875" style="58" customWidth="1"/>
    <col min="8203" max="8203" width="10.7109375" style="58" customWidth="1"/>
    <col min="8204" max="8204" width="7" style="58" customWidth="1"/>
    <col min="8205" max="8205" width="12.28515625" style="58" customWidth="1"/>
    <col min="8206" max="8206" width="10.7109375" style="58" customWidth="1"/>
    <col min="8207" max="8207" width="10.85546875" style="58" customWidth="1"/>
    <col min="8208" max="8208" width="8.85546875" style="58" customWidth="1"/>
    <col min="8209" max="8209" width="13.85546875" style="58" customWidth="1"/>
    <col min="8210" max="8210" width="20.42578125" style="58" customWidth="1"/>
    <col min="8211" max="8211" width="12.28515625" style="58" customWidth="1"/>
    <col min="8212" max="8212" width="19.28515625" style="58" customWidth="1"/>
    <col min="8213" max="8213" width="11.85546875" style="58" customWidth="1"/>
    <col min="8214" max="8214" width="9.140625" style="58" customWidth="1"/>
    <col min="8215" max="8215" width="13.42578125" style="58" customWidth="1"/>
    <col min="8216" max="8216" width="15.28515625" style="58" customWidth="1"/>
    <col min="8217" max="8217" width="15.42578125" style="58" customWidth="1"/>
    <col min="8218" max="8219" width="14.42578125" style="58" customWidth="1"/>
    <col min="8220" max="8220" width="5" style="58" customWidth="1"/>
    <col min="8221" max="8223" width="15.140625" style="58" customWidth="1"/>
    <col min="8224" max="8224" width="4.28515625" style="58" customWidth="1"/>
    <col min="8225" max="8225" width="16" style="58" customWidth="1"/>
    <col min="8226" max="8226" width="17.140625" style="58" customWidth="1"/>
    <col min="8227" max="8227" width="18.28515625" style="58" customWidth="1"/>
    <col min="8228" max="8228" width="4.85546875" style="58" customWidth="1"/>
    <col min="8229" max="8229" width="16" style="58" customWidth="1"/>
    <col min="8230" max="8230" width="17.140625" style="58" customWidth="1"/>
    <col min="8231" max="8231" width="18.28515625" style="58" customWidth="1"/>
    <col min="8232" max="8232" width="13.7109375" style="58" customWidth="1"/>
    <col min="8233" max="8233" width="16" style="58" customWidth="1"/>
    <col min="8234" max="8234" width="17.140625" style="58" customWidth="1"/>
    <col min="8235" max="8235" width="18.28515625" style="58" customWidth="1"/>
    <col min="8236" max="8236" width="13.7109375" style="58" customWidth="1"/>
    <col min="8237" max="8237" width="16" style="58" customWidth="1"/>
    <col min="8238" max="8238" width="17.140625" style="58" customWidth="1"/>
    <col min="8239" max="8239" width="18.28515625" style="58" customWidth="1"/>
    <col min="8240" max="8240" width="13.7109375" style="58" customWidth="1"/>
    <col min="8241" max="8241" width="16" style="58" customWidth="1"/>
    <col min="8242" max="8242" width="17.140625" style="58" customWidth="1"/>
    <col min="8243" max="8246" width="18.28515625" style="58" customWidth="1"/>
    <col min="8247" max="8247" width="15" style="58" customWidth="1"/>
    <col min="8248" max="8248" width="15.7109375" style="58" customWidth="1"/>
    <col min="8249" max="8249" width="49" style="58" customWidth="1"/>
    <col min="8250" max="8250" width="19.42578125" style="58" customWidth="1"/>
    <col min="8251" max="8251" width="14.5703125" style="58" customWidth="1"/>
    <col min="8252" max="8252" width="12.28515625" style="58" customWidth="1"/>
    <col min="8253" max="8253" width="14.5703125" style="58" customWidth="1"/>
    <col min="8254" max="8254" width="11.7109375" style="58" customWidth="1"/>
    <col min="8255" max="8255" width="14" style="58" customWidth="1"/>
    <col min="8256" max="8256" width="20.5703125" style="58" customWidth="1"/>
    <col min="8257" max="8257" width="11.7109375" style="58" customWidth="1"/>
    <col min="8258" max="8258" width="10.85546875" style="58" customWidth="1"/>
    <col min="8259" max="8452" width="9.140625" style="58"/>
    <col min="8453" max="8453" width="7.42578125" style="58" customWidth="1"/>
    <col min="8454" max="8454" width="20.28515625" style="58" customWidth="1"/>
    <col min="8455" max="8455" width="24.7109375" style="58" customWidth="1"/>
    <col min="8456" max="8456" width="35.7109375" style="58" customWidth="1"/>
    <col min="8457" max="8457" width="5" style="58" customWidth="1"/>
    <col min="8458" max="8458" width="12.85546875" style="58" customWidth="1"/>
    <col min="8459" max="8459" width="10.7109375" style="58" customWidth="1"/>
    <col min="8460" max="8460" width="7" style="58" customWidth="1"/>
    <col min="8461" max="8461" width="12.28515625" style="58" customWidth="1"/>
    <col min="8462" max="8462" width="10.7109375" style="58" customWidth="1"/>
    <col min="8463" max="8463" width="10.85546875" style="58" customWidth="1"/>
    <col min="8464" max="8464" width="8.85546875" style="58" customWidth="1"/>
    <col min="8465" max="8465" width="13.85546875" style="58" customWidth="1"/>
    <col min="8466" max="8466" width="20.42578125" style="58" customWidth="1"/>
    <col min="8467" max="8467" width="12.28515625" style="58" customWidth="1"/>
    <col min="8468" max="8468" width="19.28515625" style="58" customWidth="1"/>
    <col min="8469" max="8469" width="11.85546875" style="58" customWidth="1"/>
    <col min="8470" max="8470" width="9.140625" style="58" customWidth="1"/>
    <col min="8471" max="8471" width="13.42578125" style="58" customWidth="1"/>
    <col min="8472" max="8472" width="15.28515625" style="58" customWidth="1"/>
    <col min="8473" max="8473" width="15.42578125" style="58" customWidth="1"/>
    <col min="8474" max="8475" width="14.42578125" style="58" customWidth="1"/>
    <col min="8476" max="8476" width="5" style="58" customWidth="1"/>
    <col min="8477" max="8479" width="15.140625" style="58" customWidth="1"/>
    <col min="8480" max="8480" width="4.28515625" style="58" customWidth="1"/>
    <col min="8481" max="8481" width="16" style="58" customWidth="1"/>
    <col min="8482" max="8482" width="17.140625" style="58" customWidth="1"/>
    <col min="8483" max="8483" width="18.28515625" style="58" customWidth="1"/>
    <col min="8484" max="8484" width="4.85546875" style="58" customWidth="1"/>
    <col min="8485" max="8485" width="16" style="58" customWidth="1"/>
    <col min="8486" max="8486" width="17.140625" style="58" customWidth="1"/>
    <col min="8487" max="8487" width="18.28515625" style="58" customWidth="1"/>
    <col min="8488" max="8488" width="13.7109375" style="58" customWidth="1"/>
    <col min="8489" max="8489" width="16" style="58" customWidth="1"/>
    <col min="8490" max="8490" width="17.140625" style="58" customWidth="1"/>
    <col min="8491" max="8491" width="18.28515625" style="58" customWidth="1"/>
    <col min="8492" max="8492" width="13.7109375" style="58" customWidth="1"/>
    <col min="8493" max="8493" width="16" style="58" customWidth="1"/>
    <col min="8494" max="8494" width="17.140625" style="58" customWidth="1"/>
    <col min="8495" max="8495" width="18.28515625" style="58" customWidth="1"/>
    <col min="8496" max="8496" width="13.7109375" style="58" customWidth="1"/>
    <col min="8497" max="8497" width="16" style="58" customWidth="1"/>
    <col min="8498" max="8498" width="17.140625" style="58" customWidth="1"/>
    <col min="8499" max="8502" width="18.28515625" style="58" customWidth="1"/>
    <col min="8503" max="8503" width="15" style="58" customWidth="1"/>
    <col min="8504" max="8504" width="15.7109375" style="58" customWidth="1"/>
    <col min="8505" max="8505" width="49" style="58" customWidth="1"/>
    <col min="8506" max="8506" width="19.42578125" style="58" customWidth="1"/>
    <col min="8507" max="8507" width="14.5703125" style="58" customWidth="1"/>
    <col min="8508" max="8508" width="12.28515625" style="58" customWidth="1"/>
    <col min="8509" max="8509" width="14.5703125" style="58" customWidth="1"/>
    <col min="8510" max="8510" width="11.7109375" style="58" customWidth="1"/>
    <col min="8511" max="8511" width="14" style="58" customWidth="1"/>
    <col min="8512" max="8512" width="20.5703125" style="58" customWidth="1"/>
    <col min="8513" max="8513" width="11.7109375" style="58" customWidth="1"/>
    <col min="8514" max="8514" width="10.85546875" style="58" customWidth="1"/>
    <col min="8515" max="8708" width="9.140625" style="58"/>
    <col min="8709" max="8709" width="7.42578125" style="58" customWidth="1"/>
    <col min="8710" max="8710" width="20.28515625" style="58" customWidth="1"/>
    <col min="8711" max="8711" width="24.7109375" style="58" customWidth="1"/>
    <col min="8712" max="8712" width="35.7109375" style="58" customWidth="1"/>
    <col min="8713" max="8713" width="5" style="58" customWidth="1"/>
    <col min="8714" max="8714" width="12.85546875" style="58" customWidth="1"/>
    <col min="8715" max="8715" width="10.7109375" style="58" customWidth="1"/>
    <col min="8716" max="8716" width="7" style="58" customWidth="1"/>
    <col min="8717" max="8717" width="12.28515625" style="58" customWidth="1"/>
    <col min="8718" max="8718" width="10.7109375" style="58" customWidth="1"/>
    <col min="8719" max="8719" width="10.85546875" style="58" customWidth="1"/>
    <col min="8720" max="8720" width="8.85546875" style="58" customWidth="1"/>
    <col min="8721" max="8721" width="13.85546875" style="58" customWidth="1"/>
    <col min="8722" max="8722" width="20.42578125" style="58" customWidth="1"/>
    <col min="8723" max="8723" width="12.28515625" style="58" customWidth="1"/>
    <col min="8724" max="8724" width="19.28515625" style="58" customWidth="1"/>
    <col min="8725" max="8725" width="11.85546875" style="58" customWidth="1"/>
    <col min="8726" max="8726" width="9.140625" style="58" customWidth="1"/>
    <col min="8727" max="8727" width="13.42578125" style="58" customWidth="1"/>
    <col min="8728" max="8728" width="15.28515625" style="58" customWidth="1"/>
    <col min="8729" max="8729" width="15.42578125" style="58" customWidth="1"/>
    <col min="8730" max="8731" width="14.42578125" style="58" customWidth="1"/>
    <col min="8732" max="8732" width="5" style="58" customWidth="1"/>
    <col min="8733" max="8735" width="15.140625" style="58" customWidth="1"/>
    <col min="8736" max="8736" width="4.28515625" style="58" customWidth="1"/>
    <col min="8737" max="8737" width="16" style="58" customWidth="1"/>
    <col min="8738" max="8738" width="17.140625" style="58" customWidth="1"/>
    <col min="8739" max="8739" width="18.28515625" style="58" customWidth="1"/>
    <col min="8740" max="8740" width="4.85546875" style="58" customWidth="1"/>
    <col min="8741" max="8741" width="16" style="58" customWidth="1"/>
    <col min="8742" max="8742" width="17.140625" style="58" customWidth="1"/>
    <col min="8743" max="8743" width="18.28515625" style="58" customWidth="1"/>
    <col min="8744" max="8744" width="13.7109375" style="58" customWidth="1"/>
    <col min="8745" max="8745" width="16" style="58" customWidth="1"/>
    <col min="8746" max="8746" width="17.140625" style="58" customWidth="1"/>
    <col min="8747" max="8747" width="18.28515625" style="58" customWidth="1"/>
    <col min="8748" max="8748" width="13.7109375" style="58" customWidth="1"/>
    <col min="8749" max="8749" width="16" style="58" customWidth="1"/>
    <col min="8750" max="8750" width="17.140625" style="58" customWidth="1"/>
    <col min="8751" max="8751" width="18.28515625" style="58" customWidth="1"/>
    <col min="8752" max="8752" width="13.7109375" style="58" customWidth="1"/>
    <col min="8753" max="8753" width="16" style="58" customWidth="1"/>
    <col min="8754" max="8754" width="17.140625" style="58" customWidth="1"/>
    <col min="8755" max="8758" width="18.28515625" style="58" customWidth="1"/>
    <col min="8759" max="8759" width="15" style="58" customWidth="1"/>
    <col min="8760" max="8760" width="15.7109375" style="58" customWidth="1"/>
    <col min="8761" max="8761" width="49" style="58" customWidth="1"/>
    <col min="8762" max="8762" width="19.42578125" style="58" customWidth="1"/>
    <col min="8763" max="8763" width="14.5703125" style="58" customWidth="1"/>
    <col min="8764" max="8764" width="12.28515625" style="58" customWidth="1"/>
    <col min="8765" max="8765" width="14.5703125" style="58" customWidth="1"/>
    <col min="8766" max="8766" width="11.7109375" style="58" customWidth="1"/>
    <col min="8767" max="8767" width="14" style="58" customWidth="1"/>
    <col min="8768" max="8768" width="20.5703125" style="58" customWidth="1"/>
    <col min="8769" max="8769" width="11.7109375" style="58" customWidth="1"/>
    <col min="8770" max="8770" width="10.85546875" style="58" customWidth="1"/>
    <col min="8771" max="8964" width="9.140625" style="58"/>
    <col min="8965" max="8965" width="7.42578125" style="58" customWidth="1"/>
    <col min="8966" max="8966" width="20.28515625" style="58" customWidth="1"/>
    <col min="8967" max="8967" width="24.7109375" style="58" customWidth="1"/>
    <col min="8968" max="8968" width="35.7109375" style="58" customWidth="1"/>
    <col min="8969" max="8969" width="5" style="58" customWidth="1"/>
    <col min="8970" max="8970" width="12.85546875" style="58" customWidth="1"/>
    <col min="8971" max="8971" width="10.7109375" style="58" customWidth="1"/>
    <col min="8972" max="8972" width="7" style="58" customWidth="1"/>
    <col min="8973" max="8973" width="12.28515625" style="58" customWidth="1"/>
    <col min="8974" max="8974" width="10.7109375" style="58" customWidth="1"/>
    <col min="8975" max="8975" width="10.85546875" style="58" customWidth="1"/>
    <col min="8976" max="8976" width="8.85546875" style="58" customWidth="1"/>
    <col min="8977" max="8977" width="13.85546875" style="58" customWidth="1"/>
    <col min="8978" max="8978" width="20.42578125" style="58" customWidth="1"/>
    <col min="8979" max="8979" width="12.28515625" style="58" customWidth="1"/>
    <col min="8980" max="8980" width="19.28515625" style="58" customWidth="1"/>
    <col min="8981" max="8981" width="11.85546875" style="58" customWidth="1"/>
    <col min="8982" max="8982" width="9.140625" style="58" customWidth="1"/>
    <col min="8983" max="8983" width="13.42578125" style="58" customWidth="1"/>
    <col min="8984" max="8984" width="15.28515625" style="58" customWidth="1"/>
    <col min="8985" max="8985" width="15.42578125" style="58" customWidth="1"/>
    <col min="8986" max="8987" width="14.42578125" style="58" customWidth="1"/>
    <col min="8988" max="8988" width="5" style="58" customWidth="1"/>
    <col min="8989" max="8991" width="15.140625" style="58" customWidth="1"/>
    <col min="8992" max="8992" width="4.28515625" style="58" customWidth="1"/>
    <col min="8993" max="8993" width="16" style="58" customWidth="1"/>
    <col min="8994" max="8994" width="17.140625" style="58" customWidth="1"/>
    <col min="8995" max="8995" width="18.28515625" style="58" customWidth="1"/>
    <col min="8996" max="8996" width="4.85546875" style="58" customWidth="1"/>
    <col min="8997" max="8997" width="16" style="58" customWidth="1"/>
    <col min="8998" max="8998" width="17.140625" style="58" customWidth="1"/>
    <col min="8999" max="8999" width="18.28515625" style="58" customWidth="1"/>
    <col min="9000" max="9000" width="13.7109375" style="58" customWidth="1"/>
    <col min="9001" max="9001" width="16" style="58" customWidth="1"/>
    <col min="9002" max="9002" width="17.140625" style="58" customWidth="1"/>
    <col min="9003" max="9003" width="18.28515625" style="58" customWidth="1"/>
    <col min="9004" max="9004" width="13.7109375" style="58" customWidth="1"/>
    <col min="9005" max="9005" width="16" style="58" customWidth="1"/>
    <col min="9006" max="9006" width="17.140625" style="58" customWidth="1"/>
    <col min="9007" max="9007" width="18.28515625" style="58" customWidth="1"/>
    <col min="9008" max="9008" width="13.7109375" style="58" customWidth="1"/>
    <col min="9009" max="9009" width="16" style="58" customWidth="1"/>
    <col min="9010" max="9010" width="17.140625" style="58" customWidth="1"/>
    <col min="9011" max="9014" width="18.28515625" style="58" customWidth="1"/>
    <col min="9015" max="9015" width="15" style="58" customWidth="1"/>
    <col min="9016" max="9016" width="15.7109375" style="58" customWidth="1"/>
    <col min="9017" max="9017" width="49" style="58" customWidth="1"/>
    <col min="9018" max="9018" width="19.42578125" style="58" customWidth="1"/>
    <col min="9019" max="9019" width="14.5703125" style="58" customWidth="1"/>
    <col min="9020" max="9020" width="12.28515625" style="58" customWidth="1"/>
    <col min="9021" max="9021" width="14.5703125" style="58" customWidth="1"/>
    <col min="9022" max="9022" width="11.7109375" style="58" customWidth="1"/>
    <col min="9023" max="9023" width="14" style="58" customWidth="1"/>
    <col min="9024" max="9024" width="20.5703125" style="58" customWidth="1"/>
    <col min="9025" max="9025" width="11.7109375" style="58" customWidth="1"/>
    <col min="9026" max="9026" width="10.85546875" style="58" customWidth="1"/>
    <col min="9027" max="9220" width="9.140625" style="58"/>
    <col min="9221" max="9221" width="7.42578125" style="58" customWidth="1"/>
    <col min="9222" max="9222" width="20.28515625" style="58" customWidth="1"/>
    <col min="9223" max="9223" width="24.7109375" style="58" customWidth="1"/>
    <col min="9224" max="9224" width="35.7109375" style="58" customWidth="1"/>
    <col min="9225" max="9225" width="5" style="58" customWidth="1"/>
    <col min="9226" max="9226" width="12.85546875" style="58" customWidth="1"/>
    <col min="9227" max="9227" width="10.7109375" style="58" customWidth="1"/>
    <col min="9228" max="9228" width="7" style="58" customWidth="1"/>
    <col min="9229" max="9229" width="12.28515625" style="58" customWidth="1"/>
    <col min="9230" max="9230" width="10.7109375" style="58" customWidth="1"/>
    <col min="9231" max="9231" width="10.85546875" style="58" customWidth="1"/>
    <col min="9232" max="9232" width="8.85546875" style="58" customWidth="1"/>
    <col min="9233" max="9233" width="13.85546875" style="58" customWidth="1"/>
    <col min="9234" max="9234" width="20.42578125" style="58" customWidth="1"/>
    <col min="9235" max="9235" width="12.28515625" style="58" customWidth="1"/>
    <col min="9236" max="9236" width="19.28515625" style="58" customWidth="1"/>
    <col min="9237" max="9237" width="11.85546875" style="58" customWidth="1"/>
    <col min="9238" max="9238" width="9.140625" style="58" customWidth="1"/>
    <col min="9239" max="9239" width="13.42578125" style="58" customWidth="1"/>
    <col min="9240" max="9240" width="15.28515625" style="58" customWidth="1"/>
    <col min="9241" max="9241" width="15.42578125" style="58" customWidth="1"/>
    <col min="9242" max="9243" width="14.42578125" style="58" customWidth="1"/>
    <col min="9244" max="9244" width="5" style="58" customWidth="1"/>
    <col min="9245" max="9247" width="15.140625" style="58" customWidth="1"/>
    <col min="9248" max="9248" width="4.28515625" style="58" customWidth="1"/>
    <col min="9249" max="9249" width="16" style="58" customWidth="1"/>
    <col min="9250" max="9250" width="17.140625" style="58" customWidth="1"/>
    <col min="9251" max="9251" width="18.28515625" style="58" customWidth="1"/>
    <col min="9252" max="9252" width="4.85546875" style="58" customWidth="1"/>
    <col min="9253" max="9253" width="16" style="58" customWidth="1"/>
    <col min="9254" max="9254" width="17.140625" style="58" customWidth="1"/>
    <col min="9255" max="9255" width="18.28515625" style="58" customWidth="1"/>
    <col min="9256" max="9256" width="13.7109375" style="58" customWidth="1"/>
    <col min="9257" max="9257" width="16" style="58" customWidth="1"/>
    <col min="9258" max="9258" width="17.140625" style="58" customWidth="1"/>
    <col min="9259" max="9259" width="18.28515625" style="58" customWidth="1"/>
    <col min="9260" max="9260" width="13.7109375" style="58" customWidth="1"/>
    <col min="9261" max="9261" width="16" style="58" customWidth="1"/>
    <col min="9262" max="9262" width="17.140625" style="58" customWidth="1"/>
    <col min="9263" max="9263" width="18.28515625" style="58" customWidth="1"/>
    <col min="9264" max="9264" width="13.7109375" style="58" customWidth="1"/>
    <col min="9265" max="9265" width="16" style="58" customWidth="1"/>
    <col min="9266" max="9266" width="17.140625" style="58" customWidth="1"/>
    <col min="9267" max="9270" width="18.28515625" style="58" customWidth="1"/>
    <col min="9271" max="9271" width="15" style="58" customWidth="1"/>
    <col min="9272" max="9272" width="15.7109375" style="58" customWidth="1"/>
    <col min="9273" max="9273" width="49" style="58" customWidth="1"/>
    <col min="9274" max="9274" width="19.42578125" style="58" customWidth="1"/>
    <col min="9275" max="9275" width="14.5703125" style="58" customWidth="1"/>
    <col min="9276" max="9276" width="12.28515625" style="58" customWidth="1"/>
    <col min="9277" max="9277" width="14.5703125" style="58" customWidth="1"/>
    <col min="9278" max="9278" width="11.7109375" style="58" customWidth="1"/>
    <col min="9279" max="9279" width="14" style="58" customWidth="1"/>
    <col min="9280" max="9280" width="20.5703125" style="58" customWidth="1"/>
    <col min="9281" max="9281" width="11.7109375" style="58" customWidth="1"/>
    <col min="9282" max="9282" width="10.85546875" style="58" customWidth="1"/>
    <col min="9283" max="9476" width="9.140625" style="58"/>
    <col min="9477" max="9477" width="7.42578125" style="58" customWidth="1"/>
    <col min="9478" max="9478" width="20.28515625" style="58" customWidth="1"/>
    <col min="9479" max="9479" width="24.7109375" style="58" customWidth="1"/>
    <col min="9480" max="9480" width="35.7109375" style="58" customWidth="1"/>
    <col min="9481" max="9481" width="5" style="58" customWidth="1"/>
    <col min="9482" max="9482" width="12.85546875" style="58" customWidth="1"/>
    <col min="9483" max="9483" width="10.7109375" style="58" customWidth="1"/>
    <col min="9484" max="9484" width="7" style="58" customWidth="1"/>
    <col min="9485" max="9485" width="12.28515625" style="58" customWidth="1"/>
    <col min="9486" max="9486" width="10.7109375" style="58" customWidth="1"/>
    <col min="9487" max="9487" width="10.85546875" style="58" customWidth="1"/>
    <col min="9488" max="9488" width="8.85546875" style="58" customWidth="1"/>
    <col min="9489" max="9489" width="13.85546875" style="58" customWidth="1"/>
    <col min="9490" max="9490" width="20.42578125" style="58" customWidth="1"/>
    <col min="9491" max="9491" width="12.28515625" style="58" customWidth="1"/>
    <col min="9492" max="9492" width="19.28515625" style="58" customWidth="1"/>
    <col min="9493" max="9493" width="11.85546875" style="58" customWidth="1"/>
    <col min="9494" max="9494" width="9.140625" style="58" customWidth="1"/>
    <col min="9495" max="9495" width="13.42578125" style="58" customWidth="1"/>
    <col min="9496" max="9496" width="15.28515625" style="58" customWidth="1"/>
    <col min="9497" max="9497" width="15.42578125" style="58" customWidth="1"/>
    <col min="9498" max="9499" width="14.42578125" style="58" customWidth="1"/>
    <col min="9500" max="9500" width="5" style="58" customWidth="1"/>
    <col min="9501" max="9503" width="15.140625" style="58" customWidth="1"/>
    <col min="9504" max="9504" width="4.28515625" style="58" customWidth="1"/>
    <col min="9505" max="9505" width="16" style="58" customWidth="1"/>
    <col min="9506" max="9506" width="17.140625" style="58" customWidth="1"/>
    <col min="9507" max="9507" width="18.28515625" style="58" customWidth="1"/>
    <col min="9508" max="9508" width="4.85546875" style="58" customWidth="1"/>
    <col min="9509" max="9509" width="16" style="58" customWidth="1"/>
    <col min="9510" max="9510" width="17.140625" style="58" customWidth="1"/>
    <col min="9511" max="9511" width="18.28515625" style="58" customWidth="1"/>
    <col min="9512" max="9512" width="13.7109375" style="58" customWidth="1"/>
    <col min="9513" max="9513" width="16" style="58" customWidth="1"/>
    <col min="9514" max="9514" width="17.140625" style="58" customWidth="1"/>
    <col min="9515" max="9515" width="18.28515625" style="58" customWidth="1"/>
    <col min="9516" max="9516" width="13.7109375" style="58" customWidth="1"/>
    <col min="9517" max="9517" width="16" style="58" customWidth="1"/>
    <col min="9518" max="9518" width="17.140625" style="58" customWidth="1"/>
    <col min="9519" max="9519" width="18.28515625" style="58" customWidth="1"/>
    <col min="9520" max="9520" width="13.7109375" style="58" customWidth="1"/>
    <col min="9521" max="9521" width="16" style="58" customWidth="1"/>
    <col min="9522" max="9522" width="17.140625" style="58" customWidth="1"/>
    <col min="9523" max="9526" width="18.28515625" style="58" customWidth="1"/>
    <col min="9527" max="9527" width="15" style="58" customWidth="1"/>
    <col min="9528" max="9528" width="15.7109375" style="58" customWidth="1"/>
    <col min="9529" max="9529" width="49" style="58" customWidth="1"/>
    <col min="9530" max="9530" width="19.42578125" style="58" customWidth="1"/>
    <col min="9531" max="9531" width="14.5703125" style="58" customWidth="1"/>
    <col min="9532" max="9532" width="12.28515625" style="58" customWidth="1"/>
    <col min="9533" max="9533" width="14.5703125" style="58" customWidth="1"/>
    <col min="9534" max="9534" width="11.7109375" style="58" customWidth="1"/>
    <col min="9535" max="9535" width="14" style="58" customWidth="1"/>
    <col min="9536" max="9536" width="20.5703125" style="58" customWidth="1"/>
    <col min="9537" max="9537" width="11.7109375" style="58" customWidth="1"/>
    <col min="9538" max="9538" width="10.85546875" style="58" customWidth="1"/>
    <col min="9539" max="9732" width="9.140625" style="58"/>
    <col min="9733" max="9733" width="7.42578125" style="58" customWidth="1"/>
    <col min="9734" max="9734" width="20.28515625" style="58" customWidth="1"/>
    <col min="9735" max="9735" width="24.7109375" style="58" customWidth="1"/>
    <col min="9736" max="9736" width="35.7109375" style="58" customWidth="1"/>
    <col min="9737" max="9737" width="5" style="58" customWidth="1"/>
    <col min="9738" max="9738" width="12.85546875" style="58" customWidth="1"/>
    <col min="9739" max="9739" width="10.7109375" style="58" customWidth="1"/>
    <col min="9740" max="9740" width="7" style="58" customWidth="1"/>
    <col min="9741" max="9741" width="12.28515625" style="58" customWidth="1"/>
    <col min="9742" max="9742" width="10.7109375" style="58" customWidth="1"/>
    <col min="9743" max="9743" width="10.85546875" style="58" customWidth="1"/>
    <col min="9744" max="9744" width="8.85546875" style="58" customWidth="1"/>
    <col min="9745" max="9745" width="13.85546875" style="58" customWidth="1"/>
    <col min="9746" max="9746" width="20.42578125" style="58" customWidth="1"/>
    <col min="9747" max="9747" width="12.28515625" style="58" customWidth="1"/>
    <col min="9748" max="9748" width="19.28515625" style="58" customWidth="1"/>
    <col min="9749" max="9749" width="11.85546875" style="58" customWidth="1"/>
    <col min="9750" max="9750" width="9.140625" style="58" customWidth="1"/>
    <col min="9751" max="9751" width="13.42578125" style="58" customWidth="1"/>
    <col min="9752" max="9752" width="15.28515625" style="58" customWidth="1"/>
    <col min="9753" max="9753" width="15.42578125" style="58" customWidth="1"/>
    <col min="9754" max="9755" width="14.42578125" style="58" customWidth="1"/>
    <col min="9756" max="9756" width="5" style="58" customWidth="1"/>
    <col min="9757" max="9759" width="15.140625" style="58" customWidth="1"/>
    <col min="9760" max="9760" width="4.28515625" style="58" customWidth="1"/>
    <col min="9761" max="9761" width="16" style="58" customWidth="1"/>
    <col min="9762" max="9762" width="17.140625" style="58" customWidth="1"/>
    <col min="9763" max="9763" width="18.28515625" style="58" customWidth="1"/>
    <col min="9764" max="9764" width="4.85546875" style="58" customWidth="1"/>
    <col min="9765" max="9765" width="16" style="58" customWidth="1"/>
    <col min="9766" max="9766" width="17.140625" style="58" customWidth="1"/>
    <col min="9767" max="9767" width="18.28515625" style="58" customWidth="1"/>
    <col min="9768" max="9768" width="13.7109375" style="58" customWidth="1"/>
    <col min="9769" max="9769" width="16" style="58" customWidth="1"/>
    <col min="9770" max="9770" width="17.140625" style="58" customWidth="1"/>
    <col min="9771" max="9771" width="18.28515625" style="58" customWidth="1"/>
    <col min="9772" max="9772" width="13.7109375" style="58" customWidth="1"/>
    <col min="9773" max="9773" width="16" style="58" customWidth="1"/>
    <col min="9774" max="9774" width="17.140625" style="58" customWidth="1"/>
    <col min="9775" max="9775" width="18.28515625" style="58" customWidth="1"/>
    <col min="9776" max="9776" width="13.7109375" style="58" customWidth="1"/>
    <col min="9777" max="9777" width="16" style="58" customWidth="1"/>
    <col min="9778" max="9778" width="17.140625" style="58" customWidth="1"/>
    <col min="9779" max="9782" width="18.28515625" style="58" customWidth="1"/>
    <col min="9783" max="9783" width="15" style="58" customWidth="1"/>
    <col min="9784" max="9784" width="15.7109375" style="58" customWidth="1"/>
    <col min="9785" max="9785" width="49" style="58" customWidth="1"/>
    <col min="9786" max="9786" width="19.42578125" style="58" customWidth="1"/>
    <col min="9787" max="9787" width="14.5703125" style="58" customWidth="1"/>
    <col min="9788" max="9788" width="12.28515625" style="58" customWidth="1"/>
    <col min="9789" max="9789" width="14.5703125" style="58" customWidth="1"/>
    <col min="9790" max="9790" width="11.7109375" style="58" customWidth="1"/>
    <col min="9791" max="9791" width="14" style="58" customWidth="1"/>
    <col min="9792" max="9792" width="20.5703125" style="58" customWidth="1"/>
    <col min="9793" max="9793" width="11.7109375" style="58" customWidth="1"/>
    <col min="9794" max="9794" width="10.85546875" style="58" customWidth="1"/>
    <col min="9795" max="9988" width="9.140625" style="58"/>
    <col min="9989" max="9989" width="7.42578125" style="58" customWidth="1"/>
    <col min="9990" max="9990" width="20.28515625" style="58" customWidth="1"/>
    <col min="9991" max="9991" width="24.7109375" style="58" customWidth="1"/>
    <col min="9992" max="9992" width="35.7109375" style="58" customWidth="1"/>
    <col min="9993" max="9993" width="5" style="58" customWidth="1"/>
    <col min="9994" max="9994" width="12.85546875" style="58" customWidth="1"/>
    <col min="9995" max="9995" width="10.7109375" style="58" customWidth="1"/>
    <col min="9996" max="9996" width="7" style="58" customWidth="1"/>
    <col min="9997" max="9997" width="12.28515625" style="58" customWidth="1"/>
    <col min="9998" max="9998" width="10.7109375" style="58" customWidth="1"/>
    <col min="9999" max="9999" width="10.85546875" style="58" customWidth="1"/>
    <col min="10000" max="10000" width="8.85546875" style="58" customWidth="1"/>
    <col min="10001" max="10001" width="13.85546875" style="58" customWidth="1"/>
    <col min="10002" max="10002" width="20.42578125" style="58" customWidth="1"/>
    <col min="10003" max="10003" width="12.28515625" style="58" customWidth="1"/>
    <col min="10004" max="10004" width="19.28515625" style="58" customWidth="1"/>
    <col min="10005" max="10005" width="11.85546875" style="58" customWidth="1"/>
    <col min="10006" max="10006" width="9.140625" style="58" customWidth="1"/>
    <col min="10007" max="10007" width="13.42578125" style="58" customWidth="1"/>
    <col min="10008" max="10008" width="15.28515625" style="58" customWidth="1"/>
    <col min="10009" max="10009" width="15.42578125" style="58" customWidth="1"/>
    <col min="10010" max="10011" width="14.42578125" style="58" customWidth="1"/>
    <col min="10012" max="10012" width="5" style="58" customWidth="1"/>
    <col min="10013" max="10015" width="15.140625" style="58" customWidth="1"/>
    <col min="10016" max="10016" width="4.28515625" style="58" customWidth="1"/>
    <col min="10017" max="10017" width="16" style="58" customWidth="1"/>
    <col min="10018" max="10018" width="17.140625" style="58" customWidth="1"/>
    <col min="10019" max="10019" width="18.28515625" style="58" customWidth="1"/>
    <col min="10020" max="10020" width="4.85546875" style="58" customWidth="1"/>
    <col min="10021" max="10021" width="16" style="58" customWidth="1"/>
    <col min="10022" max="10022" width="17.140625" style="58" customWidth="1"/>
    <col min="10023" max="10023" width="18.28515625" style="58" customWidth="1"/>
    <col min="10024" max="10024" width="13.7109375" style="58" customWidth="1"/>
    <col min="10025" max="10025" width="16" style="58" customWidth="1"/>
    <col min="10026" max="10026" width="17.140625" style="58" customWidth="1"/>
    <col min="10027" max="10027" width="18.28515625" style="58" customWidth="1"/>
    <col min="10028" max="10028" width="13.7109375" style="58" customWidth="1"/>
    <col min="10029" max="10029" width="16" style="58" customWidth="1"/>
    <col min="10030" max="10030" width="17.140625" style="58" customWidth="1"/>
    <col min="10031" max="10031" width="18.28515625" style="58" customWidth="1"/>
    <col min="10032" max="10032" width="13.7109375" style="58" customWidth="1"/>
    <col min="10033" max="10033" width="16" style="58" customWidth="1"/>
    <col min="10034" max="10034" width="17.140625" style="58" customWidth="1"/>
    <col min="10035" max="10038" width="18.28515625" style="58" customWidth="1"/>
    <col min="10039" max="10039" width="15" style="58" customWidth="1"/>
    <col min="10040" max="10040" width="15.7109375" style="58" customWidth="1"/>
    <col min="10041" max="10041" width="49" style="58" customWidth="1"/>
    <col min="10042" max="10042" width="19.42578125" style="58" customWidth="1"/>
    <col min="10043" max="10043" width="14.5703125" style="58" customWidth="1"/>
    <col min="10044" max="10044" width="12.28515625" style="58" customWidth="1"/>
    <col min="10045" max="10045" width="14.5703125" style="58" customWidth="1"/>
    <col min="10046" max="10046" width="11.7109375" style="58" customWidth="1"/>
    <col min="10047" max="10047" width="14" style="58" customWidth="1"/>
    <col min="10048" max="10048" width="20.5703125" style="58" customWidth="1"/>
    <col min="10049" max="10049" width="11.7109375" style="58" customWidth="1"/>
    <col min="10050" max="10050" width="10.85546875" style="58" customWidth="1"/>
    <col min="10051" max="10244" width="9.140625" style="58"/>
    <col min="10245" max="10245" width="7.42578125" style="58" customWidth="1"/>
    <col min="10246" max="10246" width="20.28515625" style="58" customWidth="1"/>
    <col min="10247" max="10247" width="24.7109375" style="58" customWidth="1"/>
    <col min="10248" max="10248" width="35.7109375" style="58" customWidth="1"/>
    <col min="10249" max="10249" width="5" style="58" customWidth="1"/>
    <col min="10250" max="10250" width="12.85546875" style="58" customWidth="1"/>
    <col min="10251" max="10251" width="10.7109375" style="58" customWidth="1"/>
    <col min="10252" max="10252" width="7" style="58" customWidth="1"/>
    <col min="10253" max="10253" width="12.28515625" style="58" customWidth="1"/>
    <col min="10254" max="10254" width="10.7109375" style="58" customWidth="1"/>
    <col min="10255" max="10255" width="10.85546875" style="58" customWidth="1"/>
    <col min="10256" max="10256" width="8.85546875" style="58" customWidth="1"/>
    <col min="10257" max="10257" width="13.85546875" style="58" customWidth="1"/>
    <col min="10258" max="10258" width="20.42578125" style="58" customWidth="1"/>
    <col min="10259" max="10259" width="12.28515625" style="58" customWidth="1"/>
    <col min="10260" max="10260" width="19.28515625" style="58" customWidth="1"/>
    <col min="10261" max="10261" width="11.85546875" style="58" customWidth="1"/>
    <col min="10262" max="10262" width="9.140625" style="58" customWidth="1"/>
    <col min="10263" max="10263" width="13.42578125" style="58" customWidth="1"/>
    <col min="10264" max="10264" width="15.28515625" style="58" customWidth="1"/>
    <col min="10265" max="10265" width="15.42578125" style="58" customWidth="1"/>
    <col min="10266" max="10267" width="14.42578125" style="58" customWidth="1"/>
    <col min="10268" max="10268" width="5" style="58" customWidth="1"/>
    <col min="10269" max="10271" width="15.140625" style="58" customWidth="1"/>
    <col min="10272" max="10272" width="4.28515625" style="58" customWidth="1"/>
    <col min="10273" max="10273" width="16" style="58" customWidth="1"/>
    <col min="10274" max="10274" width="17.140625" style="58" customWidth="1"/>
    <col min="10275" max="10275" width="18.28515625" style="58" customWidth="1"/>
    <col min="10276" max="10276" width="4.85546875" style="58" customWidth="1"/>
    <col min="10277" max="10277" width="16" style="58" customWidth="1"/>
    <col min="10278" max="10278" width="17.140625" style="58" customWidth="1"/>
    <col min="10279" max="10279" width="18.28515625" style="58" customWidth="1"/>
    <col min="10280" max="10280" width="13.7109375" style="58" customWidth="1"/>
    <col min="10281" max="10281" width="16" style="58" customWidth="1"/>
    <col min="10282" max="10282" width="17.140625" style="58" customWidth="1"/>
    <col min="10283" max="10283" width="18.28515625" style="58" customWidth="1"/>
    <col min="10284" max="10284" width="13.7109375" style="58" customWidth="1"/>
    <col min="10285" max="10285" width="16" style="58" customWidth="1"/>
    <col min="10286" max="10286" width="17.140625" style="58" customWidth="1"/>
    <col min="10287" max="10287" width="18.28515625" style="58" customWidth="1"/>
    <col min="10288" max="10288" width="13.7109375" style="58" customWidth="1"/>
    <col min="10289" max="10289" width="16" style="58" customWidth="1"/>
    <col min="10290" max="10290" width="17.140625" style="58" customWidth="1"/>
    <col min="10291" max="10294" width="18.28515625" style="58" customWidth="1"/>
    <col min="10295" max="10295" width="15" style="58" customWidth="1"/>
    <col min="10296" max="10296" width="15.7109375" style="58" customWidth="1"/>
    <col min="10297" max="10297" width="49" style="58" customWidth="1"/>
    <col min="10298" max="10298" width="19.42578125" style="58" customWidth="1"/>
    <col min="10299" max="10299" width="14.5703125" style="58" customWidth="1"/>
    <col min="10300" max="10300" width="12.28515625" style="58" customWidth="1"/>
    <col min="10301" max="10301" width="14.5703125" style="58" customWidth="1"/>
    <col min="10302" max="10302" width="11.7109375" style="58" customWidth="1"/>
    <col min="10303" max="10303" width="14" style="58" customWidth="1"/>
    <col min="10304" max="10304" width="20.5703125" style="58" customWidth="1"/>
    <col min="10305" max="10305" width="11.7109375" style="58" customWidth="1"/>
    <col min="10306" max="10306" width="10.85546875" style="58" customWidth="1"/>
    <col min="10307" max="10500" width="9.140625" style="58"/>
    <col min="10501" max="10501" width="7.42578125" style="58" customWidth="1"/>
    <col min="10502" max="10502" width="20.28515625" style="58" customWidth="1"/>
    <col min="10503" max="10503" width="24.7109375" style="58" customWidth="1"/>
    <col min="10504" max="10504" width="35.7109375" style="58" customWidth="1"/>
    <col min="10505" max="10505" width="5" style="58" customWidth="1"/>
    <col min="10506" max="10506" width="12.85546875" style="58" customWidth="1"/>
    <col min="10507" max="10507" width="10.7109375" style="58" customWidth="1"/>
    <col min="10508" max="10508" width="7" style="58" customWidth="1"/>
    <col min="10509" max="10509" width="12.28515625" style="58" customWidth="1"/>
    <col min="10510" max="10510" width="10.7109375" style="58" customWidth="1"/>
    <col min="10511" max="10511" width="10.85546875" style="58" customWidth="1"/>
    <col min="10512" max="10512" width="8.85546875" style="58" customWidth="1"/>
    <col min="10513" max="10513" width="13.85546875" style="58" customWidth="1"/>
    <col min="10514" max="10514" width="20.42578125" style="58" customWidth="1"/>
    <col min="10515" max="10515" width="12.28515625" style="58" customWidth="1"/>
    <col min="10516" max="10516" width="19.28515625" style="58" customWidth="1"/>
    <col min="10517" max="10517" width="11.85546875" style="58" customWidth="1"/>
    <col min="10518" max="10518" width="9.140625" style="58" customWidth="1"/>
    <col min="10519" max="10519" width="13.42578125" style="58" customWidth="1"/>
    <col min="10520" max="10520" width="15.28515625" style="58" customWidth="1"/>
    <col min="10521" max="10521" width="15.42578125" style="58" customWidth="1"/>
    <col min="10522" max="10523" width="14.42578125" style="58" customWidth="1"/>
    <col min="10524" max="10524" width="5" style="58" customWidth="1"/>
    <col min="10525" max="10527" width="15.140625" style="58" customWidth="1"/>
    <col min="10528" max="10528" width="4.28515625" style="58" customWidth="1"/>
    <col min="10529" max="10529" width="16" style="58" customWidth="1"/>
    <col min="10530" max="10530" width="17.140625" style="58" customWidth="1"/>
    <col min="10531" max="10531" width="18.28515625" style="58" customWidth="1"/>
    <col min="10532" max="10532" width="4.85546875" style="58" customWidth="1"/>
    <col min="10533" max="10533" width="16" style="58" customWidth="1"/>
    <col min="10534" max="10534" width="17.140625" style="58" customWidth="1"/>
    <col min="10535" max="10535" width="18.28515625" style="58" customWidth="1"/>
    <col min="10536" max="10536" width="13.7109375" style="58" customWidth="1"/>
    <col min="10537" max="10537" width="16" style="58" customWidth="1"/>
    <col min="10538" max="10538" width="17.140625" style="58" customWidth="1"/>
    <col min="10539" max="10539" width="18.28515625" style="58" customWidth="1"/>
    <col min="10540" max="10540" width="13.7109375" style="58" customWidth="1"/>
    <col min="10541" max="10541" width="16" style="58" customWidth="1"/>
    <col min="10542" max="10542" width="17.140625" style="58" customWidth="1"/>
    <col min="10543" max="10543" width="18.28515625" style="58" customWidth="1"/>
    <col min="10544" max="10544" width="13.7109375" style="58" customWidth="1"/>
    <col min="10545" max="10545" width="16" style="58" customWidth="1"/>
    <col min="10546" max="10546" width="17.140625" style="58" customWidth="1"/>
    <col min="10547" max="10550" width="18.28515625" style="58" customWidth="1"/>
    <col min="10551" max="10551" width="15" style="58" customWidth="1"/>
    <col min="10552" max="10552" width="15.7109375" style="58" customWidth="1"/>
    <col min="10553" max="10553" width="49" style="58" customWidth="1"/>
    <col min="10554" max="10554" width="19.42578125" style="58" customWidth="1"/>
    <col min="10555" max="10555" width="14.5703125" style="58" customWidth="1"/>
    <col min="10556" max="10556" width="12.28515625" style="58" customWidth="1"/>
    <col min="10557" max="10557" width="14.5703125" style="58" customWidth="1"/>
    <col min="10558" max="10558" width="11.7109375" style="58" customWidth="1"/>
    <col min="10559" max="10559" width="14" style="58" customWidth="1"/>
    <col min="10560" max="10560" width="20.5703125" style="58" customWidth="1"/>
    <col min="10561" max="10561" width="11.7109375" style="58" customWidth="1"/>
    <col min="10562" max="10562" width="10.85546875" style="58" customWidth="1"/>
    <col min="10563" max="10756" width="9.140625" style="58"/>
    <col min="10757" max="10757" width="7.42578125" style="58" customWidth="1"/>
    <col min="10758" max="10758" width="20.28515625" style="58" customWidth="1"/>
    <col min="10759" max="10759" width="24.7109375" style="58" customWidth="1"/>
    <col min="10760" max="10760" width="35.7109375" style="58" customWidth="1"/>
    <col min="10761" max="10761" width="5" style="58" customWidth="1"/>
    <col min="10762" max="10762" width="12.85546875" style="58" customWidth="1"/>
    <col min="10763" max="10763" width="10.7109375" style="58" customWidth="1"/>
    <col min="10764" max="10764" width="7" style="58" customWidth="1"/>
    <col min="10765" max="10765" width="12.28515625" style="58" customWidth="1"/>
    <col min="10766" max="10766" width="10.7109375" style="58" customWidth="1"/>
    <col min="10767" max="10767" width="10.85546875" style="58" customWidth="1"/>
    <col min="10768" max="10768" width="8.85546875" style="58" customWidth="1"/>
    <col min="10769" max="10769" width="13.85546875" style="58" customWidth="1"/>
    <col min="10770" max="10770" width="20.42578125" style="58" customWidth="1"/>
    <col min="10771" max="10771" width="12.28515625" style="58" customWidth="1"/>
    <col min="10772" max="10772" width="19.28515625" style="58" customWidth="1"/>
    <col min="10773" max="10773" width="11.85546875" style="58" customWidth="1"/>
    <col min="10774" max="10774" width="9.140625" style="58" customWidth="1"/>
    <col min="10775" max="10775" width="13.42578125" style="58" customWidth="1"/>
    <col min="10776" max="10776" width="15.28515625" style="58" customWidth="1"/>
    <col min="10777" max="10777" width="15.42578125" style="58" customWidth="1"/>
    <col min="10778" max="10779" width="14.42578125" style="58" customWidth="1"/>
    <col min="10780" max="10780" width="5" style="58" customWidth="1"/>
    <col min="10781" max="10783" width="15.140625" style="58" customWidth="1"/>
    <col min="10784" max="10784" width="4.28515625" style="58" customWidth="1"/>
    <col min="10785" max="10785" width="16" style="58" customWidth="1"/>
    <col min="10786" max="10786" width="17.140625" style="58" customWidth="1"/>
    <col min="10787" max="10787" width="18.28515625" style="58" customWidth="1"/>
    <col min="10788" max="10788" width="4.85546875" style="58" customWidth="1"/>
    <col min="10789" max="10789" width="16" style="58" customWidth="1"/>
    <col min="10790" max="10790" width="17.140625" style="58" customWidth="1"/>
    <col min="10791" max="10791" width="18.28515625" style="58" customWidth="1"/>
    <col min="10792" max="10792" width="13.7109375" style="58" customWidth="1"/>
    <col min="10793" max="10793" width="16" style="58" customWidth="1"/>
    <col min="10794" max="10794" width="17.140625" style="58" customWidth="1"/>
    <col min="10795" max="10795" width="18.28515625" style="58" customWidth="1"/>
    <col min="10796" max="10796" width="13.7109375" style="58" customWidth="1"/>
    <col min="10797" max="10797" width="16" style="58" customWidth="1"/>
    <col min="10798" max="10798" width="17.140625" style="58" customWidth="1"/>
    <col min="10799" max="10799" width="18.28515625" style="58" customWidth="1"/>
    <col min="10800" max="10800" width="13.7109375" style="58" customWidth="1"/>
    <col min="10801" max="10801" width="16" style="58" customWidth="1"/>
    <col min="10802" max="10802" width="17.140625" style="58" customWidth="1"/>
    <col min="10803" max="10806" width="18.28515625" style="58" customWidth="1"/>
    <col min="10807" max="10807" width="15" style="58" customWidth="1"/>
    <col min="10808" max="10808" width="15.7109375" style="58" customWidth="1"/>
    <col min="10809" max="10809" width="49" style="58" customWidth="1"/>
    <col min="10810" max="10810" width="19.42578125" style="58" customWidth="1"/>
    <col min="10811" max="10811" width="14.5703125" style="58" customWidth="1"/>
    <col min="10812" max="10812" width="12.28515625" style="58" customWidth="1"/>
    <col min="10813" max="10813" width="14.5703125" style="58" customWidth="1"/>
    <col min="10814" max="10814" width="11.7109375" style="58" customWidth="1"/>
    <col min="10815" max="10815" width="14" style="58" customWidth="1"/>
    <col min="10816" max="10816" width="20.5703125" style="58" customWidth="1"/>
    <col min="10817" max="10817" width="11.7109375" style="58" customWidth="1"/>
    <col min="10818" max="10818" width="10.85546875" style="58" customWidth="1"/>
    <col min="10819" max="11012" width="9.140625" style="58"/>
    <col min="11013" max="11013" width="7.42578125" style="58" customWidth="1"/>
    <col min="11014" max="11014" width="20.28515625" style="58" customWidth="1"/>
    <col min="11015" max="11015" width="24.7109375" style="58" customWidth="1"/>
    <col min="11016" max="11016" width="35.7109375" style="58" customWidth="1"/>
    <col min="11017" max="11017" width="5" style="58" customWidth="1"/>
    <col min="11018" max="11018" width="12.85546875" style="58" customWidth="1"/>
    <col min="11019" max="11019" width="10.7109375" style="58" customWidth="1"/>
    <col min="11020" max="11020" width="7" style="58" customWidth="1"/>
    <col min="11021" max="11021" width="12.28515625" style="58" customWidth="1"/>
    <col min="11022" max="11022" width="10.7109375" style="58" customWidth="1"/>
    <col min="11023" max="11023" width="10.85546875" style="58" customWidth="1"/>
    <col min="11024" max="11024" width="8.85546875" style="58" customWidth="1"/>
    <col min="11025" max="11025" width="13.85546875" style="58" customWidth="1"/>
    <col min="11026" max="11026" width="20.42578125" style="58" customWidth="1"/>
    <col min="11027" max="11027" width="12.28515625" style="58" customWidth="1"/>
    <col min="11028" max="11028" width="19.28515625" style="58" customWidth="1"/>
    <col min="11029" max="11029" width="11.85546875" style="58" customWidth="1"/>
    <col min="11030" max="11030" width="9.140625" style="58" customWidth="1"/>
    <col min="11031" max="11031" width="13.42578125" style="58" customWidth="1"/>
    <col min="11032" max="11032" width="15.28515625" style="58" customWidth="1"/>
    <col min="11033" max="11033" width="15.42578125" style="58" customWidth="1"/>
    <col min="11034" max="11035" width="14.42578125" style="58" customWidth="1"/>
    <col min="11036" max="11036" width="5" style="58" customWidth="1"/>
    <col min="11037" max="11039" width="15.140625" style="58" customWidth="1"/>
    <col min="11040" max="11040" width="4.28515625" style="58" customWidth="1"/>
    <col min="11041" max="11041" width="16" style="58" customWidth="1"/>
    <col min="11042" max="11042" width="17.140625" style="58" customWidth="1"/>
    <col min="11043" max="11043" width="18.28515625" style="58" customWidth="1"/>
    <col min="11044" max="11044" width="4.85546875" style="58" customWidth="1"/>
    <col min="11045" max="11045" width="16" style="58" customWidth="1"/>
    <col min="11046" max="11046" width="17.140625" style="58" customWidth="1"/>
    <col min="11047" max="11047" width="18.28515625" style="58" customWidth="1"/>
    <col min="11048" max="11048" width="13.7109375" style="58" customWidth="1"/>
    <col min="11049" max="11049" width="16" style="58" customWidth="1"/>
    <col min="11050" max="11050" width="17.140625" style="58" customWidth="1"/>
    <col min="11051" max="11051" width="18.28515625" style="58" customWidth="1"/>
    <col min="11052" max="11052" width="13.7109375" style="58" customWidth="1"/>
    <col min="11053" max="11053" width="16" style="58" customWidth="1"/>
    <col min="11054" max="11054" width="17.140625" style="58" customWidth="1"/>
    <col min="11055" max="11055" width="18.28515625" style="58" customWidth="1"/>
    <col min="11056" max="11056" width="13.7109375" style="58" customWidth="1"/>
    <col min="11057" max="11057" width="16" style="58" customWidth="1"/>
    <col min="11058" max="11058" width="17.140625" style="58" customWidth="1"/>
    <col min="11059" max="11062" width="18.28515625" style="58" customWidth="1"/>
    <col min="11063" max="11063" width="15" style="58" customWidth="1"/>
    <col min="11064" max="11064" width="15.7109375" style="58" customWidth="1"/>
    <col min="11065" max="11065" width="49" style="58" customWidth="1"/>
    <col min="11066" max="11066" width="19.42578125" style="58" customWidth="1"/>
    <col min="11067" max="11067" width="14.5703125" style="58" customWidth="1"/>
    <col min="11068" max="11068" width="12.28515625" style="58" customWidth="1"/>
    <col min="11069" max="11069" width="14.5703125" style="58" customWidth="1"/>
    <col min="11070" max="11070" width="11.7109375" style="58" customWidth="1"/>
    <col min="11071" max="11071" width="14" style="58" customWidth="1"/>
    <col min="11072" max="11072" width="20.5703125" style="58" customWidth="1"/>
    <col min="11073" max="11073" width="11.7109375" style="58" customWidth="1"/>
    <col min="11074" max="11074" width="10.85546875" style="58" customWidth="1"/>
    <col min="11075" max="11268" width="9.140625" style="58"/>
    <col min="11269" max="11269" width="7.42578125" style="58" customWidth="1"/>
    <col min="11270" max="11270" width="20.28515625" style="58" customWidth="1"/>
    <col min="11271" max="11271" width="24.7109375" style="58" customWidth="1"/>
    <col min="11272" max="11272" width="35.7109375" style="58" customWidth="1"/>
    <col min="11273" max="11273" width="5" style="58" customWidth="1"/>
    <col min="11274" max="11274" width="12.85546875" style="58" customWidth="1"/>
    <col min="11275" max="11275" width="10.7109375" style="58" customWidth="1"/>
    <col min="11276" max="11276" width="7" style="58" customWidth="1"/>
    <col min="11277" max="11277" width="12.28515625" style="58" customWidth="1"/>
    <col min="11278" max="11278" width="10.7109375" style="58" customWidth="1"/>
    <col min="11279" max="11279" width="10.85546875" style="58" customWidth="1"/>
    <col min="11280" max="11280" width="8.85546875" style="58" customWidth="1"/>
    <col min="11281" max="11281" width="13.85546875" style="58" customWidth="1"/>
    <col min="11282" max="11282" width="20.42578125" style="58" customWidth="1"/>
    <col min="11283" max="11283" width="12.28515625" style="58" customWidth="1"/>
    <col min="11284" max="11284" width="19.28515625" style="58" customWidth="1"/>
    <col min="11285" max="11285" width="11.85546875" style="58" customWidth="1"/>
    <col min="11286" max="11286" width="9.140625" style="58" customWidth="1"/>
    <col min="11287" max="11287" width="13.42578125" style="58" customWidth="1"/>
    <col min="11288" max="11288" width="15.28515625" style="58" customWidth="1"/>
    <col min="11289" max="11289" width="15.42578125" style="58" customWidth="1"/>
    <col min="11290" max="11291" width="14.42578125" style="58" customWidth="1"/>
    <col min="11292" max="11292" width="5" style="58" customWidth="1"/>
    <col min="11293" max="11295" width="15.140625" style="58" customWidth="1"/>
    <col min="11296" max="11296" width="4.28515625" style="58" customWidth="1"/>
    <col min="11297" max="11297" width="16" style="58" customWidth="1"/>
    <col min="11298" max="11298" width="17.140625" style="58" customWidth="1"/>
    <col min="11299" max="11299" width="18.28515625" style="58" customWidth="1"/>
    <col min="11300" max="11300" width="4.85546875" style="58" customWidth="1"/>
    <col min="11301" max="11301" width="16" style="58" customWidth="1"/>
    <col min="11302" max="11302" width="17.140625" style="58" customWidth="1"/>
    <col min="11303" max="11303" width="18.28515625" style="58" customWidth="1"/>
    <col min="11304" max="11304" width="13.7109375" style="58" customWidth="1"/>
    <col min="11305" max="11305" width="16" style="58" customWidth="1"/>
    <col min="11306" max="11306" width="17.140625" style="58" customWidth="1"/>
    <col min="11307" max="11307" width="18.28515625" style="58" customWidth="1"/>
    <col min="11308" max="11308" width="13.7109375" style="58" customWidth="1"/>
    <col min="11309" max="11309" width="16" style="58" customWidth="1"/>
    <col min="11310" max="11310" width="17.140625" style="58" customWidth="1"/>
    <col min="11311" max="11311" width="18.28515625" style="58" customWidth="1"/>
    <col min="11312" max="11312" width="13.7109375" style="58" customWidth="1"/>
    <col min="11313" max="11313" width="16" style="58" customWidth="1"/>
    <col min="11314" max="11314" width="17.140625" style="58" customWidth="1"/>
    <col min="11315" max="11318" width="18.28515625" style="58" customWidth="1"/>
    <col min="11319" max="11319" width="15" style="58" customWidth="1"/>
    <col min="11320" max="11320" width="15.7109375" style="58" customWidth="1"/>
    <col min="11321" max="11321" width="49" style="58" customWidth="1"/>
    <col min="11322" max="11322" width="19.42578125" style="58" customWidth="1"/>
    <col min="11323" max="11323" width="14.5703125" style="58" customWidth="1"/>
    <col min="11324" max="11324" width="12.28515625" style="58" customWidth="1"/>
    <col min="11325" max="11325" width="14.5703125" style="58" customWidth="1"/>
    <col min="11326" max="11326" width="11.7109375" style="58" customWidth="1"/>
    <col min="11327" max="11327" width="14" style="58" customWidth="1"/>
    <col min="11328" max="11328" width="20.5703125" style="58" customWidth="1"/>
    <col min="11329" max="11329" width="11.7109375" style="58" customWidth="1"/>
    <col min="11330" max="11330" width="10.85546875" style="58" customWidth="1"/>
    <col min="11331" max="11524" width="9.140625" style="58"/>
    <col min="11525" max="11525" width="7.42578125" style="58" customWidth="1"/>
    <col min="11526" max="11526" width="20.28515625" style="58" customWidth="1"/>
    <col min="11527" max="11527" width="24.7109375" style="58" customWidth="1"/>
    <col min="11528" max="11528" width="35.7109375" style="58" customWidth="1"/>
    <col min="11529" max="11529" width="5" style="58" customWidth="1"/>
    <col min="11530" max="11530" width="12.85546875" style="58" customWidth="1"/>
    <col min="11531" max="11531" width="10.7109375" style="58" customWidth="1"/>
    <col min="11532" max="11532" width="7" style="58" customWidth="1"/>
    <col min="11533" max="11533" width="12.28515625" style="58" customWidth="1"/>
    <col min="11534" max="11534" width="10.7109375" style="58" customWidth="1"/>
    <col min="11535" max="11535" width="10.85546875" style="58" customWidth="1"/>
    <col min="11536" max="11536" width="8.85546875" style="58" customWidth="1"/>
    <col min="11537" max="11537" width="13.85546875" style="58" customWidth="1"/>
    <col min="11538" max="11538" width="20.42578125" style="58" customWidth="1"/>
    <col min="11539" max="11539" width="12.28515625" style="58" customWidth="1"/>
    <col min="11540" max="11540" width="19.28515625" style="58" customWidth="1"/>
    <col min="11541" max="11541" width="11.85546875" style="58" customWidth="1"/>
    <col min="11542" max="11542" width="9.140625" style="58" customWidth="1"/>
    <col min="11543" max="11543" width="13.42578125" style="58" customWidth="1"/>
    <col min="11544" max="11544" width="15.28515625" style="58" customWidth="1"/>
    <col min="11545" max="11545" width="15.42578125" style="58" customWidth="1"/>
    <col min="11546" max="11547" width="14.42578125" style="58" customWidth="1"/>
    <col min="11548" max="11548" width="5" style="58" customWidth="1"/>
    <col min="11549" max="11551" width="15.140625" style="58" customWidth="1"/>
    <col min="11552" max="11552" width="4.28515625" style="58" customWidth="1"/>
    <col min="11553" max="11553" width="16" style="58" customWidth="1"/>
    <col min="11554" max="11554" width="17.140625" style="58" customWidth="1"/>
    <col min="11555" max="11555" width="18.28515625" style="58" customWidth="1"/>
    <col min="11556" max="11556" width="4.85546875" style="58" customWidth="1"/>
    <col min="11557" max="11557" width="16" style="58" customWidth="1"/>
    <col min="11558" max="11558" width="17.140625" style="58" customWidth="1"/>
    <col min="11559" max="11559" width="18.28515625" style="58" customWidth="1"/>
    <col min="11560" max="11560" width="13.7109375" style="58" customWidth="1"/>
    <col min="11561" max="11561" width="16" style="58" customWidth="1"/>
    <col min="11562" max="11562" width="17.140625" style="58" customWidth="1"/>
    <col min="11563" max="11563" width="18.28515625" style="58" customWidth="1"/>
    <col min="11564" max="11564" width="13.7109375" style="58" customWidth="1"/>
    <col min="11565" max="11565" width="16" style="58" customWidth="1"/>
    <col min="11566" max="11566" width="17.140625" style="58" customWidth="1"/>
    <col min="11567" max="11567" width="18.28515625" style="58" customWidth="1"/>
    <col min="11568" max="11568" width="13.7109375" style="58" customWidth="1"/>
    <col min="11569" max="11569" width="16" style="58" customWidth="1"/>
    <col min="11570" max="11570" width="17.140625" style="58" customWidth="1"/>
    <col min="11571" max="11574" width="18.28515625" style="58" customWidth="1"/>
    <col min="11575" max="11575" width="15" style="58" customWidth="1"/>
    <col min="11576" max="11576" width="15.7109375" style="58" customWidth="1"/>
    <col min="11577" max="11577" width="49" style="58" customWidth="1"/>
    <col min="11578" max="11578" width="19.42578125" style="58" customWidth="1"/>
    <col min="11579" max="11579" width="14.5703125" style="58" customWidth="1"/>
    <col min="11580" max="11580" width="12.28515625" style="58" customWidth="1"/>
    <col min="11581" max="11581" width="14.5703125" style="58" customWidth="1"/>
    <col min="11582" max="11582" width="11.7109375" style="58" customWidth="1"/>
    <col min="11583" max="11583" width="14" style="58" customWidth="1"/>
    <col min="11584" max="11584" width="20.5703125" style="58" customWidth="1"/>
    <col min="11585" max="11585" width="11.7109375" style="58" customWidth="1"/>
    <col min="11586" max="11586" width="10.85546875" style="58" customWidth="1"/>
    <col min="11587" max="11780" width="9.140625" style="58"/>
    <col min="11781" max="11781" width="7.42578125" style="58" customWidth="1"/>
    <col min="11782" max="11782" width="20.28515625" style="58" customWidth="1"/>
    <col min="11783" max="11783" width="24.7109375" style="58" customWidth="1"/>
    <col min="11784" max="11784" width="35.7109375" style="58" customWidth="1"/>
    <col min="11785" max="11785" width="5" style="58" customWidth="1"/>
    <col min="11786" max="11786" width="12.85546875" style="58" customWidth="1"/>
    <col min="11787" max="11787" width="10.7109375" style="58" customWidth="1"/>
    <col min="11788" max="11788" width="7" style="58" customWidth="1"/>
    <col min="11789" max="11789" width="12.28515625" style="58" customWidth="1"/>
    <col min="11790" max="11790" width="10.7109375" style="58" customWidth="1"/>
    <col min="11791" max="11791" width="10.85546875" style="58" customWidth="1"/>
    <col min="11792" max="11792" width="8.85546875" style="58" customWidth="1"/>
    <col min="11793" max="11793" width="13.85546875" style="58" customWidth="1"/>
    <col min="11794" max="11794" width="20.42578125" style="58" customWidth="1"/>
    <col min="11795" max="11795" width="12.28515625" style="58" customWidth="1"/>
    <col min="11796" max="11796" width="19.28515625" style="58" customWidth="1"/>
    <col min="11797" max="11797" width="11.85546875" style="58" customWidth="1"/>
    <col min="11798" max="11798" width="9.140625" style="58" customWidth="1"/>
    <col min="11799" max="11799" width="13.42578125" style="58" customWidth="1"/>
    <col min="11800" max="11800" width="15.28515625" style="58" customWidth="1"/>
    <col min="11801" max="11801" width="15.42578125" style="58" customWidth="1"/>
    <col min="11802" max="11803" width="14.42578125" style="58" customWidth="1"/>
    <col min="11804" max="11804" width="5" style="58" customWidth="1"/>
    <col min="11805" max="11807" width="15.140625" style="58" customWidth="1"/>
    <col min="11808" max="11808" width="4.28515625" style="58" customWidth="1"/>
    <col min="11809" max="11809" width="16" style="58" customWidth="1"/>
    <col min="11810" max="11810" width="17.140625" style="58" customWidth="1"/>
    <col min="11811" max="11811" width="18.28515625" style="58" customWidth="1"/>
    <col min="11812" max="11812" width="4.85546875" style="58" customWidth="1"/>
    <col min="11813" max="11813" width="16" style="58" customWidth="1"/>
    <col min="11814" max="11814" width="17.140625" style="58" customWidth="1"/>
    <col min="11815" max="11815" width="18.28515625" style="58" customWidth="1"/>
    <col min="11816" max="11816" width="13.7109375" style="58" customWidth="1"/>
    <col min="11817" max="11817" width="16" style="58" customWidth="1"/>
    <col min="11818" max="11818" width="17.140625" style="58" customWidth="1"/>
    <col min="11819" max="11819" width="18.28515625" style="58" customWidth="1"/>
    <col min="11820" max="11820" width="13.7109375" style="58" customWidth="1"/>
    <col min="11821" max="11821" width="16" style="58" customWidth="1"/>
    <col min="11822" max="11822" width="17.140625" style="58" customWidth="1"/>
    <col min="11823" max="11823" width="18.28515625" style="58" customWidth="1"/>
    <col min="11824" max="11824" width="13.7109375" style="58" customWidth="1"/>
    <col min="11825" max="11825" width="16" style="58" customWidth="1"/>
    <col min="11826" max="11826" width="17.140625" style="58" customWidth="1"/>
    <col min="11827" max="11830" width="18.28515625" style="58" customWidth="1"/>
    <col min="11831" max="11831" width="15" style="58" customWidth="1"/>
    <col min="11832" max="11832" width="15.7109375" style="58" customWidth="1"/>
    <col min="11833" max="11833" width="49" style="58" customWidth="1"/>
    <col min="11834" max="11834" width="19.42578125" style="58" customWidth="1"/>
    <col min="11835" max="11835" width="14.5703125" style="58" customWidth="1"/>
    <col min="11836" max="11836" width="12.28515625" style="58" customWidth="1"/>
    <col min="11837" max="11837" width="14.5703125" style="58" customWidth="1"/>
    <col min="11838" max="11838" width="11.7109375" style="58" customWidth="1"/>
    <col min="11839" max="11839" width="14" style="58" customWidth="1"/>
    <col min="11840" max="11840" width="20.5703125" style="58" customWidth="1"/>
    <col min="11841" max="11841" width="11.7109375" style="58" customWidth="1"/>
    <col min="11842" max="11842" width="10.85546875" style="58" customWidth="1"/>
    <col min="11843" max="12036" width="9.140625" style="58"/>
    <col min="12037" max="12037" width="7.42578125" style="58" customWidth="1"/>
    <col min="12038" max="12038" width="20.28515625" style="58" customWidth="1"/>
    <col min="12039" max="12039" width="24.7109375" style="58" customWidth="1"/>
    <col min="12040" max="12040" width="35.7109375" style="58" customWidth="1"/>
    <col min="12041" max="12041" width="5" style="58" customWidth="1"/>
    <col min="12042" max="12042" width="12.85546875" style="58" customWidth="1"/>
    <col min="12043" max="12043" width="10.7109375" style="58" customWidth="1"/>
    <col min="12044" max="12044" width="7" style="58" customWidth="1"/>
    <col min="12045" max="12045" width="12.28515625" style="58" customWidth="1"/>
    <col min="12046" max="12046" width="10.7109375" style="58" customWidth="1"/>
    <col min="12047" max="12047" width="10.85546875" style="58" customWidth="1"/>
    <col min="12048" max="12048" width="8.85546875" style="58" customWidth="1"/>
    <col min="12049" max="12049" width="13.85546875" style="58" customWidth="1"/>
    <col min="12050" max="12050" width="20.42578125" style="58" customWidth="1"/>
    <col min="12051" max="12051" width="12.28515625" style="58" customWidth="1"/>
    <col min="12052" max="12052" width="19.28515625" style="58" customWidth="1"/>
    <col min="12053" max="12053" width="11.85546875" style="58" customWidth="1"/>
    <col min="12054" max="12054" width="9.140625" style="58" customWidth="1"/>
    <col min="12055" max="12055" width="13.42578125" style="58" customWidth="1"/>
    <col min="12056" max="12056" width="15.28515625" style="58" customWidth="1"/>
    <col min="12057" max="12057" width="15.42578125" style="58" customWidth="1"/>
    <col min="12058" max="12059" width="14.42578125" style="58" customWidth="1"/>
    <col min="12060" max="12060" width="5" style="58" customWidth="1"/>
    <col min="12061" max="12063" width="15.140625" style="58" customWidth="1"/>
    <col min="12064" max="12064" width="4.28515625" style="58" customWidth="1"/>
    <col min="12065" max="12065" width="16" style="58" customWidth="1"/>
    <col min="12066" max="12066" width="17.140625" style="58" customWidth="1"/>
    <col min="12067" max="12067" width="18.28515625" style="58" customWidth="1"/>
    <col min="12068" max="12068" width="4.85546875" style="58" customWidth="1"/>
    <col min="12069" max="12069" width="16" style="58" customWidth="1"/>
    <col min="12070" max="12070" width="17.140625" style="58" customWidth="1"/>
    <col min="12071" max="12071" width="18.28515625" style="58" customWidth="1"/>
    <col min="12072" max="12072" width="13.7109375" style="58" customWidth="1"/>
    <col min="12073" max="12073" width="16" style="58" customWidth="1"/>
    <col min="12074" max="12074" width="17.140625" style="58" customWidth="1"/>
    <col min="12075" max="12075" width="18.28515625" style="58" customWidth="1"/>
    <col min="12076" max="12076" width="13.7109375" style="58" customWidth="1"/>
    <col min="12077" max="12077" width="16" style="58" customWidth="1"/>
    <col min="12078" max="12078" width="17.140625" style="58" customWidth="1"/>
    <col min="12079" max="12079" width="18.28515625" style="58" customWidth="1"/>
    <col min="12080" max="12080" width="13.7109375" style="58" customWidth="1"/>
    <col min="12081" max="12081" width="16" style="58" customWidth="1"/>
    <col min="12082" max="12082" width="17.140625" style="58" customWidth="1"/>
    <col min="12083" max="12086" width="18.28515625" style="58" customWidth="1"/>
    <col min="12087" max="12087" width="15" style="58" customWidth="1"/>
    <col min="12088" max="12088" width="15.7109375" style="58" customWidth="1"/>
    <col min="12089" max="12089" width="49" style="58" customWidth="1"/>
    <col min="12090" max="12090" width="19.42578125" style="58" customWidth="1"/>
    <col min="12091" max="12091" width="14.5703125" style="58" customWidth="1"/>
    <col min="12092" max="12092" width="12.28515625" style="58" customWidth="1"/>
    <col min="12093" max="12093" width="14.5703125" style="58" customWidth="1"/>
    <col min="12094" max="12094" width="11.7109375" style="58" customWidth="1"/>
    <col min="12095" max="12095" width="14" style="58" customWidth="1"/>
    <col min="12096" max="12096" width="20.5703125" style="58" customWidth="1"/>
    <col min="12097" max="12097" width="11.7109375" style="58" customWidth="1"/>
    <col min="12098" max="12098" width="10.85546875" style="58" customWidth="1"/>
    <col min="12099" max="12292" width="9.140625" style="58"/>
    <col min="12293" max="12293" width="7.42578125" style="58" customWidth="1"/>
    <col min="12294" max="12294" width="20.28515625" style="58" customWidth="1"/>
    <col min="12295" max="12295" width="24.7109375" style="58" customWidth="1"/>
    <col min="12296" max="12296" width="35.7109375" style="58" customWidth="1"/>
    <col min="12297" max="12297" width="5" style="58" customWidth="1"/>
    <col min="12298" max="12298" width="12.85546875" style="58" customWidth="1"/>
    <col min="12299" max="12299" width="10.7109375" style="58" customWidth="1"/>
    <col min="12300" max="12300" width="7" style="58" customWidth="1"/>
    <col min="12301" max="12301" width="12.28515625" style="58" customWidth="1"/>
    <col min="12302" max="12302" width="10.7109375" style="58" customWidth="1"/>
    <col min="12303" max="12303" width="10.85546875" style="58" customWidth="1"/>
    <col min="12304" max="12304" width="8.85546875" style="58" customWidth="1"/>
    <col min="12305" max="12305" width="13.85546875" style="58" customWidth="1"/>
    <col min="12306" max="12306" width="20.42578125" style="58" customWidth="1"/>
    <col min="12307" max="12307" width="12.28515625" style="58" customWidth="1"/>
    <col min="12308" max="12308" width="19.28515625" style="58" customWidth="1"/>
    <col min="12309" max="12309" width="11.85546875" style="58" customWidth="1"/>
    <col min="12310" max="12310" width="9.140625" style="58" customWidth="1"/>
    <col min="12311" max="12311" width="13.42578125" style="58" customWidth="1"/>
    <col min="12312" max="12312" width="15.28515625" style="58" customWidth="1"/>
    <col min="12313" max="12313" width="15.42578125" style="58" customWidth="1"/>
    <col min="12314" max="12315" width="14.42578125" style="58" customWidth="1"/>
    <col min="12316" max="12316" width="5" style="58" customWidth="1"/>
    <col min="12317" max="12319" width="15.140625" style="58" customWidth="1"/>
    <col min="12320" max="12320" width="4.28515625" style="58" customWidth="1"/>
    <col min="12321" max="12321" width="16" style="58" customWidth="1"/>
    <col min="12322" max="12322" width="17.140625" style="58" customWidth="1"/>
    <col min="12323" max="12323" width="18.28515625" style="58" customWidth="1"/>
    <col min="12324" max="12324" width="4.85546875" style="58" customWidth="1"/>
    <col min="12325" max="12325" width="16" style="58" customWidth="1"/>
    <col min="12326" max="12326" width="17.140625" style="58" customWidth="1"/>
    <col min="12327" max="12327" width="18.28515625" style="58" customWidth="1"/>
    <col min="12328" max="12328" width="13.7109375" style="58" customWidth="1"/>
    <col min="12329" max="12329" width="16" style="58" customWidth="1"/>
    <col min="12330" max="12330" width="17.140625" style="58" customWidth="1"/>
    <col min="12331" max="12331" width="18.28515625" style="58" customWidth="1"/>
    <col min="12332" max="12332" width="13.7109375" style="58" customWidth="1"/>
    <col min="12333" max="12333" width="16" style="58" customWidth="1"/>
    <col min="12334" max="12334" width="17.140625" style="58" customWidth="1"/>
    <col min="12335" max="12335" width="18.28515625" style="58" customWidth="1"/>
    <col min="12336" max="12336" width="13.7109375" style="58" customWidth="1"/>
    <col min="12337" max="12337" width="16" style="58" customWidth="1"/>
    <col min="12338" max="12338" width="17.140625" style="58" customWidth="1"/>
    <col min="12339" max="12342" width="18.28515625" style="58" customWidth="1"/>
    <col min="12343" max="12343" width="15" style="58" customWidth="1"/>
    <col min="12344" max="12344" width="15.7109375" style="58" customWidth="1"/>
    <col min="12345" max="12345" width="49" style="58" customWidth="1"/>
    <col min="12346" max="12346" width="19.42578125" style="58" customWidth="1"/>
    <col min="12347" max="12347" width="14.5703125" style="58" customWidth="1"/>
    <col min="12348" max="12348" width="12.28515625" style="58" customWidth="1"/>
    <col min="12349" max="12349" width="14.5703125" style="58" customWidth="1"/>
    <col min="12350" max="12350" width="11.7109375" style="58" customWidth="1"/>
    <col min="12351" max="12351" width="14" style="58" customWidth="1"/>
    <col min="12352" max="12352" width="20.5703125" style="58" customWidth="1"/>
    <col min="12353" max="12353" width="11.7109375" style="58" customWidth="1"/>
    <col min="12354" max="12354" width="10.85546875" style="58" customWidth="1"/>
    <col min="12355" max="12548" width="9.140625" style="58"/>
    <col min="12549" max="12549" width="7.42578125" style="58" customWidth="1"/>
    <col min="12550" max="12550" width="20.28515625" style="58" customWidth="1"/>
    <col min="12551" max="12551" width="24.7109375" style="58" customWidth="1"/>
    <col min="12552" max="12552" width="35.7109375" style="58" customWidth="1"/>
    <col min="12553" max="12553" width="5" style="58" customWidth="1"/>
    <col min="12554" max="12554" width="12.85546875" style="58" customWidth="1"/>
    <col min="12555" max="12555" width="10.7109375" style="58" customWidth="1"/>
    <col min="12556" max="12556" width="7" style="58" customWidth="1"/>
    <col min="12557" max="12557" width="12.28515625" style="58" customWidth="1"/>
    <col min="12558" max="12558" width="10.7109375" style="58" customWidth="1"/>
    <col min="12559" max="12559" width="10.85546875" style="58" customWidth="1"/>
    <col min="12560" max="12560" width="8.85546875" style="58" customWidth="1"/>
    <col min="12561" max="12561" width="13.85546875" style="58" customWidth="1"/>
    <col min="12562" max="12562" width="20.42578125" style="58" customWidth="1"/>
    <col min="12563" max="12563" width="12.28515625" style="58" customWidth="1"/>
    <col min="12564" max="12564" width="19.28515625" style="58" customWidth="1"/>
    <col min="12565" max="12565" width="11.85546875" style="58" customWidth="1"/>
    <col min="12566" max="12566" width="9.140625" style="58" customWidth="1"/>
    <col min="12567" max="12567" width="13.42578125" style="58" customWidth="1"/>
    <col min="12568" max="12568" width="15.28515625" style="58" customWidth="1"/>
    <col min="12569" max="12569" width="15.42578125" style="58" customWidth="1"/>
    <col min="12570" max="12571" width="14.42578125" style="58" customWidth="1"/>
    <col min="12572" max="12572" width="5" style="58" customWidth="1"/>
    <col min="12573" max="12575" width="15.140625" style="58" customWidth="1"/>
    <col min="12576" max="12576" width="4.28515625" style="58" customWidth="1"/>
    <col min="12577" max="12577" width="16" style="58" customWidth="1"/>
    <col min="12578" max="12578" width="17.140625" style="58" customWidth="1"/>
    <col min="12579" max="12579" width="18.28515625" style="58" customWidth="1"/>
    <col min="12580" max="12580" width="4.85546875" style="58" customWidth="1"/>
    <col min="12581" max="12581" width="16" style="58" customWidth="1"/>
    <col min="12582" max="12582" width="17.140625" style="58" customWidth="1"/>
    <col min="12583" max="12583" width="18.28515625" style="58" customWidth="1"/>
    <col min="12584" max="12584" width="13.7109375" style="58" customWidth="1"/>
    <col min="12585" max="12585" width="16" style="58" customWidth="1"/>
    <col min="12586" max="12586" width="17.140625" style="58" customWidth="1"/>
    <col min="12587" max="12587" width="18.28515625" style="58" customWidth="1"/>
    <col min="12588" max="12588" width="13.7109375" style="58" customWidth="1"/>
    <col min="12589" max="12589" width="16" style="58" customWidth="1"/>
    <col min="12590" max="12590" width="17.140625" style="58" customWidth="1"/>
    <col min="12591" max="12591" width="18.28515625" style="58" customWidth="1"/>
    <col min="12592" max="12592" width="13.7109375" style="58" customWidth="1"/>
    <col min="12593" max="12593" width="16" style="58" customWidth="1"/>
    <col min="12594" max="12594" width="17.140625" style="58" customWidth="1"/>
    <col min="12595" max="12598" width="18.28515625" style="58" customWidth="1"/>
    <col min="12599" max="12599" width="15" style="58" customWidth="1"/>
    <col min="12600" max="12600" width="15.7109375" style="58" customWidth="1"/>
    <col min="12601" max="12601" width="49" style="58" customWidth="1"/>
    <col min="12602" max="12602" width="19.42578125" style="58" customWidth="1"/>
    <col min="12603" max="12603" width="14.5703125" style="58" customWidth="1"/>
    <col min="12604" max="12604" width="12.28515625" style="58" customWidth="1"/>
    <col min="12605" max="12605" width="14.5703125" style="58" customWidth="1"/>
    <col min="12606" max="12606" width="11.7109375" style="58" customWidth="1"/>
    <col min="12607" max="12607" width="14" style="58" customWidth="1"/>
    <col min="12608" max="12608" width="20.5703125" style="58" customWidth="1"/>
    <col min="12609" max="12609" width="11.7109375" style="58" customWidth="1"/>
    <col min="12610" max="12610" width="10.85546875" style="58" customWidth="1"/>
    <col min="12611" max="12804" width="9.140625" style="58"/>
    <col min="12805" max="12805" width="7.42578125" style="58" customWidth="1"/>
    <col min="12806" max="12806" width="20.28515625" style="58" customWidth="1"/>
    <col min="12807" max="12807" width="24.7109375" style="58" customWidth="1"/>
    <col min="12808" max="12808" width="35.7109375" style="58" customWidth="1"/>
    <col min="12809" max="12809" width="5" style="58" customWidth="1"/>
    <col min="12810" max="12810" width="12.85546875" style="58" customWidth="1"/>
    <col min="12811" max="12811" width="10.7109375" style="58" customWidth="1"/>
    <col min="12812" max="12812" width="7" style="58" customWidth="1"/>
    <col min="12813" max="12813" width="12.28515625" style="58" customWidth="1"/>
    <col min="12814" max="12814" width="10.7109375" style="58" customWidth="1"/>
    <col min="12815" max="12815" width="10.85546875" style="58" customWidth="1"/>
    <col min="12816" max="12816" width="8.85546875" style="58" customWidth="1"/>
    <col min="12817" max="12817" width="13.85546875" style="58" customWidth="1"/>
    <col min="12818" max="12818" width="20.42578125" style="58" customWidth="1"/>
    <col min="12819" max="12819" width="12.28515625" style="58" customWidth="1"/>
    <col min="12820" max="12820" width="19.28515625" style="58" customWidth="1"/>
    <col min="12821" max="12821" width="11.85546875" style="58" customWidth="1"/>
    <col min="12822" max="12822" width="9.140625" style="58" customWidth="1"/>
    <col min="12823" max="12823" width="13.42578125" style="58" customWidth="1"/>
    <col min="12824" max="12824" width="15.28515625" style="58" customWidth="1"/>
    <col min="12825" max="12825" width="15.42578125" style="58" customWidth="1"/>
    <col min="12826" max="12827" width="14.42578125" style="58" customWidth="1"/>
    <col min="12828" max="12828" width="5" style="58" customWidth="1"/>
    <col min="12829" max="12831" width="15.140625" style="58" customWidth="1"/>
    <col min="12832" max="12832" width="4.28515625" style="58" customWidth="1"/>
    <col min="12833" max="12833" width="16" style="58" customWidth="1"/>
    <col min="12834" max="12834" width="17.140625" style="58" customWidth="1"/>
    <col min="12835" max="12835" width="18.28515625" style="58" customWidth="1"/>
    <col min="12836" max="12836" width="4.85546875" style="58" customWidth="1"/>
    <col min="12837" max="12837" width="16" style="58" customWidth="1"/>
    <col min="12838" max="12838" width="17.140625" style="58" customWidth="1"/>
    <col min="12839" max="12839" width="18.28515625" style="58" customWidth="1"/>
    <col min="12840" max="12840" width="13.7109375" style="58" customWidth="1"/>
    <col min="12841" max="12841" width="16" style="58" customWidth="1"/>
    <col min="12842" max="12842" width="17.140625" style="58" customWidth="1"/>
    <col min="12843" max="12843" width="18.28515625" style="58" customWidth="1"/>
    <col min="12844" max="12844" width="13.7109375" style="58" customWidth="1"/>
    <col min="12845" max="12845" width="16" style="58" customWidth="1"/>
    <col min="12846" max="12846" width="17.140625" style="58" customWidth="1"/>
    <col min="12847" max="12847" width="18.28515625" style="58" customWidth="1"/>
    <col min="12848" max="12848" width="13.7109375" style="58" customWidth="1"/>
    <col min="12849" max="12849" width="16" style="58" customWidth="1"/>
    <col min="12850" max="12850" width="17.140625" style="58" customWidth="1"/>
    <col min="12851" max="12854" width="18.28515625" style="58" customWidth="1"/>
    <col min="12855" max="12855" width="15" style="58" customWidth="1"/>
    <col min="12856" max="12856" width="15.7109375" style="58" customWidth="1"/>
    <col min="12857" max="12857" width="49" style="58" customWidth="1"/>
    <col min="12858" max="12858" width="19.42578125" style="58" customWidth="1"/>
    <col min="12859" max="12859" width="14.5703125" style="58" customWidth="1"/>
    <col min="12860" max="12860" width="12.28515625" style="58" customWidth="1"/>
    <col min="12861" max="12861" width="14.5703125" style="58" customWidth="1"/>
    <col min="12862" max="12862" width="11.7109375" style="58" customWidth="1"/>
    <col min="12863" max="12863" width="14" style="58" customWidth="1"/>
    <col min="12864" max="12864" width="20.5703125" style="58" customWidth="1"/>
    <col min="12865" max="12865" width="11.7109375" style="58" customWidth="1"/>
    <col min="12866" max="12866" width="10.85546875" style="58" customWidth="1"/>
    <col min="12867" max="13060" width="9.140625" style="58"/>
    <col min="13061" max="13061" width="7.42578125" style="58" customWidth="1"/>
    <col min="13062" max="13062" width="20.28515625" style="58" customWidth="1"/>
    <col min="13063" max="13063" width="24.7109375" style="58" customWidth="1"/>
    <col min="13064" max="13064" width="35.7109375" style="58" customWidth="1"/>
    <col min="13065" max="13065" width="5" style="58" customWidth="1"/>
    <col min="13066" max="13066" width="12.85546875" style="58" customWidth="1"/>
    <col min="13067" max="13067" width="10.7109375" style="58" customWidth="1"/>
    <col min="13068" max="13068" width="7" style="58" customWidth="1"/>
    <col min="13069" max="13069" width="12.28515625" style="58" customWidth="1"/>
    <col min="13070" max="13070" width="10.7109375" style="58" customWidth="1"/>
    <col min="13071" max="13071" width="10.85546875" style="58" customWidth="1"/>
    <col min="13072" max="13072" width="8.85546875" style="58" customWidth="1"/>
    <col min="13073" max="13073" width="13.85546875" style="58" customWidth="1"/>
    <col min="13074" max="13074" width="20.42578125" style="58" customWidth="1"/>
    <col min="13075" max="13075" width="12.28515625" style="58" customWidth="1"/>
    <col min="13076" max="13076" width="19.28515625" style="58" customWidth="1"/>
    <col min="13077" max="13077" width="11.85546875" style="58" customWidth="1"/>
    <col min="13078" max="13078" width="9.140625" style="58" customWidth="1"/>
    <col min="13079" max="13079" width="13.42578125" style="58" customWidth="1"/>
    <col min="13080" max="13080" width="15.28515625" style="58" customWidth="1"/>
    <col min="13081" max="13081" width="15.42578125" style="58" customWidth="1"/>
    <col min="13082" max="13083" width="14.42578125" style="58" customWidth="1"/>
    <col min="13084" max="13084" width="5" style="58" customWidth="1"/>
    <col min="13085" max="13087" width="15.140625" style="58" customWidth="1"/>
    <col min="13088" max="13088" width="4.28515625" style="58" customWidth="1"/>
    <col min="13089" max="13089" width="16" style="58" customWidth="1"/>
    <col min="13090" max="13090" width="17.140625" style="58" customWidth="1"/>
    <col min="13091" max="13091" width="18.28515625" style="58" customWidth="1"/>
    <col min="13092" max="13092" width="4.85546875" style="58" customWidth="1"/>
    <col min="13093" max="13093" width="16" style="58" customWidth="1"/>
    <col min="13094" max="13094" width="17.140625" style="58" customWidth="1"/>
    <col min="13095" max="13095" width="18.28515625" style="58" customWidth="1"/>
    <col min="13096" max="13096" width="13.7109375" style="58" customWidth="1"/>
    <col min="13097" max="13097" width="16" style="58" customWidth="1"/>
    <col min="13098" max="13098" width="17.140625" style="58" customWidth="1"/>
    <col min="13099" max="13099" width="18.28515625" style="58" customWidth="1"/>
    <col min="13100" max="13100" width="13.7109375" style="58" customWidth="1"/>
    <col min="13101" max="13101" width="16" style="58" customWidth="1"/>
    <col min="13102" max="13102" width="17.140625" style="58" customWidth="1"/>
    <col min="13103" max="13103" width="18.28515625" style="58" customWidth="1"/>
    <col min="13104" max="13104" width="13.7109375" style="58" customWidth="1"/>
    <col min="13105" max="13105" width="16" style="58" customWidth="1"/>
    <col min="13106" max="13106" width="17.140625" style="58" customWidth="1"/>
    <col min="13107" max="13110" width="18.28515625" style="58" customWidth="1"/>
    <col min="13111" max="13111" width="15" style="58" customWidth="1"/>
    <col min="13112" max="13112" width="15.7109375" style="58" customWidth="1"/>
    <col min="13113" max="13113" width="49" style="58" customWidth="1"/>
    <col min="13114" max="13114" width="19.42578125" style="58" customWidth="1"/>
    <col min="13115" max="13115" width="14.5703125" style="58" customWidth="1"/>
    <col min="13116" max="13116" width="12.28515625" style="58" customWidth="1"/>
    <col min="13117" max="13117" width="14.5703125" style="58" customWidth="1"/>
    <col min="13118" max="13118" width="11.7109375" style="58" customWidth="1"/>
    <col min="13119" max="13119" width="14" style="58" customWidth="1"/>
    <col min="13120" max="13120" width="20.5703125" style="58" customWidth="1"/>
    <col min="13121" max="13121" width="11.7109375" style="58" customWidth="1"/>
    <col min="13122" max="13122" width="10.85546875" style="58" customWidth="1"/>
    <col min="13123" max="13316" width="9.140625" style="58"/>
    <col min="13317" max="13317" width="7.42578125" style="58" customWidth="1"/>
    <col min="13318" max="13318" width="20.28515625" style="58" customWidth="1"/>
    <col min="13319" max="13319" width="24.7109375" style="58" customWidth="1"/>
    <col min="13320" max="13320" width="35.7109375" style="58" customWidth="1"/>
    <col min="13321" max="13321" width="5" style="58" customWidth="1"/>
    <col min="13322" max="13322" width="12.85546875" style="58" customWidth="1"/>
    <col min="13323" max="13323" width="10.7109375" style="58" customWidth="1"/>
    <col min="13324" max="13324" width="7" style="58" customWidth="1"/>
    <col min="13325" max="13325" width="12.28515625" style="58" customWidth="1"/>
    <col min="13326" max="13326" width="10.7109375" style="58" customWidth="1"/>
    <col min="13327" max="13327" width="10.85546875" style="58" customWidth="1"/>
    <col min="13328" max="13328" width="8.85546875" style="58" customWidth="1"/>
    <col min="13329" max="13329" width="13.85546875" style="58" customWidth="1"/>
    <col min="13330" max="13330" width="20.42578125" style="58" customWidth="1"/>
    <col min="13331" max="13331" width="12.28515625" style="58" customWidth="1"/>
    <col min="13332" max="13332" width="19.28515625" style="58" customWidth="1"/>
    <col min="13333" max="13333" width="11.85546875" style="58" customWidth="1"/>
    <col min="13334" max="13334" width="9.140625" style="58" customWidth="1"/>
    <col min="13335" max="13335" width="13.42578125" style="58" customWidth="1"/>
    <col min="13336" max="13336" width="15.28515625" style="58" customWidth="1"/>
    <col min="13337" max="13337" width="15.42578125" style="58" customWidth="1"/>
    <col min="13338" max="13339" width="14.42578125" style="58" customWidth="1"/>
    <col min="13340" max="13340" width="5" style="58" customWidth="1"/>
    <col min="13341" max="13343" width="15.140625" style="58" customWidth="1"/>
    <col min="13344" max="13344" width="4.28515625" style="58" customWidth="1"/>
    <col min="13345" max="13345" width="16" style="58" customWidth="1"/>
    <col min="13346" max="13346" width="17.140625" style="58" customWidth="1"/>
    <col min="13347" max="13347" width="18.28515625" style="58" customWidth="1"/>
    <col min="13348" max="13348" width="4.85546875" style="58" customWidth="1"/>
    <col min="13349" max="13349" width="16" style="58" customWidth="1"/>
    <col min="13350" max="13350" width="17.140625" style="58" customWidth="1"/>
    <col min="13351" max="13351" width="18.28515625" style="58" customWidth="1"/>
    <col min="13352" max="13352" width="13.7109375" style="58" customWidth="1"/>
    <col min="13353" max="13353" width="16" style="58" customWidth="1"/>
    <col min="13354" max="13354" width="17.140625" style="58" customWidth="1"/>
    <col min="13355" max="13355" width="18.28515625" style="58" customWidth="1"/>
    <col min="13356" max="13356" width="13.7109375" style="58" customWidth="1"/>
    <col min="13357" max="13357" width="16" style="58" customWidth="1"/>
    <col min="13358" max="13358" width="17.140625" style="58" customWidth="1"/>
    <col min="13359" max="13359" width="18.28515625" style="58" customWidth="1"/>
    <col min="13360" max="13360" width="13.7109375" style="58" customWidth="1"/>
    <col min="13361" max="13361" width="16" style="58" customWidth="1"/>
    <col min="13362" max="13362" width="17.140625" style="58" customWidth="1"/>
    <col min="13363" max="13366" width="18.28515625" style="58" customWidth="1"/>
    <col min="13367" max="13367" width="15" style="58" customWidth="1"/>
    <col min="13368" max="13368" width="15.7109375" style="58" customWidth="1"/>
    <col min="13369" max="13369" width="49" style="58" customWidth="1"/>
    <col min="13370" max="13370" width="19.42578125" style="58" customWidth="1"/>
    <col min="13371" max="13371" width="14.5703125" style="58" customWidth="1"/>
    <col min="13372" max="13372" width="12.28515625" style="58" customWidth="1"/>
    <col min="13373" max="13373" width="14.5703125" style="58" customWidth="1"/>
    <col min="13374" max="13374" width="11.7109375" style="58" customWidth="1"/>
    <col min="13375" max="13375" width="14" style="58" customWidth="1"/>
    <col min="13376" max="13376" width="20.5703125" style="58" customWidth="1"/>
    <col min="13377" max="13377" width="11.7109375" style="58" customWidth="1"/>
    <col min="13378" max="13378" width="10.85546875" style="58" customWidth="1"/>
    <col min="13379" max="13572" width="9.140625" style="58"/>
    <col min="13573" max="13573" width="7.42578125" style="58" customWidth="1"/>
    <col min="13574" max="13574" width="20.28515625" style="58" customWidth="1"/>
    <col min="13575" max="13575" width="24.7109375" style="58" customWidth="1"/>
    <col min="13576" max="13576" width="35.7109375" style="58" customWidth="1"/>
    <col min="13577" max="13577" width="5" style="58" customWidth="1"/>
    <col min="13578" max="13578" width="12.85546875" style="58" customWidth="1"/>
    <col min="13579" max="13579" width="10.7109375" style="58" customWidth="1"/>
    <col min="13580" max="13580" width="7" style="58" customWidth="1"/>
    <col min="13581" max="13581" width="12.28515625" style="58" customWidth="1"/>
    <col min="13582" max="13582" width="10.7109375" style="58" customWidth="1"/>
    <col min="13583" max="13583" width="10.85546875" style="58" customWidth="1"/>
    <col min="13584" max="13584" width="8.85546875" style="58" customWidth="1"/>
    <col min="13585" max="13585" width="13.85546875" style="58" customWidth="1"/>
    <col min="13586" max="13586" width="20.42578125" style="58" customWidth="1"/>
    <col min="13587" max="13587" width="12.28515625" style="58" customWidth="1"/>
    <col min="13588" max="13588" width="19.28515625" style="58" customWidth="1"/>
    <col min="13589" max="13589" width="11.85546875" style="58" customWidth="1"/>
    <col min="13590" max="13590" width="9.140625" style="58" customWidth="1"/>
    <col min="13591" max="13591" width="13.42578125" style="58" customWidth="1"/>
    <col min="13592" max="13592" width="15.28515625" style="58" customWidth="1"/>
    <col min="13593" max="13593" width="15.42578125" style="58" customWidth="1"/>
    <col min="13594" max="13595" width="14.42578125" style="58" customWidth="1"/>
    <col min="13596" max="13596" width="5" style="58" customWidth="1"/>
    <col min="13597" max="13599" width="15.140625" style="58" customWidth="1"/>
    <col min="13600" max="13600" width="4.28515625" style="58" customWidth="1"/>
    <col min="13601" max="13601" width="16" style="58" customWidth="1"/>
    <col min="13602" max="13602" width="17.140625" style="58" customWidth="1"/>
    <col min="13603" max="13603" width="18.28515625" style="58" customWidth="1"/>
    <col min="13604" max="13604" width="4.85546875" style="58" customWidth="1"/>
    <col min="13605" max="13605" width="16" style="58" customWidth="1"/>
    <col min="13606" max="13606" width="17.140625" style="58" customWidth="1"/>
    <col min="13607" max="13607" width="18.28515625" style="58" customWidth="1"/>
    <col min="13608" max="13608" width="13.7109375" style="58" customWidth="1"/>
    <col min="13609" max="13609" width="16" style="58" customWidth="1"/>
    <col min="13610" max="13610" width="17.140625" style="58" customWidth="1"/>
    <col min="13611" max="13611" width="18.28515625" style="58" customWidth="1"/>
    <col min="13612" max="13612" width="13.7109375" style="58" customWidth="1"/>
    <col min="13613" max="13613" width="16" style="58" customWidth="1"/>
    <col min="13614" max="13614" width="17.140625" style="58" customWidth="1"/>
    <col min="13615" max="13615" width="18.28515625" style="58" customWidth="1"/>
    <col min="13616" max="13616" width="13.7109375" style="58" customWidth="1"/>
    <col min="13617" max="13617" width="16" style="58" customWidth="1"/>
    <col min="13618" max="13618" width="17.140625" style="58" customWidth="1"/>
    <col min="13619" max="13622" width="18.28515625" style="58" customWidth="1"/>
    <col min="13623" max="13623" width="15" style="58" customWidth="1"/>
    <col min="13624" max="13624" width="15.7109375" style="58" customWidth="1"/>
    <col min="13625" max="13625" width="49" style="58" customWidth="1"/>
    <col min="13626" max="13626" width="19.42578125" style="58" customWidth="1"/>
    <col min="13627" max="13627" width="14.5703125" style="58" customWidth="1"/>
    <col min="13628" max="13628" width="12.28515625" style="58" customWidth="1"/>
    <col min="13629" max="13629" width="14.5703125" style="58" customWidth="1"/>
    <col min="13630" max="13630" width="11.7109375" style="58" customWidth="1"/>
    <col min="13631" max="13631" width="14" style="58" customWidth="1"/>
    <col min="13632" max="13632" width="20.5703125" style="58" customWidth="1"/>
    <col min="13633" max="13633" width="11.7109375" style="58" customWidth="1"/>
    <col min="13634" max="13634" width="10.85546875" style="58" customWidth="1"/>
    <col min="13635" max="13828" width="9.140625" style="58"/>
    <col min="13829" max="13829" width="7.42578125" style="58" customWidth="1"/>
    <col min="13830" max="13830" width="20.28515625" style="58" customWidth="1"/>
    <col min="13831" max="13831" width="24.7109375" style="58" customWidth="1"/>
    <col min="13832" max="13832" width="35.7109375" style="58" customWidth="1"/>
    <col min="13833" max="13833" width="5" style="58" customWidth="1"/>
    <col min="13834" max="13834" width="12.85546875" style="58" customWidth="1"/>
    <col min="13835" max="13835" width="10.7109375" style="58" customWidth="1"/>
    <col min="13836" max="13836" width="7" style="58" customWidth="1"/>
    <col min="13837" max="13837" width="12.28515625" style="58" customWidth="1"/>
    <col min="13838" max="13838" width="10.7109375" style="58" customWidth="1"/>
    <col min="13839" max="13839" width="10.85546875" style="58" customWidth="1"/>
    <col min="13840" max="13840" width="8.85546875" style="58" customWidth="1"/>
    <col min="13841" max="13841" width="13.85546875" style="58" customWidth="1"/>
    <col min="13842" max="13842" width="20.42578125" style="58" customWidth="1"/>
    <col min="13843" max="13843" width="12.28515625" style="58" customWidth="1"/>
    <col min="13844" max="13844" width="19.28515625" style="58" customWidth="1"/>
    <col min="13845" max="13845" width="11.85546875" style="58" customWidth="1"/>
    <col min="13846" max="13846" width="9.140625" style="58" customWidth="1"/>
    <col min="13847" max="13847" width="13.42578125" style="58" customWidth="1"/>
    <col min="13848" max="13848" width="15.28515625" style="58" customWidth="1"/>
    <col min="13849" max="13849" width="15.42578125" style="58" customWidth="1"/>
    <col min="13850" max="13851" width="14.42578125" style="58" customWidth="1"/>
    <col min="13852" max="13852" width="5" style="58" customWidth="1"/>
    <col min="13853" max="13855" width="15.140625" style="58" customWidth="1"/>
    <col min="13856" max="13856" width="4.28515625" style="58" customWidth="1"/>
    <col min="13857" max="13857" width="16" style="58" customWidth="1"/>
    <col min="13858" max="13858" width="17.140625" style="58" customWidth="1"/>
    <col min="13859" max="13859" width="18.28515625" style="58" customWidth="1"/>
    <col min="13860" max="13860" width="4.85546875" style="58" customWidth="1"/>
    <col min="13861" max="13861" width="16" style="58" customWidth="1"/>
    <col min="13862" max="13862" width="17.140625" style="58" customWidth="1"/>
    <col min="13863" max="13863" width="18.28515625" style="58" customWidth="1"/>
    <col min="13864" max="13864" width="13.7109375" style="58" customWidth="1"/>
    <col min="13865" max="13865" width="16" style="58" customWidth="1"/>
    <col min="13866" max="13866" width="17.140625" style="58" customWidth="1"/>
    <col min="13867" max="13867" width="18.28515625" style="58" customWidth="1"/>
    <col min="13868" max="13868" width="13.7109375" style="58" customWidth="1"/>
    <col min="13869" max="13869" width="16" style="58" customWidth="1"/>
    <col min="13870" max="13870" width="17.140625" style="58" customWidth="1"/>
    <col min="13871" max="13871" width="18.28515625" style="58" customWidth="1"/>
    <col min="13872" max="13872" width="13.7109375" style="58" customWidth="1"/>
    <col min="13873" max="13873" width="16" style="58" customWidth="1"/>
    <col min="13874" max="13874" width="17.140625" style="58" customWidth="1"/>
    <col min="13875" max="13878" width="18.28515625" style="58" customWidth="1"/>
    <col min="13879" max="13879" width="15" style="58" customWidth="1"/>
    <col min="13880" max="13880" width="15.7109375" style="58" customWidth="1"/>
    <col min="13881" max="13881" width="49" style="58" customWidth="1"/>
    <col min="13882" max="13882" width="19.42578125" style="58" customWidth="1"/>
    <col min="13883" max="13883" width="14.5703125" style="58" customWidth="1"/>
    <col min="13884" max="13884" width="12.28515625" style="58" customWidth="1"/>
    <col min="13885" max="13885" width="14.5703125" style="58" customWidth="1"/>
    <col min="13886" max="13886" width="11.7109375" style="58" customWidth="1"/>
    <col min="13887" max="13887" width="14" style="58" customWidth="1"/>
    <col min="13888" max="13888" width="20.5703125" style="58" customWidth="1"/>
    <col min="13889" max="13889" width="11.7109375" style="58" customWidth="1"/>
    <col min="13890" max="13890" width="10.85546875" style="58" customWidth="1"/>
    <col min="13891" max="14084" width="9.140625" style="58"/>
    <col min="14085" max="14085" width="7.42578125" style="58" customWidth="1"/>
    <col min="14086" max="14086" width="20.28515625" style="58" customWidth="1"/>
    <col min="14087" max="14087" width="24.7109375" style="58" customWidth="1"/>
    <col min="14088" max="14088" width="35.7109375" style="58" customWidth="1"/>
    <col min="14089" max="14089" width="5" style="58" customWidth="1"/>
    <col min="14090" max="14090" width="12.85546875" style="58" customWidth="1"/>
    <col min="14091" max="14091" width="10.7109375" style="58" customWidth="1"/>
    <col min="14092" max="14092" width="7" style="58" customWidth="1"/>
    <col min="14093" max="14093" width="12.28515625" style="58" customWidth="1"/>
    <col min="14094" max="14094" width="10.7109375" style="58" customWidth="1"/>
    <col min="14095" max="14095" width="10.85546875" style="58" customWidth="1"/>
    <col min="14096" max="14096" width="8.85546875" style="58" customWidth="1"/>
    <col min="14097" max="14097" width="13.85546875" style="58" customWidth="1"/>
    <col min="14098" max="14098" width="20.42578125" style="58" customWidth="1"/>
    <col min="14099" max="14099" width="12.28515625" style="58" customWidth="1"/>
    <col min="14100" max="14100" width="19.28515625" style="58" customWidth="1"/>
    <col min="14101" max="14101" width="11.85546875" style="58" customWidth="1"/>
    <col min="14102" max="14102" width="9.140625" style="58" customWidth="1"/>
    <col min="14103" max="14103" width="13.42578125" style="58" customWidth="1"/>
    <col min="14104" max="14104" width="15.28515625" style="58" customWidth="1"/>
    <col min="14105" max="14105" width="15.42578125" style="58" customWidth="1"/>
    <col min="14106" max="14107" width="14.42578125" style="58" customWidth="1"/>
    <col min="14108" max="14108" width="5" style="58" customWidth="1"/>
    <col min="14109" max="14111" width="15.140625" style="58" customWidth="1"/>
    <col min="14112" max="14112" width="4.28515625" style="58" customWidth="1"/>
    <col min="14113" max="14113" width="16" style="58" customWidth="1"/>
    <col min="14114" max="14114" width="17.140625" style="58" customWidth="1"/>
    <col min="14115" max="14115" width="18.28515625" style="58" customWidth="1"/>
    <col min="14116" max="14116" width="4.85546875" style="58" customWidth="1"/>
    <col min="14117" max="14117" width="16" style="58" customWidth="1"/>
    <col min="14118" max="14118" width="17.140625" style="58" customWidth="1"/>
    <col min="14119" max="14119" width="18.28515625" style="58" customWidth="1"/>
    <col min="14120" max="14120" width="13.7109375" style="58" customWidth="1"/>
    <col min="14121" max="14121" width="16" style="58" customWidth="1"/>
    <col min="14122" max="14122" width="17.140625" style="58" customWidth="1"/>
    <col min="14123" max="14123" width="18.28515625" style="58" customWidth="1"/>
    <col min="14124" max="14124" width="13.7109375" style="58" customWidth="1"/>
    <col min="14125" max="14125" width="16" style="58" customWidth="1"/>
    <col min="14126" max="14126" width="17.140625" style="58" customWidth="1"/>
    <col min="14127" max="14127" width="18.28515625" style="58" customWidth="1"/>
    <col min="14128" max="14128" width="13.7109375" style="58" customWidth="1"/>
    <col min="14129" max="14129" width="16" style="58" customWidth="1"/>
    <col min="14130" max="14130" width="17.140625" style="58" customWidth="1"/>
    <col min="14131" max="14134" width="18.28515625" style="58" customWidth="1"/>
    <col min="14135" max="14135" width="15" style="58" customWidth="1"/>
    <col min="14136" max="14136" width="15.7109375" style="58" customWidth="1"/>
    <col min="14137" max="14137" width="49" style="58" customWidth="1"/>
    <col min="14138" max="14138" width="19.42578125" style="58" customWidth="1"/>
    <col min="14139" max="14139" width="14.5703125" style="58" customWidth="1"/>
    <col min="14140" max="14140" width="12.28515625" style="58" customWidth="1"/>
    <col min="14141" max="14141" width="14.5703125" style="58" customWidth="1"/>
    <col min="14142" max="14142" width="11.7109375" style="58" customWidth="1"/>
    <col min="14143" max="14143" width="14" style="58" customWidth="1"/>
    <col min="14144" max="14144" width="20.5703125" style="58" customWidth="1"/>
    <col min="14145" max="14145" width="11.7109375" style="58" customWidth="1"/>
    <col min="14146" max="14146" width="10.85546875" style="58" customWidth="1"/>
    <col min="14147" max="14340" width="9.140625" style="58"/>
    <col min="14341" max="14341" width="7.42578125" style="58" customWidth="1"/>
    <col min="14342" max="14342" width="20.28515625" style="58" customWidth="1"/>
    <col min="14343" max="14343" width="24.7109375" style="58" customWidth="1"/>
    <col min="14344" max="14344" width="35.7109375" style="58" customWidth="1"/>
    <col min="14345" max="14345" width="5" style="58" customWidth="1"/>
    <col min="14346" max="14346" width="12.85546875" style="58" customWidth="1"/>
    <col min="14347" max="14347" width="10.7109375" style="58" customWidth="1"/>
    <col min="14348" max="14348" width="7" style="58" customWidth="1"/>
    <col min="14349" max="14349" width="12.28515625" style="58" customWidth="1"/>
    <col min="14350" max="14350" width="10.7109375" style="58" customWidth="1"/>
    <col min="14351" max="14351" width="10.85546875" style="58" customWidth="1"/>
    <col min="14352" max="14352" width="8.85546875" style="58" customWidth="1"/>
    <col min="14353" max="14353" width="13.85546875" style="58" customWidth="1"/>
    <col min="14354" max="14354" width="20.42578125" style="58" customWidth="1"/>
    <col min="14355" max="14355" width="12.28515625" style="58" customWidth="1"/>
    <col min="14356" max="14356" width="19.28515625" style="58" customWidth="1"/>
    <col min="14357" max="14357" width="11.85546875" style="58" customWidth="1"/>
    <col min="14358" max="14358" width="9.140625" style="58" customWidth="1"/>
    <col min="14359" max="14359" width="13.42578125" style="58" customWidth="1"/>
    <col min="14360" max="14360" width="15.28515625" style="58" customWidth="1"/>
    <col min="14361" max="14361" width="15.42578125" style="58" customWidth="1"/>
    <col min="14362" max="14363" width="14.42578125" style="58" customWidth="1"/>
    <col min="14364" max="14364" width="5" style="58" customWidth="1"/>
    <col min="14365" max="14367" width="15.140625" style="58" customWidth="1"/>
    <col min="14368" max="14368" width="4.28515625" style="58" customWidth="1"/>
    <col min="14369" max="14369" width="16" style="58" customWidth="1"/>
    <col min="14370" max="14370" width="17.140625" style="58" customWidth="1"/>
    <col min="14371" max="14371" width="18.28515625" style="58" customWidth="1"/>
    <col min="14372" max="14372" width="4.85546875" style="58" customWidth="1"/>
    <col min="14373" max="14373" width="16" style="58" customWidth="1"/>
    <col min="14374" max="14374" width="17.140625" style="58" customWidth="1"/>
    <col min="14375" max="14375" width="18.28515625" style="58" customWidth="1"/>
    <col min="14376" max="14376" width="13.7109375" style="58" customWidth="1"/>
    <col min="14377" max="14377" width="16" style="58" customWidth="1"/>
    <col min="14378" max="14378" width="17.140625" style="58" customWidth="1"/>
    <col min="14379" max="14379" width="18.28515625" style="58" customWidth="1"/>
    <col min="14380" max="14380" width="13.7109375" style="58" customWidth="1"/>
    <col min="14381" max="14381" width="16" style="58" customWidth="1"/>
    <col min="14382" max="14382" width="17.140625" style="58" customWidth="1"/>
    <col min="14383" max="14383" width="18.28515625" style="58" customWidth="1"/>
    <col min="14384" max="14384" width="13.7109375" style="58" customWidth="1"/>
    <col min="14385" max="14385" width="16" style="58" customWidth="1"/>
    <col min="14386" max="14386" width="17.140625" style="58" customWidth="1"/>
    <col min="14387" max="14390" width="18.28515625" style="58" customWidth="1"/>
    <col min="14391" max="14391" width="15" style="58" customWidth="1"/>
    <col min="14392" max="14392" width="15.7109375" style="58" customWidth="1"/>
    <col min="14393" max="14393" width="49" style="58" customWidth="1"/>
    <col min="14394" max="14394" width="19.42578125" style="58" customWidth="1"/>
    <col min="14395" max="14395" width="14.5703125" style="58" customWidth="1"/>
    <col min="14396" max="14396" width="12.28515625" style="58" customWidth="1"/>
    <col min="14397" max="14397" width="14.5703125" style="58" customWidth="1"/>
    <col min="14398" max="14398" width="11.7109375" style="58" customWidth="1"/>
    <col min="14399" max="14399" width="14" style="58" customWidth="1"/>
    <col min="14400" max="14400" width="20.5703125" style="58" customWidth="1"/>
    <col min="14401" max="14401" width="11.7109375" style="58" customWidth="1"/>
    <col min="14402" max="14402" width="10.85546875" style="58" customWidth="1"/>
    <col min="14403" max="14596" width="9.140625" style="58"/>
    <col min="14597" max="14597" width="7.42578125" style="58" customWidth="1"/>
    <col min="14598" max="14598" width="20.28515625" style="58" customWidth="1"/>
    <col min="14599" max="14599" width="24.7109375" style="58" customWidth="1"/>
    <col min="14600" max="14600" width="35.7109375" style="58" customWidth="1"/>
    <col min="14601" max="14601" width="5" style="58" customWidth="1"/>
    <col min="14602" max="14602" width="12.85546875" style="58" customWidth="1"/>
    <col min="14603" max="14603" width="10.7109375" style="58" customWidth="1"/>
    <col min="14604" max="14604" width="7" style="58" customWidth="1"/>
    <col min="14605" max="14605" width="12.28515625" style="58" customWidth="1"/>
    <col min="14606" max="14606" width="10.7109375" style="58" customWidth="1"/>
    <col min="14607" max="14607" width="10.85546875" style="58" customWidth="1"/>
    <col min="14608" max="14608" width="8.85546875" style="58" customWidth="1"/>
    <col min="14609" max="14609" width="13.85546875" style="58" customWidth="1"/>
    <col min="14610" max="14610" width="20.42578125" style="58" customWidth="1"/>
    <col min="14611" max="14611" width="12.28515625" style="58" customWidth="1"/>
    <col min="14612" max="14612" width="19.28515625" style="58" customWidth="1"/>
    <col min="14613" max="14613" width="11.85546875" style="58" customWidth="1"/>
    <col min="14614" max="14614" width="9.140625" style="58" customWidth="1"/>
    <col min="14615" max="14615" width="13.42578125" style="58" customWidth="1"/>
    <col min="14616" max="14616" width="15.28515625" style="58" customWidth="1"/>
    <col min="14617" max="14617" width="15.42578125" style="58" customWidth="1"/>
    <col min="14618" max="14619" width="14.42578125" style="58" customWidth="1"/>
    <col min="14620" max="14620" width="5" style="58" customWidth="1"/>
    <col min="14621" max="14623" width="15.140625" style="58" customWidth="1"/>
    <col min="14624" max="14624" width="4.28515625" style="58" customWidth="1"/>
    <col min="14625" max="14625" width="16" style="58" customWidth="1"/>
    <col min="14626" max="14626" width="17.140625" style="58" customWidth="1"/>
    <col min="14627" max="14627" width="18.28515625" style="58" customWidth="1"/>
    <col min="14628" max="14628" width="4.85546875" style="58" customWidth="1"/>
    <col min="14629" max="14629" width="16" style="58" customWidth="1"/>
    <col min="14630" max="14630" width="17.140625" style="58" customWidth="1"/>
    <col min="14631" max="14631" width="18.28515625" style="58" customWidth="1"/>
    <col min="14632" max="14632" width="13.7109375" style="58" customWidth="1"/>
    <col min="14633" max="14633" width="16" style="58" customWidth="1"/>
    <col min="14634" max="14634" width="17.140625" style="58" customWidth="1"/>
    <col min="14635" max="14635" width="18.28515625" style="58" customWidth="1"/>
    <col min="14636" max="14636" width="13.7109375" style="58" customWidth="1"/>
    <col min="14637" max="14637" width="16" style="58" customWidth="1"/>
    <col min="14638" max="14638" width="17.140625" style="58" customWidth="1"/>
    <col min="14639" max="14639" width="18.28515625" style="58" customWidth="1"/>
    <col min="14640" max="14640" width="13.7109375" style="58" customWidth="1"/>
    <col min="14641" max="14641" width="16" style="58" customWidth="1"/>
    <col min="14642" max="14642" width="17.140625" style="58" customWidth="1"/>
    <col min="14643" max="14646" width="18.28515625" style="58" customWidth="1"/>
    <col min="14647" max="14647" width="15" style="58" customWidth="1"/>
    <col min="14648" max="14648" width="15.7109375" style="58" customWidth="1"/>
    <col min="14649" max="14649" width="49" style="58" customWidth="1"/>
    <col min="14650" max="14650" width="19.42578125" style="58" customWidth="1"/>
    <col min="14651" max="14651" width="14.5703125" style="58" customWidth="1"/>
    <col min="14652" max="14652" width="12.28515625" style="58" customWidth="1"/>
    <col min="14653" max="14653" width="14.5703125" style="58" customWidth="1"/>
    <col min="14654" max="14654" width="11.7109375" style="58" customWidth="1"/>
    <col min="14655" max="14655" width="14" style="58" customWidth="1"/>
    <col min="14656" max="14656" width="20.5703125" style="58" customWidth="1"/>
    <col min="14657" max="14657" width="11.7109375" style="58" customWidth="1"/>
    <col min="14658" max="14658" width="10.85546875" style="58" customWidth="1"/>
    <col min="14659" max="14852" width="9.140625" style="58"/>
    <col min="14853" max="14853" width="7.42578125" style="58" customWidth="1"/>
    <col min="14854" max="14854" width="20.28515625" style="58" customWidth="1"/>
    <col min="14855" max="14855" width="24.7109375" style="58" customWidth="1"/>
    <col min="14856" max="14856" width="35.7109375" style="58" customWidth="1"/>
    <col min="14857" max="14857" width="5" style="58" customWidth="1"/>
    <col min="14858" max="14858" width="12.85546875" style="58" customWidth="1"/>
    <col min="14859" max="14859" width="10.7109375" style="58" customWidth="1"/>
    <col min="14860" max="14860" width="7" style="58" customWidth="1"/>
    <col min="14861" max="14861" width="12.28515625" style="58" customWidth="1"/>
    <col min="14862" max="14862" width="10.7109375" style="58" customWidth="1"/>
    <col min="14863" max="14863" width="10.85546875" style="58" customWidth="1"/>
    <col min="14864" max="14864" width="8.85546875" style="58" customWidth="1"/>
    <col min="14865" max="14865" width="13.85546875" style="58" customWidth="1"/>
    <col min="14866" max="14866" width="20.42578125" style="58" customWidth="1"/>
    <col min="14867" max="14867" width="12.28515625" style="58" customWidth="1"/>
    <col min="14868" max="14868" width="19.28515625" style="58" customWidth="1"/>
    <col min="14869" max="14869" width="11.85546875" style="58" customWidth="1"/>
    <col min="14870" max="14870" width="9.140625" style="58" customWidth="1"/>
    <col min="14871" max="14871" width="13.42578125" style="58" customWidth="1"/>
    <col min="14872" max="14872" width="15.28515625" style="58" customWidth="1"/>
    <col min="14873" max="14873" width="15.42578125" style="58" customWidth="1"/>
    <col min="14874" max="14875" width="14.42578125" style="58" customWidth="1"/>
    <col min="14876" max="14876" width="5" style="58" customWidth="1"/>
    <col min="14877" max="14879" width="15.140625" style="58" customWidth="1"/>
    <col min="14880" max="14880" width="4.28515625" style="58" customWidth="1"/>
    <col min="14881" max="14881" width="16" style="58" customWidth="1"/>
    <col min="14882" max="14882" width="17.140625" style="58" customWidth="1"/>
    <col min="14883" max="14883" width="18.28515625" style="58" customWidth="1"/>
    <col min="14884" max="14884" width="4.85546875" style="58" customWidth="1"/>
    <col min="14885" max="14885" width="16" style="58" customWidth="1"/>
    <col min="14886" max="14886" width="17.140625" style="58" customWidth="1"/>
    <col min="14887" max="14887" width="18.28515625" style="58" customWidth="1"/>
    <col min="14888" max="14888" width="13.7109375" style="58" customWidth="1"/>
    <col min="14889" max="14889" width="16" style="58" customWidth="1"/>
    <col min="14890" max="14890" width="17.140625" style="58" customWidth="1"/>
    <col min="14891" max="14891" width="18.28515625" style="58" customWidth="1"/>
    <col min="14892" max="14892" width="13.7109375" style="58" customWidth="1"/>
    <col min="14893" max="14893" width="16" style="58" customWidth="1"/>
    <col min="14894" max="14894" width="17.140625" style="58" customWidth="1"/>
    <col min="14895" max="14895" width="18.28515625" style="58" customWidth="1"/>
    <col min="14896" max="14896" width="13.7109375" style="58" customWidth="1"/>
    <col min="14897" max="14897" width="16" style="58" customWidth="1"/>
    <col min="14898" max="14898" width="17.140625" style="58" customWidth="1"/>
    <col min="14899" max="14902" width="18.28515625" style="58" customWidth="1"/>
    <col min="14903" max="14903" width="15" style="58" customWidth="1"/>
    <col min="14904" max="14904" width="15.7109375" style="58" customWidth="1"/>
    <col min="14905" max="14905" width="49" style="58" customWidth="1"/>
    <col min="14906" max="14906" width="19.42578125" style="58" customWidth="1"/>
    <col min="14907" max="14907" width="14.5703125" style="58" customWidth="1"/>
    <col min="14908" max="14908" width="12.28515625" style="58" customWidth="1"/>
    <col min="14909" max="14909" width="14.5703125" style="58" customWidth="1"/>
    <col min="14910" max="14910" width="11.7109375" style="58" customWidth="1"/>
    <col min="14911" max="14911" width="14" style="58" customWidth="1"/>
    <col min="14912" max="14912" width="20.5703125" style="58" customWidth="1"/>
    <col min="14913" max="14913" width="11.7109375" style="58" customWidth="1"/>
    <col min="14914" max="14914" width="10.85546875" style="58" customWidth="1"/>
    <col min="14915" max="15108" width="9.140625" style="58"/>
    <col min="15109" max="15109" width="7.42578125" style="58" customWidth="1"/>
    <col min="15110" max="15110" width="20.28515625" style="58" customWidth="1"/>
    <col min="15111" max="15111" width="24.7109375" style="58" customWidth="1"/>
    <col min="15112" max="15112" width="35.7109375" style="58" customWidth="1"/>
    <col min="15113" max="15113" width="5" style="58" customWidth="1"/>
    <col min="15114" max="15114" width="12.85546875" style="58" customWidth="1"/>
    <col min="15115" max="15115" width="10.7109375" style="58" customWidth="1"/>
    <col min="15116" max="15116" width="7" style="58" customWidth="1"/>
    <col min="15117" max="15117" width="12.28515625" style="58" customWidth="1"/>
    <col min="15118" max="15118" width="10.7109375" style="58" customWidth="1"/>
    <col min="15119" max="15119" width="10.85546875" style="58" customWidth="1"/>
    <col min="15120" max="15120" width="8.85546875" style="58" customWidth="1"/>
    <col min="15121" max="15121" width="13.85546875" style="58" customWidth="1"/>
    <col min="15122" max="15122" width="20.42578125" style="58" customWidth="1"/>
    <col min="15123" max="15123" width="12.28515625" style="58" customWidth="1"/>
    <col min="15124" max="15124" width="19.28515625" style="58" customWidth="1"/>
    <col min="15125" max="15125" width="11.85546875" style="58" customWidth="1"/>
    <col min="15126" max="15126" width="9.140625" style="58" customWidth="1"/>
    <col min="15127" max="15127" width="13.42578125" style="58" customWidth="1"/>
    <col min="15128" max="15128" width="15.28515625" style="58" customWidth="1"/>
    <col min="15129" max="15129" width="15.42578125" style="58" customWidth="1"/>
    <col min="15130" max="15131" width="14.42578125" style="58" customWidth="1"/>
    <col min="15132" max="15132" width="5" style="58" customWidth="1"/>
    <col min="15133" max="15135" width="15.140625" style="58" customWidth="1"/>
    <col min="15136" max="15136" width="4.28515625" style="58" customWidth="1"/>
    <col min="15137" max="15137" width="16" style="58" customWidth="1"/>
    <col min="15138" max="15138" width="17.140625" style="58" customWidth="1"/>
    <col min="15139" max="15139" width="18.28515625" style="58" customWidth="1"/>
    <col min="15140" max="15140" width="4.85546875" style="58" customWidth="1"/>
    <col min="15141" max="15141" width="16" style="58" customWidth="1"/>
    <col min="15142" max="15142" width="17.140625" style="58" customWidth="1"/>
    <col min="15143" max="15143" width="18.28515625" style="58" customWidth="1"/>
    <col min="15144" max="15144" width="13.7109375" style="58" customWidth="1"/>
    <col min="15145" max="15145" width="16" style="58" customWidth="1"/>
    <col min="15146" max="15146" width="17.140625" style="58" customWidth="1"/>
    <col min="15147" max="15147" width="18.28515625" style="58" customWidth="1"/>
    <col min="15148" max="15148" width="13.7109375" style="58" customWidth="1"/>
    <col min="15149" max="15149" width="16" style="58" customWidth="1"/>
    <col min="15150" max="15150" width="17.140625" style="58" customWidth="1"/>
    <col min="15151" max="15151" width="18.28515625" style="58" customWidth="1"/>
    <col min="15152" max="15152" width="13.7109375" style="58" customWidth="1"/>
    <col min="15153" max="15153" width="16" style="58" customWidth="1"/>
    <col min="15154" max="15154" width="17.140625" style="58" customWidth="1"/>
    <col min="15155" max="15158" width="18.28515625" style="58" customWidth="1"/>
    <col min="15159" max="15159" width="15" style="58" customWidth="1"/>
    <col min="15160" max="15160" width="15.7109375" style="58" customWidth="1"/>
    <col min="15161" max="15161" width="49" style="58" customWidth="1"/>
    <col min="15162" max="15162" width="19.42578125" style="58" customWidth="1"/>
    <col min="15163" max="15163" width="14.5703125" style="58" customWidth="1"/>
    <col min="15164" max="15164" width="12.28515625" style="58" customWidth="1"/>
    <col min="15165" max="15165" width="14.5703125" style="58" customWidth="1"/>
    <col min="15166" max="15166" width="11.7109375" style="58" customWidth="1"/>
    <col min="15167" max="15167" width="14" style="58" customWidth="1"/>
    <col min="15168" max="15168" width="20.5703125" style="58" customWidth="1"/>
    <col min="15169" max="15169" width="11.7109375" style="58" customWidth="1"/>
    <col min="15170" max="15170" width="10.85546875" style="58" customWidth="1"/>
    <col min="15171" max="15364" width="9.140625" style="58"/>
    <col min="15365" max="15365" width="7.42578125" style="58" customWidth="1"/>
    <col min="15366" max="15366" width="20.28515625" style="58" customWidth="1"/>
    <col min="15367" max="15367" width="24.7109375" style="58" customWidth="1"/>
    <col min="15368" max="15368" width="35.7109375" style="58" customWidth="1"/>
    <col min="15369" max="15369" width="5" style="58" customWidth="1"/>
    <col min="15370" max="15370" width="12.85546875" style="58" customWidth="1"/>
    <col min="15371" max="15371" width="10.7109375" style="58" customWidth="1"/>
    <col min="15372" max="15372" width="7" style="58" customWidth="1"/>
    <col min="15373" max="15373" width="12.28515625" style="58" customWidth="1"/>
    <col min="15374" max="15374" width="10.7109375" style="58" customWidth="1"/>
    <col min="15375" max="15375" width="10.85546875" style="58" customWidth="1"/>
    <col min="15376" max="15376" width="8.85546875" style="58" customWidth="1"/>
    <col min="15377" max="15377" width="13.85546875" style="58" customWidth="1"/>
    <col min="15378" max="15378" width="20.42578125" style="58" customWidth="1"/>
    <col min="15379" max="15379" width="12.28515625" style="58" customWidth="1"/>
    <col min="15380" max="15380" width="19.28515625" style="58" customWidth="1"/>
    <col min="15381" max="15381" width="11.85546875" style="58" customWidth="1"/>
    <col min="15382" max="15382" width="9.140625" style="58" customWidth="1"/>
    <col min="15383" max="15383" width="13.42578125" style="58" customWidth="1"/>
    <col min="15384" max="15384" width="15.28515625" style="58" customWidth="1"/>
    <col min="15385" max="15385" width="15.42578125" style="58" customWidth="1"/>
    <col min="15386" max="15387" width="14.42578125" style="58" customWidth="1"/>
    <col min="15388" max="15388" width="5" style="58" customWidth="1"/>
    <col min="15389" max="15391" width="15.140625" style="58" customWidth="1"/>
    <col min="15392" max="15392" width="4.28515625" style="58" customWidth="1"/>
    <col min="15393" max="15393" width="16" style="58" customWidth="1"/>
    <col min="15394" max="15394" width="17.140625" style="58" customWidth="1"/>
    <col min="15395" max="15395" width="18.28515625" style="58" customWidth="1"/>
    <col min="15396" max="15396" width="4.85546875" style="58" customWidth="1"/>
    <col min="15397" max="15397" width="16" style="58" customWidth="1"/>
    <col min="15398" max="15398" width="17.140625" style="58" customWidth="1"/>
    <col min="15399" max="15399" width="18.28515625" style="58" customWidth="1"/>
    <col min="15400" max="15400" width="13.7109375" style="58" customWidth="1"/>
    <col min="15401" max="15401" width="16" style="58" customWidth="1"/>
    <col min="15402" max="15402" width="17.140625" style="58" customWidth="1"/>
    <col min="15403" max="15403" width="18.28515625" style="58" customWidth="1"/>
    <col min="15404" max="15404" width="13.7109375" style="58" customWidth="1"/>
    <col min="15405" max="15405" width="16" style="58" customWidth="1"/>
    <col min="15406" max="15406" width="17.140625" style="58" customWidth="1"/>
    <col min="15407" max="15407" width="18.28515625" style="58" customWidth="1"/>
    <col min="15408" max="15408" width="13.7109375" style="58" customWidth="1"/>
    <col min="15409" max="15409" width="16" style="58" customWidth="1"/>
    <col min="15410" max="15410" width="17.140625" style="58" customWidth="1"/>
    <col min="15411" max="15414" width="18.28515625" style="58" customWidth="1"/>
    <col min="15415" max="15415" width="15" style="58" customWidth="1"/>
    <col min="15416" max="15416" width="15.7109375" style="58" customWidth="1"/>
    <col min="15417" max="15417" width="49" style="58" customWidth="1"/>
    <col min="15418" max="15418" width="19.42578125" style="58" customWidth="1"/>
    <col min="15419" max="15419" width="14.5703125" style="58" customWidth="1"/>
    <col min="15420" max="15420" width="12.28515625" style="58" customWidth="1"/>
    <col min="15421" max="15421" width="14.5703125" style="58" customWidth="1"/>
    <col min="15422" max="15422" width="11.7109375" style="58" customWidth="1"/>
    <col min="15423" max="15423" width="14" style="58" customWidth="1"/>
    <col min="15424" max="15424" width="20.5703125" style="58" customWidth="1"/>
    <col min="15425" max="15425" width="11.7109375" style="58" customWidth="1"/>
    <col min="15426" max="15426" width="10.85546875" style="58" customWidth="1"/>
    <col min="15427" max="15620" width="9.140625" style="58"/>
    <col min="15621" max="15621" width="7.42578125" style="58" customWidth="1"/>
    <col min="15622" max="15622" width="20.28515625" style="58" customWidth="1"/>
    <col min="15623" max="15623" width="24.7109375" style="58" customWidth="1"/>
    <col min="15624" max="15624" width="35.7109375" style="58" customWidth="1"/>
    <col min="15625" max="15625" width="5" style="58" customWidth="1"/>
    <col min="15626" max="15626" width="12.85546875" style="58" customWidth="1"/>
    <col min="15627" max="15627" width="10.7109375" style="58" customWidth="1"/>
    <col min="15628" max="15628" width="7" style="58" customWidth="1"/>
    <col min="15629" max="15629" width="12.28515625" style="58" customWidth="1"/>
    <col min="15630" max="15630" width="10.7109375" style="58" customWidth="1"/>
    <col min="15631" max="15631" width="10.85546875" style="58" customWidth="1"/>
    <col min="15632" max="15632" width="8.85546875" style="58" customWidth="1"/>
    <col min="15633" max="15633" width="13.85546875" style="58" customWidth="1"/>
    <col min="15634" max="15634" width="20.42578125" style="58" customWidth="1"/>
    <col min="15635" max="15635" width="12.28515625" style="58" customWidth="1"/>
    <col min="15636" max="15636" width="19.28515625" style="58" customWidth="1"/>
    <col min="15637" max="15637" width="11.85546875" style="58" customWidth="1"/>
    <col min="15638" max="15638" width="9.140625" style="58" customWidth="1"/>
    <col min="15639" max="15639" width="13.42578125" style="58" customWidth="1"/>
    <col min="15640" max="15640" width="15.28515625" style="58" customWidth="1"/>
    <col min="15641" max="15641" width="15.42578125" style="58" customWidth="1"/>
    <col min="15642" max="15643" width="14.42578125" style="58" customWidth="1"/>
    <col min="15644" max="15644" width="5" style="58" customWidth="1"/>
    <col min="15645" max="15647" width="15.140625" style="58" customWidth="1"/>
    <col min="15648" max="15648" width="4.28515625" style="58" customWidth="1"/>
    <col min="15649" max="15649" width="16" style="58" customWidth="1"/>
    <col min="15650" max="15650" width="17.140625" style="58" customWidth="1"/>
    <col min="15651" max="15651" width="18.28515625" style="58" customWidth="1"/>
    <col min="15652" max="15652" width="4.85546875" style="58" customWidth="1"/>
    <col min="15653" max="15653" width="16" style="58" customWidth="1"/>
    <col min="15654" max="15654" width="17.140625" style="58" customWidth="1"/>
    <col min="15655" max="15655" width="18.28515625" style="58" customWidth="1"/>
    <col min="15656" max="15656" width="13.7109375" style="58" customWidth="1"/>
    <col min="15657" max="15657" width="16" style="58" customWidth="1"/>
    <col min="15658" max="15658" width="17.140625" style="58" customWidth="1"/>
    <col min="15659" max="15659" width="18.28515625" style="58" customWidth="1"/>
    <col min="15660" max="15660" width="13.7109375" style="58" customWidth="1"/>
    <col min="15661" max="15661" width="16" style="58" customWidth="1"/>
    <col min="15662" max="15662" width="17.140625" style="58" customWidth="1"/>
    <col min="15663" max="15663" width="18.28515625" style="58" customWidth="1"/>
    <col min="15664" max="15664" width="13.7109375" style="58" customWidth="1"/>
    <col min="15665" max="15665" width="16" style="58" customWidth="1"/>
    <col min="15666" max="15666" width="17.140625" style="58" customWidth="1"/>
    <col min="15667" max="15670" width="18.28515625" style="58" customWidth="1"/>
    <col min="15671" max="15671" width="15" style="58" customWidth="1"/>
    <col min="15672" max="15672" width="15.7109375" style="58" customWidth="1"/>
    <col min="15673" max="15673" width="49" style="58" customWidth="1"/>
    <col min="15674" max="15674" width="19.42578125" style="58" customWidth="1"/>
    <col min="15675" max="15675" width="14.5703125" style="58" customWidth="1"/>
    <col min="15676" max="15676" width="12.28515625" style="58" customWidth="1"/>
    <col min="15677" max="15677" width="14.5703125" style="58" customWidth="1"/>
    <col min="15678" max="15678" width="11.7109375" style="58" customWidth="1"/>
    <col min="15679" max="15679" width="14" style="58" customWidth="1"/>
    <col min="15680" max="15680" width="20.5703125" style="58" customWidth="1"/>
    <col min="15681" max="15681" width="11.7109375" style="58" customWidth="1"/>
    <col min="15682" max="15682" width="10.85546875" style="58" customWidth="1"/>
    <col min="15683" max="15876" width="9.140625" style="58"/>
    <col min="15877" max="15877" width="7.42578125" style="58" customWidth="1"/>
    <col min="15878" max="15878" width="20.28515625" style="58" customWidth="1"/>
    <col min="15879" max="15879" width="24.7109375" style="58" customWidth="1"/>
    <col min="15880" max="15880" width="35.7109375" style="58" customWidth="1"/>
    <col min="15881" max="15881" width="5" style="58" customWidth="1"/>
    <col min="15882" max="15882" width="12.85546875" style="58" customWidth="1"/>
    <col min="15883" max="15883" width="10.7109375" style="58" customWidth="1"/>
    <col min="15884" max="15884" width="7" style="58" customWidth="1"/>
    <col min="15885" max="15885" width="12.28515625" style="58" customWidth="1"/>
    <col min="15886" max="15886" width="10.7109375" style="58" customWidth="1"/>
    <col min="15887" max="15887" width="10.85546875" style="58" customWidth="1"/>
    <col min="15888" max="15888" width="8.85546875" style="58" customWidth="1"/>
    <col min="15889" max="15889" width="13.85546875" style="58" customWidth="1"/>
    <col min="15890" max="15890" width="20.42578125" style="58" customWidth="1"/>
    <col min="15891" max="15891" width="12.28515625" style="58" customWidth="1"/>
    <col min="15892" max="15892" width="19.28515625" style="58" customWidth="1"/>
    <col min="15893" max="15893" width="11.85546875" style="58" customWidth="1"/>
    <col min="15894" max="15894" width="9.140625" style="58" customWidth="1"/>
    <col min="15895" max="15895" width="13.42578125" style="58" customWidth="1"/>
    <col min="15896" max="15896" width="15.28515625" style="58" customWidth="1"/>
    <col min="15897" max="15897" width="15.42578125" style="58" customWidth="1"/>
    <col min="15898" max="15899" width="14.42578125" style="58" customWidth="1"/>
    <col min="15900" max="15900" width="5" style="58" customWidth="1"/>
    <col min="15901" max="15903" width="15.140625" style="58" customWidth="1"/>
    <col min="15904" max="15904" width="4.28515625" style="58" customWidth="1"/>
    <col min="15905" max="15905" width="16" style="58" customWidth="1"/>
    <col min="15906" max="15906" width="17.140625" style="58" customWidth="1"/>
    <col min="15907" max="15907" width="18.28515625" style="58" customWidth="1"/>
    <col min="15908" max="15908" width="4.85546875" style="58" customWidth="1"/>
    <col min="15909" max="15909" width="16" style="58" customWidth="1"/>
    <col min="15910" max="15910" width="17.140625" style="58" customWidth="1"/>
    <col min="15911" max="15911" width="18.28515625" style="58" customWidth="1"/>
    <col min="15912" max="15912" width="13.7109375" style="58" customWidth="1"/>
    <col min="15913" max="15913" width="16" style="58" customWidth="1"/>
    <col min="15914" max="15914" width="17.140625" style="58" customWidth="1"/>
    <col min="15915" max="15915" width="18.28515625" style="58" customWidth="1"/>
    <col min="15916" max="15916" width="13.7109375" style="58" customWidth="1"/>
    <col min="15917" max="15917" width="16" style="58" customWidth="1"/>
    <col min="15918" max="15918" width="17.140625" style="58" customWidth="1"/>
    <col min="15919" max="15919" width="18.28515625" style="58" customWidth="1"/>
    <col min="15920" max="15920" width="13.7109375" style="58" customWidth="1"/>
    <col min="15921" max="15921" width="16" style="58" customWidth="1"/>
    <col min="15922" max="15922" width="17.140625" style="58" customWidth="1"/>
    <col min="15923" max="15926" width="18.28515625" style="58" customWidth="1"/>
    <col min="15927" max="15927" width="15" style="58" customWidth="1"/>
    <col min="15928" max="15928" width="15.7109375" style="58" customWidth="1"/>
    <col min="15929" max="15929" width="49" style="58" customWidth="1"/>
    <col min="15930" max="15930" width="19.42578125" style="58" customWidth="1"/>
    <col min="15931" max="15931" width="14.5703125" style="58" customWidth="1"/>
    <col min="15932" max="15932" width="12.28515625" style="58" customWidth="1"/>
    <col min="15933" max="15933" width="14.5703125" style="58" customWidth="1"/>
    <col min="15934" max="15934" width="11.7109375" style="58" customWidth="1"/>
    <col min="15935" max="15935" width="14" style="58" customWidth="1"/>
    <col min="15936" max="15936" width="20.5703125" style="58" customWidth="1"/>
    <col min="15937" max="15937" width="11.7109375" style="58" customWidth="1"/>
    <col min="15938" max="15938" width="10.85546875" style="58" customWidth="1"/>
    <col min="15939" max="16132" width="9.140625" style="58"/>
    <col min="16133" max="16133" width="7.42578125" style="58" customWidth="1"/>
    <col min="16134" max="16134" width="20.28515625" style="58" customWidth="1"/>
    <col min="16135" max="16135" width="24.7109375" style="58" customWidth="1"/>
    <col min="16136" max="16136" width="35.7109375" style="58" customWidth="1"/>
    <col min="16137" max="16137" width="5" style="58" customWidth="1"/>
    <col min="16138" max="16138" width="12.85546875" style="58" customWidth="1"/>
    <col min="16139" max="16139" width="10.7109375" style="58" customWidth="1"/>
    <col min="16140" max="16140" width="7" style="58" customWidth="1"/>
    <col min="16141" max="16141" width="12.28515625" style="58" customWidth="1"/>
    <col min="16142" max="16142" width="10.7109375" style="58" customWidth="1"/>
    <col min="16143" max="16143" width="10.85546875" style="58" customWidth="1"/>
    <col min="16144" max="16144" width="8.85546875" style="58" customWidth="1"/>
    <col min="16145" max="16145" width="13.85546875" style="58" customWidth="1"/>
    <col min="16146" max="16146" width="20.42578125" style="58" customWidth="1"/>
    <col min="16147" max="16147" width="12.28515625" style="58" customWidth="1"/>
    <col min="16148" max="16148" width="19.28515625" style="58" customWidth="1"/>
    <col min="16149" max="16149" width="11.85546875" style="58" customWidth="1"/>
    <col min="16150" max="16150" width="9.140625" style="58" customWidth="1"/>
    <col min="16151" max="16151" width="13.42578125" style="58" customWidth="1"/>
    <col min="16152" max="16152" width="15.28515625" style="58" customWidth="1"/>
    <col min="16153" max="16153" width="15.42578125" style="58" customWidth="1"/>
    <col min="16154" max="16155" width="14.42578125" style="58" customWidth="1"/>
    <col min="16156" max="16156" width="5" style="58" customWidth="1"/>
    <col min="16157" max="16159" width="15.140625" style="58" customWidth="1"/>
    <col min="16160" max="16160" width="4.28515625" style="58" customWidth="1"/>
    <col min="16161" max="16161" width="16" style="58" customWidth="1"/>
    <col min="16162" max="16162" width="17.140625" style="58" customWidth="1"/>
    <col min="16163" max="16163" width="18.28515625" style="58" customWidth="1"/>
    <col min="16164" max="16164" width="4.85546875" style="58" customWidth="1"/>
    <col min="16165" max="16165" width="16" style="58" customWidth="1"/>
    <col min="16166" max="16166" width="17.140625" style="58" customWidth="1"/>
    <col min="16167" max="16167" width="18.28515625" style="58" customWidth="1"/>
    <col min="16168" max="16168" width="13.7109375" style="58" customWidth="1"/>
    <col min="16169" max="16169" width="16" style="58" customWidth="1"/>
    <col min="16170" max="16170" width="17.140625" style="58" customWidth="1"/>
    <col min="16171" max="16171" width="18.28515625" style="58" customWidth="1"/>
    <col min="16172" max="16172" width="13.7109375" style="58" customWidth="1"/>
    <col min="16173" max="16173" width="16" style="58" customWidth="1"/>
    <col min="16174" max="16174" width="17.140625" style="58" customWidth="1"/>
    <col min="16175" max="16175" width="18.28515625" style="58" customWidth="1"/>
    <col min="16176" max="16176" width="13.7109375" style="58" customWidth="1"/>
    <col min="16177" max="16177" width="16" style="58" customWidth="1"/>
    <col min="16178" max="16178" width="17.140625" style="58" customWidth="1"/>
    <col min="16179" max="16182" width="18.28515625" style="58" customWidth="1"/>
    <col min="16183" max="16183" width="15" style="58" customWidth="1"/>
    <col min="16184" max="16184" width="15.7109375" style="58" customWidth="1"/>
    <col min="16185" max="16185" width="49" style="58" customWidth="1"/>
    <col min="16186" max="16186" width="19.42578125" style="58" customWidth="1"/>
    <col min="16187" max="16187" width="14.5703125" style="58" customWidth="1"/>
    <col min="16188" max="16188" width="12.28515625" style="58" customWidth="1"/>
    <col min="16189" max="16189" width="14.5703125" style="58" customWidth="1"/>
    <col min="16190" max="16190" width="11.7109375" style="58" customWidth="1"/>
    <col min="16191" max="16191" width="14" style="58" customWidth="1"/>
    <col min="16192" max="16192" width="20.5703125" style="58" customWidth="1"/>
    <col min="16193" max="16193" width="11.7109375" style="58" customWidth="1"/>
    <col min="16194" max="16194" width="10.85546875" style="58" customWidth="1"/>
    <col min="16195" max="16384" width="9.140625" style="58"/>
  </cols>
  <sheetData>
    <row r="1" spans="1:67" s="62" customFormat="1" x14ac:dyDescent="0.25">
      <c r="F1" s="63"/>
      <c r="G1" s="63"/>
      <c r="H1" s="63"/>
      <c r="I1" s="63"/>
      <c r="J1" s="63"/>
      <c r="K1" s="63"/>
      <c r="L1" s="63"/>
      <c r="M1" s="63" t="s">
        <v>430</v>
      </c>
      <c r="N1" s="63"/>
      <c r="O1" s="63"/>
      <c r="P1" s="63"/>
      <c r="Q1" s="63"/>
      <c r="R1" s="63"/>
      <c r="S1" s="63"/>
      <c r="T1" s="63"/>
      <c r="U1" s="63"/>
      <c r="V1" s="63"/>
      <c r="W1" s="64"/>
      <c r="X1" s="64"/>
      <c r="Y1" s="64"/>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58"/>
      <c r="BE1" s="58"/>
      <c r="BF1" s="58"/>
      <c r="BG1" s="58"/>
      <c r="BI1" s="65" t="s">
        <v>345</v>
      </c>
    </row>
    <row r="2" spans="1:67" s="62" customFormat="1" x14ac:dyDescent="0.25">
      <c r="E2" s="63"/>
      <c r="F2" s="63"/>
      <c r="G2" s="66"/>
      <c r="H2" s="66"/>
      <c r="I2" s="63"/>
      <c r="J2" s="63"/>
      <c r="K2" s="63"/>
      <c r="L2" s="63"/>
      <c r="M2" s="63"/>
      <c r="N2" s="63"/>
      <c r="O2" s="63"/>
      <c r="P2" s="63"/>
      <c r="Q2" s="63"/>
      <c r="R2" s="66"/>
      <c r="S2" s="63"/>
      <c r="T2" s="63"/>
      <c r="U2" s="63"/>
      <c r="V2" s="63"/>
      <c r="W2" s="64"/>
      <c r="X2" s="64"/>
      <c r="Y2" s="64"/>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58"/>
      <c r="BE2" s="58"/>
      <c r="BF2" s="58"/>
      <c r="BG2" s="58"/>
      <c r="BI2" s="65" t="s">
        <v>453</v>
      </c>
    </row>
    <row r="3" spans="1:67" s="62" customFormat="1" ht="15.75" thickBot="1" x14ac:dyDescent="0.3">
      <c r="F3" s="67"/>
      <c r="G3" s="68"/>
      <c r="H3" s="68"/>
      <c r="I3" s="67"/>
      <c r="J3" s="67"/>
      <c r="K3" s="67"/>
      <c r="L3" s="67"/>
      <c r="M3" s="67"/>
      <c r="N3" s="67"/>
      <c r="O3" s="67"/>
      <c r="P3" s="67"/>
      <c r="Q3" s="67"/>
      <c r="R3" s="68"/>
      <c r="S3" s="67"/>
      <c r="T3" s="67"/>
      <c r="U3" s="67"/>
      <c r="V3" s="67"/>
      <c r="W3" s="69"/>
      <c r="X3" s="69"/>
      <c r="Y3" s="69"/>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58"/>
      <c r="BA3" s="58"/>
      <c r="BB3" s="58"/>
      <c r="BD3" s="58"/>
      <c r="BE3" s="58"/>
      <c r="BF3" s="58"/>
      <c r="BG3" s="58"/>
    </row>
    <row r="4" spans="1:67" s="62" customFormat="1" x14ac:dyDescent="0.25">
      <c r="A4" s="156" t="s">
        <v>1</v>
      </c>
      <c r="B4" s="156" t="s">
        <v>457</v>
      </c>
      <c r="C4" s="156" t="s">
        <v>458</v>
      </c>
      <c r="D4" s="156" t="s">
        <v>459</v>
      </c>
      <c r="E4" s="153" t="s">
        <v>2</v>
      </c>
      <c r="F4" s="153" t="s">
        <v>164</v>
      </c>
      <c r="G4" s="153" t="s">
        <v>165</v>
      </c>
      <c r="H4" s="153" t="s">
        <v>166</v>
      </c>
      <c r="I4" s="153" t="s">
        <v>9</v>
      </c>
      <c r="J4" s="153" t="s">
        <v>167</v>
      </c>
      <c r="K4" s="153" t="s">
        <v>20</v>
      </c>
      <c r="L4" s="153" t="s">
        <v>10</v>
      </c>
      <c r="M4" s="153" t="s">
        <v>168</v>
      </c>
      <c r="N4" s="153" t="s">
        <v>169</v>
      </c>
      <c r="O4" s="153" t="s">
        <v>170</v>
      </c>
      <c r="P4" s="153" t="s">
        <v>171</v>
      </c>
      <c r="Q4" s="153" t="s">
        <v>172</v>
      </c>
      <c r="R4" s="153" t="s">
        <v>173</v>
      </c>
      <c r="S4" s="153" t="s">
        <v>13</v>
      </c>
      <c r="T4" s="153" t="s">
        <v>460</v>
      </c>
      <c r="U4" s="153"/>
      <c r="V4" s="153"/>
      <c r="W4" s="153" t="s">
        <v>174</v>
      </c>
      <c r="X4" s="153"/>
      <c r="Y4" s="153"/>
      <c r="Z4" s="153" t="s">
        <v>175</v>
      </c>
      <c r="AA4" s="153" t="s">
        <v>176</v>
      </c>
      <c r="AB4" s="154" t="s">
        <v>177</v>
      </c>
      <c r="AC4" s="155"/>
      <c r="AD4" s="155"/>
      <c r="AE4" s="155"/>
      <c r="AF4" s="153" t="s">
        <v>178</v>
      </c>
      <c r="AG4" s="153"/>
      <c r="AH4" s="153"/>
      <c r="AI4" s="153"/>
      <c r="AJ4" s="153" t="s">
        <v>179</v>
      </c>
      <c r="AK4" s="153"/>
      <c r="AL4" s="153"/>
      <c r="AM4" s="153"/>
      <c r="AN4" s="153" t="s">
        <v>180</v>
      </c>
      <c r="AO4" s="153"/>
      <c r="AP4" s="153"/>
      <c r="AQ4" s="153"/>
      <c r="AR4" s="153" t="s">
        <v>297</v>
      </c>
      <c r="AS4" s="153"/>
      <c r="AT4" s="153"/>
      <c r="AU4" s="153"/>
      <c r="AV4" s="153" t="s">
        <v>298</v>
      </c>
      <c r="AW4" s="153"/>
      <c r="AX4" s="153"/>
      <c r="AY4" s="153"/>
      <c r="AZ4" s="153" t="s">
        <v>181</v>
      </c>
      <c r="BA4" s="153"/>
      <c r="BB4" s="153"/>
      <c r="BC4" s="153" t="s">
        <v>182</v>
      </c>
      <c r="BD4" s="153" t="s">
        <v>183</v>
      </c>
      <c r="BE4" s="153"/>
      <c r="BF4" s="153" t="s">
        <v>184</v>
      </c>
      <c r="BG4" s="153"/>
      <c r="BH4" s="153"/>
      <c r="BI4" s="153"/>
      <c r="BJ4" s="153"/>
      <c r="BK4" s="153"/>
      <c r="BL4" s="153"/>
      <c r="BM4" s="153"/>
      <c r="BN4" s="153"/>
      <c r="BO4" s="150" t="s">
        <v>22</v>
      </c>
    </row>
    <row r="5" spans="1:67" s="62" customFormat="1" x14ac:dyDescent="0.25">
      <c r="A5" s="157"/>
      <c r="B5" s="157"/>
      <c r="C5" s="157"/>
      <c r="D5" s="157"/>
      <c r="E5" s="148"/>
      <c r="F5" s="148"/>
      <c r="G5" s="148"/>
      <c r="H5" s="148"/>
      <c r="I5" s="148"/>
      <c r="J5" s="148"/>
      <c r="K5" s="148"/>
      <c r="L5" s="148"/>
      <c r="M5" s="148"/>
      <c r="N5" s="148"/>
      <c r="O5" s="148"/>
      <c r="P5" s="148"/>
      <c r="Q5" s="148"/>
      <c r="R5" s="148"/>
      <c r="S5" s="148"/>
      <c r="T5" s="117" t="s">
        <v>185</v>
      </c>
      <c r="U5" s="148" t="s">
        <v>186</v>
      </c>
      <c r="V5" s="148"/>
      <c r="W5" s="148"/>
      <c r="X5" s="148"/>
      <c r="Y5" s="148"/>
      <c r="Z5" s="148"/>
      <c r="AA5" s="148"/>
      <c r="AB5" s="148" t="s">
        <v>16</v>
      </c>
      <c r="AC5" s="148" t="s">
        <v>17</v>
      </c>
      <c r="AD5" s="148" t="s">
        <v>187</v>
      </c>
      <c r="AE5" s="148" t="s">
        <v>188</v>
      </c>
      <c r="AF5" s="148" t="s">
        <v>16</v>
      </c>
      <c r="AG5" s="148" t="s">
        <v>17</v>
      </c>
      <c r="AH5" s="148" t="s">
        <v>187</v>
      </c>
      <c r="AI5" s="148" t="s">
        <v>188</v>
      </c>
      <c r="AJ5" s="148" t="s">
        <v>16</v>
      </c>
      <c r="AK5" s="148" t="s">
        <v>17</v>
      </c>
      <c r="AL5" s="148" t="s">
        <v>187</v>
      </c>
      <c r="AM5" s="148" t="s">
        <v>188</v>
      </c>
      <c r="AN5" s="148" t="s">
        <v>16</v>
      </c>
      <c r="AO5" s="148" t="s">
        <v>17</v>
      </c>
      <c r="AP5" s="148" t="s">
        <v>187</v>
      </c>
      <c r="AQ5" s="148" t="s">
        <v>188</v>
      </c>
      <c r="AR5" s="148" t="s">
        <v>16</v>
      </c>
      <c r="AS5" s="148" t="s">
        <v>17</v>
      </c>
      <c r="AT5" s="148" t="s">
        <v>187</v>
      </c>
      <c r="AU5" s="148" t="s">
        <v>188</v>
      </c>
      <c r="AV5" s="148" t="s">
        <v>16</v>
      </c>
      <c r="AW5" s="148" t="s">
        <v>17</v>
      </c>
      <c r="AX5" s="148" t="s">
        <v>187</v>
      </c>
      <c r="AY5" s="148" t="s">
        <v>188</v>
      </c>
      <c r="AZ5" s="148" t="s">
        <v>16</v>
      </c>
      <c r="BA5" s="148" t="s">
        <v>187</v>
      </c>
      <c r="BB5" s="148" t="s">
        <v>188</v>
      </c>
      <c r="BC5" s="148"/>
      <c r="BD5" s="148" t="s">
        <v>189</v>
      </c>
      <c r="BE5" s="148" t="s">
        <v>190</v>
      </c>
      <c r="BF5" s="148" t="s">
        <v>191</v>
      </c>
      <c r="BG5" s="148"/>
      <c r="BH5" s="148"/>
      <c r="BI5" s="148" t="s">
        <v>192</v>
      </c>
      <c r="BJ5" s="148"/>
      <c r="BK5" s="148"/>
      <c r="BL5" s="148" t="s">
        <v>193</v>
      </c>
      <c r="BM5" s="148"/>
      <c r="BN5" s="148"/>
      <c r="BO5" s="151"/>
    </row>
    <row r="6" spans="1:67" s="64" customFormat="1" thickBot="1" x14ac:dyDescent="0.25">
      <c r="A6" s="158"/>
      <c r="B6" s="158"/>
      <c r="C6" s="158"/>
      <c r="D6" s="158"/>
      <c r="E6" s="149"/>
      <c r="F6" s="149"/>
      <c r="G6" s="149"/>
      <c r="H6" s="149"/>
      <c r="I6" s="149"/>
      <c r="J6" s="149"/>
      <c r="K6" s="149"/>
      <c r="L6" s="149"/>
      <c r="M6" s="149"/>
      <c r="N6" s="149"/>
      <c r="O6" s="149"/>
      <c r="P6" s="149"/>
      <c r="Q6" s="149"/>
      <c r="R6" s="149"/>
      <c r="S6" s="149"/>
      <c r="T6" s="118" t="s">
        <v>194</v>
      </c>
      <c r="U6" s="118" t="s">
        <v>195</v>
      </c>
      <c r="V6" s="118" t="s">
        <v>194</v>
      </c>
      <c r="W6" s="118" t="s">
        <v>196</v>
      </c>
      <c r="X6" s="118" t="s">
        <v>197</v>
      </c>
      <c r="Y6" s="118" t="s">
        <v>198</v>
      </c>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18" t="s">
        <v>199</v>
      </c>
      <c r="BG6" s="118" t="s">
        <v>200</v>
      </c>
      <c r="BH6" s="118" t="s">
        <v>201</v>
      </c>
      <c r="BI6" s="118" t="s">
        <v>199</v>
      </c>
      <c r="BJ6" s="118" t="s">
        <v>200</v>
      </c>
      <c r="BK6" s="118" t="s">
        <v>201</v>
      </c>
      <c r="BL6" s="118" t="s">
        <v>199</v>
      </c>
      <c r="BM6" s="118" t="s">
        <v>200</v>
      </c>
      <c r="BN6" s="118" t="s">
        <v>201</v>
      </c>
      <c r="BO6" s="152"/>
    </row>
    <row r="7" spans="1:67" s="66" customFormat="1" ht="14.25" customHeight="1" thickBot="1" x14ac:dyDescent="0.25">
      <c r="A7" s="119"/>
      <c r="B7" s="120" t="s">
        <v>202</v>
      </c>
      <c r="C7" s="120" t="s">
        <v>203</v>
      </c>
      <c r="D7" s="120" t="s">
        <v>204</v>
      </c>
      <c r="E7" s="121" t="s">
        <v>205</v>
      </c>
      <c r="F7" s="122" t="s">
        <v>206</v>
      </c>
      <c r="G7" s="121" t="s">
        <v>207</v>
      </c>
      <c r="H7" s="122" t="s">
        <v>208</v>
      </c>
      <c r="I7" s="121" t="s">
        <v>209</v>
      </c>
      <c r="J7" s="122" t="s">
        <v>210</v>
      </c>
      <c r="K7" s="121" t="s">
        <v>211</v>
      </c>
      <c r="L7" s="122" t="s">
        <v>212</v>
      </c>
      <c r="M7" s="121" t="s">
        <v>213</v>
      </c>
      <c r="N7" s="122" t="s">
        <v>214</v>
      </c>
      <c r="O7" s="121" t="s">
        <v>215</v>
      </c>
      <c r="P7" s="122" t="s">
        <v>216</v>
      </c>
      <c r="Q7" s="121" t="s">
        <v>217</v>
      </c>
      <c r="R7" s="122" t="s">
        <v>218</v>
      </c>
      <c r="S7" s="121" t="s">
        <v>219</v>
      </c>
      <c r="T7" s="122" t="s">
        <v>220</v>
      </c>
      <c r="U7" s="121" t="s">
        <v>221</v>
      </c>
      <c r="V7" s="122" t="s">
        <v>222</v>
      </c>
      <c r="W7" s="121" t="s">
        <v>223</v>
      </c>
      <c r="X7" s="122" t="s">
        <v>224</v>
      </c>
      <c r="Y7" s="121" t="s">
        <v>225</v>
      </c>
      <c r="Z7" s="122" t="s">
        <v>226</v>
      </c>
      <c r="AA7" s="121" t="s">
        <v>227</v>
      </c>
      <c r="AB7" s="122" t="s">
        <v>228</v>
      </c>
      <c r="AC7" s="121" t="s">
        <v>229</v>
      </c>
      <c r="AD7" s="122" t="s">
        <v>230</v>
      </c>
      <c r="AE7" s="121" t="s">
        <v>231</v>
      </c>
      <c r="AF7" s="122" t="s">
        <v>232</v>
      </c>
      <c r="AG7" s="121" t="s">
        <v>233</v>
      </c>
      <c r="AH7" s="122" t="s">
        <v>234</v>
      </c>
      <c r="AI7" s="121" t="s">
        <v>235</v>
      </c>
      <c r="AJ7" s="122" t="s">
        <v>236</v>
      </c>
      <c r="AK7" s="121" t="s">
        <v>237</v>
      </c>
      <c r="AL7" s="122" t="s">
        <v>238</v>
      </c>
      <c r="AM7" s="121" t="s">
        <v>239</v>
      </c>
      <c r="AN7" s="122" t="s">
        <v>240</v>
      </c>
      <c r="AO7" s="121" t="s">
        <v>241</v>
      </c>
      <c r="AP7" s="122" t="s">
        <v>242</v>
      </c>
      <c r="AQ7" s="121" t="s">
        <v>243</v>
      </c>
      <c r="AR7" s="122" t="s">
        <v>244</v>
      </c>
      <c r="AS7" s="121" t="s">
        <v>245</v>
      </c>
      <c r="AT7" s="122" t="s">
        <v>246</v>
      </c>
      <c r="AU7" s="121" t="s">
        <v>247</v>
      </c>
      <c r="AV7" s="123" t="s">
        <v>248</v>
      </c>
      <c r="AW7" s="124" t="s">
        <v>249</v>
      </c>
      <c r="AX7" s="123" t="s">
        <v>250</v>
      </c>
      <c r="AY7" s="124" t="s">
        <v>251</v>
      </c>
      <c r="AZ7" s="123" t="s">
        <v>346</v>
      </c>
      <c r="BA7" s="121" t="s">
        <v>347</v>
      </c>
      <c r="BB7" s="122" t="s">
        <v>348</v>
      </c>
      <c r="BC7" s="121" t="s">
        <v>349</v>
      </c>
      <c r="BD7" s="122" t="s">
        <v>350</v>
      </c>
      <c r="BE7" s="121" t="s">
        <v>351</v>
      </c>
      <c r="BF7" s="122" t="s">
        <v>352</v>
      </c>
      <c r="BG7" s="121" t="s">
        <v>353</v>
      </c>
      <c r="BH7" s="122" t="s">
        <v>354</v>
      </c>
      <c r="BI7" s="121" t="s">
        <v>300</v>
      </c>
      <c r="BJ7" s="122" t="s">
        <v>355</v>
      </c>
      <c r="BK7" s="121" t="s">
        <v>356</v>
      </c>
      <c r="BL7" s="122" t="s">
        <v>357</v>
      </c>
      <c r="BM7" s="121" t="s">
        <v>454</v>
      </c>
      <c r="BN7" s="122" t="s">
        <v>455</v>
      </c>
      <c r="BO7" s="121" t="s">
        <v>456</v>
      </c>
    </row>
    <row r="8" spans="1:67" x14ac:dyDescent="0.25">
      <c r="A8" s="57"/>
      <c r="B8" s="57"/>
      <c r="C8" s="57"/>
      <c r="D8" s="57"/>
      <c r="E8" s="117" t="s">
        <v>295</v>
      </c>
      <c r="F8" s="57"/>
      <c r="G8" s="73"/>
      <c r="H8" s="73"/>
      <c r="I8" s="57"/>
      <c r="J8" s="57"/>
      <c r="K8" s="57"/>
      <c r="L8" s="57"/>
      <c r="M8" s="57"/>
      <c r="N8" s="57"/>
      <c r="O8" s="57"/>
      <c r="P8" s="57"/>
      <c r="Q8" s="57"/>
      <c r="R8" s="73"/>
      <c r="S8" s="57"/>
      <c r="T8" s="57"/>
      <c r="U8" s="57"/>
      <c r="V8" s="57"/>
      <c r="W8" s="125"/>
      <c r="X8" s="125"/>
      <c r="Y8" s="125"/>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9"/>
      <c r="BB8" s="59"/>
      <c r="BC8" s="57"/>
      <c r="BD8" s="57"/>
      <c r="BE8" s="57"/>
      <c r="BF8" s="73"/>
      <c r="BG8" s="57"/>
      <c r="BH8" s="57"/>
      <c r="BI8" s="73"/>
      <c r="BJ8" s="57"/>
      <c r="BK8" s="57"/>
      <c r="BL8" s="73"/>
      <c r="BM8" s="57"/>
      <c r="BN8" s="57"/>
      <c r="BO8" s="57"/>
    </row>
    <row r="9" spans="1:67" x14ac:dyDescent="0.25">
      <c r="A9" s="57"/>
      <c r="B9" s="57"/>
      <c r="C9" s="57"/>
      <c r="D9" s="57"/>
      <c r="E9" s="117" t="s">
        <v>361</v>
      </c>
      <c r="F9" s="57"/>
      <c r="G9" s="73"/>
      <c r="H9" s="73"/>
      <c r="I9" s="57"/>
      <c r="J9" s="57"/>
      <c r="K9" s="57"/>
      <c r="L9" s="57"/>
      <c r="M9" s="57"/>
      <c r="N9" s="57"/>
      <c r="O9" s="57"/>
      <c r="P9" s="57"/>
      <c r="Q9" s="57"/>
      <c r="R9" s="73"/>
      <c r="S9" s="57"/>
      <c r="T9" s="57"/>
      <c r="U9" s="57"/>
      <c r="V9" s="57"/>
      <c r="W9" s="125"/>
      <c r="X9" s="125"/>
      <c r="Y9" s="125"/>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9"/>
      <c r="BB9" s="59"/>
      <c r="BC9" s="57"/>
      <c r="BD9" s="57"/>
      <c r="BE9" s="57"/>
      <c r="BF9" s="73"/>
      <c r="BG9" s="57"/>
      <c r="BH9" s="57"/>
      <c r="BI9" s="73"/>
      <c r="BJ9" s="57"/>
      <c r="BK9" s="57"/>
      <c r="BL9" s="73"/>
      <c r="BM9" s="57"/>
      <c r="BN9" s="57"/>
      <c r="BO9" s="57"/>
    </row>
    <row r="10" spans="1:67" x14ac:dyDescent="0.25">
      <c r="A10" s="11" t="s">
        <v>86</v>
      </c>
      <c r="B10" s="11"/>
      <c r="C10" s="11"/>
      <c r="D10" s="11"/>
      <c r="E10" s="126" t="s">
        <v>436</v>
      </c>
      <c r="F10" s="127" t="s">
        <v>437</v>
      </c>
      <c r="G10" s="127" t="s">
        <v>438</v>
      </c>
      <c r="H10" s="127" t="s">
        <v>439</v>
      </c>
      <c r="I10" s="54" t="s">
        <v>55</v>
      </c>
      <c r="J10" s="127"/>
      <c r="K10" s="127" t="s">
        <v>56</v>
      </c>
      <c r="L10" s="127">
        <v>30</v>
      </c>
      <c r="M10" s="127" t="s">
        <v>440</v>
      </c>
      <c r="N10" s="127" t="s">
        <v>299</v>
      </c>
      <c r="O10" s="127" t="s">
        <v>259</v>
      </c>
      <c r="P10" s="127" t="s">
        <v>258</v>
      </c>
      <c r="Q10" s="127">
        <v>230000000</v>
      </c>
      <c r="R10" s="127" t="s">
        <v>52</v>
      </c>
      <c r="S10" s="127" t="s">
        <v>53</v>
      </c>
      <c r="T10" s="127"/>
      <c r="U10" s="127" t="s">
        <v>296</v>
      </c>
      <c r="V10" s="128" t="s">
        <v>441</v>
      </c>
      <c r="W10" s="129">
        <v>30</v>
      </c>
      <c r="X10" s="130" t="s">
        <v>300</v>
      </c>
      <c r="Y10" s="129">
        <v>10</v>
      </c>
      <c r="Z10" s="127" t="s">
        <v>442</v>
      </c>
      <c r="AA10" s="127" t="s">
        <v>261</v>
      </c>
      <c r="AB10" s="54"/>
      <c r="AC10" s="21">
        <v>393341</v>
      </c>
      <c r="AD10" s="21">
        <f t="shared" ref="AD10:AD11" si="0">AB10*AC10</f>
        <v>0</v>
      </c>
      <c r="AE10" s="21">
        <f t="shared" ref="AE10:AE11" si="1">IF(AA10="С НДС",AD10*1.12,AD10)</f>
        <v>0</v>
      </c>
      <c r="AF10" s="54">
        <v>20</v>
      </c>
      <c r="AG10" s="21">
        <v>393341</v>
      </c>
      <c r="AH10" s="21">
        <f t="shared" ref="AH10:AH11" si="2">AF10*AG10</f>
        <v>7866820</v>
      </c>
      <c r="AI10" s="21">
        <f t="shared" ref="AI10:AI11" si="3">IF(AA10="С НДС",AH10*1.12,AH10)</f>
        <v>8810838.4000000004</v>
      </c>
      <c r="AJ10" s="54">
        <v>20</v>
      </c>
      <c r="AK10" s="21">
        <v>393341</v>
      </c>
      <c r="AL10" s="21">
        <f t="shared" ref="AL10:AL11" si="4">AJ10*AK10</f>
        <v>7866820</v>
      </c>
      <c r="AM10" s="21">
        <f t="shared" ref="AM10:AM11" si="5">IF(AA10="С НДС",AL10*1.12,AL10)</f>
        <v>8810838.4000000004</v>
      </c>
      <c r="AN10" s="127">
        <v>20</v>
      </c>
      <c r="AO10" s="21">
        <v>393341</v>
      </c>
      <c r="AP10" s="21">
        <f t="shared" ref="AP10:AP11" si="6">AN10*AO10</f>
        <v>7866820</v>
      </c>
      <c r="AQ10" s="21">
        <f t="shared" ref="AQ10:AQ11" si="7">IF(AA10="С НДС",AP10*1.12,AP10)</f>
        <v>8810838.4000000004</v>
      </c>
      <c r="AR10" s="127">
        <v>20</v>
      </c>
      <c r="AS10" s="21">
        <v>393341</v>
      </c>
      <c r="AT10" s="21">
        <f t="shared" ref="AT10:AT11" si="8">AR10*AS10</f>
        <v>7866820</v>
      </c>
      <c r="AU10" s="21">
        <f t="shared" ref="AU10:AU11" si="9">IF(AA10="С НДС",AT10*1.12,AT10)</f>
        <v>8810838.4000000004</v>
      </c>
      <c r="AV10" s="127"/>
      <c r="AW10" s="127"/>
      <c r="AX10" s="127"/>
      <c r="AY10" s="127"/>
      <c r="AZ10" s="127"/>
      <c r="BA10" s="21">
        <v>0</v>
      </c>
      <c r="BB10" s="21">
        <f t="shared" ref="BB10:BB11" si="10">IF(AA10="С НДС",BA10*1.12,BA10)</f>
        <v>0</v>
      </c>
      <c r="BC10" s="55" t="s">
        <v>301</v>
      </c>
      <c r="BD10" s="127" t="s">
        <v>443</v>
      </c>
      <c r="BE10" s="127" t="s">
        <v>443</v>
      </c>
      <c r="BF10" s="127"/>
      <c r="BG10" s="127"/>
      <c r="BH10" s="127"/>
      <c r="BI10" s="127"/>
      <c r="BJ10" s="127"/>
      <c r="BK10" s="127"/>
      <c r="BL10" s="127"/>
      <c r="BM10" s="127"/>
      <c r="BN10" s="127"/>
      <c r="BO10" s="127" t="s">
        <v>361</v>
      </c>
    </row>
    <row r="11" spans="1:67" x14ac:dyDescent="0.25">
      <c r="A11" s="11" t="s">
        <v>86</v>
      </c>
      <c r="B11" s="11"/>
      <c r="C11" s="11"/>
      <c r="D11" s="11"/>
      <c r="E11" s="126" t="s">
        <v>444</v>
      </c>
      <c r="F11" s="127" t="s">
        <v>445</v>
      </c>
      <c r="G11" s="127" t="s">
        <v>438</v>
      </c>
      <c r="H11" s="127" t="s">
        <v>446</v>
      </c>
      <c r="I11" s="54" t="s">
        <v>55</v>
      </c>
      <c r="J11" s="127"/>
      <c r="K11" s="127" t="s">
        <v>56</v>
      </c>
      <c r="L11" s="127">
        <v>30</v>
      </c>
      <c r="M11" s="127" t="s">
        <v>440</v>
      </c>
      <c r="N11" s="127" t="s">
        <v>299</v>
      </c>
      <c r="O11" s="127" t="s">
        <v>259</v>
      </c>
      <c r="P11" s="127" t="s">
        <v>258</v>
      </c>
      <c r="Q11" s="127">
        <v>230000000</v>
      </c>
      <c r="R11" s="127" t="s">
        <v>52</v>
      </c>
      <c r="S11" s="127" t="s">
        <v>53</v>
      </c>
      <c r="T11" s="127"/>
      <c r="U11" s="127" t="s">
        <v>296</v>
      </c>
      <c r="V11" s="128" t="s">
        <v>441</v>
      </c>
      <c r="W11" s="129">
        <v>30</v>
      </c>
      <c r="X11" s="130" t="s">
        <v>300</v>
      </c>
      <c r="Y11" s="129">
        <v>10</v>
      </c>
      <c r="Z11" s="127" t="s">
        <v>442</v>
      </c>
      <c r="AA11" s="127" t="s">
        <v>261</v>
      </c>
      <c r="AB11" s="54"/>
      <c r="AC11" s="21">
        <v>555573</v>
      </c>
      <c r="AD11" s="21">
        <f t="shared" si="0"/>
        <v>0</v>
      </c>
      <c r="AE11" s="21">
        <f t="shared" si="1"/>
        <v>0</v>
      </c>
      <c r="AF11" s="54">
        <v>169</v>
      </c>
      <c r="AG11" s="21">
        <v>555573</v>
      </c>
      <c r="AH11" s="21">
        <f t="shared" si="2"/>
        <v>93891837</v>
      </c>
      <c r="AI11" s="21">
        <f t="shared" si="3"/>
        <v>105158857.44000001</v>
      </c>
      <c r="AJ11" s="54">
        <v>169</v>
      </c>
      <c r="AK11" s="21">
        <v>555573</v>
      </c>
      <c r="AL11" s="21">
        <f t="shared" si="4"/>
        <v>93891837</v>
      </c>
      <c r="AM11" s="21">
        <f t="shared" si="5"/>
        <v>105158857.44000001</v>
      </c>
      <c r="AN11" s="127">
        <v>169</v>
      </c>
      <c r="AO11" s="21">
        <v>555573</v>
      </c>
      <c r="AP11" s="21">
        <f t="shared" si="6"/>
        <v>93891837</v>
      </c>
      <c r="AQ11" s="21">
        <f t="shared" si="7"/>
        <v>105158857.44000001</v>
      </c>
      <c r="AR11" s="127">
        <v>169</v>
      </c>
      <c r="AS11" s="21">
        <v>555573</v>
      </c>
      <c r="AT11" s="21">
        <f t="shared" si="8"/>
        <v>93891837</v>
      </c>
      <c r="AU11" s="21">
        <f t="shared" si="9"/>
        <v>105158857.44000001</v>
      </c>
      <c r="AV11" s="127"/>
      <c r="AW11" s="127"/>
      <c r="AX11" s="127"/>
      <c r="AY11" s="127"/>
      <c r="AZ11" s="127"/>
      <c r="BA11" s="21">
        <v>0</v>
      </c>
      <c r="BB11" s="21">
        <f t="shared" si="10"/>
        <v>0</v>
      </c>
      <c r="BC11" s="55" t="s">
        <v>301</v>
      </c>
      <c r="BD11" s="127" t="s">
        <v>447</v>
      </c>
      <c r="BE11" s="127" t="s">
        <v>447</v>
      </c>
      <c r="BF11" s="127"/>
      <c r="BG11" s="127"/>
      <c r="BH11" s="127"/>
      <c r="BI11" s="127"/>
      <c r="BJ11" s="127"/>
      <c r="BK11" s="127"/>
      <c r="BL11" s="127"/>
      <c r="BM11" s="127"/>
      <c r="BN11" s="127"/>
      <c r="BO11" s="127" t="s">
        <v>361</v>
      </c>
    </row>
    <row r="12" spans="1:67" x14ac:dyDescent="0.25">
      <c r="A12" s="57"/>
      <c r="B12" s="57"/>
      <c r="C12" s="57"/>
      <c r="D12" s="57"/>
      <c r="E12" s="117" t="s">
        <v>448</v>
      </c>
      <c r="F12" s="57"/>
      <c r="G12" s="73"/>
      <c r="H12" s="73"/>
      <c r="I12" s="57"/>
      <c r="J12" s="57"/>
      <c r="K12" s="57"/>
      <c r="L12" s="57"/>
      <c r="M12" s="57"/>
      <c r="N12" s="57"/>
      <c r="O12" s="57"/>
      <c r="P12" s="57"/>
      <c r="Q12" s="57"/>
      <c r="R12" s="73"/>
      <c r="S12" s="57"/>
      <c r="T12" s="57"/>
      <c r="U12" s="57"/>
      <c r="V12" s="57"/>
      <c r="W12" s="125"/>
      <c r="X12" s="125"/>
      <c r="Y12" s="125"/>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9"/>
      <c r="BB12" s="59"/>
      <c r="BC12" s="57"/>
      <c r="BD12" s="57"/>
      <c r="BE12" s="57"/>
      <c r="BF12" s="73"/>
      <c r="BG12" s="57"/>
      <c r="BH12" s="57"/>
      <c r="BI12" s="73"/>
      <c r="BJ12" s="57"/>
      <c r="BK12" s="57"/>
      <c r="BL12" s="73"/>
      <c r="BM12" s="57"/>
      <c r="BN12" s="57"/>
      <c r="BO12" s="57"/>
    </row>
    <row r="13" spans="1:67" x14ac:dyDescent="0.25">
      <c r="A13" s="57"/>
      <c r="B13" s="57"/>
      <c r="C13" s="57"/>
      <c r="D13" s="57"/>
      <c r="E13" s="117" t="s">
        <v>358</v>
      </c>
      <c r="F13" s="57"/>
      <c r="G13" s="73"/>
      <c r="H13" s="73"/>
      <c r="I13" s="57"/>
      <c r="J13" s="57"/>
      <c r="K13" s="57"/>
      <c r="L13" s="57"/>
      <c r="M13" s="57"/>
      <c r="N13" s="57"/>
      <c r="O13" s="57"/>
      <c r="P13" s="57"/>
      <c r="Q13" s="57"/>
      <c r="R13" s="73"/>
      <c r="S13" s="57"/>
      <c r="T13" s="57"/>
      <c r="U13" s="57"/>
      <c r="V13" s="57"/>
      <c r="W13" s="125"/>
      <c r="X13" s="125"/>
      <c r="Y13" s="125"/>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9"/>
      <c r="BB13" s="59"/>
      <c r="BC13" s="57"/>
      <c r="BD13" s="57"/>
      <c r="BE13" s="57"/>
      <c r="BF13" s="73"/>
      <c r="BG13" s="57"/>
      <c r="BH13" s="57"/>
      <c r="BI13" s="73"/>
      <c r="BJ13" s="57"/>
      <c r="BK13" s="57"/>
      <c r="BL13" s="73"/>
      <c r="BM13" s="57"/>
      <c r="BN13" s="57"/>
      <c r="BO13" s="57"/>
    </row>
    <row r="14" spans="1:67" x14ac:dyDescent="0.25">
      <c r="A14" s="56" t="s">
        <v>86</v>
      </c>
      <c r="B14" s="56"/>
      <c r="C14" s="56"/>
      <c r="D14" s="56"/>
      <c r="E14" s="55" t="s">
        <v>462</v>
      </c>
      <c r="F14" s="55" t="s">
        <v>410</v>
      </c>
      <c r="G14" s="55" t="s">
        <v>411</v>
      </c>
      <c r="H14" s="55" t="s">
        <v>412</v>
      </c>
      <c r="I14" s="55" t="s">
        <v>55</v>
      </c>
      <c r="J14" s="55"/>
      <c r="K14" s="55" t="s">
        <v>56</v>
      </c>
      <c r="L14" s="55">
        <v>30</v>
      </c>
      <c r="M14" s="55">
        <v>230000000</v>
      </c>
      <c r="N14" s="127" t="s">
        <v>299</v>
      </c>
      <c r="O14" s="55" t="s">
        <v>259</v>
      </c>
      <c r="P14" s="55" t="s">
        <v>258</v>
      </c>
      <c r="Q14" s="55">
        <v>230000000</v>
      </c>
      <c r="R14" s="55" t="s">
        <v>52</v>
      </c>
      <c r="S14" s="55" t="s">
        <v>53</v>
      </c>
      <c r="T14" s="55"/>
      <c r="U14" s="55" t="s">
        <v>296</v>
      </c>
      <c r="V14" s="55" t="s">
        <v>413</v>
      </c>
      <c r="W14" s="132">
        <v>30</v>
      </c>
      <c r="X14" s="127" t="s">
        <v>300</v>
      </c>
      <c r="Y14" s="132">
        <v>10</v>
      </c>
      <c r="Z14" s="55" t="s">
        <v>414</v>
      </c>
      <c r="AA14" s="55" t="s">
        <v>261</v>
      </c>
      <c r="AB14" s="57">
        <f>2+1+1+2+2</f>
        <v>8</v>
      </c>
      <c r="AC14" s="59">
        <v>1457473</v>
      </c>
      <c r="AD14" s="59">
        <f>AB14*AC14</f>
        <v>11659784</v>
      </c>
      <c r="AE14" s="59">
        <f>IF(AA14="С НДС",AD14*1.12,AD14)</f>
        <v>13058958.080000002</v>
      </c>
      <c r="AF14" s="57">
        <v>20</v>
      </c>
      <c r="AG14" s="59">
        <v>1457473</v>
      </c>
      <c r="AH14" s="59">
        <f>AF14*AG14</f>
        <v>29149460</v>
      </c>
      <c r="AI14" s="59">
        <f t="shared" ref="AI14:AI26" si="11">IF(AA14="С НДС",AH14*1.12,AH14)</f>
        <v>32647395.200000003</v>
      </c>
      <c r="AJ14" s="57">
        <v>20</v>
      </c>
      <c r="AK14" s="59">
        <v>1457473</v>
      </c>
      <c r="AL14" s="59">
        <f>AJ14*AK14</f>
        <v>29149460</v>
      </c>
      <c r="AM14" s="59">
        <f t="shared" ref="AM14:AM26" si="12">IF(AA14="С НДС",AL14*1.12,AL14)</f>
        <v>32647395.200000003</v>
      </c>
      <c r="AN14" s="55">
        <v>20</v>
      </c>
      <c r="AO14" s="59">
        <v>1457473</v>
      </c>
      <c r="AP14" s="59">
        <f>AN14*AO14</f>
        <v>29149460</v>
      </c>
      <c r="AQ14" s="59">
        <f>IF(AA14="С НДС",AP14*1.12,AP14)</f>
        <v>32647395.200000003</v>
      </c>
      <c r="AR14" s="55">
        <v>20</v>
      </c>
      <c r="AS14" s="59">
        <v>1457473</v>
      </c>
      <c r="AT14" s="59">
        <f>AR14*AS14</f>
        <v>29149460</v>
      </c>
      <c r="AU14" s="59">
        <f>IF(AA14="С НДС",AT14*1.12,AT14)</f>
        <v>32647395.200000003</v>
      </c>
      <c r="AV14" s="55"/>
      <c r="AW14" s="55"/>
      <c r="AX14" s="55"/>
      <c r="AY14" s="55"/>
      <c r="AZ14" s="55"/>
      <c r="BA14" s="59">
        <f>SUM(AX14,AT14,AP14,AH14,AD14,AL14)</f>
        <v>128257624</v>
      </c>
      <c r="BB14" s="59">
        <f>IF(AA14="С НДС",BA14*1.12,BA14)</f>
        <v>143648538.88000003</v>
      </c>
      <c r="BC14" s="55" t="s">
        <v>301</v>
      </c>
      <c r="BD14" s="55" t="s">
        <v>415</v>
      </c>
      <c r="BE14" s="55" t="s">
        <v>415</v>
      </c>
      <c r="BF14" s="55"/>
      <c r="BG14" s="55"/>
      <c r="BH14" s="55"/>
      <c r="BI14" s="55"/>
      <c r="BJ14" s="55"/>
      <c r="BK14" s="55"/>
      <c r="BL14" s="55"/>
      <c r="BM14" s="55"/>
      <c r="BN14" s="55"/>
      <c r="BO14" s="55"/>
    </row>
    <row r="15" spans="1:67" x14ac:dyDescent="0.25">
      <c r="A15" s="56" t="s">
        <v>86</v>
      </c>
      <c r="B15" s="56"/>
      <c r="C15" s="56"/>
      <c r="D15" s="56"/>
      <c r="E15" s="55" t="s">
        <v>463</v>
      </c>
      <c r="F15" s="55" t="s">
        <v>410</v>
      </c>
      <c r="G15" s="55" t="s">
        <v>411</v>
      </c>
      <c r="H15" s="55" t="s">
        <v>412</v>
      </c>
      <c r="I15" s="55" t="s">
        <v>55</v>
      </c>
      <c r="J15" s="55"/>
      <c r="K15" s="55" t="s">
        <v>56</v>
      </c>
      <c r="L15" s="55">
        <v>30</v>
      </c>
      <c r="M15" s="55">
        <v>230000000</v>
      </c>
      <c r="N15" s="127" t="s">
        <v>299</v>
      </c>
      <c r="O15" s="55" t="s">
        <v>259</v>
      </c>
      <c r="P15" s="55" t="s">
        <v>258</v>
      </c>
      <c r="Q15" s="55">
        <v>230000000</v>
      </c>
      <c r="R15" s="55" t="s">
        <v>52</v>
      </c>
      <c r="S15" s="55" t="s">
        <v>53</v>
      </c>
      <c r="T15" s="55"/>
      <c r="U15" s="55" t="s">
        <v>296</v>
      </c>
      <c r="V15" s="55" t="s">
        <v>413</v>
      </c>
      <c r="W15" s="132">
        <v>30</v>
      </c>
      <c r="X15" s="127" t="s">
        <v>300</v>
      </c>
      <c r="Y15" s="132">
        <v>10</v>
      </c>
      <c r="Z15" s="55" t="s">
        <v>416</v>
      </c>
      <c r="AA15" s="55" t="s">
        <v>261</v>
      </c>
      <c r="AB15" s="57">
        <f>3+4+4+1+3</f>
        <v>15</v>
      </c>
      <c r="AC15" s="59">
        <v>1200075</v>
      </c>
      <c r="AD15" s="59">
        <f t="shared" ref="AD15:AD26" si="13">AB15*AC15</f>
        <v>18001125</v>
      </c>
      <c r="AE15" s="59">
        <f t="shared" ref="AE15:AE26" si="14">IF(AA15="С НДС",AD15*1.12,AD15)</f>
        <v>20161260.000000004</v>
      </c>
      <c r="AF15" s="57">
        <v>36</v>
      </c>
      <c r="AG15" s="59">
        <v>1200075</v>
      </c>
      <c r="AH15" s="59">
        <f t="shared" ref="AH15:AH26" si="15">AF15*AG15</f>
        <v>43202700</v>
      </c>
      <c r="AI15" s="59">
        <f t="shared" si="11"/>
        <v>48387024.000000007</v>
      </c>
      <c r="AJ15" s="57">
        <v>36</v>
      </c>
      <c r="AK15" s="59">
        <v>1200075</v>
      </c>
      <c r="AL15" s="59">
        <f t="shared" ref="AL15:AL26" si="16">AJ15*AK15</f>
        <v>43202700</v>
      </c>
      <c r="AM15" s="59">
        <f t="shared" si="12"/>
        <v>48387024.000000007</v>
      </c>
      <c r="AN15" s="55">
        <v>36</v>
      </c>
      <c r="AO15" s="59">
        <v>1200075</v>
      </c>
      <c r="AP15" s="59">
        <f t="shared" ref="AP15:AP26" si="17">AN15*AO15</f>
        <v>43202700</v>
      </c>
      <c r="AQ15" s="59">
        <f t="shared" ref="AQ15:AQ26" si="18">IF(AA15="С НДС",AP15*1.12,AP15)</f>
        <v>48387024.000000007</v>
      </c>
      <c r="AR15" s="55">
        <v>36</v>
      </c>
      <c r="AS15" s="59">
        <v>1200075</v>
      </c>
      <c r="AT15" s="59">
        <f t="shared" ref="AT15:AT26" si="19">AR15*AS15</f>
        <v>43202700</v>
      </c>
      <c r="AU15" s="59">
        <f t="shared" ref="AU15:AU26" si="20">IF(AA15="С НДС",AT15*1.12,AT15)</f>
        <v>48387024.000000007</v>
      </c>
      <c r="AV15" s="55"/>
      <c r="AW15" s="55"/>
      <c r="AX15" s="55"/>
      <c r="AY15" s="55"/>
      <c r="AZ15" s="55"/>
      <c r="BA15" s="59">
        <f t="shared" ref="BA15:BA24" si="21">SUM(AX15,AT15,AP15,AH15,AD15,AL15)</f>
        <v>190811925</v>
      </c>
      <c r="BB15" s="59">
        <f t="shared" ref="BB15:BB24" si="22">IF(AA15="С НДС",BA15*1.12,BA15)</f>
        <v>213709356.00000003</v>
      </c>
      <c r="BC15" s="55" t="s">
        <v>301</v>
      </c>
      <c r="BD15" s="55" t="s">
        <v>417</v>
      </c>
      <c r="BE15" s="55" t="s">
        <v>417</v>
      </c>
      <c r="BF15" s="55"/>
      <c r="BG15" s="55"/>
      <c r="BH15" s="55"/>
      <c r="BI15" s="55"/>
      <c r="BJ15" s="55"/>
      <c r="BK15" s="55"/>
      <c r="BL15" s="55"/>
      <c r="BM15" s="55"/>
      <c r="BN15" s="55"/>
      <c r="BO15" s="55"/>
    </row>
    <row r="16" spans="1:67" x14ac:dyDescent="0.25">
      <c r="A16" s="56" t="s">
        <v>86</v>
      </c>
      <c r="B16" s="56"/>
      <c r="C16" s="56"/>
      <c r="D16" s="56"/>
      <c r="E16" s="55" t="s">
        <v>464</v>
      </c>
      <c r="F16" s="55" t="s">
        <v>410</v>
      </c>
      <c r="G16" s="55" t="s">
        <v>411</v>
      </c>
      <c r="H16" s="55" t="s">
        <v>412</v>
      </c>
      <c r="I16" s="55" t="s">
        <v>55</v>
      </c>
      <c r="J16" s="55"/>
      <c r="K16" s="55" t="s">
        <v>56</v>
      </c>
      <c r="L16" s="55">
        <v>30</v>
      </c>
      <c r="M16" s="55">
        <v>230000000</v>
      </c>
      <c r="N16" s="127" t="s">
        <v>299</v>
      </c>
      <c r="O16" s="55" t="s">
        <v>259</v>
      </c>
      <c r="P16" s="55" t="s">
        <v>258</v>
      </c>
      <c r="Q16" s="55">
        <v>230000000</v>
      </c>
      <c r="R16" s="55" t="s">
        <v>52</v>
      </c>
      <c r="S16" s="55" t="s">
        <v>53</v>
      </c>
      <c r="T16" s="55"/>
      <c r="U16" s="55" t="s">
        <v>296</v>
      </c>
      <c r="V16" s="55" t="s">
        <v>413</v>
      </c>
      <c r="W16" s="132">
        <v>30</v>
      </c>
      <c r="X16" s="127" t="s">
        <v>300</v>
      </c>
      <c r="Y16" s="132">
        <v>10</v>
      </c>
      <c r="Z16" s="55" t="s">
        <v>414</v>
      </c>
      <c r="AA16" s="55" t="s">
        <v>261</v>
      </c>
      <c r="AB16" s="57">
        <f>2+7+3+6+5</f>
        <v>23</v>
      </c>
      <c r="AC16" s="59">
        <v>1309608</v>
      </c>
      <c r="AD16" s="59">
        <f t="shared" si="13"/>
        <v>30120984</v>
      </c>
      <c r="AE16" s="59">
        <f t="shared" si="14"/>
        <v>33735502.080000006</v>
      </c>
      <c r="AF16" s="57">
        <v>53</v>
      </c>
      <c r="AG16" s="59">
        <v>1309608</v>
      </c>
      <c r="AH16" s="59">
        <f t="shared" si="15"/>
        <v>69409224</v>
      </c>
      <c r="AI16" s="59">
        <f t="shared" si="11"/>
        <v>77738330.88000001</v>
      </c>
      <c r="AJ16" s="57">
        <v>53</v>
      </c>
      <c r="AK16" s="59">
        <v>1309608</v>
      </c>
      <c r="AL16" s="59">
        <f t="shared" si="16"/>
        <v>69409224</v>
      </c>
      <c r="AM16" s="59">
        <f t="shared" si="12"/>
        <v>77738330.88000001</v>
      </c>
      <c r="AN16" s="55">
        <v>53</v>
      </c>
      <c r="AO16" s="59">
        <v>1309608</v>
      </c>
      <c r="AP16" s="59">
        <f t="shared" si="17"/>
        <v>69409224</v>
      </c>
      <c r="AQ16" s="59">
        <f t="shared" si="18"/>
        <v>77738330.88000001</v>
      </c>
      <c r="AR16" s="55">
        <v>53</v>
      </c>
      <c r="AS16" s="59">
        <v>1309608</v>
      </c>
      <c r="AT16" s="59">
        <f t="shared" si="19"/>
        <v>69409224</v>
      </c>
      <c r="AU16" s="59">
        <f t="shared" si="20"/>
        <v>77738330.88000001</v>
      </c>
      <c r="AV16" s="55"/>
      <c r="AW16" s="55"/>
      <c r="AX16" s="55"/>
      <c r="AY16" s="55"/>
      <c r="AZ16" s="55"/>
      <c r="BA16" s="59">
        <f t="shared" si="21"/>
        <v>307757880</v>
      </c>
      <c r="BB16" s="59">
        <f t="shared" si="22"/>
        <v>344688825.60000002</v>
      </c>
      <c r="BC16" s="55" t="s">
        <v>301</v>
      </c>
      <c r="BD16" s="55" t="s">
        <v>418</v>
      </c>
      <c r="BE16" s="55" t="s">
        <v>418</v>
      </c>
      <c r="BF16" s="55"/>
      <c r="BG16" s="55"/>
      <c r="BH16" s="55"/>
      <c r="BI16" s="55"/>
      <c r="BJ16" s="55"/>
      <c r="BK16" s="55"/>
      <c r="BL16" s="55"/>
      <c r="BM16" s="55"/>
      <c r="BN16" s="55"/>
      <c r="BO16" s="55"/>
    </row>
    <row r="17" spans="1:68" x14ac:dyDescent="0.25">
      <c r="A17" s="56" t="s">
        <v>86</v>
      </c>
      <c r="B17" s="56"/>
      <c r="C17" s="56"/>
      <c r="D17" s="56"/>
      <c r="E17" s="55" t="s">
        <v>465</v>
      </c>
      <c r="F17" s="55" t="s">
        <v>410</v>
      </c>
      <c r="G17" s="55" t="s">
        <v>411</v>
      </c>
      <c r="H17" s="55" t="s">
        <v>412</v>
      </c>
      <c r="I17" s="55" t="s">
        <v>55</v>
      </c>
      <c r="J17" s="55"/>
      <c r="K17" s="55" t="s">
        <v>56</v>
      </c>
      <c r="L17" s="55">
        <v>30</v>
      </c>
      <c r="M17" s="55">
        <v>230000000</v>
      </c>
      <c r="N17" s="127" t="s">
        <v>299</v>
      </c>
      <c r="O17" s="55" t="s">
        <v>259</v>
      </c>
      <c r="P17" s="55" t="s">
        <v>258</v>
      </c>
      <c r="Q17" s="55">
        <v>230000000</v>
      </c>
      <c r="R17" s="55" t="s">
        <v>52</v>
      </c>
      <c r="S17" s="55" t="s">
        <v>53</v>
      </c>
      <c r="T17" s="55"/>
      <c r="U17" s="55" t="s">
        <v>296</v>
      </c>
      <c r="V17" s="55" t="s">
        <v>413</v>
      </c>
      <c r="W17" s="132">
        <v>30</v>
      </c>
      <c r="X17" s="127" t="s">
        <v>300</v>
      </c>
      <c r="Y17" s="132">
        <v>10</v>
      </c>
      <c r="Z17" s="55" t="s">
        <v>414</v>
      </c>
      <c r="AA17" s="55" t="s">
        <v>261</v>
      </c>
      <c r="AB17" s="57">
        <v>7</v>
      </c>
      <c r="AC17" s="59">
        <v>469054</v>
      </c>
      <c r="AD17" s="59">
        <f t="shared" si="13"/>
        <v>3283378</v>
      </c>
      <c r="AE17" s="59">
        <f t="shared" si="14"/>
        <v>3677383.3600000003</v>
      </c>
      <c r="AF17" s="57">
        <v>12</v>
      </c>
      <c r="AG17" s="59">
        <v>469054</v>
      </c>
      <c r="AH17" s="59">
        <f t="shared" si="15"/>
        <v>5628648</v>
      </c>
      <c r="AI17" s="59">
        <f t="shared" si="11"/>
        <v>6304085.7600000007</v>
      </c>
      <c r="AJ17" s="57">
        <v>12</v>
      </c>
      <c r="AK17" s="59">
        <v>469054</v>
      </c>
      <c r="AL17" s="59">
        <f t="shared" si="16"/>
        <v>5628648</v>
      </c>
      <c r="AM17" s="59">
        <f t="shared" si="12"/>
        <v>6304085.7600000007</v>
      </c>
      <c r="AN17" s="55">
        <v>12</v>
      </c>
      <c r="AO17" s="59">
        <v>469054</v>
      </c>
      <c r="AP17" s="59">
        <f t="shared" si="17"/>
        <v>5628648</v>
      </c>
      <c r="AQ17" s="59">
        <f t="shared" si="18"/>
        <v>6304085.7600000007</v>
      </c>
      <c r="AR17" s="55">
        <v>12</v>
      </c>
      <c r="AS17" s="59">
        <v>469054</v>
      </c>
      <c r="AT17" s="59">
        <f t="shared" si="19"/>
        <v>5628648</v>
      </c>
      <c r="AU17" s="59">
        <f t="shared" si="20"/>
        <v>6304085.7600000007</v>
      </c>
      <c r="AV17" s="55"/>
      <c r="AW17" s="55"/>
      <c r="AX17" s="55"/>
      <c r="AY17" s="55"/>
      <c r="AZ17" s="55"/>
      <c r="BA17" s="59">
        <f t="shared" si="21"/>
        <v>25797970</v>
      </c>
      <c r="BB17" s="59">
        <f t="shared" si="22"/>
        <v>28893726.400000002</v>
      </c>
      <c r="BC17" s="55" t="s">
        <v>301</v>
      </c>
      <c r="BD17" s="55" t="s">
        <v>419</v>
      </c>
      <c r="BE17" s="55" t="s">
        <v>419</v>
      </c>
      <c r="BF17" s="55"/>
      <c r="BG17" s="55"/>
      <c r="BH17" s="55"/>
      <c r="BI17" s="55"/>
      <c r="BJ17" s="55"/>
      <c r="BK17" s="55"/>
      <c r="BL17" s="55"/>
      <c r="BM17" s="55"/>
      <c r="BN17" s="55"/>
      <c r="BO17" s="55"/>
    </row>
    <row r="18" spans="1:68" x14ac:dyDescent="0.25">
      <c r="A18" s="56" t="s">
        <v>86</v>
      </c>
      <c r="B18" s="56"/>
      <c r="C18" s="56"/>
      <c r="D18" s="56"/>
      <c r="E18" s="55" t="s">
        <v>466</v>
      </c>
      <c r="F18" s="55" t="s">
        <v>410</v>
      </c>
      <c r="G18" s="55" t="s">
        <v>411</v>
      </c>
      <c r="H18" s="55" t="s">
        <v>412</v>
      </c>
      <c r="I18" s="55" t="s">
        <v>55</v>
      </c>
      <c r="J18" s="55"/>
      <c r="K18" s="55" t="s">
        <v>56</v>
      </c>
      <c r="L18" s="55">
        <v>30</v>
      </c>
      <c r="M18" s="55">
        <v>230000000</v>
      </c>
      <c r="N18" s="127" t="s">
        <v>299</v>
      </c>
      <c r="O18" s="55" t="s">
        <v>259</v>
      </c>
      <c r="P18" s="55" t="s">
        <v>258</v>
      </c>
      <c r="Q18" s="55">
        <v>230000000</v>
      </c>
      <c r="R18" s="55" t="s">
        <v>52</v>
      </c>
      <c r="S18" s="55" t="s">
        <v>53</v>
      </c>
      <c r="T18" s="55"/>
      <c r="U18" s="55" t="s">
        <v>296</v>
      </c>
      <c r="V18" s="55" t="s">
        <v>413</v>
      </c>
      <c r="W18" s="132">
        <v>30</v>
      </c>
      <c r="X18" s="127" t="s">
        <v>300</v>
      </c>
      <c r="Y18" s="132">
        <v>10</v>
      </c>
      <c r="Z18" s="55" t="s">
        <v>414</v>
      </c>
      <c r="AA18" s="55" t="s">
        <v>261</v>
      </c>
      <c r="AB18" s="57">
        <v>7</v>
      </c>
      <c r="AC18" s="59">
        <v>731832</v>
      </c>
      <c r="AD18" s="59">
        <f t="shared" si="13"/>
        <v>5122824</v>
      </c>
      <c r="AE18" s="59">
        <f t="shared" si="14"/>
        <v>5737562.8800000008</v>
      </c>
      <c r="AF18" s="57">
        <v>11</v>
      </c>
      <c r="AG18" s="59">
        <v>731832</v>
      </c>
      <c r="AH18" s="59">
        <f t="shared" si="15"/>
        <v>8050152</v>
      </c>
      <c r="AI18" s="59">
        <f t="shared" si="11"/>
        <v>9016170.2400000002</v>
      </c>
      <c r="AJ18" s="57">
        <v>11</v>
      </c>
      <c r="AK18" s="59">
        <v>731832</v>
      </c>
      <c r="AL18" s="59">
        <f t="shared" si="16"/>
        <v>8050152</v>
      </c>
      <c r="AM18" s="59">
        <f t="shared" si="12"/>
        <v>9016170.2400000002</v>
      </c>
      <c r="AN18" s="55">
        <v>11</v>
      </c>
      <c r="AO18" s="59">
        <v>731832</v>
      </c>
      <c r="AP18" s="59">
        <f t="shared" si="17"/>
        <v>8050152</v>
      </c>
      <c r="AQ18" s="59">
        <f t="shared" si="18"/>
        <v>9016170.2400000002</v>
      </c>
      <c r="AR18" s="55">
        <v>11</v>
      </c>
      <c r="AS18" s="59">
        <v>731832</v>
      </c>
      <c r="AT18" s="59">
        <f t="shared" si="19"/>
        <v>8050152</v>
      </c>
      <c r="AU18" s="59">
        <f t="shared" si="20"/>
        <v>9016170.2400000002</v>
      </c>
      <c r="AV18" s="55"/>
      <c r="AW18" s="55"/>
      <c r="AX18" s="55"/>
      <c r="AY18" s="55"/>
      <c r="AZ18" s="55"/>
      <c r="BA18" s="59">
        <f t="shared" si="21"/>
        <v>37323432</v>
      </c>
      <c r="BB18" s="59">
        <f t="shared" si="22"/>
        <v>41802243.840000004</v>
      </c>
      <c r="BC18" s="55" t="s">
        <v>301</v>
      </c>
      <c r="BD18" s="55" t="s">
        <v>420</v>
      </c>
      <c r="BE18" s="55" t="s">
        <v>420</v>
      </c>
      <c r="BF18" s="55"/>
      <c r="BG18" s="55"/>
      <c r="BH18" s="55"/>
      <c r="BI18" s="55"/>
      <c r="BJ18" s="55"/>
      <c r="BK18" s="55"/>
      <c r="BL18" s="55"/>
      <c r="BM18" s="55"/>
      <c r="BN18" s="55"/>
      <c r="BO18" s="55"/>
    </row>
    <row r="19" spans="1:68" x14ac:dyDescent="0.25">
      <c r="A19" s="56" t="s">
        <v>86</v>
      </c>
      <c r="B19" s="56"/>
      <c r="C19" s="56"/>
      <c r="D19" s="56"/>
      <c r="E19" s="55" t="s">
        <v>467</v>
      </c>
      <c r="F19" s="55" t="s">
        <v>410</v>
      </c>
      <c r="G19" s="55" t="s">
        <v>411</v>
      </c>
      <c r="H19" s="55" t="s">
        <v>412</v>
      </c>
      <c r="I19" s="55" t="s">
        <v>55</v>
      </c>
      <c r="J19" s="55"/>
      <c r="K19" s="55" t="s">
        <v>56</v>
      </c>
      <c r="L19" s="55">
        <v>30</v>
      </c>
      <c r="M19" s="55">
        <v>230000000</v>
      </c>
      <c r="N19" s="127" t="s">
        <v>299</v>
      </c>
      <c r="O19" s="55" t="s">
        <v>259</v>
      </c>
      <c r="P19" s="55" t="s">
        <v>258</v>
      </c>
      <c r="Q19" s="55">
        <v>230000000</v>
      </c>
      <c r="R19" s="55" t="s">
        <v>52</v>
      </c>
      <c r="S19" s="55" t="s">
        <v>53</v>
      </c>
      <c r="T19" s="55"/>
      <c r="U19" s="55" t="s">
        <v>296</v>
      </c>
      <c r="V19" s="55" t="s">
        <v>413</v>
      </c>
      <c r="W19" s="132">
        <v>30</v>
      </c>
      <c r="X19" s="127" t="s">
        <v>300</v>
      </c>
      <c r="Y19" s="132">
        <v>10</v>
      </c>
      <c r="Z19" s="55" t="s">
        <v>414</v>
      </c>
      <c r="AA19" s="55" t="s">
        <v>261</v>
      </c>
      <c r="AB19" s="57">
        <v>17</v>
      </c>
      <c r="AC19" s="59">
        <v>799104</v>
      </c>
      <c r="AD19" s="59">
        <f t="shared" si="13"/>
        <v>13584768</v>
      </c>
      <c r="AE19" s="59">
        <f t="shared" si="14"/>
        <v>15214940.160000002</v>
      </c>
      <c r="AF19" s="57">
        <v>48</v>
      </c>
      <c r="AG19" s="59">
        <v>799104</v>
      </c>
      <c r="AH19" s="59">
        <f t="shared" si="15"/>
        <v>38356992</v>
      </c>
      <c r="AI19" s="59">
        <f t="shared" si="11"/>
        <v>42959831.040000007</v>
      </c>
      <c r="AJ19" s="57">
        <v>48</v>
      </c>
      <c r="AK19" s="59">
        <v>799104</v>
      </c>
      <c r="AL19" s="59">
        <f t="shared" si="16"/>
        <v>38356992</v>
      </c>
      <c r="AM19" s="59">
        <f t="shared" si="12"/>
        <v>42959831.040000007</v>
      </c>
      <c r="AN19" s="55">
        <v>48</v>
      </c>
      <c r="AO19" s="59">
        <v>799104</v>
      </c>
      <c r="AP19" s="59">
        <f t="shared" si="17"/>
        <v>38356992</v>
      </c>
      <c r="AQ19" s="59">
        <f t="shared" si="18"/>
        <v>42959831.040000007</v>
      </c>
      <c r="AR19" s="55">
        <v>48</v>
      </c>
      <c r="AS19" s="59">
        <v>799104</v>
      </c>
      <c r="AT19" s="59">
        <f t="shared" si="19"/>
        <v>38356992</v>
      </c>
      <c r="AU19" s="59">
        <f t="shared" si="20"/>
        <v>42959831.040000007</v>
      </c>
      <c r="AV19" s="55"/>
      <c r="AW19" s="55"/>
      <c r="AX19" s="55"/>
      <c r="AY19" s="55"/>
      <c r="AZ19" s="55"/>
      <c r="BA19" s="59">
        <f t="shared" si="21"/>
        <v>167012736</v>
      </c>
      <c r="BB19" s="59">
        <f t="shared" si="22"/>
        <v>187054264.32000002</v>
      </c>
      <c r="BC19" s="55" t="s">
        <v>301</v>
      </c>
      <c r="BD19" s="55" t="s">
        <v>421</v>
      </c>
      <c r="BE19" s="55" t="s">
        <v>421</v>
      </c>
      <c r="BF19" s="55"/>
      <c r="BG19" s="55"/>
      <c r="BH19" s="55"/>
      <c r="BI19" s="55"/>
      <c r="BJ19" s="55"/>
      <c r="BK19" s="55"/>
      <c r="BL19" s="55"/>
      <c r="BM19" s="55"/>
      <c r="BN19" s="55"/>
      <c r="BO19" s="55"/>
    </row>
    <row r="20" spans="1:68" x14ac:dyDescent="0.25">
      <c r="A20" s="56" t="s">
        <v>86</v>
      </c>
      <c r="B20" s="56"/>
      <c r="C20" s="56"/>
      <c r="D20" s="56"/>
      <c r="E20" s="55" t="s">
        <v>468</v>
      </c>
      <c r="F20" s="55" t="s">
        <v>410</v>
      </c>
      <c r="G20" s="55" t="s">
        <v>411</v>
      </c>
      <c r="H20" s="55" t="s">
        <v>412</v>
      </c>
      <c r="I20" s="55" t="s">
        <v>55</v>
      </c>
      <c r="J20" s="55"/>
      <c r="K20" s="55" t="s">
        <v>56</v>
      </c>
      <c r="L20" s="55">
        <v>30</v>
      </c>
      <c r="M20" s="55">
        <v>230000000</v>
      </c>
      <c r="N20" s="127" t="s">
        <v>299</v>
      </c>
      <c r="O20" s="55" t="s">
        <v>259</v>
      </c>
      <c r="P20" s="55" t="s">
        <v>258</v>
      </c>
      <c r="Q20" s="55">
        <v>230000000</v>
      </c>
      <c r="R20" s="55" t="s">
        <v>52</v>
      </c>
      <c r="S20" s="55" t="s">
        <v>53</v>
      </c>
      <c r="T20" s="55"/>
      <c r="U20" s="55" t="s">
        <v>296</v>
      </c>
      <c r="V20" s="55" t="s">
        <v>413</v>
      </c>
      <c r="W20" s="132">
        <v>30</v>
      </c>
      <c r="X20" s="127" t="s">
        <v>300</v>
      </c>
      <c r="Y20" s="132">
        <v>10</v>
      </c>
      <c r="Z20" s="55" t="s">
        <v>414</v>
      </c>
      <c r="AA20" s="55" t="s">
        <v>261</v>
      </c>
      <c r="AB20" s="57">
        <v>14</v>
      </c>
      <c r="AC20" s="59">
        <v>971056</v>
      </c>
      <c r="AD20" s="59">
        <f t="shared" si="13"/>
        <v>13594784</v>
      </c>
      <c r="AE20" s="59">
        <f t="shared" si="14"/>
        <v>15226158.080000002</v>
      </c>
      <c r="AF20" s="57">
        <v>34</v>
      </c>
      <c r="AG20" s="59">
        <v>971056</v>
      </c>
      <c r="AH20" s="59">
        <f t="shared" si="15"/>
        <v>33015904</v>
      </c>
      <c r="AI20" s="59">
        <f t="shared" si="11"/>
        <v>36977812.480000004</v>
      </c>
      <c r="AJ20" s="57">
        <v>34</v>
      </c>
      <c r="AK20" s="59">
        <v>971056</v>
      </c>
      <c r="AL20" s="59">
        <f t="shared" si="16"/>
        <v>33015904</v>
      </c>
      <c r="AM20" s="59">
        <f t="shared" si="12"/>
        <v>36977812.480000004</v>
      </c>
      <c r="AN20" s="55">
        <v>34</v>
      </c>
      <c r="AO20" s="59">
        <v>971056</v>
      </c>
      <c r="AP20" s="59">
        <f t="shared" si="17"/>
        <v>33015904</v>
      </c>
      <c r="AQ20" s="59">
        <f t="shared" si="18"/>
        <v>36977812.480000004</v>
      </c>
      <c r="AR20" s="55">
        <v>34</v>
      </c>
      <c r="AS20" s="59">
        <v>971056</v>
      </c>
      <c r="AT20" s="59">
        <f t="shared" si="19"/>
        <v>33015904</v>
      </c>
      <c r="AU20" s="59">
        <f t="shared" si="20"/>
        <v>36977812.480000004</v>
      </c>
      <c r="AV20" s="55"/>
      <c r="AW20" s="55"/>
      <c r="AX20" s="55"/>
      <c r="AY20" s="55"/>
      <c r="AZ20" s="55"/>
      <c r="BA20" s="59">
        <f t="shared" si="21"/>
        <v>145658400</v>
      </c>
      <c r="BB20" s="59">
        <f t="shared" si="22"/>
        <v>163137408.00000003</v>
      </c>
      <c r="BC20" s="55" t="s">
        <v>301</v>
      </c>
      <c r="BD20" s="55" t="s">
        <v>422</v>
      </c>
      <c r="BE20" s="55" t="s">
        <v>422</v>
      </c>
      <c r="BF20" s="55"/>
      <c r="BG20" s="55"/>
      <c r="BH20" s="55"/>
      <c r="BI20" s="55"/>
      <c r="BJ20" s="55"/>
      <c r="BK20" s="55"/>
      <c r="BL20" s="55"/>
      <c r="BM20" s="55"/>
      <c r="BN20" s="55"/>
      <c r="BO20" s="55"/>
    </row>
    <row r="21" spans="1:68" x14ac:dyDescent="0.25">
      <c r="A21" s="56" t="s">
        <v>86</v>
      </c>
      <c r="B21" s="56"/>
      <c r="C21" s="56"/>
      <c r="D21" s="56"/>
      <c r="E21" s="55" t="s">
        <v>469</v>
      </c>
      <c r="F21" s="55" t="s">
        <v>410</v>
      </c>
      <c r="G21" s="55" t="s">
        <v>411</v>
      </c>
      <c r="H21" s="55" t="s">
        <v>412</v>
      </c>
      <c r="I21" s="55" t="s">
        <v>55</v>
      </c>
      <c r="J21" s="55"/>
      <c r="K21" s="55" t="s">
        <v>56</v>
      </c>
      <c r="L21" s="55">
        <v>30</v>
      </c>
      <c r="M21" s="55">
        <v>230000000</v>
      </c>
      <c r="N21" s="127" t="s">
        <v>299</v>
      </c>
      <c r="O21" s="55" t="s">
        <v>259</v>
      </c>
      <c r="P21" s="55" t="s">
        <v>258</v>
      </c>
      <c r="Q21" s="55">
        <v>230000000</v>
      </c>
      <c r="R21" s="55" t="s">
        <v>52</v>
      </c>
      <c r="S21" s="55" t="s">
        <v>53</v>
      </c>
      <c r="T21" s="55"/>
      <c r="U21" s="55" t="s">
        <v>296</v>
      </c>
      <c r="V21" s="55" t="s">
        <v>413</v>
      </c>
      <c r="W21" s="132">
        <v>30</v>
      </c>
      <c r="X21" s="127" t="s">
        <v>300</v>
      </c>
      <c r="Y21" s="132">
        <v>10</v>
      </c>
      <c r="Z21" s="55" t="s">
        <v>414</v>
      </c>
      <c r="AA21" s="55" t="s">
        <v>261</v>
      </c>
      <c r="AB21" s="57">
        <v>13</v>
      </c>
      <c r="AC21" s="59">
        <v>1786100</v>
      </c>
      <c r="AD21" s="59">
        <f t="shared" si="13"/>
        <v>23219300</v>
      </c>
      <c r="AE21" s="59">
        <f t="shared" si="14"/>
        <v>26005616.000000004</v>
      </c>
      <c r="AF21" s="57">
        <v>36</v>
      </c>
      <c r="AG21" s="59">
        <v>1786100</v>
      </c>
      <c r="AH21" s="59">
        <f t="shared" si="15"/>
        <v>64299600</v>
      </c>
      <c r="AI21" s="59">
        <f t="shared" si="11"/>
        <v>72015552</v>
      </c>
      <c r="AJ21" s="57">
        <v>36</v>
      </c>
      <c r="AK21" s="59">
        <v>1786100</v>
      </c>
      <c r="AL21" s="59">
        <f t="shared" si="16"/>
        <v>64299600</v>
      </c>
      <c r="AM21" s="59">
        <f t="shared" si="12"/>
        <v>72015552</v>
      </c>
      <c r="AN21" s="55">
        <v>36</v>
      </c>
      <c r="AO21" s="59">
        <v>1786100</v>
      </c>
      <c r="AP21" s="59">
        <f t="shared" si="17"/>
        <v>64299600</v>
      </c>
      <c r="AQ21" s="59">
        <f t="shared" si="18"/>
        <v>72015552</v>
      </c>
      <c r="AR21" s="55">
        <v>36</v>
      </c>
      <c r="AS21" s="59">
        <v>1786100</v>
      </c>
      <c r="AT21" s="59">
        <f t="shared" si="19"/>
        <v>64299600</v>
      </c>
      <c r="AU21" s="59">
        <f t="shared" si="20"/>
        <v>72015552</v>
      </c>
      <c r="AV21" s="55"/>
      <c r="AW21" s="55"/>
      <c r="AX21" s="55"/>
      <c r="AY21" s="55"/>
      <c r="AZ21" s="55"/>
      <c r="BA21" s="59">
        <f t="shared" si="21"/>
        <v>280417700</v>
      </c>
      <c r="BB21" s="59">
        <f t="shared" si="22"/>
        <v>314067824.00000006</v>
      </c>
      <c r="BC21" s="55" t="s">
        <v>301</v>
      </c>
      <c r="BD21" s="55" t="s">
        <v>423</v>
      </c>
      <c r="BE21" s="55" t="s">
        <v>423</v>
      </c>
      <c r="BF21" s="55"/>
      <c r="BG21" s="55"/>
      <c r="BH21" s="55"/>
      <c r="BI21" s="55"/>
      <c r="BJ21" s="55"/>
      <c r="BK21" s="55"/>
      <c r="BL21" s="55"/>
      <c r="BM21" s="55"/>
      <c r="BN21" s="55"/>
      <c r="BO21" s="55"/>
    </row>
    <row r="22" spans="1:68" x14ac:dyDescent="0.25">
      <c r="A22" s="56" t="s">
        <v>86</v>
      </c>
      <c r="B22" s="56"/>
      <c r="C22" s="56"/>
      <c r="D22" s="56"/>
      <c r="E22" s="55" t="s">
        <v>470</v>
      </c>
      <c r="F22" s="55" t="s">
        <v>410</v>
      </c>
      <c r="G22" s="55" t="s">
        <v>411</v>
      </c>
      <c r="H22" s="55" t="s">
        <v>412</v>
      </c>
      <c r="I22" s="55" t="s">
        <v>55</v>
      </c>
      <c r="J22" s="55"/>
      <c r="K22" s="55" t="s">
        <v>56</v>
      </c>
      <c r="L22" s="55">
        <v>30</v>
      </c>
      <c r="M22" s="55">
        <v>230000000</v>
      </c>
      <c r="N22" s="127" t="s">
        <v>299</v>
      </c>
      <c r="O22" s="55" t="s">
        <v>259</v>
      </c>
      <c r="P22" s="55" t="s">
        <v>258</v>
      </c>
      <c r="Q22" s="55">
        <v>230000000</v>
      </c>
      <c r="R22" s="55" t="s">
        <v>52</v>
      </c>
      <c r="S22" s="55" t="s">
        <v>53</v>
      </c>
      <c r="T22" s="55"/>
      <c r="U22" s="55" t="s">
        <v>296</v>
      </c>
      <c r="V22" s="55" t="s">
        <v>413</v>
      </c>
      <c r="W22" s="132">
        <v>30</v>
      </c>
      <c r="X22" s="127" t="s">
        <v>300</v>
      </c>
      <c r="Y22" s="132">
        <v>10</v>
      </c>
      <c r="Z22" s="55" t="s">
        <v>414</v>
      </c>
      <c r="AA22" s="55" t="s">
        <v>261</v>
      </c>
      <c r="AB22" s="133">
        <v>16</v>
      </c>
      <c r="AC22" s="59">
        <v>1713734</v>
      </c>
      <c r="AD22" s="59">
        <f t="shared" si="13"/>
        <v>27419744</v>
      </c>
      <c r="AE22" s="59">
        <f t="shared" si="14"/>
        <v>30710113.280000001</v>
      </c>
      <c r="AF22" s="57">
        <v>16</v>
      </c>
      <c r="AG22" s="59">
        <v>1713734</v>
      </c>
      <c r="AH22" s="59">
        <f t="shared" si="15"/>
        <v>27419744</v>
      </c>
      <c r="AI22" s="59">
        <f t="shared" si="11"/>
        <v>30710113.280000001</v>
      </c>
      <c r="AJ22" s="133">
        <v>33</v>
      </c>
      <c r="AK22" s="59">
        <v>1713734</v>
      </c>
      <c r="AL22" s="59">
        <f t="shared" si="16"/>
        <v>56553222</v>
      </c>
      <c r="AM22" s="59">
        <f t="shared" si="12"/>
        <v>63339608.640000008</v>
      </c>
      <c r="AN22" s="134">
        <v>33</v>
      </c>
      <c r="AO22" s="59">
        <v>1713734</v>
      </c>
      <c r="AP22" s="59">
        <f t="shared" si="17"/>
        <v>56553222</v>
      </c>
      <c r="AQ22" s="59">
        <f t="shared" si="18"/>
        <v>63339608.640000008</v>
      </c>
      <c r="AR22" s="134">
        <v>33</v>
      </c>
      <c r="AS22" s="59">
        <v>1713734</v>
      </c>
      <c r="AT22" s="59">
        <f t="shared" si="19"/>
        <v>56553222</v>
      </c>
      <c r="AU22" s="59">
        <f t="shared" si="20"/>
        <v>63339608.640000008</v>
      </c>
      <c r="AV22" s="55"/>
      <c r="AW22" s="55"/>
      <c r="AX22" s="55"/>
      <c r="AY22" s="55"/>
      <c r="AZ22" s="55"/>
      <c r="BA22" s="59">
        <f t="shared" si="21"/>
        <v>224499154</v>
      </c>
      <c r="BB22" s="59">
        <f t="shared" si="22"/>
        <v>251439052.48000002</v>
      </c>
      <c r="BC22" s="55" t="s">
        <v>301</v>
      </c>
      <c r="BD22" s="55" t="s">
        <v>424</v>
      </c>
      <c r="BE22" s="55" t="s">
        <v>424</v>
      </c>
      <c r="BF22" s="55"/>
      <c r="BG22" s="55"/>
      <c r="BH22" s="55"/>
      <c r="BI22" s="55"/>
      <c r="BJ22" s="55"/>
      <c r="BK22" s="55"/>
      <c r="BL22" s="55"/>
      <c r="BM22" s="55"/>
      <c r="BN22" s="55"/>
      <c r="BO22" s="55"/>
      <c r="BP22" s="135" t="s">
        <v>434</v>
      </c>
    </row>
    <row r="23" spans="1:68" x14ac:dyDescent="0.25">
      <c r="A23" s="56" t="s">
        <v>86</v>
      </c>
      <c r="B23" s="56"/>
      <c r="C23" s="56"/>
      <c r="D23" s="56"/>
      <c r="E23" s="55" t="s">
        <v>471</v>
      </c>
      <c r="F23" s="55" t="s">
        <v>410</v>
      </c>
      <c r="G23" s="55" t="s">
        <v>411</v>
      </c>
      <c r="H23" s="55" t="s">
        <v>412</v>
      </c>
      <c r="I23" s="55" t="s">
        <v>55</v>
      </c>
      <c r="J23" s="55"/>
      <c r="K23" s="55" t="s">
        <v>56</v>
      </c>
      <c r="L23" s="55">
        <v>30</v>
      </c>
      <c r="M23" s="55">
        <v>230000000</v>
      </c>
      <c r="N23" s="127" t="s">
        <v>299</v>
      </c>
      <c r="O23" s="55" t="s">
        <v>259</v>
      </c>
      <c r="P23" s="55" t="s">
        <v>258</v>
      </c>
      <c r="Q23" s="55">
        <v>230000000</v>
      </c>
      <c r="R23" s="55" t="s">
        <v>52</v>
      </c>
      <c r="S23" s="55" t="s">
        <v>53</v>
      </c>
      <c r="T23" s="55"/>
      <c r="U23" s="55" t="s">
        <v>296</v>
      </c>
      <c r="V23" s="55" t="s">
        <v>413</v>
      </c>
      <c r="W23" s="132">
        <v>30</v>
      </c>
      <c r="X23" s="127" t="s">
        <v>300</v>
      </c>
      <c r="Y23" s="132">
        <v>10</v>
      </c>
      <c r="Z23" s="55" t="s">
        <v>414</v>
      </c>
      <c r="AA23" s="55" t="s">
        <v>261</v>
      </c>
      <c r="AB23" s="57">
        <v>6</v>
      </c>
      <c r="AC23" s="59">
        <v>2149107</v>
      </c>
      <c r="AD23" s="59">
        <f t="shared" si="13"/>
        <v>12894642</v>
      </c>
      <c r="AE23" s="59">
        <f t="shared" si="14"/>
        <v>14441999.040000001</v>
      </c>
      <c r="AF23" s="57">
        <v>11</v>
      </c>
      <c r="AG23" s="59">
        <v>2149107</v>
      </c>
      <c r="AH23" s="59">
        <f t="shared" si="15"/>
        <v>23640177</v>
      </c>
      <c r="AI23" s="59">
        <f t="shared" si="11"/>
        <v>26476998.240000002</v>
      </c>
      <c r="AJ23" s="57">
        <v>11</v>
      </c>
      <c r="AK23" s="59">
        <v>2149107</v>
      </c>
      <c r="AL23" s="59">
        <f t="shared" si="16"/>
        <v>23640177</v>
      </c>
      <c r="AM23" s="59">
        <f t="shared" si="12"/>
        <v>26476998.240000002</v>
      </c>
      <c r="AN23" s="55">
        <v>11</v>
      </c>
      <c r="AO23" s="59">
        <v>2149107</v>
      </c>
      <c r="AP23" s="59">
        <f t="shared" si="17"/>
        <v>23640177</v>
      </c>
      <c r="AQ23" s="59">
        <f t="shared" si="18"/>
        <v>26476998.240000002</v>
      </c>
      <c r="AR23" s="55">
        <v>11</v>
      </c>
      <c r="AS23" s="59">
        <v>2149107</v>
      </c>
      <c r="AT23" s="59">
        <f t="shared" si="19"/>
        <v>23640177</v>
      </c>
      <c r="AU23" s="59">
        <f t="shared" si="20"/>
        <v>26476998.240000002</v>
      </c>
      <c r="AV23" s="55"/>
      <c r="AW23" s="55"/>
      <c r="AX23" s="55"/>
      <c r="AY23" s="55"/>
      <c r="AZ23" s="55"/>
      <c r="BA23" s="59">
        <f t="shared" si="21"/>
        <v>107455350</v>
      </c>
      <c r="BB23" s="59">
        <f t="shared" si="22"/>
        <v>120349992.00000001</v>
      </c>
      <c r="BC23" s="55" t="s">
        <v>301</v>
      </c>
      <c r="BD23" s="55" t="s">
        <v>425</v>
      </c>
      <c r="BE23" s="55" t="s">
        <v>425</v>
      </c>
      <c r="BF23" s="55"/>
      <c r="BG23" s="55"/>
      <c r="BH23" s="55"/>
      <c r="BI23" s="55"/>
      <c r="BJ23" s="55"/>
      <c r="BK23" s="55"/>
      <c r="BL23" s="55"/>
      <c r="BM23" s="55"/>
      <c r="BN23" s="55"/>
      <c r="BO23" s="55"/>
    </row>
    <row r="24" spans="1:68" x14ac:dyDescent="0.25">
      <c r="A24" s="56" t="s">
        <v>86</v>
      </c>
      <c r="B24" s="56"/>
      <c r="C24" s="56"/>
      <c r="D24" s="56"/>
      <c r="E24" s="55" t="s">
        <v>472</v>
      </c>
      <c r="F24" s="55" t="s">
        <v>410</v>
      </c>
      <c r="G24" s="55" t="s">
        <v>411</v>
      </c>
      <c r="H24" s="55" t="s">
        <v>412</v>
      </c>
      <c r="I24" s="55" t="s">
        <v>55</v>
      </c>
      <c r="J24" s="55"/>
      <c r="K24" s="55" t="s">
        <v>56</v>
      </c>
      <c r="L24" s="55">
        <v>30</v>
      </c>
      <c r="M24" s="55">
        <v>230000000</v>
      </c>
      <c r="N24" s="127" t="s">
        <v>299</v>
      </c>
      <c r="O24" s="55" t="s">
        <v>259</v>
      </c>
      <c r="P24" s="55" t="s">
        <v>258</v>
      </c>
      <c r="Q24" s="55">
        <v>230000000</v>
      </c>
      <c r="R24" s="55" t="s">
        <v>52</v>
      </c>
      <c r="S24" s="55" t="s">
        <v>53</v>
      </c>
      <c r="T24" s="55"/>
      <c r="U24" s="55" t="s">
        <v>461</v>
      </c>
      <c r="V24" s="55" t="s">
        <v>413</v>
      </c>
      <c r="W24" s="132">
        <v>30</v>
      </c>
      <c r="X24" s="127" t="s">
        <v>300</v>
      </c>
      <c r="Y24" s="132">
        <v>10</v>
      </c>
      <c r="Z24" s="55" t="s">
        <v>414</v>
      </c>
      <c r="AA24" s="55" t="s">
        <v>261</v>
      </c>
      <c r="AB24" s="57"/>
      <c r="AC24" s="59">
        <v>1805118</v>
      </c>
      <c r="AD24" s="59">
        <f t="shared" si="13"/>
        <v>0</v>
      </c>
      <c r="AE24" s="59">
        <f t="shared" si="14"/>
        <v>0</v>
      </c>
      <c r="AF24" s="57">
        <v>11</v>
      </c>
      <c r="AG24" s="59">
        <v>1805118</v>
      </c>
      <c r="AH24" s="59">
        <f t="shared" si="15"/>
        <v>19856298</v>
      </c>
      <c r="AI24" s="59">
        <f t="shared" si="11"/>
        <v>22239053.760000002</v>
      </c>
      <c r="AJ24" s="57">
        <v>11</v>
      </c>
      <c r="AK24" s="59">
        <v>1805118</v>
      </c>
      <c r="AL24" s="59">
        <f t="shared" si="16"/>
        <v>19856298</v>
      </c>
      <c r="AM24" s="59">
        <f t="shared" si="12"/>
        <v>22239053.760000002</v>
      </c>
      <c r="AN24" s="55">
        <v>11</v>
      </c>
      <c r="AO24" s="59">
        <v>1805118</v>
      </c>
      <c r="AP24" s="59">
        <f t="shared" si="17"/>
        <v>19856298</v>
      </c>
      <c r="AQ24" s="59">
        <f t="shared" si="18"/>
        <v>22239053.760000002</v>
      </c>
      <c r="AR24" s="55">
        <v>11</v>
      </c>
      <c r="AS24" s="59">
        <v>1805118</v>
      </c>
      <c r="AT24" s="59">
        <f t="shared" si="19"/>
        <v>19856298</v>
      </c>
      <c r="AU24" s="59">
        <f t="shared" si="20"/>
        <v>22239053.760000002</v>
      </c>
      <c r="AV24" s="55"/>
      <c r="AW24" s="55"/>
      <c r="AX24" s="55"/>
      <c r="AY24" s="55"/>
      <c r="AZ24" s="55"/>
      <c r="BA24" s="59">
        <f t="shared" si="21"/>
        <v>79425192</v>
      </c>
      <c r="BB24" s="59">
        <f t="shared" si="22"/>
        <v>88956215.040000007</v>
      </c>
      <c r="BC24" s="55" t="s">
        <v>301</v>
      </c>
      <c r="BD24" s="55" t="s">
        <v>426</v>
      </c>
      <c r="BE24" s="55" t="s">
        <v>426</v>
      </c>
      <c r="BF24" s="55"/>
      <c r="BG24" s="55"/>
      <c r="BH24" s="55"/>
      <c r="BI24" s="55"/>
      <c r="BJ24" s="55"/>
      <c r="BK24" s="55"/>
      <c r="BL24" s="55"/>
      <c r="BM24" s="55"/>
      <c r="BN24" s="55"/>
      <c r="BO24" s="55"/>
    </row>
    <row r="25" spans="1:68" x14ac:dyDescent="0.25">
      <c r="A25" s="11" t="s">
        <v>86</v>
      </c>
      <c r="B25" s="11"/>
      <c r="C25" s="11"/>
      <c r="D25" s="11"/>
      <c r="E25" s="55" t="s">
        <v>473</v>
      </c>
      <c r="F25" s="127" t="s">
        <v>449</v>
      </c>
      <c r="G25" s="127" t="s">
        <v>438</v>
      </c>
      <c r="H25" s="127" t="s">
        <v>450</v>
      </c>
      <c r="I25" s="127" t="s">
        <v>55</v>
      </c>
      <c r="J25" s="127"/>
      <c r="K25" s="127" t="s">
        <v>56</v>
      </c>
      <c r="L25" s="127">
        <v>30</v>
      </c>
      <c r="M25" s="127" t="s">
        <v>440</v>
      </c>
      <c r="N25" s="127" t="s">
        <v>299</v>
      </c>
      <c r="O25" s="127" t="s">
        <v>259</v>
      </c>
      <c r="P25" s="127" t="s">
        <v>258</v>
      </c>
      <c r="Q25" s="127">
        <v>230000000</v>
      </c>
      <c r="R25" s="55" t="s">
        <v>52</v>
      </c>
      <c r="S25" s="127" t="s">
        <v>53</v>
      </c>
      <c r="T25" s="127"/>
      <c r="U25" s="55" t="s">
        <v>461</v>
      </c>
      <c r="V25" s="128" t="s">
        <v>441</v>
      </c>
      <c r="W25" s="129">
        <v>30</v>
      </c>
      <c r="X25" s="130" t="s">
        <v>300</v>
      </c>
      <c r="Y25" s="129">
        <v>10</v>
      </c>
      <c r="Z25" s="127" t="s">
        <v>442</v>
      </c>
      <c r="AA25" s="127" t="s">
        <v>261</v>
      </c>
      <c r="AB25" s="54"/>
      <c r="AC25" s="21">
        <v>393341</v>
      </c>
      <c r="AD25" s="21">
        <f t="shared" si="13"/>
        <v>0</v>
      </c>
      <c r="AE25" s="21">
        <f t="shared" si="14"/>
        <v>0</v>
      </c>
      <c r="AF25" s="54">
        <v>20</v>
      </c>
      <c r="AG25" s="21">
        <v>393341</v>
      </c>
      <c r="AH25" s="21">
        <f t="shared" si="15"/>
        <v>7866820</v>
      </c>
      <c r="AI25" s="21">
        <f t="shared" si="11"/>
        <v>8810838.4000000004</v>
      </c>
      <c r="AJ25" s="54">
        <v>20</v>
      </c>
      <c r="AK25" s="21">
        <v>393341</v>
      </c>
      <c r="AL25" s="21">
        <f t="shared" si="16"/>
        <v>7866820</v>
      </c>
      <c r="AM25" s="21">
        <f t="shared" si="12"/>
        <v>8810838.4000000004</v>
      </c>
      <c r="AN25" s="127">
        <v>20</v>
      </c>
      <c r="AO25" s="21">
        <v>393341</v>
      </c>
      <c r="AP25" s="21">
        <f t="shared" si="17"/>
        <v>7866820</v>
      </c>
      <c r="AQ25" s="21">
        <f t="shared" si="18"/>
        <v>8810838.4000000004</v>
      </c>
      <c r="AR25" s="127">
        <v>20</v>
      </c>
      <c r="AS25" s="21">
        <v>393341</v>
      </c>
      <c r="AT25" s="21">
        <f t="shared" si="19"/>
        <v>7866820</v>
      </c>
      <c r="AU25" s="21">
        <f t="shared" si="20"/>
        <v>8810838.4000000004</v>
      </c>
      <c r="AV25" s="127"/>
      <c r="AW25" s="127"/>
      <c r="AX25" s="127"/>
      <c r="AY25" s="127"/>
      <c r="AZ25" s="127"/>
      <c r="BA25" s="21">
        <f>SUM(AX25,AT25,AP25,AH25,AD25,AL25)</f>
        <v>31467280</v>
      </c>
      <c r="BB25" s="21">
        <f>IF(AA25="С НДС",BA25*1.12,BA25)</f>
        <v>35243353.600000001</v>
      </c>
      <c r="BC25" s="55" t="s">
        <v>301</v>
      </c>
      <c r="BD25" s="127" t="s">
        <v>443</v>
      </c>
      <c r="BE25" s="127" t="s">
        <v>443</v>
      </c>
      <c r="BF25" s="127"/>
      <c r="BG25" s="127"/>
      <c r="BH25" s="127"/>
      <c r="BI25" s="127"/>
      <c r="BJ25" s="127"/>
      <c r="BK25" s="127"/>
      <c r="BL25" s="127"/>
      <c r="BM25" s="127"/>
      <c r="BN25" s="127"/>
      <c r="BO25" s="127"/>
    </row>
    <row r="26" spans="1:68" x14ac:dyDescent="0.25">
      <c r="A26" s="11" t="s">
        <v>86</v>
      </c>
      <c r="B26" s="11"/>
      <c r="C26" s="11"/>
      <c r="D26" s="11"/>
      <c r="E26" s="55" t="s">
        <v>474</v>
      </c>
      <c r="F26" s="127" t="s">
        <v>451</v>
      </c>
      <c r="G26" s="127" t="s">
        <v>438</v>
      </c>
      <c r="H26" s="127" t="s">
        <v>452</v>
      </c>
      <c r="I26" s="127" t="s">
        <v>55</v>
      </c>
      <c r="J26" s="127"/>
      <c r="K26" s="127" t="s">
        <v>56</v>
      </c>
      <c r="L26" s="127">
        <v>30</v>
      </c>
      <c r="M26" s="127" t="s">
        <v>440</v>
      </c>
      <c r="N26" s="127" t="s">
        <v>299</v>
      </c>
      <c r="O26" s="127" t="s">
        <v>259</v>
      </c>
      <c r="P26" s="127" t="s">
        <v>258</v>
      </c>
      <c r="Q26" s="127">
        <v>230000000</v>
      </c>
      <c r="R26" s="55" t="s">
        <v>52</v>
      </c>
      <c r="S26" s="127" t="s">
        <v>53</v>
      </c>
      <c r="T26" s="127"/>
      <c r="U26" s="55" t="s">
        <v>461</v>
      </c>
      <c r="V26" s="128" t="s">
        <v>441</v>
      </c>
      <c r="W26" s="129">
        <v>30</v>
      </c>
      <c r="X26" s="130" t="s">
        <v>300</v>
      </c>
      <c r="Y26" s="129">
        <v>10</v>
      </c>
      <c r="Z26" s="127" t="s">
        <v>442</v>
      </c>
      <c r="AA26" s="127" t="s">
        <v>261</v>
      </c>
      <c r="AB26" s="54"/>
      <c r="AC26" s="21">
        <v>555573</v>
      </c>
      <c r="AD26" s="21">
        <f t="shared" si="13"/>
        <v>0</v>
      </c>
      <c r="AE26" s="21">
        <f t="shared" si="14"/>
        <v>0</v>
      </c>
      <c r="AF26" s="54">
        <v>169</v>
      </c>
      <c r="AG26" s="21">
        <v>555573</v>
      </c>
      <c r="AH26" s="21">
        <f t="shared" si="15"/>
        <v>93891837</v>
      </c>
      <c r="AI26" s="21">
        <f t="shared" si="11"/>
        <v>105158857.44000001</v>
      </c>
      <c r="AJ26" s="54">
        <v>169</v>
      </c>
      <c r="AK26" s="21">
        <v>555573</v>
      </c>
      <c r="AL26" s="21">
        <f t="shared" si="16"/>
        <v>93891837</v>
      </c>
      <c r="AM26" s="21">
        <f t="shared" si="12"/>
        <v>105158857.44000001</v>
      </c>
      <c r="AN26" s="127">
        <v>169</v>
      </c>
      <c r="AO26" s="21">
        <v>555573</v>
      </c>
      <c r="AP26" s="21">
        <f t="shared" si="17"/>
        <v>93891837</v>
      </c>
      <c r="AQ26" s="21">
        <f t="shared" si="18"/>
        <v>105158857.44000001</v>
      </c>
      <c r="AR26" s="127">
        <v>169</v>
      </c>
      <c r="AS26" s="21">
        <v>555573</v>
      </c>
      <c r="AT26" s="21">
        <f t="shared" si="19"/>
        <v>93891837</v>
      </c>
      <c r="AU26" s="21">
        <f t="shared" si="20"/>
        <v>105158857.44000001</v>
      </c>
      <c r="AV26" s="127"/>
      <c r="AW26" s="127"/>
      <c r="AX26" s="127"/>
      <c r="AY26" s="127"/>
      <c r="AZ26" s="127"/>
      <c r="BA26" s="21">
        <f>SUM(AX26,AT26,AP26,AH26,AD26,AL26)</f>
        <v>375567348</v>
      </c>
      <c r="BB26" s="21">
        <f>IF(AA26="С НДС",BA26*1.12,BA26)</f>
        <v>420635429.76000005</v>
      </c>
      <c r="BC26" s="55" t="s">
        <v>301</v>
      </c>
      <c r="BD26" s="127" t="s">
        <v>447</v>
      </c>
      <c r="BE26" s="127" t="s">
        <v>447</v>
      </c>
      <c r="BF26" s="127"/>
      <c r="BG26" s="127"/>
      <c r="BH26" s="127"/>
      <c r="BI26" s="127"/>
      <c r="BJ26" s="127"/>
      <c r="BK26" s="127"/>
      <c r="BL26" s="127"/>
      <c r="BM26" s="127"/>
      <c r="BN26" s="127"/>
      <c r="BO26" s="127"/>
    </row>
    <row r="27" spans="1:68" s="70" customFormat="1" ht="14.25" x14ac:dyDescent="0.2">
      <c r="A27" s="136"/>
      <c r="B27" s="136"/>
      <c r="C27" s="136"/>
      <c r="D27" s="136"/>
      <c r="E27" s="117" t="s">
        <v>359</v>
      </c>
      <c r="F27" s="136"/>
      <c r="G27" s="137"/>
      <c r="H27" s="137"/>
      <c r="I27" s="136"/>
      <c r="J27" s="136"/>
      <c r="K27" s="136"/>
      <c r="L27" s="136"/>
      <c r="M27" s="136"/>
      <c r="N27" s="136"/>
      <c r="O27" s="136"/>
      <c r="P27" s="136"/>
      <c r="Q27" s="136"/>
      <c r="R27" s="137"/>
      <c r="S27" s="136"/>
      <c r="T27" s="136"/>
      <c r="U27" s="136"/>
      <c r="V27" s="136"/>
      <c r="W27" s="138"/>
      <c r="X27" s="138"/>
      <c r="Y27" s="138"/>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9">
        <f>SUM(BA14:BA26)</f>
        <v>2101451991</v>
      </c>
      <c r="BB27" s="139">
        <f>SUM(BB14:BB26)</f>
        <v>2353626229.9200001</v>
      </c>
      <c r="BC27" s="136"/>
      <c r="BD27" s="136"/>
      <c r="BE27" s="136"/>
      <c r="BF27" s="137"/>
      <c r="BG27" s="136"/>
      <c r="BH27" s="136"/>
      <c r="BI27" s="137"/>
      <c r="BJ27" s="136"/>
      <c r="BK27" s="136"/>
      <c r="BL27" s="137"/>
      <c r="BM27" s="136"/>
      <c r="BN27" s="136"/>
      <c r="BO27" s="136"/>
    </row>
    <row r="28" spans="1:68" x14ac:dyDescent="0.25">
      <c r="A28" s="57"/>
      <c r="B28" s="57"/>
      <c r="C28" s="57"/>
      <c r="D28" s="57"/>
      <c r="E28" s="117" t="s">
        <v>59</v>
      </c>
      <c r="F28" s="57"/>
      <c r="G28" s="73"/>
      <c r="H28" s="73"/>
      <c r="I28" s="57"/>
      <c r="J28" s="57"/>
      <c r="K28" s="57"/>
      <c r="L28" s="57"/>
      <c r="M28" s="57"/>
      <c r="N28" s="57"/>
      <c r="O28" s="57"/>
      <c r="P28" s="57"/>
      <c r="Q28" s="57"/>
      <c r="R28" s="73"/>
      <c r="S28" s="57"/>
      <c r="T28" s="57"/>
      <c r="U28" s="57"/>
      <c r="V28" s="57"/>
      <c r="W28" s="125"/>
      <c r="X28" s="125"/>
      <c r="Y28" s="125"/>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9"/>
      <c r="BB28" s="59"/>
      <c r="BC28" s="57"/>
      <c r="BD28" s="57"/>
      <c r="BE28" s="57"/>
      <c r="BF28" s="73"/>
      <c r="BG28" s="57"/>
      <c r="BH28" s="57"/>
      <c r="BI28" s="73"/>
      <c r="BJ28" s="57"/>
      <c r="BK28" s="57"/>
      <c r="BL28" s="73"/>
      <c r="BM28" s="57"/>
      <c r="BN28" s="57"/>
      <c r="BO28" s="57"/>
    </row>
    <row r="29" spans="1:68" x14ac:dyDescent="0.25">
      <c r="A29" s="57"/>
      <c r="B29" s="57"/>
      <c r="C29" s="57"/>
      <c r="D29" s="57"/>
      <c r="E29" s="117" t="s">
        <v>361</v>
      </c>
      <c r="F29" s="57"/>
      <c r="G29" s="73"/>
      <c r="H29" s="73"/>
      <c r="I29" s="57"/>
      <c r="J29" s="57"/>
      <c r="K29" s="57"/>
      <c r="L29" s="57"/>
      <c r="M29" s="57"/>
      <c r="N29" s="57"/>
      <c r="O29" s="57"/>
      <c r="P29" s="57"/>
      <c r="Q29" s="57"/>
      <c r="R29" s="73"/>
      <c r="S29" s="57"/>
      <c r="T29" s="57"/>
      <c r="U29" s="57"/>
      <c r="V29" s="57"/>
      <c r="W29" s="125"/>
      <c r="X29" s="125"/>
      <c r="Y29" s="125"/>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9"/>
      <c r="BB29" s="59"/>
      <c r="BC29" s="57"/>
      <c r="BD29" s="57"/>
      <c r="BE29" s="57"/>
      <c r="BF29" s="73"/>
      <c r="BG29" s="57"/>
      <c r="BH29" s="57"/>
      <c r="BI29" s="73"/>
      <c r="BJ29" s="57"/>
      <c r="BK29" s="57"/>
      <c r="BL29" s="73"/>
      <c r="BM29" s="57"/>
      <c r="BN29" s="57"/>
      <c r="BO29" s="57"/>
    </row>
    <row r="30" spans="1:68" s="70" customFormat="1" ht="14.25" x14ac:dyDescent="0.2">
      <c r="A30" s="136"/>
      <c r="B30" s="136"/>
      <c r="C30" s="136"/>
      <c r="D30" s="136"/>
      <c r="E30" s="117" t="s">
        <v>385</v>
      </c>
      <c r="F30" s="136"/>
      <c r="G30" s="137"/>
      <c r="H30" s="137"/>
      <c r="I30" s="136"/>
      <c r="J30" s="136"/>
      <c r="K30" s="136"/>
      <c r="L30" s="136"/>
      <c r="M30" s="136"/>
      <c r="N30" s="136"/>
      <c r="O30" s="136"/>
      <c r="P30" s="136"/>
      <c r="Q30" s="136"/>
      <c r="R30" s="137"/>
      <c r="S30" s="136"/>
      <c r="T30" s="136"/>
      <c r="U30" s="136"/>
      <c r="V30" s="136"/>
      <c r="W30" s="138"/>
      <c r="X30" s="138"/>
      <c r="Y30" s="138"/>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40">
        <v>0</v>
      </c>
      <c r="BB30" s="140">
        <v>0</v>
      </c>
      <c r="BC30" s="136"/>
      <c r="BD30" s="136"/>
      <c r="BE30" s="136"/>
      <c r="BF30" s="137"/>
      <c r="BG30" s="136"/>
      <c r="BH30" s="136"/>
      <c r="BI30" s="137"/>
      <c r="BJ30" s="136"/>
      <c r="BK30" s="136"/>
      <c r="BL30" s="137"/>
      <c r="BM30" s="136"/>
      <c r="BN30" s="136"/>
      <c r="BO30" s="136"/>
    </row>
    <row r="31" spans="1:68" x14ac:dyDescent="0.25">
      <c r="A31" s="57"/>
      <c r="B31" s="57"/>
      <c r="C31" s="57"/>
      <c r="D31" s="57"/>
      <c r="E31" s="117" t="s">
        <v>358</v>
      </c>
      <c r="F31" s="57"/>
      <c r="G31" s="73"/>
      <c r="H31" s="73"/>
      <c r="I31" s="57"/>
      <c r="J31" s="57"/>
      <c r="K31" s="57"/>
      <c r="L31" s="57"/>
      <c r="M31" s="57"/>
      <c r="N31" s="57"/>
      <c r="O31" s="57"/>
      <c r="P31" s="57"/>
      <c r="Q31" s="57"/>
      <c r="R31" s="73"/>
      <c r="S31" s="57"/>
      <c r="T31" s="57"/>
      <c r="U31" s="57"/>
      <c r="V31" s="57"/>
      <c r="W31" s="125"/>
      <c r="X31" s="125"/>
      <c r="Y31" s="125"/>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9"/>
      <c r="BB31" s="59"/>
      <c r="BC31" s="57"/>
      <c r="BD31" s="57"/>
      <c r="BE31" s="57"/>
      <c r="BF31" s="73"/>
      <c r="BG31" s="57"/>
      <c r="BH31" s="57"/>
      <c r="BI31" s="73"/>
      <c r="BJ31" s="57"/>
      <c r="BK31" s="57"/>
      <c r="BL31" s="73"/>
      <c r="BM31" s="57"/>
      <c r="BN31" s="57"/>
      <c r="BO31" s="57"/>
    </row>
    <row r="32" spans="1:68" x14ac:dyDescent="0.25">
      <c r="A32" s="56" t="s">
        <v>129</v>
      </c>
      <c r="B32" s="56"/>
      <c r="C32" s="56"/>
      <c r="D32" s="56"/>
      <c r="E32" s="141" t="s">
        <v>427</v>
      </c>
      <c r="F32" s="11" t="s">
        <v>386</v>
      </c>
      <c r="G32" s="11" t="s">
        <v>387</v>
      </c>
      <c r="H32" s="11" t="s">
        <v>387</v>
      </c>
      <c r="I32" s="54" t="s">
        <v>55</v>
      </c>
      <c r="J32" s="54"/>
      <c r="K32" s="54"/>
      <c r="L32" s="11">
        <v>100</v>
      </c>
      <c r="M32" s="36">
        <v>230000000</v>
      </c>
      <c r="N32" s="23" t="s">
        <v>256</v>
      </c>
      <c r="O32" s="11" t="s">
        <v>259</v>
      </c>
      <c r="P32" s="11" t="s">
        <v>258</v>
      </c>
      <c r="Q32" s="36">
        <v>230000000</v>
      </c>
      <c r="R32" s="11" t="s">
        <v>152</v>
      </c>
      <c r="S32" s="74"/>
      <c r="T32" s="74"/>
      <c r="U32" s="54" t="s">
        <v>388</v>
      </c>
      <c r="V32" s="54" t="s">
        <v>389</v>
      </c>
      <c r="W32" s="54">
        <v>0</v>
      </c>
      <c r="X32" s="54">
        <v>90</v>
      </c>
      <c r="Y32" s="54">
        <v>10</v>
      </c>
      <c r="Z32" s="54" t="s">
        <v>390</v>
      </c>
      <c r="AA32" s="54" t="s">
        <v>261</v>
      </c>
      <c r="AB32" s="54" t="s">
        <v>202</v>
      </c>
      <c r="AC32" s="75">
        <v>358703044.18000001</v>
      </c>
      <c r="AD32" s="75">
        <f>AB32*AC32</f>
        <v>358703044.18000001</v>
      </c>
      <c r="AE32" s="76">
        <f>IF(AA32="С НДС",AD32*1.12,AD32)</f>
        <v>401747409.48160005</v>
      </c>
      <c r="AF32" s="54" t="s">
        <v>202</v>
      </c>
      <c r="AG32" s="75">
        <v>429574837.36000001</v>
      </c>
      <c r="AH32" s="75">
        <f>AF32*AG32</f>
        <v>429574837.36000001</v>
      </c>
      <c r="AI32" s="59">
        <f>IF(AA32="С НДС",AH32*1.12,AH32)</f>
        <v>481123817.84320009</v>
      </c>
      <c r="AJ32" s="54" t="s">
        <v>202</v>
      </c>
      <c r="AK32" s="75">
        <v>435536958</v>
      </c>
      <c r="AL32" s="75">
        <f>AJ32*AK32</f>
        <v>435536958</v>
      </c>
      <c r="AM32" s="59">
        <f>IF(AA32="С НДС",AL32*1.12,AL32)</f>
        <v>487801392.96000004</v>
      </c>
      <c r="AN32" s="54" t="s">
        <v>202</v>
      </c>
      <c r="AO32" s="35">
        <v>89102205.599999994</v>
      </c>
      <c r="AP32" s="35">
        <f>AN32*AO32</f>
        <v>89102205.599999994</v>
      </c>
      <c r="AQ32" s="77">
        <f>AP32*1.12</f>
        <v>99794470.272</v>
      </c>
      <c r="AR32" s="57"/>
      <c r="AS32" s="57"/>
      <c r="AT32" s="57"/>
      <c r="AU32" s="57"/>
      <c r="AV32" s="57"/>
      <c r="AW32" s="57"/>
      <c r="AX32" s="57"/>
      <c r="AY32" s="57"/>
      <c r="AZ32" s="57"/>
      <c r="BA32" s="60">
        <f>SUM(AX32,AT32,AP32,AH32,AD32,AL32)</f>
        <v>1312917045.1400001</v>
      </c>
      <c r="BB32" s="60">
        <f>IF(AA32="С НДС",BA32*1.12,BA32)</f>
        <v>1470467090.5568004</v>
      </c>
      <c r="BC32" s="55" t="s">
        <v>302</v>
      </c>
      <c r="BD32" s="142" t="s">
        <v>391</v>
      </c>
      <c r="BE32" s="142" t="s">
        <v>392</v>
      </c>
      <c r="BF32" s="56"/>
      <c r="BG32" s="73"/>
      <c r="BH32" s="57"/>
      <c r="BI32" s="57"/>
      <c r="BJ32" s="73"/>
      <c r="BK32" s="57"/>
      <c r="BL32" s="57"/>
      <c r="BM32" s="73"/>
      <c r="BN32" s="57"/>
      <c r="BO32" s="57"/>
      <c r="BP32" s="57"/>
    </row>
    <row r="33" spans="1:67" s="70" customFormat="1" ht="14.25" x14ac:dyDescent="0.2">
      <c r="A33" s="136"/>
      <c r="B33" s="136"/>
      <c r="C33" s="136"/>
      <c r="D33" s="136"/>
      <c r="E33" s="117" t="s">
        <v>360</v>
      </c>
      <c r="F33" s="136"/>
      <c r="G33" s="137"/>
      <c r="H33" s="137"/>
      <c r="I33" s="136"/>
      <c r="J33" s="136"/>
      <c r="K33" s="136"/>
      <c r="L33" s="136"/>
      <c r="M33" s="136"/>
      <c r="N33" s="136"/>
      <c r="O33" s="136"/>
      <c r="P33" s="136"/>
      <c r="Q33" s="136"/>
      <c r="R33" s="137"/>
      <c r="S33" s="136"/>
      <c r="T33" s="136"/>
      <c r="U33" s="136"/>
      <c r="V33" s="136"/>
      <c r="W33" s="138"/>
      <c r="X33" s="138"/>
      <c r="Y33" s="138"/>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9">
        <f>SUM(BA32)</f>
        <v>1312917045.1400001</v>
      </c>
      <c r="BB33" s="139">
        <f>SUM(BB32)</f>
        <v>1470467090.5568004</v>
      </c>
      <c r="BC33" s="136"/>
      <c r="BD33" s="136"/>
      <c r="BE33" s="136"/>
      <c r="BF33" s="137"/>
      <c r="BG33" s="136"/>
      <c r="BH33" s="136"/>
      <c r="BI33" s="137"/>
      <c r="BJ33" s="136"/>
      <c r="BK33" s="136"/>
      <c r="BL33" s="137"/>
      <c r="BM33" s="136"/>
      <c r="BN33" s="136"/>
      <c r="BO33" s="136"/>
    </row>
    <row r="34" spans="1:67" s="66" customFormat="1" ht="14.25" customHeight="1" x14ac:dyDescent="0.2">
      <c r="A34" s="11"/>
      <c r="B34" s="11"/>
      <c r="C34" s="11"/>
      <c r="D34" s="11"/>
      <c r="E34" s="117" t="s">
        <v>252</v>
      </c>
      <c r="F34" s="11"/>
      <c r="G34" s="11"/>
      <c r="H34" s="11"/>
      <c r="I34" s="11"/>
      <c r="J34" s="11"/>
      <c r="K34" s="11"/>
      <c r="L34" s="11"/>
      <c r="M34" s="11"/>
      <c r="N34" s="11"/>
      <c r="O34" s="11"/>
      <c r="P34" s="11"/>
      <c r="Q34" s="11"/>
      <c r="R34" s="11"/>
      <c r="S34" s="11"/>
      <c r="T34" s="11"/>
      <c r="U34" s="11"/>
      <c r="V34" s="11"/>
      <c r="W34" s="126"/>
      <c r="X34" s="126"/>
      <c r="Y34" s="126"/>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row>
    <row r="35" spans="1:67" s="66" customFormat="1" ht="14.25" customHeight="1" x14ac:dyDescent="0.2">
      <c r="A35" s="11"/>
      <c r="B35" s="11"/>
      <c r="C35" s="11"/>
      <c r="D35" s="11"/>
      <c r="E35" s="117" t="s">
        <v>361</v>
      </c>
      <c r="F35" s="11"/>
      <c r="G35" s="11"/>
      <c r="H35" s="11"/>
      <c r="I35" s="11"/>
      <c r="J35" s="11"/>
      <c r="K35" s="11"/>
      <c r="L35" s="11"/>
      <c r="M35" s="11"/>
      <c r="N35" s="11"/>
      <c r="O35" s="11"/>
      <c r="P35" s="11"/>
      <c r="Q35" s="11"/>
      <c r="R35" s="11"/>
      <c r="S35" s="11"/>
      <c r="T35" s="11"/>
      <c r="U35" s="11"/>
      <c r="V35" s="11"/>
      <c r="W35" s="126"/>
      <c r="X35" s="126"/>
      <c r="Y35" s="126"/>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row>
    <row r="36" spans="1:67" x14ac:dyDescent="0.25">
      <c r="A36" s="56" t="s">
        <v>84</v>
      </c>
      <c r="B36" s="56"/>
      <c r="C36" s="56"/>
      <c r="D36" s="56"/>
      <c r="E36" s="55" t="s">
        <v>143</v>
      </c>
      <c r="F36" s="55" t="s">
        <v>144</v>
      </c>
      <c r="G36" s="55" t="s">
        <v>130</v>
      </c>
      <c r="H36" s="55" t="s">
        <v>130</v>
      </c>
      <c r="I36" s="55" t="s">
        <v>55</v>
      </c>
      <c r="J36" s="55"/>
      <c r="K36" s="55"/>
      <c r="L36" s="55">
        <v>100</v>
      </c>
      <c r="M36" s="55" t="s">
        <v>255</v>
      </c>
      <c r="N36" s="55" t="s">
        <v>256</v>
      </c>
      <c r="O36" s="55" t="s">
        <v>257</v>
      </c>
      <c r="P36" s="55" t="s">
        <v>258</v>
      </c>
      <c r="Q36" s="55" t="s">
        <v>255</v>
      </c>
      <c r="R36" s="55" t="s">
        <v>60</v>
      </c>
      <c r="S36" s="55"/>
      <c r="T36" s="55" t="s">
        <v>260</v>
      </c>
      <c r="U36" s="55"/>
      <c r="V36" s="55"/>
      <c r="W36" s="143">
        <v>0</v>
      </c>
      <c r="X36" s="131">
        <v>100</v>
      </c>
      <c r="Y36" s="143">
        <v>0</v>
      </c>
      <c r="Z36" s="55"/>
      <c r="AA36" s="55" t="s">
        <v>261</v>
      </c>
      <c r="AB36" s="57">
        <v>1</v>
      </c>
      <c r="AC36" s="59">
        <v>9984000</v>
      </c>
      <c r="AD36" s="59">
        <v>9984000</v>
      </c>
      <c r="AE36" s="59">
        <v>11182080.000000002</v>
      </c>
      <c r="AF36" s="57">
        <v>1</v>
      </c>
      <c r="AG36" s="59">
        <v>12460032</v>
      </c>
      <c r="AH36" s="59">
        <v>12460032</v>
      </c>
      <c r="AI36" s="59">
        <v>13955235.84</v>
      </c>
      <c r="AJ36" s="57">
        <v>1</v>
      </c>
      <c r="AK36" s="59">
        <v>12958433.280000001</v>
      </c>
      <c r="AL36" s="59">
        <v>12958433.280000001</v>
      </c>
      <c r="AM36" s="59">
        <v>14513445.273600003</v>
      </c>
      <c r="AN36" s="55"/>
      <c r="AO36" s="55"/>
      <c r="AP36" s="55"/>
      <c r="AQ36" s="55"/>
      <c r="AR36" s="55"/>
      <c r="AS36" s="55"/>
      <c r="AT36" s="55"/>
      <c r="AU36" s="55"/>
      <c r="AV36" s="55"/>
      <c r="AW36" s="55"/>
      <c r="AX36" s="55"/>
      <c r="AY36" s="55"/>
      <c r="AZ36" s="55"/>
      <c r="BA36" s="60">
        <v>0</v>
      </c>
      <c r="BB36" s="60">
        <v>0</v>
      </c>
      <c r="BC36" s="55" t="s">
        <v>302</v>
      </c>
      <c r="BD36" s="55" t="s">
        <v>309</v>
      </c>
      <c r="BE36" s="55" t="s">
        <v>80</v>
      </c>
      <c r="BF36" s="55"/>
      <c r="BG36" s="55"/>
      <c r="BH36" s="55"/>
      <c r="BI36" s="55"/>
      <c r="BJ36" s="55"/>
      <c r="BK36" s="55"/>
      <c r="BL36" s="55"/>
      <c r="BM36" s="55"/>
      <c r="BN36" s="55"/>
      <c r="BO36" s="54" t="s">
        <v>215</v>
      </c>
    </row>
    <row r="37" spans="1:67" x14ac:dyDescent="0.25">
      <c r="A37" s="56" t="s">
        <v>84</v>
      </c>
      <c r="B37" s="56"/>
      <c r="C37" s="56"/>
      <c r="D37" s="56"/>
      <c r="E37" s="55" t="s">
        <v>145</v>
      </c>
      <c r="F37" s="55" t="s">
        <v>146</v>
      </c>
      <c r="G37" s="55" t="s">
        <v>81</v>
      </c>
      <c r="H37" s="55" t="s">
        <v>82</v>
      </c>
      <c r="I37" s="55" t="s">
        <v>55</v>
      </c>
      <c r="J37" s="55"/>
      <c r="K37" s="55"/>
      <c r="L37" s="55">
        <v>20</v>
      </c>
      <c r="M37" s="55" t="s">
        <v>255</v>
      </c>
      <c r="N37" s="55" t="s">
        <v>256</v>
      </c>
      <c r="O37" s="55" t="s">
        <v>257</v>
      </c>
      <c r="P37" s="55" t="s">
        <v>258</v>
      </c>
      <c r="Q37" s="55" t="s">
        <v>255</v>
      </c>
      <c r="R37" s="55" t="s">
        <v>147</v>
      </c>
      <c r="S37" s="55"/>
      <c r="T37" s="55" t="s">
        <v>260</v>
      </c>
      <c r="U37" s="55"/>
      <c r="V37" s="55"/>
      <c r="W37" s="143">
        <v>0</v>
      </c>
      <c r="X37" s="131">
        <v>100</v>
      </c>
      <c r="Y37" s="143">
        <v>0</v>
      </c>
      <c r="Z37" s="55"/>
      <c r="AA37" s="55" t="s">
        <v>261</v>
      </c>
      <c r="AB37" s="57">
        <v>1</v>
      </c>
      <c r="AC37" s="59">
        <v>7919941.6699999999</v>
      </c>
      <c r="AD37" s="59">
        <v>7919941.6699999999</v>
      </c>
      <c r="AE37" s="59">
        <v>8870334.6704000011</v>
      </c>
      <c r="AF37" s="57">
        <v>1</v>
      </c>
      <c r="AG37" s="59">
        <v>9884087.2000000011</v>
      </c>
      <c r="AH37" s="59">
        <v>9884087.2000000011</v>
      </c>
      <c r="AI37" s="59">
        <v>11070177.664000003</v>
      </c>
      <c r="AJ37" s="57">
        <v>1</v>
      </c>
      <c r="AK37" s="59">
        <v>10279450.689999999</v>
      </c>
      <c r="AL37" s="59">
        <v>10279450.689999999</v>
      </c>
      <c r="AM37" s="59">
        <v>11512984.7728</v>
      </c>
      <c r="AN37" s="55"/>
      <c r="AO37" s="55"/>
      <c r="AP37" s="55"/>
      <c r="AQ37" s="55"/>
      <c r="AR37" s="55"/>
      <c r="AS37" s="55"/>
      <c r="AT37" s="55"/>
      <c r="AU37" s="55"/>
      <c r="AV37" s="55"/>
      <c r="AW37" s="55"/>
      <c r="AX37" s="55"/>
      <c r="AY37" s="55"/>
      <c r="AZ37" s="55"/>
      <c r="BA37" s="60">
        <v>0</v>
      </c>
      <c r="BB37" s="60">
        <v>0</v>
      </c>
      <c r="BC37" s="55" t="s">
        <v>302</v>
      </c>
      <c r="BD37" s="55" t="s">
        <v>310</v>
      </c>
      <c r="BE37" s="55" t="s">
        <v>311</v>
      </c>
      <c r="BF37" s="55"/>
      <c r="BG37" s="55"/>
      <c r="BH37" s="55"/>
      <c r="BI37" s="55"/>
      <c r="BJ37" s="55"/>
      <c r="BK37" s="55"/>
      <c r="BL37" s="55"/>
      <c r="BM37" s="55"/>
      <c r="BN37" s="55"/>
      <c r="BO37" s="54" t="s">
        <v>215</v>
      </c>
    </row>
    <row r="38" spans="1:67" x14ac:dyDescent="0.25">
      <c r="A38" s="56" t="s">
        <v>84</v>
      </c>
      <c r="B38" s="56"/>
      <c r="C38" s="56"/>
      <c r="D38" s="56"/>
      <c r="E38" s="55" t="s">
        <v>148</v>
      </c>
      <c r="F38" s="55" t="s">
        <v>146</v>
      </c>
      <c r="G38" s="55" t="s">
        <v>81</v>
      </c>
      <c r="H38" s="55" t="s">
        <v>82</v>
      </c>
      <c r="I38" s="55" t="s">
        <v>55</v>
      </c>
      <c r="J38" s="55"/>
      <c r="K38" s="55"/>
      <c r="L38" s="55">
        <v>20</v>
      </c>
      <c r="M38" s="55" t="s">
        <v>255</v>
      </c>
      <c r="N38" s="55" t="s">
        <v>256</v>
      </c>
      <c r="O38" s="55" t="s">
        <v>257</v>
      </c>
      <c r="P38" s="55" t="s">
        <v>258</v>
      </c>
      <c r="Q38" s="55" t="s">
        <v>255</v>
      </c>
      <c r="R38" s="55" t="s">
        <v>63</v>
      </c>
      <c r="S38" s="55"/>
      <c r="T38" s="55" t="s">
        <v>260</v>
      </c>
      <c r="U38" s="55"/>
      <c r="V38" s="55"/>
      <c r="W38" s="143">
        <v>0</v>
      </c>
      <c r="X38" s="131">
        <v>100</v>
      </c>
      <c r="Y38" s="143">
        <v>0</v>
      </c>
      <c r="Z38" s="55"/>
      <c r="AA38" s="55" t="s">
        <v>261</v>
      </c>
      <c r="AB38" s="57">
        <v>1</v>
      </c>
      <c r="AC38" s="59">
        <v>7874050</v>
      </c>
      <c r="AD38" s="59">
        <v>7874050</v>
      </c>
      <c r="AE38" s="59">
        <v>8818936</v>
      </c>
      <c r="AF38" s="57">
        <v>1</v>
      </c>
      <c r="AG38" s="59">
        <v>9826814.4000000004</v>
      </c>
      <c r="AH38" s="59">
        <v>9826814.4000000004</v>
      </c>
      <c r="AI38" s="59">
        <v>11006032.128000002</v>
      </c>
      <c r="AJ38" s="57">
        <v>1</v>
      </c>
      <c r="AK38" s="59">
        <v>10219886.98</v>
      </c>
      <c r="AL38" s="59">
        <v>10219886.98</v>
      </c>
      <c r="AM38" s="59">
        <v>11446273.417600002</v>
      </c>
      <c r="AN38" s="55"/>
      <c r="AO38" s="55"/>
      <c r="AP38" s="55"/>
      <c r="AQ38" s="55"/>
      <c r="AR38" s="55"/>
      <c r="AS38" s="55"/>
      <c r="AT38" s="55"/>
      <c r="AU38" s="55"/>
      <c r="AV38" s="55"/>
      <c r="AW38" s="55"/>
      <c r="AX38" s="55"/>
      <c r="AY38" s="55"/>
      <c r="AZ38" s="55"/>
      <c r="BA38" s="60">
        <v>0</v>
      </c>
      <c r="BB38" s="60">
        <v>0</v>
      </c>
      <c r="BC38" s="55" t="s">
        <v>302</v>
      </c>
      <c r="BD38" s="55" t="s">
        <v>312</v>
      </c>
      <c r="BE38" s="55" t="s">
        <v>313</v>
      </c>
      <c r="BF38" s="55"/>
      <c r="BG38" s="55"/>
      <c r="BH38" s="55"/>
      <c r="BI38" s="55"/>
      <c r="BJ38" s="55"/>
      <c r="BK38" s="55"/>
      <c r="BL38" s="55"/>
      <c r="BM38" s="55"/>
      <c r="BN38" s="55"/>
      <c r="BO38" s="54" t="s">
        <v>215</v>
      </c>
    </row>
    <row r="39" spans="1:67" x14ac:dyDescent="0.25">
      <c r="A39" s="56" t="s">
        <v>84</v>
      </c>
      <c r="B39" s="56"/>
      <c r="C39" s="56"/>
      <c r="D39" s="56"/>
      <c r="E39" s="55" t="s">
        <v>149</v>
      </c>
      <c r="F39" s="55" t="s">
        <v>146</v>
      </c>
      <c r="G39" s="55" t="s">
        <v>81</v>
      </c>
      <c r="H39" s="55" t="s">
        <v>82</v>
      </c>
      <c r="I39" s="55" t="s">
        <v>55</v>
      </c>
      <c r="J39" s="55"/>
      <c r="K39" s="55"/>
      <c r="L39" s="55">
        <v>20</v>
      </c>
      <c r="M39" s="55" t="s">
        <v>255</v>
      </c>
      <c r="N39" s="55" t="s">
        <v>256</v>
      </c>
      <c r="O39" s="55" t="s">
        <v>257</v>
      </c>
      <c r="P39" s="55" t="s">
        <v>258</v>
      </c>
      <c r="Q39" s="55" t="s">
        <v>255</v>
      </c>
      <c r="R39" s="55" t="s">
        <v>150</v>
      </c>
      <c r="S39" s="55"/>
      <c r="T39" s="55" t="s">
        <v>260</v>
      </c>
      <c r="U39" s="55"/>
      <c r="V39" s="55"/>
      <c r="W39" s="143">
        <v>0</v>
      </c>
      <c r="X39" s="131">
        <v>100</v>
      </c>
      <c r="Y39" s="143">
        <v>0</v>
      </c>
      <c r="Z39" s="55"/>
      <c r="AA39" s="55" t="s">
        <v>261</v>
      </c>
      <c r="AB39" s="57">
        <v>1</v>
      </c>
      <c r="AC39" s="59">
        <v>5624316.6699999999</v>
      </c>
      <c r="AD39" s="59">
        <v>5624316.6699999999</v>
      </c>
      <c r="AE39" s="59">
        <v>6299234.6704000002</v>
      </c>
      <c r="AF39" s="57">
        <v>1</v>
      </c>
      <c r="AG39" s="59">
        <v>7019147.2000000002</v>
      </c>
      <c r="AH39" s="59">
        <v>7019147.2000000002</v>
      </c>
      <c r="AI39" s="59">
        <v>7861444.864000001</v>
      </c>
      <c r="AJ39" s="57">
        <v>1</v>
      </c>
      <c r="AK39" s="59">
        <v>7299913.0899999999</v>
      </c>
      <c r="AL39" s="59">
        <v>7299913.0899999999</v>
      </c>
      <c r="AM39" s="59">
        <v>8175902.6608000007</v>
      </c>
      <c r="AN39" s="55"/>
      <c r="AO39" s="55"/>
      <c r="AP39" s="55"/>
      <c r="AQ39" s="55"/>
      <c r="AR39" s="55"/>
      <c r="AS39" s="55"/>
      <c r="AT39" s="55"/>
      <c r="AU39" s="55"/>
      <c r="AV39" s="55"/>
      <c r="AW39" s="55"/>
      <c r="AX39" s="55"/>
      <c r="AY39" s="55"/>
      <c r="AZ39" s="55"/>
      <c r="BA39" s="60">
        <v>0</v>
      </c>
      <c r="BB39" s="60">
        <v>0</v>
      </c>
      <c r="BC39" s="55" t="s">
        <v>302</v>
      </c>
      <c r="BD39" s="55" t="s">
        <v>314</v>
      </c>
      <c r="BE39" s="55" t="s">
        <v>315</v>
      </c>
      <c r="BF39" s="55"/>
      <c r="BG39" s="55"/>
      <c r="BH39" s="55"/>
      <c r="BI39" s="55"/>
      <c r="BJ39" s="55"/>
      <c r="BK39" s="55"/>
      <c r="BL39" s="55"/>
      <c r="BM39" s="55"/>
      <c r="BN39" s="55"/>
      <c r="BO39" s="54" t="s">
        <v>215</v>
      </c>
    </row>
    <row r="40" spans="1:67" x14ac:dyDescent="0.25">
      <c r="A40" s="56" t="s">
        <v>84</v>
      </c>
      <c r="B40" s="56"/>
      <c r="C40" s="56"/>
      <c r="D40" s="56"/>
      <c r="E40" s="55" t="s">
        <v>151</v>
      </c>
      <c r="F40" s="55" t="s">
        <v>146</v>
      </c>
      <c r="G40" s="55" t="s">
        <v>81</v>
      </c>
      <c r="H40" s="55" t="s">
        <v>82</v>
      </c>
      <c r="I40" s="55" t="s">
        <v>55</v>
      </c>
      <c r="J40" s="55"/>
      <c r="K40" s="55"/>
      <c r="L40" s="55">
        <v>20</v>
      </c>
      <c r="M40" s="55" t="s">
        <v>255</v>
      </c>
      <c r="N40" s="55" t="s">
        <v>256</v>
      </c>
      <c r="O40" s="55" t="s">
        <v>257</v>
      </c>
      <c r="P40" s="55" t="s">
        <v>258</v>
      </c>
      <c r="Q40" s="55" t="s">
        <v>255</v>
      </c>
      <c r="R40" s="55" t="s">
        <v>152</v>
      </c>
      <c r="S40" s="55"/>
      <c r="T40" s="55" t="s">
        <v>260</v>
      </c>
      <c r="U40" s="55"/>
      <c r="V40" s="55"/>
      <c r="W40" s="143">
        <v>0</v>
      </c>
      <c r="X40" s="131">
        <v>100</v>
      </c>
      <c r="Y40" s="143">
        <v>0</v>
      </c>
      <c r="Z40" s="55"/>
      <c r="AA40" s="55" t="s">
        <v>261</v>
      </c>
      <c r="AB40" s="57">
        <v>1</v>
      </c>
      <c r="AC40" s="59">
        <v>8220787.2800000003</v>
      </c>
      <c r="AD40" s="59">
        <v>8220787.2800000003</v>
      </c>
      <c r="AE40" s="59">
        <v>9207281.7536000013</v>
      </c>
      <c r="AF40" s="57">
        <v>1</v>
      </c>
      <c r="AG40" s="59">
        <v>10259542.529999999</v>
      </c>
      <c r="AH40" s="59">
        <v>10259542.529999999</v>
      </c>
      <c r="AI40" s="59">
        <v>11490687.6336</v>
      </c>
      <c r="AJ40" s="57">
        <v>1</v>
      </c>
      <c r="AK40" s="59">
        <v>10669924.23</v>
      </c>
      <c r="AL40" s="59">
        <v>10669924.23</v>
      </c>
      <c r="AM40" s="59">
        <v>11950315.137600001</v>
      </c>
      <c r="AN40" s="55"/>
      <c r="AO40" s="55"/>
      <c r="AP40" s="55"/>
      <c r="AQ40" s="55"/>
      <c r="AR40" s="55"/>
      <c r="AS40" s="55"/>
      <c r="AT40" s="55"/>
      <c r="AU40" s="55"/>
      <c r="AV40" s="55"/>
      <c r="AW40" s="55"/>
      <c r="AX40" s="55"/>
      <c r="AY40" s="55"/>
      <c r="AZ40" s="55"/>
      <c r="BA40" s="60">
        <v>0</v>
      </c>
      <c r="BB40" s="60">
        <v>0</v>
      </c>
      <c r="BC40" s="55" t="s">
        <v>302</v>
      </c>
      <c r="BD40" s="55" t="s">
        <v>316</v>
      </c>
      <c r="BE40" s="55" t="s">
        <v>317</v>
      </c>
      <c r="BF40" s="55"/>
      <c r="BG40" s="55"/>
      <c r="BH40" s="55"/>
      <c r="BI40" s="55"/>
      <c r="BJ40" s="55"/>
      <c r="BK40" s="55"/>
      <c r="BL40" s="55"/>
      <c r="BM40" s="55"/>
      <c r="BN40" s="55"/>
      <c r="BO40" s="54" t="s">
        <v>215</v>
      </c>
    </row>
    <row r="41" spans="1:67" x14ac:dyDescent="0.25">
      <c r="A41" s="56" t="s">
        <v>84</v>
      </c>
      <c r="B41" s="56"/>
      <c r="C41" s="56"/>
      <c r="D41" s="56"/>
      <c r="E41" s="55" t="s">
        <v>153</v>
      </c>
      <c r="F41" s="55" t="s">
        <v>146</v>
      </c>
      <c r="G41" s="55" t="s">
        <v>81</v>
      </c>
      <c r="H41" s="55" t="s">
        <v>82</v>
      </c>
      <c r="I41" s="55" t="s">
        <v>55</v>
      </c>
      <c r="J41" s="55"/>
      <c r="K41" s="55"/>
      <c r="L41" s="55">
        <v>20</v>
      </c>
      <c r="M41" s="55" t="s">
        <v>255</v>
      </c>
      <c r="N41" s="55" t="s">
        <v>256</v>
      </c>
      <c r="O41" s="55" t="s">
        <v>257</v>
      </c>
      <c r="P41" s="55" t="s">
        <v>258</v>
      </c>
      <c r="Q41" s="55" t="s">
        <v>255</v>
      </c>
      <c r="R41" s="55" t="s">
        <v>344</v>
      </c>
      <c r="S41" s="55"/>
      <c r="T41" s="55" t="s">
        <v>260</v>
      </c>
      <c r="U41" s="55"/>
      <c r="V41" s="55"/>
      <c r="W41" s="143">
        <v>0</v>
      </c>
      <c r="X41" s="131">
        <v>100</v>
      </c>
      <c r="Y41" s="143">
        <v>0</v>
      </c>
      <c r="Z41" s="55"/>
      <c r="AA41" s="55" t="s">
        <v>261</v>
      </c>
      <c r="AB41" s="57">
        <v>1</v>
      </c>
      <c r="AC41" s="59">
        <v>4950526.47</v>
      </c>
      <c r="AD41" s="59">
        <v>4950526.47</v>
      </c>
      <c r="AE41" s="59">
        <v>5544589.6464</v>
      </c>
      <c r="AF41" s="57">
        <v>1</v>
      </c>
      <c r="AG41" s="59">
        <v>6178257.0300000003</v>
      </c>
      <c r="AH41" s="59">
        <v>6178257.0300000003</v>
      </c>
      <c r="AI41" s="59">
        <v>6919647.8736000005</v>
      </c>
      <c r="AJ41" s="57">
        <v>1</v>
      </c>
      <c r="AK41" s="59">
        <v>6425387.3099999996</v>
      </c>
      <c r="AL41" s="59">
        <v>6425387.3099999996</v>
      </c>
      <c r="AM41" s="59">
        <v>7196433.7872000001</v>
      </c>
      <c r="AN41" s="55"/>
      <c r="AO41" s="55"/>
      <c r="AP41" s="55"/>
      <c r="AQ41" s="55"/>
      <c r="AR41" s="55"/>
      <c r="AS41" s="55"/>
      <c r="AT41" s="55"/>
      <c r="AU41" s="55"/>
      <c r="AV41" s="55"/>
      <c r="AW41" s="55"/>
      <c r="AX41" s="55"/>
      <c r="AY41" s="55"/>
      <c r="AZ41" s="55"/>
      <c r="BA41" s="60">
        <v>0</v>
      </c>
      <c r="BB41" s="60">
        <v>0</v>
      </c>
      <c r="BC41" s="55" t="s">
        <v>302</v>
      </c>
      <c r="BD41" s="55" t="s">
        <v>318</v>
      </c>
      <c r="BE41" s="55" t="s">
        <v>319</v>
      </c>
      <c r="BF41" s="55"/>
      <c r="BG41" s="55"/>
      <c r="BH41" s="55"/>
      <c r="BI41" s="55"/>
      <c r="BJ41" s="55"/>
      <c r="BK41" s="55"/>
      <c r="BL41" s="55"/>
      <c r="BM41" s="55"/>
      <c r="BN41" s="55"/>
      <c r="BO41" s="54" t="s">
        <v>215</v>
      </c>
    </row>
    <row r="42" spans="1:67" x14ac:dyDescent="0.25">
      <c r="A42" s="56" t="s">
        <v>84</v>
      </c>
      <c r="B42" s="56"/>
      <c r="C42" s="56"/>
      <c r="D42" s="56"/>
      <c r="E42" s="55" t="s">
        <v>154</v>
      </c>
      <c r="F42" s="55" t="s">
        <v>146</v>
      </c>
      <c r="G42" s="55" t="s">
        <v>81</v>
      </c>
      <c r="H42" s="55" t="s">
        <v>82</v>
      </c>
      <c r="I42" s="55" t="s">
        <v>55</v>
      </c>
      <c r="J42" s="55"/>
      <c r="K42" s="55"/>
      <c r="L42" s="55">
        <v>20</v>
      </c>
      <c r="M42" s="55" t="s">
        <v>255</v>
      </c>
      <c r="N42" s="55" t="s">
        <v>256</v>
      </c>
      <c r="O42" s="55" t="s">
        <v>257</v>
      </c>
      <c r="P42" s="55" t="s">
        <v>258</v>
      </c>
      <c r="Q42" s="55" t="s">
        <v>255</v>
      </c>
      <c r="R42" s="55" t="s">
        <v>344</v>
      </c>
      <c r="S42" s="55"/>
      <c r="T42" s="55" t="s">
        <v>260</v>
      </c>
      <c r="U42" s="55"/>
      <c r="V42" s="55"/>
      <c r="W42" s="143">
        <v>0</v>
      </c>
      <c r="X42" s="131">
        <v>100</v>
      </c>
      <c r="Y42" s="143">
        <v>0</v>
      </c>
      <c r="Z42" s="55"/>
      <c r="AA42" s="55" t="s">
        <v>261</v>
      </c>
      <c r="AB42" s="57">
        <v>1</v>
      </c>
      <c r="AC42" s="59">
        <v>2254225</v>
      </c>
      <c r="AD42" s="59">
        <v>2254225</v>
      </c>
      <c r="AE42" s="59">
        <v>2524732.0000000005</v>
      </c>
      <c r="AF42" s="57">
        <v>1</v>
      </c>
      <c r="AG42" s="59">
        <v>2813272.8000000003</v>
      </c>
      <c r="AH42" s="59">
        <v>2813272.8000000003</v>
      </c>
      <c r="AI42" s="59">
        <v>3150865.5360000008</v>
      </c>
      <c r="AJ42" s="57">
        <v>1</v>
      </c>
      <c r="AK42" s="59">
        <v>2925803.71</v>
      </c>
      <c r="AL42" s="59">
        <v>2925803.71</v>
      </c>
      <c r="AM42" s="59">
        <v>3276900.1552000004</v>
      </c>
      <c r="AN42" s="55"/>
      <c r="AO42" s="55"/>
      <c r="AP42" s="55"/>
      <c r="AQ42" s="55"/>
      <c r="AR42" s="55"/>
      <c r="AS42" s="55"/>
      <c r="AT42" s="55"/>
      <c r="AU42" s="55"/>
      <c r="AV42" s="55"/>
      <c r="AW42" s="55"/>
      <c r="AX42" s="55"/>
      <c r="AY42" s="55"/>
      <c r="AZ42" s="55"/>
      <c r="BA42" s="60">
        <v>0</v>
      </c>
      <c r="BB42" s="60">
        <v>0</v>
      </c>
      <c r="BC42" s="55" t="s">
        <v>302</v>
      </c>
      <c r="BD42" s="55" t="s">
        <v>320</v>
      </c>
      <c r="BE42" s="55" t="s">
        <v>321</v>
      </c>
      <c r="BF42" s="55"/>
      <c r="BG42" s="55"/>
      <c r="BH42" s="55"/>
      <c r="BI42" s="55"/>
      <c r="BJ42" s="55"/>
      <c r="BK42" s="55"/>
      <c r="BL42" s="55"/>
      <c r="BM42" s="55"/>
      <c r="BN42" s="55"/>
      <c r="BO42" s="54" t="s">
        <v>215</v>
      </c>
    </row>
    <row r="43" spans="1:67" x14ac:dyDescent="0.25">
      <c r="A43" s="56" t="s">
        <v>84</v>
      </c>
      <c r="B43" s="56"/>
      <c r="C43" s="56"/>
      <c r="D43" s="56"/>
      <c r="E43" s="55" t="s">
        <v>155</v>
      </c>
      <c r="F43" s="55" t="s">
        <v>146</v>
      </c>
      <c r="G43" s="55" t="s">
        <v>81</v>
      </c>
      <c r="H43" s="55" t="s">
        <v>82</v>
      </c>
      <c r="I43" s="55" t="s">
        <v>55</v>
      </c>
      <c r="J43" s="55"/>
      <c r="K43" s="55"/>
      <c r="L43" s="55">
        <v>20</v>
      </c>
      <c r="M43" s="55" t="s">
        <v>255</v>
      </c>
      <c r="N43" s="55" t="s">
        <v>256</v>
      </c>
      <c r="O43" s="55" t="s">
        <v>257</v>
      </c>
      <c r="P43" s="55" t="s">
        <v>258</v>
      </c>
      <c r="Q43" s="55" t="s">
        <v>255</v>
      </c>
      <c r="R43" s="55" t="s">
        <v>60</v>
      </c>
      <c r="S43" s="55"/>
      <c r="T43" s="55" t="s">
        <v>260</v>
      </c>
      <c r="U43" s="55"/>
      <c r="V43" s="55"/>
      <c r="W43" s="143">
        <v>0</v>
      </c>
      <c r="X43" s="131">
        <v>100</v>
      </c>
      <c r="Y43" s="143">
        <v>0</v>
      </c>
      <c r="Z43" s="55"/>
      <c r="AA43" s="55" t="s">
        <v>261</v>
      </c>
      <c r="AB43" s="57">
        <v>1</v>
      </c>
      <c r="AC43" s="59">
        <v>24417790</v>
      </c>
      <c r="AD43" s="59">
        <v>24417790</v>
      </c>
      <c r="AE43" s="59">
        <v>27347924.800000001</v>
      </c>
      <c r="AF43" s="57">
        <v>1</v>
      </c>
      <c r="AG43" s="59">
        <v>30473401.920000002</v>
      </c>
      <c r="AH43" s="59">
        <v>30473401.920000002</v>
      </c>
      <c r="AI43" s="59">
        <v>34130210.150400005</v>
      </c>
      <c r="AJ43" s="57">
        <v>1</v>
      </c>
      <c r="AK43" s="59">
        <v>31692338</v>
      </c>
      <c r="AL43" s="59">
        <v>31692338</v>
      </c>
      <c r="AM43" s="59">
        <v>35495418.560000002</v>
      </c>
      <c r="AN43" s="55"/>
      <c r="AO43" s="55"/>
      <c r="AP43" s="55"/>
      <c r="AQ43" s="55"/>
      <c r="AR43" s="55"/>
      <c r="AS43" s="55"/>
      <c r="AT43" s="55"/>
      <c r="AU43" s="55"/>
      <c r="AV43" s="55"/>
      <c r="AW43" s="55"/>
      <c r="AX43" s="55"/>
      <c r="AY43" s="55"/>
      <c r="AZ43" s="55"/>
      <c r="BA43" s="60">
        <v>0</v>
      </c>
      <c r="BB43" s="60">
        <v>0</v>
      </c>
      <c r="BC43" s="55" t="s">
        <v>302</v>
      </c>
      <c r="BD43" s="55" t="s">
        <v>322</v>
      </c>
      <c r="BE43" s="55" t="s">
        <v>323</v>
      </c>
      <c r="BF43" s="55"/>
      <c r="BG43" s="55"/>
      <c r="BH43" s="55"/>
      <c r="BI43" s="55"/>
      <c r="BJ43" s="55"/>
      <c r="BK43" s="55"/>
      <c r="BL43" s="55"/>
      <c r="BM43" s="55"/>
      <c r="BN43" s="55"/>
      <c r="BO43" s="54" t="s">
        <v>215</v>
      </c>
    </row>
    <row r="44" spans="1:67" x14ac:dyDescent="0.25">
      <c r="A44" s="56" t="s">
        <v>84</v>
      </c>
      <c r="B44" s="56"/>
      <c r="C44" s="56"/>
      <c r="D44" s="56"/>
      <c r="E44" s="55" t="s">
        <v>156</v>
      </c>
      <c r="F44" s="55" t="s">
        <v>157</v>
      </c>
      <c r="G44" s="55" t="s">
        <v>141</v>
      </c>
      <c r="H44" s="55" t="s">
        <v>141</v>
      </c>
      <c r="I44" s="55" t="s">
        <v>55</v>
      </c>
      <c r="J44" s="55"/>
      <c r="K44" s="55"/>
      <c r="L44" s="55">
        <v>95</v>
      </c>
      <c r="M44" s="55" t="s">
        <v>255</v>
      </c>
      <c r="N44" s="55" t="s">
        <v>256</v>
      </c>
      <c r="O44" s="55" t="s">
        <v>257</v>
      </c>
      <c r="P44" s="55" t="s">
        <v>258</v>
      </c>
      <c r="Q44" s="55" t="s">
        <v>255</v>
      </c>
      <c r="R44" s="55" t="s">
        <v>147</v>
      </c>
      <c r="S44" s="55"/>
      <c r="T44" s="55" t="s">
        <v>260</v>
      </c>
      <c r="U44" s="55"/>
      <c r="V44" s="55"/>
      <c r="W44" s="143">
        <v>0</v>
      </c>
      <c r="X44" s="131">
        <v>100</v>
      </c>
      <c r="Y44" s="143">
        <v>0</v>
      </c>
      <c r="Z44" s="55"/>
      <c r="AA44" s="55" t="s">
        <v>261</v>
      </c>
      <c r="AB44" s="57">
        <v>1</v>
      </c>
      <c r="AC44" s="59">
        <v>14255325.199999999</v>
      </c>
      <c r="AD44" s="59">
        <v>14255325.199999999</v>
      </c>
      <c r="AE44" s="59">
        <v>15965964.224000001</v>
      </c>
      <c r="AF44" s="57">
        <v>1</v>
      </c>
      <c r="AG44" s="59">
        <v>17790645.850000001</v>
      </c>
      <c r="AH44" s="59">
        <v>17790645.850000001</v>
      </c>
      <c r="AI44" s="59">
        <v>19925523.352000002</v>
      </c>
      <c r="AJ44" s="57">
        <v>1</v>
      </c>
      <c r="AK44" s="59">
        <v>18502271.68</v>
      </c>
      <c r="AL44" s="59">
        <v>18502271.68</v>
      </c>
      <c r="AM44" s="59">
        <v>20722544.281600002</v>
      </c>
      <c r="AN44" s="55"/>
      <c r="AO44" s="55"/>
      <c r="AP44" s="55"/>
      <c r="AQ44" s="55"/>
      <c r="AR44" s="55"/>
      <c r="AS44" s="55"/>
      <c r="AT44" s="55"/>
      <c r="AU44" s="55"/>
      <c r="AV44" s="55"/>
      <c r="AW44" s="55"/>
      <c r="AX44" s="55"/>
      <c r="AY44" s="55"/>
      <c r="AZ44" s="55"/>
      <c r="BA44" s="60">
        <v>0</v>
      </c>
      <c r="BB44" s="60">
        <v>0</v>
      </c>
      <c r="BC44" s="55" t="s">
        <v>302</v>
      </c>
      <c r="BD44" s="55" t="s">
        <v>324</v>
      </c>
      <c r="BE44" s="55" t="s">
        <v>325</v>
      </c>
      <c r="BF44" s="55"/>
      <c r="BG44" s="55"/>
      <c r="BH44" s="55"/>
      <c r="BI44" s="55"/>
      <c r="BJ44" s="55"/>
      <c r="BK44" s="55"/>
      <c r="BL44" s="55"/>
      <c r="BM44" s="55"/>
      <c r="BN44" s="55"/>
      <c r="BO44" s="54" t="s">
        <v>215</v>
      </c>
    </row>
    <row r="45" spans="1:67" x14ac:dyDescent="0.25">
      <c r="A45" s="56" t="s">
        <v>84</v>
      </c>
      <c r="B45" s="56"/>
      <c r="C45" s="56"/>
      <c r="D45" s="56"/>
      <c r="E45" s="55" t="s">
        <v>158</v>
      </c>
      <c r="F45" s="55" t="s">
        <v>157</v>
      </c>
      <c r="G45" s="55" t="s">
        <v>141</v>
      </c>
      <c r="H45" s="55" t="s">
        <v>141</v>
      </c>
      <c r="I45" s="55" t="s">
        <v>55</v>
      </c>
      <c r="J45" s="55"/>
      <c r="K45" s="55"/>
      <c r="L45" s="55">
        <v>95</v>
      </c>
      <c r="M45" s="55" t="s">
        <v>255</v>
      </c>
      <c r="N45" s="55" t="s">
        <v>256</v>
      </c>
      <c r="O45" s="55" t="s">
        <v>257</v>
      </c>
      <c r="P45" s="55" t="s">
        <v>258</v>
      </c>
      <c r="Q45" s="55" t="s">
        <v>255</v>
      </c>
      <c r="R45" s="55" t="s">
        <v>63</v>
      </c>
      <c r="S45" s="55"/>
      <c r="T45" s="55" t="s">
        <v>260</v>
      </c>
      <c r="U45" s="55"/>
      <c r="V45" s="55"/>
      <c r="W45" s="143">
        <v>0</v>
      </c>
      <c r="X45" s="131">
        <v>100</v>
      </c>
      <c r="Y45" s="143">
        <v>0</v>
      </c>
      <c r="Z45" s="55"/>
      <c r="AA45" s="55" t="s">
        <v>261</v>
      </c>
      <c r="AB45" s="57">
        <v>1</v>
      </c>
      <c r="AC45" s="59">
        <v>26505775.599999998</v>
      </c>
      <c r="AD45" s="59">
        <v>26505775.599999998</v>
      </c>
      <c r="AE45" s="59">
        <v>29686468.672000002</v>
      </c>
      <c r="AF45" s="57">
        <v>1</v>
      </c>
      <c r="AG45" s="59">
        <v>33079207.949999999</v>
      </c>
      <c r="AH45" s="59">
        <v>33079207.949999999</v>
      </c>
      <c r="AI45" s="59">
        <v>37048712.903999999</v>
      </c>
      <c r="AJ45" s="57">
        <v>1</v>
      </c>
      <c r="AK45" s="59">
        <v>34402376.270000003</v>
      </c>
      <c r="AL45" s="59">
        <v>34402376.270000003</v>
      </c>
      <c r="AM45" s="59">
        <v>38530661.422400005</v>
      </c>
      <c r="AN45" s="55"/>
      <c r="AO45" s="55"/>
      <c r="AP45" s="55"/>
      <c r="AQ45" s="55"/>
      <c r="AR45" s="55"/>
      <c r="AS45" s="55"/>
      <c r="AT45" s="55"/>
      <c r="AU45" s="55"/>
      <c r="AV45" s="55"/>
      <c r="AW45" s="55"/>
      <c r="AX45" s="55"/>
      <c r="AY45" s="55"/>
      <c r="AZ45" s="55"/>
      <c r="BA45" s="60">
        <v>0</v>
      </c>
      <c r="BB45" s="60">
        <v>0</v>
      </c>
      <c r="BC45" s="55" t="s">
        <v>302</v>
      </c>
      <c r="BD45" s="55" t="s">
        <v>326</v>
      </c>
      <c r="BE45" s="55" t="s">
        <v>327</v>
      </c>
      <c r="BF45" s="55"/>
      <c r="BG45" s="55"/>
      <c r="BH45" s="55"/>
      <c r="BI45" s="55"/>
      <c r="BJ45" s="55"/>
      <c r="BK45" s="55"/>
      <c r="BL45" s="55"/>
      <c r="BM45" s="55"/>
      <c r="BN45" s="55"/>
      <c r="BO45" s="54" t="s">
        <v>215</v>
      </c>
    </row>
    <row r="46" spans="1:67" x14ac:dyDescent="0.25">
      <c r="A46" s="56" t="s">
        <v>84</v>
      </c>
      <c r="B46" s="56"/>
      <c r="C46" s="56"/>
      <c r="D46" s="56"/>
      <c r="E46" s="55" t="s">
        <v>159</v>
      </c>
      <c r="F46" s="55" t="s">
        <v>157</v>
      </c>
      <c r="G46" s="55" t="s">
        <v>141</v>
      </c>
      <c r="H46" s="55" t="s">
        <v>141</v>
      </c>
      <c r="I46" s="55" t="s">
        <v>55</v>
      </c>
      <c r="J46" s="55"/>
      <c r="K46" s="55"/>
      <c r="L46" s="55">
        <v>95</v>
      </c>
      <c r="M46" s="55" t="s">
        <v>255</v>
      </c>
      <c r="N46" s="55" t="s">
        <v>256</v>
      </c>
      <c r="O46" s="55" t="s">
        <v>257</v>
      </c>
      <c r="P46" s="55" t="s">
        <v>258</v>
      </c>
      <c r="Q46" s="55" t="s">
        <v>255</v>
      </c>
      <c r="R46" s="55" t="s">
        <v>150</v>
      </c>
      <c r="S46" s="55"/>
      <c r="T46" s="55" t="s">
        <v>260</v>
      </c>
      <c r="U46" s="55"/>
      <c r="V46" s="55"/>
      <c r="W46" s="143">
        <v>0</v>
      </c>
      <c r="X46" s="131">
        <v>100</v>
      </c>
      <c r="Y46" s="143">
        <v>0</v>
      </c>
      <c r="Z46" s="55"/>
      <c r="AA46" s="55" t="s">
        <v>261</v>
      </c>
      <c r="AB46" s="57">
        <v>1</v>
      </c>
      <c r="AC46" s="59">
        <v>12385345.799999999</v>
      </c>
      <c r="AD46" s="59">
        <v>12385345.799999999</v>
      </c>
      <c r="AE46" s="59">
        <v>13871587.296</v>
      </c>
      <c r="AF46" s="57">
        <v>1</v>
      </c>
      <c r="AG46" s="59">
        <v>15456911.560000001</v>
      </c>
      <c r="AH46" s="59">
        <v>15456911.560000001</v>
      </c>
      <c r="AI46" s="59">
        <v>17311740.947200004</v>
      </c>
      <c r="AJ46" s="57">
        <v>1</v>
      </c>
      <c r="AK46" s="59">
        <v>16075188.02</v>
      </c>
      <c r="AL46" s="59">
        <v>16075188.02</v>
      </c>
      <c r="AM46" s="59">
        <v>18004210.582400002</v>
      </c>
      <c r="AN46" s="55"/>
      <c r="AO46" s="55"/>
      <c r="AP46" s="55"/>
      <c r="AQ46" s="55"/>
      <c r="AR46" s="55"/>
      <c r="AS46" s="55"/>
      <c r="AT46" s="55"/>
      <c r="AU46" s="55"/>
      <c r="AV46" s="55"/>
      <c r="AW46" s="55"/>
      <c r="AX46" s="55"/>
      <c r="AY46" s="55"/>
      <c r="AZ46" s="55"/>
      <c r="BA46" s="60">
        <v>0</v>
      </c>
      <c r="BB46" s="60">
        <v>0</v>
      </c>
      <c r="BC46" s="55" t="s">
        <v>302</v>
      </c>
      <c r="BD46" s="55" t="s">
        <v>328</v>
      </c>
      <c r="BE46" s="55" t="s">
        <v>329</v>
      </c>
      <c r="BF46" s="55"/>
      <c r="BG46" s="55"/>
      <c r="BH46" s="55"/>
      <c r="BI46" s="55"/>
      <c r="BJ46" s="55"/>
      <c r="BK46" s="55"/>
      <c r="BL46" s="55"/>
      <c r="BM46" s="55"/>
      <c r="BN46" s="55"/>
      <c r="BO46" s="54" t="s">
        <v>215</v>
      </c>
    </row>
    <row r="47" spans="1:67" x14ac:dyDescent="0.25">
      <c r="A47" s="56" t="s">
        <v>84</v>
      </c>
      <c r="B47" s="56"/>
      <c r="C47" s="56"/>
      <c r="D47" s="56"/>
      <c r="E47" s="55" t="s">
        <v>160</v>
      </c>
      <c r="F47" s="55" t="s">
        <v>157</v>
      </c>
      <c r="G47" s="55" t="s">
        <v>141</v>
      </c>
      <c r="H47" s="55" t="s">
        <v>141</v>
      </c>
      <c r="I47" s="55" t="s">
        <v>55</v>
      </c>
      <c r="J47" s="55"/>
      <c r="K47" s="55"/>
      <c r="L47" s="55">
        <v>95</v>
      </c>
      <c r="M47" s="55" t="s">
        <v>255</v>
      </c>
      <c r="N47" s="55" t="s">
        <v>256</v>
      </c>
      <c r="O47" s="55" t="s">
        <v>257</v>
      </c>
      <c r="P47" s="55" t="s">
        <v>258</v>
      </c>
      <c r="Q47" s="55" t="s">
        <v>255</v>
      </c>
      <c r="R47" s="55" t="s">
        <v>152</v>
      </c>
      <c r="S47" s="55"/>
      <c r="T47" s="55" t="s">
        <v>260</v>
      </c>
      <c r="U47" s="55"/>
      <c r="V47" s="55"/>
      <c r="W47" s="143">
        <v>0</v>
      </c>
      <c r="X47" s="131">
        <v>100</v>
      </c>
      <c r="Y47" s="143">
        <v>0</v>
      </c>
      <c r="Z47" s="55"/>
      <c r="AA47" s="55" t="s">
        <v>261</v>
      </c>
      <c r="AB47" s="57">
        <v>1</v>
      </c>
      <c r="AC47" s="59">
        <v>14630985.199999999</v>
      </c>
      <c r="AD47" s="59">
        <v>14630985.199999999</v>
      </c>
      <c r="AE47" s="59">
        <v>16386703.424000001</v>
      </c>
      <c r="AF47" s="57">
        <v>1</v>
      </c>
      <c r="AG47" s="59">
        <v>18259469.530000001</v>
      </c>
      <c r="AH47" s="59">
        <v>18259469.530000001</v>
      </c>
      <c r="AI47" s="59">
        <v>20450605.873600002</v>
      </c>
      <c r="AJ47" s="57">
        <v>1</v>
      </c>
      <c r="AK47" s="59">
        <v>18989848.309999999</v>
      </c>
      <c r="AL47" s="59">
        <v>18989848.309999999</v>
      </c>
      <c r="AM47" s="59">
        <v>21268630.1072</v>
      </c>
      <c r="AN47" s="55"/>
      <c r="AO47" s="55"/>
      <c r="AP47" s="55"/>
      <c r="AQ47" s="55"/>
      <c r="AR47" s="55"/>
      <c r="AS47" s="55"/>
      <c r="AT47" s="55"/>
      <c r="AU47" s="55"/>
      <c r="AV47" s="55"/>
      <c r="AW47" s="55"/>
      <c r="AX47" s="55"/>
      <c r="AY47" s="55"/>
      <c r="AZ47" s="55"/>
      <c r="BA47" s="60">
        <v>0</v>
      </c>
      <c r="BB47" s="60">
        <v>0</v>
      </c>
      <c r="BC47" s="55" t="s">
        <v>302</v>
      </c>
      <c r="BD47" s="55" t="s">
        <v>330</v>
      </c>
      <c r="BE47" s="55" t="s">
        <v>331</v>
      </c>
      <c r="BF47" s="55"/>
      <c r="BG47" s="55"/>
      <c r="BH47" s="55"/>
      <c r="BI47" s="55"/>
      <c r="BJ47" s="55"/>
      <c r="BK47" s="55"/>
      <c r="BL47" s="55"/>
      <c r="BM47" s="55"/>
      <c r="BN47" s="55"/>
      <c r="BO47" s="54" t="s">
        <v>215</v>
      </c>
    </row>
    <row r="48" spans="1:67" x14ac:dyDescent="0.25">
      <c r="A48" s="56" t="s">
        <v>84</v>
      </c>
      <c r="B48" s="56"/>
      <c r="C48" s="56"/>
      <c r="D48" s="56"/>
      <c r="E48" s="55" t="s">
        <v>161</v>
      </c>
      <c r="F48" s="55" t="s">
        <v>157</v>
      </c>
      <c r="G48" s="55" t="s">
        <v>141</v>
      </c>
      <c r="H48" s="55" t="s">
        <v>141</v>
      </c>
      <c r="I48" s="55" t="s">
        <v>55</v>
      </c>
      <c r="J48" s="55"/>
      <c r="K48" s="55"/>
      <c r="L48" s="55">
        <v>95</v>
      </c>
      <c r="M48" s="55" t="s">
        <v>255</v>
      </c>
      <c r="N48" s="55" t="s">
        <v>256</v>
      </c>
      <c r="O48" s="55" t="s">
        <v>257</v>
      </c>
      <c r="P48" s="55" t="s">
        <v>258</v>
      </c>
      <c r="Q48" s="55" t="s">
        <v>255</v>
      </c>
      <c r="R48" s="55" t="s">
        <v>344</v>
      </c>
      <c r="S48" s="55"/>
      <c r="T48" s="55" t="s">
        <v>260</v>
      </c>
      <c r="U48" s="55"/>
      <c r="V48" s="55"/>
      <c r="W48" s="143">
        <v>0</v>
      </c>
      <c r="X48" s="131">
        <v>100</v>
      </c>
      <c r="Y48" s="143">
        <v>0</v>
      </c>
      <c r="Z48" s="55"/>
      <c r="AA48" s="55" t="s">
        <v>261</v>
      </c>
      <c r="AB48" s="57">
        <v>1</v>
      </c>
      <c r="AC48" s="59">
        <v>5810829.3999999994</v>
      </c>
      <c r="AD48" s="59">
        <v>5810829.3999999994</v>
      </c>
      <c r="AE48" s="59">
        <v>6508128.9280000003</v>
      </c>
      <c r="AF48" s="57">
        <v>1</v>
      </c>
      <c r="AG48" s="59">
        <v>7251915.0899999999</v>
      </c>
      <c r="AH48" s="59">
        <v>7251915.0899999999</v>
      </c>
      <c r="AI48" s="59">
        <v>8122144.9008000009</v>
      </c>
      <c r="AJ48" s="57">
        <v>1</v>
      </c>
      <c r="AK48" s="59">
        <v>7541991.6900000004</v>
      </c>
      <c r="AL48" s="59">
        <v>7541991.6900000004</v>
      </c>
      <c r="AM48" s="59">
        <v>8447030.6928000022</v>
      </c>
      <c r="AN48" s="55"/>
      <c r="AO48" s="55"/>
      <c r="AP48" s="55"/>
      <c r="AQ48" s="55"/>
      <c r="AR48" s="55"/>
      <c r="AS48" s="55"/>
      <c r="AT48" s="55"/>
      <c r="AU48" s="55"/>
      <c r="AV48" s="55"/>
      <c r="AW48" s="55"/>
      <c r="AX48" s="55"/>
      <c r="AY48" s="55"/>
      <c r="AZ48" s="55"/>
      <c r="BA48" s="60">
        <v>0</v>
      </c>
      <c r="BB48" s="60">
        <v>0</v>
      </c>
      <c r="BC48" s="55" t="s">
        <v>302</v>
      </c>
      <c r="BD48" s="55" t="s">
        <v>332</v>
      </c>
      <c r="BE48" s="55" t="s">
        <v>333</v>
      </c>
      <c r="BF48" s="55"/>
      <c r="BG48" s="55"/>
      <c r="BH48" s="55"/>
      <c r="BI48" s="55"/>
      <c r="BJ48" s="55"/>
      <c r="BK48" s="55"/>
      <c r="BL48" s="55"/>
      <c r="BM48" s="55"/>
      <c r="BN48" s="55"/>
      <c r="BO48" s="54" t="s">
        <v>215</v>
      </c>
    </row>
    <row r="49" spans="1:67" x14ac:dyDescent="0.25">
      <c r="A49" s="56" t="s">
        <v>84</v>
      </c>
      <c r="B49" s="56"/>
      <c r="C49" s="56"/>
      <c r="D49" s="56"/>
      <c r="E49" s="55" t="s">
        <v>162</v>
      </c>
      <c r="F49" s="55" t="s">
        <v>157</v>
      </c>
      <c r="G49" s="55" t="s">
        <v>141</v>
      </c>
      <c r="H49" s="55" t="s">
        <v>141</v>
      </c>
      <c r="I49" s="55" t="s">
        <v>55</v>
      </c>
      <c r="J49" s="55"/>
      <c r="K49" s="55"/>
      <c r="L49" s="55">
        <v>95</v>
      </c>
      <c r="M49" s="55" t="s">
        <v>255</v>
      </c>
      <c r="N49" s="55" t="s">
        <v>256</v>
      </c>
      <c r="O49" s="55" t="s">
        <v>257</v>
      </c>
      <c r="P49" s="55" t="s">
        <v>258</v>
      </c>
      <c r="Q49" s="55" t="s">
        <v>255</v>
      </c>
      <c r="R49" s="55" t="s">
        <v>344</v>
      </c>
      <c r="S49" s="55"/>
      <c r="T49" s="55" t="s">
        <v>260</v>
      </c>
      <c r="U49" s="55"/>
      <c r="V49" s="55"/>
      <c r="W49" s="143">
        <v>0</v>
      </c>
      <c r="X49" s="131">
        <v>100</v>
      </c>
      <c r="Y49" s="143">
        <v>0</v>
      </c>
      <c r="Z49" s="55"/>
      <c r="AA49" s="55" t="s">
        <v>261</v>
      </c>
      <c r="AB49" s="57">
        <v>1</v>
      </c>
      <c r="AC49" s="59">
        <v>5460716.3300000001</v>
      </c>
      <c r="AD49" s="59">
        <v>5460716.3300000001</v>
      </c>
      <c r="AE49" s="59">
        <v>6116002.2896000007</v>
      </c>
      <c r="AF49" s="57">
        <v>1</v>
      </c>
      <c r="AG49" s="59">
        <v>6814973.9800000004</v>
      </c>
      <c r="AH49" s="59">
        <v>6814973.9800000004</v>
      </c>
      <c r="AI49" s="59">
        <v>7632770.8576000016</v>
      </c>
      <c r="AJ49" s="57">
        <v>1</v>
      </c>
      <c r="AK49" s="59">
        <v>7087572.9400000004</v>
      </c>
      <c r="AL49" s="59">
        <v>7087572.9400000004</v>
      </c>
      <c r="AM49" s="59">
        <v>7938081.6928000012</v>
      </c>
      <c r="AN49" s="55"/>
      <c r="AO49" s="55"/>
      <c r="AP49" s="55"/>
      <c r="AQ49" s="55"/>
      <c r="AR49" s="55"/>
      <c r="AS49" s="55"/>
      <c r="AT49" s="55"/>
      <c r="AU49" s="55"/>
      <c r="AV49" s="55"/>
      <c r="AW49" s="55"/>
      <c r="AX49" s="55"/>
      <c r="AY49" s="55"/>
      <c r="AZ49" s="55"/>
      <c r="BA49" s="60">
        <v>0</v>
      </c>
      <c r="BB49" s="60">
        <v>0</v>
      </c>
      <c r="BC49" s="55" t="s">
        <v>302</v>
      </c>
      <c r="BD49" s="55" t="s">
        <v>334</v>
      </c>
      <c r="BE49" s="55" t="s">
        <v>335</v>
      </c>
      <c r="BF49" s="55"/>
      <c r="BG49" s="55"/>
      <c r="BH49" s="55"/>
      <c r="BI49" s="55"/>
      <c r="BJ49" s="55"/>
      <c r="BK49" s="55"/>
      <c r="BL49" s="55"/>
      <c r="BM49" s="55"/>
      <c r="BN49" s="55"/>
      <c r="BO49" s="54" t="s">
        <v>215</v>
      </c>
    </row>
    <row r="50" spans="1:67" x14ac:dyDescent="0.25">
      <c r="A50" s="56" t="s">
        <v>84</v>
      </c>
      <c r="B50" s="56"/>
      <c r="C50" s="56"/>
      <c r="D50" s="56"/>
      <c r="E50" s="55" t="s">
        <v>163</v>
      </c>
      <c r="F50" s="55" t="s">
        <v>157</v>
      </c>
      <c r="G50" s="55" t="s">
        <v>141</v>
      </c>
      <c r="H50" s="55" t="s">
        <v>141</v>
      </c>
      <c r="I50" s="55" t="s">
        <v>55</v>
      </c>
      <c r="J50" s="55"/>
      <c r="K50" s="55"/>
      <c r="L50" s="55">
        <v>95</v>
      </c>
      <c r="M50" s="55" t="s">
        <v>255</v>
      </c>
      <c r="N50" s="55" t="s">
        <v>256</v>
      </c>
      <c r="O50" s="55" t="s">
        <v>257</v>
      </c>
      <c r="P50" s="55" t="s">
        <v>258</v>
      </c>
      <c r="Q50" s="55" t="s">
        <v>255</v>
      </c>
      <c r="R50" s="55" t="s">
        <v>60</v>
      </c>
      <c r="S50" s="55"/>
      <c r="T50" s="55" t="s">
        <v>260</v>
      </c>
      <c r="U50" s="55"/>
      <c r="V50" s="55"/>
      <c r="W50" s="143">
        <v>0</v>
      </c>
      <c r="X50" s="131">
        <v>100</v>
      </c>
      <c r="Y50" s="143">
        <v>0</v>
      </c>
      <c r="Z50" s="55"/>
      <c r="AA50" s="55" t="s">
        <v>261</v>
      </c>
      <c r="AB50" s="57">
        <v>1</v>
      </c>
      <c r="AC50" s="59">
        <v>13140079.17</v>
      </c>
      <c r="AD50" s="59">
        <v>13140079.17</v>
      </c>
      <c r="AE50" s="59">
        <v>14716888.670400001</v>
      </c>
      <c r="AF50" s="57">
        <v>1</v>
      </c>
      <c r="AG50" s="59">
        <v>16398818.800000001</v>
      </c>
      <c r="AH50" s="59">
        <v>16398818.800000001</v>
      </c>
      <c r="AI50" s="59">
        <v>18366677.056000002</v>
      </c>
      <c r="AJ50" s="57">
        <v>1</v>
      </c>
      <c r="AK50" s="59">
        <v>17054771.550000001</v>
      </c>
      <c r="AL50" s="59">
        <v>17054771.550000001</v>
      </c>
      <c r="AM50" s="59">
        <v>19101344.136000004</v>
      </c>
      <c r="AN50" s="55"/>
      <c r="AO50" s="55"/>
      <c r="AP50" s="55"/>
      <c r="AQ50" s="55"/>
      <c r="AR50" s="55"/>
      <c r="AS50" s="55"/>
      <c r="AT50" s="55"/>
      <c r="AU50" s="55"/>
      <c r="AV50" s="55"/>
      <c r="AW50" s="55"/>
      <c r="AX50" s="55"/>
      <c r="AY50" s="55"/>
      <c r="AZ50" s="55"/>
      <c r="BA50" s="60">
        <v>0</v>
      </c>
      <c r="BB50" s="60">
        <v>0</v>
      </c>
      <c r="BC50" s="55" t="s">
        <v>302</v>
      </c>
      <c r="BD50" s="55" t="s">
        <v>336</v>
      </c>
      <c r="BE50" s="55" t="s">
        <v>337</v>
      </c>
      <c r="BF50" s="55"/>
      <c r="BG50" s="55"/>
      <c r="BH50" s="55"/>
      <c r="BI50" s="55"/>
      <c r="BJ50" s="55"/>
      <c r="BK50" s="55"/>
      <c r="BL50" s="55"/>
      <c r="BM50" s="55"/>
      <c r="BN50" s="55"/>
      <c r="BO50" s="54" t="s">
        <v>215</v>
      </c>
    </row>
    <row r="51" spans="1:67" x14ac:dyDescent="0.25">
      <c r="A51" s="56" t="s">
        <v>84</v>
      </c>
      <c r="B51" s="56"/>
      <c r="C51" s="56"/>
      <c r="D51" s="56"/>
      <c r="E51" s="55" t="s">
        <v>338</v>
      </c>
      <c r="F51" s="55" t="s">
        <v>142</v>
      </c>
      <c r="G51" s="55" t="s">
        <v>85</v>
      </c>
      <c r="H51" s="55" t="s">
        <v>85</v>
      </c>
      <c r="I51" s="55" t="s">
        <v>55</v>
      </c>
      <c r="J51" s="55"/>
      <c r="K51" s="55"/>
      <c r="L51" s="55">
        <v>90</v>
      </c>
      <c r="M51" s="55">
        <v>230000000</v>
      </c>
      <c r="N51" s="55" t="s">
        <v>256</v>
      </c>
      <c r="O51" s="55" t="s">
        <v>257</v>
      </c>
      <c r="P51" s="55" t="s">
        <v>258</v>
      </c>
      <c r="Q51" s="55">
        <v>230000000</v>
      </c>
      <c r="R51" s="55" t="s">
        <v>132</v>
      </c>
      <c r="S51" s="55"/>
      <c r="T51" s="55" t="s">
        <v>260</v>
      </c>
      <c r="U51" s="55"/>
      <c r="V51" s="55"/>
      <c r="W51" s="143">
        <v>0</v>
      </c>
      <c r="X51" s="131">
        <v>100</v>
      </c>
      <c r="Y51" s="143">
        <v>0</v>
      </c>
      <c r="Z51" s="55"/>
      <c r="AA51" s="55" t="s">
        <v>261</v>
      </c>
      <c r="AB51" s="57">
        <v>1</v>
      </c>
      <c r="AC51" s="59">
        <v>10962500</v>
      </c>
      <c r="AD51" s="59">
        <v>10962500</v>
      </c>
      <c r="AE51" s="59">
        <v>12278000.000000002</v>
      </c>
      <c r="AF51" s="57">
        <v>1</v>
      </c>
      <c r="AG51" s="59">
        <v>13155000</v>
      </c>
      <c r="AH51" s="59">
        <v>13155000</v>
      </c>
      <c r="AI51" s="59">
        <v>14733600.000000002</v>
      </c>
      <c r="AJ51" s="57">
        <v>1</v>
      </c>
      <c r="AK51" s="59">
        <v>13155000</v>
      </c>
      <c r="AL51" s="59">
        <v>13155000</v>
      </c>
      <c r="AM51" s="59">
        <v>14733600.000000002</v>
      </c>
      <c r="AN51" s="55"/>
      <c r="AO51" s="55"/>
      <c r="AP51" s="55"/>
      <c r="AQ51" s="55"/>
      <c r="AR51" s="55"/>
      <c r="AS51" s="55"/>
      <c r="AT51" s="55"/>
      <c r="AU51" s="55"/>
      <c r="AV51" s="55"/>
      <c r="AW51" s="55"/>
      <c r="AX51" s="55"/>
      <c r="AY51" s="55"/>
      <c r="AZ51" s="55"/>
      <c r="BA51" s="60">
        <v>0</v>
      </c>
      <c r="BB51" s="60">
        <v>0</v>
      </c>
      <c r="BC51" s="55" t="s">
        <v>302</v>
      </c>
      <c r="BD51" s="55" t="s">
        <v>303</v>
      </c>
      <c r="BE51" s="55" t="s">
        <v>131</v>
      </c>
      <c r="BF51" s="55"/>
      <c r="BG51" s="55"/>
      <c r="BH51" s="55"/>
      <c r="BI51" s="55"/>
      <c r="BJ51" s="55"/>
      <c r="BK51" s="55"/>
      <c r="BL51" s="55"/>
      <c r="BM51" s="55"/>
      <c r="BN51" s="55"/>
      <c r="BO51" s="54" t="s">
        <v>215</v>
      </c>
    </row>
    <row r="52" spans="1:67" x14ac:dyDescent="0.25">
      <c r="A52" s="56" t="s">
        <v>84</v>
      </c>
      <c r="B52" s="56"/>
      <c r="C52" s="56"/>
      <c r="D52" s="56"/>
      <c r="E52" s="55" t="s">
        <v>339</v>
      </c>
      <c r="F52" s="55" t="s">
        <v>142</v>
      </c>
      <c r="G52" s="55" t="s">
        <v>85</v>
      </c>
      <c r="H52" s="55" t="s">
        <v>85</v>
      </c>
      <c r="I52" s="55" t="s">
        <v>55</v>
      </c>
      <c r="J52" s="55"/>
      <c r="K52" s="55"/>
      <c r="L52" s="55">
        <v>90</v>
      </c>
      <c r="M52" s="55">
        <v>230000000</v>
      </c>
      <c r="N52" s="55" t="s">
        <v>256</v>
      </c>
      <c r="O52" s="55" t="s">
        <v>257</v>
      </c>
      <c r="P52" s="55" t="s">
        <v>258</v>
      </c>
      <c r="Q52" s="55">
        <v>230000000</v>
      </c>
      <c r="R52" s="55" t="s">
        <v>134</v>
      </c>
      <c r="S52" s="55"/>
      <c r="T52" s="55" t="s">
        <v>260</v>
      </c>
      <c r="U52" s="55"/>
      <c r="V52" s="55"/>
      <c r="W52" s="143">
        <v>0</v>
      </c>
      <c r="X52" s="131">
        <v>100</v>
      </c>
      <c r="Y52" s="143">
        <v>0</v>
      </c>
      <c r="Z52" s="55"/>
      <c r="AA52" s="55" t="s">
        <v>261</v>
      </c>
      <c r="AB52" s="57">
        <v>1</v>
      </c>
      <c r="AC52" s="59">
        <v>10962500</v>
      </c>
      <c r="AD52" s="59">
        <v>10962500</v>
      </c>
      <c r="AE52" s="59">
        <v>12278000.000000002</v>
      </c>
      <c r="AF52" s="57">
        <v>1</v>
      </c>
      <c r="AG52" s="59">
        <v>13155000</v>
      </c>
      <c r="AH52" s="59">
        <v>13155000</v>
      </c>
      <c r="AI52" s="59">
        <v>14733600.000000002</v>
      </c>
      <c r="AJ52" s="57">
        <v>1</v>
      </c>
      <c r="AK52" s="59">
        <v>13155000</v>
      </c>
      <c r="AL52" s="59">
        <v>13155000</v>
      </c>
      <c r="AM52" s="59">
        <v>14733600.000000002</v>
      </c>
      <c r="AN52" s="55"/>
      <c r="AO52" s="55"/>
      <c r="AP52" s="55"/>
      <c r="AQ52" s="55"/>
      <c r="AR52" s="55"/>
      <c r="AS52" s="55"/>
      <c r="AT52" s="55"/>
      <c r="AU52" s="55"/>
      <c r="AV52" s="55"/>
      <c r="AW52" s="55"/>
      <c r="AX52" s="55"/>
      <c r="AY52" s="55"/>
      <c r="AZ52" s="55"/>
      <c r="BA52" s="60">
        <v>0</v>
      </c>
      <c r="BB52" s="60">
        <v>0</v>
      </c>
      <c r="BC52" s="55" t="s">
        <v>302</v>
      </c>
      <c r="BD52" s="55" t="s">
        <v>304</v>
      </c>
      <c r="BE52" s="55" t="s">
        <v>133</v>
      </c>
      <c r="BF52" s="55"/>
      <c r="BG52" s="55"/>
      <c r="BH52" s="55"/>
      <c r="BI52" s="55"/>
      <c r="BJ52" s="55"/>
      <c r="BK52" s="55"/>
      <c r="BL52" s="55"/>
      <c r="BM52" s="55"/>
      <c r="BN52" s="55"/>
      <c r="BO52" s="54" t="s">
        <v>215</v>
      </c>
    </row>
    <row r="53" spans="1:67" x14ac:dyDescent="0.25">
      <c r="A53" s="56" t="s">
        <v>84</v>
      </c>
      <c r="B53" s="56"/>
      <c r="C53" s="56"/>
      <c r="D53" s="56"/>
      <c r="E53" s="55" t="s">
        <v>340</v>
      </c>
      <c r="F53" s="55" t="s">
        <v>142</v>
      </c>
      <c r="G53" s="55" t="s">
        <v>85</v>
      </c>
      <c r="H53" s="55" t="s">
        <v>85</v>
      </c>
      <c r="I53" s="55" t="s">
        <v>55</v>
      </c>
      <c r="J53" s="55"/>
      <c r="K53" s="55"/>
      <c r="L53" s="55">
        <v>90</v>
      </c>
      <c r="M53" s="55">
        <v>230000000</v>
      </c>
      <c r="N53" s="55" t="s">
        <v>256</v>
      </c>
      <c r="O53" s="55" t="s">
        <v>257</v>
      </c>
      <c r="P53" s="55" t="s">
        <v>258</v>
      </c>
      <c r="Q53" s="55">
        <v>230000000</v>
      </c>
      <c r="R53" s="55" t="s">
        <v>136</v>
      </c>
      <c r="S53" s="55"/>
      <c r="T53" s="55" t="s">
        <v>260</v>
      </c>
      <c r="U53" s="55"/>
      <c r="V53" s="55"/>
      <c r="W53" s="143">
        <v>0</v>
      </c>
      <c r="X53" s="131">
        <v>100</v>
      </c>
      <c r="Y53" s="143">
        <v>0</v>
      </c>
      <c r="Z53" s="55"/>
      <c r="AA53" s="55" t="s">
        <v>261</v>
      </c>
      <c r="AB53" s="57">
        <v>1</v>
      </c>
      <c r="AC53" s="59">
        <v>7371000</v>
      </c>
      <c r="AD53" s="59">
        <v>7371000</v>
      </c>
      <c r="AE53" s="59">
        <v>8255520.0000000009</v>
      </c>
      <c r="AF53" s="57">
        <v>1</v>
      </c>
      <c r="AG53" s="59">
        <v>8845200</v>
      </c>
      <c r="AH53" s="59">
        <v>8845200</v>
      </c>
      <c r="AI53" s="59">
        <v>9906624.0000000019</v>
      </c>
      <c r="AJ53" s="57">
        <v>1</v>
      </c>
      <c r="AK53" s="59">
        <v>8845200</v>
      </c>
      <c r="AL53" s="59">
        <v>8845200</v>
      </c>
      <c r="AM53" s="59">
        <v>9906624.0000000019</v>
      </c>
      <c r="AN53" s="55"/>
      <c r="AO53" s="55"/>
      <c r="AP53" s="55"/>
      <c r="AQ53" s="55"/>
      <c r="AR53" s="55"/>
      <c r="AS53" s="55"/>
      <c r="AT53" s="55"/>
      <c r="AU53" s="55"/>
      <c r="AV53" s="55"/>
      <c r="AW53" s="55"/>
      <c r="AX53" s="55"/>
      <c r="AY53" s="55"/>
      <c r="AZ53" s="55"/>
      <c r="BA53" s="60">
        <v>0</v>
      </c>
      <c r="BB53" s="60">
        <v>0</v>
      </c>
      <c r="BC53" s="55" t="s">
        <v>302</v>
      </c>
      <c r="BD53" s="55" t="s">
        <v>305</v>
      </c>
      <c r="BE53" s="55" t="s">
        <v>135</v>
      </c>
      <c r="BF53" s="55"/>
      <c r="BG53" s="55"/>
      <c r="BH53" s="55"/>
      <c r="BI53" s="55"/>
      <c r="BJ53" s="55"/>
      <c r="BK53" s="55"/>
      <c r="BL53" s="55"/>
      <c r="BM53" s="55"/>
      <c r="BN53" s="55"/>
      <c r="BO53" s="54" t="s">
        <v>215</v>
      </c>
    </row>
    <row r="54" spans="1:67" x14ac:dyDescent="0.25">
      <c r="A54" s="56" t="s">
        <v>84</v>
      </c>
      <c r="B54" s="56"/>
      <c r="C54" s="56"/>
      <c r="D54" s="56"/>
      <c r="E54" s="55" t="s">
        <v>341</v>
      </c>
      <c r="F54" s="55" t="s">
        <v>142</v>
      </c>
      <c r="G54" s="55" t="s">
        <v>85</v>
      </c>
      <c r="H54" s="55" t="s">
        <v>85</v>
      </c>
      <c r="I54" s="55" t="s">
        <v>55</v>
      </c>
      <c r="J54" s="55"/>
      <c r="K54" s="55"/>
      <c r="L54" s="55">
        <v>90</v>
      </c>
      <c r="M54" s="55">
        <v>230000000</v>
      </c>
      <c r="N54" s="55" t="s">
        <v>256</v>
      </c>
      <c r="O54" s="55" t="s">
        <v>257</v>
      </c>
      <c r="P54" s="55" t="s">
        <v>258</v>
      </c>
      <c r="Q54" s="55">
        <v>230000000</v>
      </c>
      <c r="R54" s="55" t="s">
        <v>138</v>
      </c>
      <c r="S54" s="55"/>
      <c r="T54" s="55" t="s">
        <v>260</v>
      </c>
      <c r="U54" s="55"/>
      <c r="V54" s="55"/>
      <c r="W54" s="143">
        <v>0</v>
      </c>
      <c r="X54" s="131">
        <v>100</v>
      </c>
      <c r="Y54" s="143">
        <v>0</v>
      </c>
      <c r="Z54" s="55"/>
      <c r="AA54" s="55" t="s">
        <v>261</v>
      </c>
      <c r="AB54" s="57">
        <v>1</v>
      </c>
      <c r="AC54" s="59">
        <v>9964500</v>
      </c>
      <c r="AD54" s="59">
        <v>9964500</v>
      </c>
      <c r="AE54" s="59">
        <v>11160240.000000002</v>
      </c>
      <c r="AF54" s="57">
        <v>1</v>
      </c>
      <c r="AG54" s="59">
        <v>11957400</v>
      </c>
      <c r="AH54" s="59">
        <v>11957400</v>
      </c>
      <c r="AI54" s="59">
        <v>13392288.000000002</v>
      </c>
      <c r="AJ54" s="57">
        <v>1</v>
      </c>
      <c r="AK54" s="59">
        <v>11957400</v>
      </c>
      <c r="AL54" s="59">
        <v>11957400</v>
      </c>
      <c r="AM54" s="59">
        <v>13392288.000000002</v>
      </c>
      <c r="AN54" s="55"/>
      <c r="AO54" s="55"/>
      <c r="AP54" s="55"/>
      <c r="AQ54" s="55"/>
      <c r="AR54" s="55"/>
      <c r="AS54" s="55"/>
      <c r="AT54" s="55"/>
      <c r="AU54" s="55"/>
      <c r="AV54" s="55"/>
      <c r="AW54" s="55"/>
      <c r="AX54" s="55"/>
      <c r="AY54" s="55"/>
      <c r="AZ54" s="55"/>
      <c r="BA54" s="60">
        <v>0</v>
      </c>
      <c r="BB54" s="60">
        <v>0</v>
      </c>
      <c r="BC54" s="55" t="s">
        <v>302</v>
      </c>
      <c r="BD54" s="55" t="s">
        <v>306</v>
      </c>
      <c r="BE54" s="55" t="s">
        <v>137</v>
      </c>
      <c r="BF54" s="55"/>
      <c r="BG54" s="55"/>
      <c r="BH54" s="55"/>
      <c r="BI54" s="55"/>
      <c r="BJ54" s="55"/>
      <c r="BK54" s="55"/>
      <c r="BL54" s="55"/>
      <c r="BM54" s="55"/>
      <c r="BN54" s="55"/>
      <c r="BO54" s="54" t="s">
        <v>215</v>
      </c>
    </row>
    <row r="55" spans="1:67" x14ac:dyDescent="0.25">
      <c r="A55" s="56" t="s">
        <v>84</v>
      </c>
      <c r="B55" s="56"/>
      <c r="C55" s="56"/>
      <c r="D55" s="56"/>
      <c r="E55" s="55" t="s">
        <v>342</v>
      </c>
      <c r="F55" s="55" t="s">
        <v>142</v>
      </c>
      <c r="G55" s="55" t="s">
        <v>85</v>
      </c>
      <c r="H55" s="55" t="s">
        <v>85</v>
      </c>
      <c r="I55" s="55" t="s">
        <v>55</v>
      </c>
      <c r="J55" s="55"/>
      <c r="K55" s="55"/>
      <c r="L55" s="55">
        <v>90</v>
      </c>
      <c r="M55" s="55">
        <v>230000000</v>
      </c>
      <c r="N55" s="55" t="s">
        <v>256</v>
      </c>
      <c r="O55" s="55" t="s">
        <v>257</v>
      </c>
      <c r="P55" s="55" t="s">
        <v>258</v>
      </c>
      <c r="Q55" s="55">
        <v>230000000</v>
      </c>
      <c r="R55" s="55" t="s">
        <v>132</v>
      </c>
      <c r="S55" s="55"/>
      <c r="T55" s="55" t="s">
        <v>260</v>
      </c>
      <c r="U55" s="55"/>
      <c r="V55" s="55"/>
      <c r="W55" s="143">
        <v>0</v>
      </c>
      <c r="X55" s="131">
        <v>100</v>
      </c>
      <c r="Y55" s="143">
        <v>0</v>
      </c>
      <c r="Z55" s="55"/>
      <c r="AA55" s="55" t="s">
        <v>261</v>
      </c>
      <c r="AB55" s="57">
        <v>1</v>
      </c>
      <c r="AC55" s="59">
        <v>9418500</v>
      </c>
      <c r="AD55" s="59">
        <v>9418500</v>
      </c>
      <c r="AE55" s="59">
        <v>10548720.000000002</v>
      </c>
      <c r="AF55" s="57">
        <v>1</v>
      </c>
      <c r="AG55" s="59">
        <v>11302200</v>
      </c>
      <c r="AH55" s="59">
        <v>11302200</v>
      </c>
      <c r="AI55" s="59">
        <v>12658464.000000002</v>
      </c>
      <c r="AJ55" s="57">
        <v>1</v>
      </c>
      <c r="AK55" s="59">
        <v>11302200</v>
      </c>
      <c r="AL55" s="59">
        <v>11302200</v>
      </c>
      <c r="AM55" s="59">
        <v>12658464.000000002</v>
      </c>
      <c r="AN55" s="55"/>
      <c r="AO55" s="55"/>
      <c r="AP55" s="55"/>
      <c r="AQ55" s="55"/>
      <c r="AR55" s="55"/>
      <c r="AS55" s="55"/>
      <c r="AT55" s="55"/>
      <c r="AU55" s="55"/>
      <c r="AV55" s="55"/>
      <c r="AW55" s="55"/>
      <c r="AX55" s="55"/>
      <c r="AY55" s="55"/>
      <c r="AZ55" s="55"/>
      <c r="BA55" s="60">
        <v>0</v>
      </c>
      <c r="BB55" s="60">
        <v>0</v>
      </c>
      <c r="BC55" s="55" t="s">
        <v>302</v>
      </c>
      <c r="BD55" s="55" t="s">
        <v>307</v>
      </c>
      <c r="BE55" s="55" t="s">
        <v>139</v>
      </c>
      <c r="BF55" s="55"/>
      <c r="BG55" s="55"/>
      <c r="BH55" s="55"/>
      <c r="BI55" s="55"/>
      <c r="BJ55" s="55"/>
      <c r="BK55" s="55"/>
      <c r="BL55" s="55"/>
      <c r="BM55" s="55"/>
      <c r="BN55" s="55"/>
      <c r="BO55" s="54" t="s">
        <v>215</v>
      </c>
    </row>
    <row r="56" spans="1:67" x14ac:dyDescent="0.25">
      <c r="A56" s="56" t="s">
        <v>84</v>
      </c>
      <c r="B56" s="56"/>
      <c r="C56" s="56"/>
      <c r="D56" s="56"/>
      <c r="E56" s="55" t="s">
        <v>343</v>
      </c>
      <c r="F56" s="55" t="s">
        <v>142</v>
      </c>
      <c r="G56" s="55" t="s">
        <v>85</v>
      </c>
      <c r="H56" s="55" t="s">
        <v>85</v>
      </c>
      <c r="I56" s="55" t="s">
        <v>55</v>
      </c>
      <c r="J56" s="55"/>
      <c r="K56" s="55"/>
      <c r="L56" s="55">
        <v>90</v>
      </c>
      <c r="M56" s="55">
        <v>230000000</v>
      </c>
      <c r="N56" s="55" t="s">
        <v>256</v>
      </c>
      <c r="O56" s="55" t="s">
        <v>257</v>
      </c>
      <c r="P56" s="55" t="s">
        <v>258</v>
      </c>
      <c r="Q56" s="55">
        <v>230000000</v>
      </c>
      <c r="R56" s="55" t="s">
        <v>134</v>
      </c>
      <c r="S56" s="55"/>
      <c r="T56" s="55" t="s">
        <v>260</v>
      </c>
      <c r="U56" s="55"/>
      <c r="V56" s="55"/>
      <c r="W56" s="143">
        <v>0</v>
      </c>
      <c r="X56" s="131">
        <v>100</v>
      </c>
      <c r="Y56" s="143">
        <v>0</v>
      </c>
      <c r="Z56" s="55"/>
      <c r="AA56" s="55" t="s">
        <v>261</v>
      </c>
      <c r="AB56" s="57">
        <v>1</v>
      </c>
      <c r="AC56" s="59">
        <v>7780500</v>
      </c>
      <c r="AD56" s="59">
        <v>7780500</v>
      </c>
      <c r="AE56" s="59">
        <v>8714160</v>
      </c>
      <c r="AF56" s="57">
        <v>1</v>
      </c>
      <c r="AG56" s="59">
        <v>9336600</v>
      </c>
      <c r="AH56" s="59">
        <v>9336600</v>
      </c>
      <c r="AI56" s="59">
        <v>10456992.000000002</v>
      </c>
      <c r="AJ56" s="57">
        <v>1</v>
      </c>
      <c r="AK56" s="59">
        <v>9336600</v>
      </c>
      <c r="AL56" s="59">
        <v>9336600</v>
      </c>
      <c r="AM56" s="59">
        <v>10456992.000000002</v>
      </c>
      <c r="AN56" s="55"/>
      <c r="AO56" s="55"/>
      <c r="AP56" s="55"/>
      <c r="AQ56" s="55"/>
      <c r="AR56" s="55"/>
      <c r="AS56" s="55"/>
      <c r="AT56" s="55"/>
      <c r="AU56" s="55"/>
      <c r="AV56" s="55"/>
      <c r="AW56" s="55"/>
      <c r="AX56" s="55"/>
      <c r="AY56" s="55"/>
      <c r="AZ56" s="55"/>
      <c r="BA56" s="60">
        <v>0</v>
      </c>
      <c r="BB56" s="60">
        <v>0</v>
      </c>
      <c r="BC56" s="55" t="s">
        <v>302</v>
      </c>
      <c r="BD56" s="55" t="s">
        <v>308</v>
      </c>
      <c r="BE56" s="55" t="s">
        <v>140</v>
      </c>
      <c r="BF56" s="55"/>
      <c r="BG56" s="55"/>
      <c r="BH56" s="55"/>
      <c r="BI56" s="55"/>
      <c r="BJ56" s="55"/>
      <c r="BK56" s="55"/>
      <c r="BL56" s="55"/>
      <c r="BM56" s="55"/>
      <c r="BN56" s="55"/>
      <c r="BO56" s="54" t="s">
        <v>215</v>
      </c>
    </row>
    <row r="57" spans="1:67" x14ac:dyDescent="0.25">
      <c r="A57" s="56" t="s">
        <v>58</v>
      </c>
      <c r="B57" s="56"/>
      <c r="C57" s="56"/>
      <c r="D57" s="56"/>
      <c r="E57" s="55" t="s">
        <v>262</v>
      </c>
      <c r="F57" s="55" t="s">
        <v>253</v>
      </c>
      <c r="G57" s="55" t="s">
        <v>65</v>
      </c>
      <c r="H57" s="55" t="s">
        <v>65</v>
      </c>
      <c r="I57" s="55" t="s">
        <v>51</v>
      </c>
      <c r="J57" s="55" t="s">
        <v>254</v>
      </c>
      <c r="K57" s="55"/>
      <c r="L57" s="55">
        <v>100</v>
      </c>
      <c r="M57" s="55" t="s">
        <v>255</v>
      </c>
      <c r="N57" s="55" t="s">
        <v>256</v>
      </c>
      <c r="O57" s="55" t="s">
        <v>257</v>
      </c>
      <c r="P57" s="55" t="s">
        <v>258</v>
      </c>
      <c r="Q57" s="55" t="s">
        <v>255</v>
      </c>
      <c r="R57" s="55" t="s">
        <v>83</v>
      </c>
      <c r="S57" s="55"/>
      <c r="T57" s="55"/>
      <c r="U57" s="55" t="s">
        <v>259</v>
      </c>
      <c r="V57" s="55" t="s">
        <v>260</v>
      </c>
      <c r="W57" s="143"/>
      <c r="X57" s="131">
        <v>100</v>
      </c>
      <c r="Y57" s="143"/>
      <c r="Z57" s="55"/>
      <c r="AA57" s="55" t="s">
        <v>261</v>
      </c>
      <c r="AB57" s="57">
        <v>1</v>
      </c>
      <c r="AC57" s="59">
        <v>24319967.039999999</v>
      </c>
      <c r="AD57" s="59">
        <v>24319967.039999999</v>
      </c>
      <c r="AE57" s="59">
        <v>27238363.084800001</v>
      </c>
      <c r="AF57" s="57"/>
      <c r="AG57" s="59"/>
      <c r="AH57" s="59">
        <v>24319967.039999999</v>
      </c>
      <c r="AI57" s="59">
        <v>27238363.084800001</v>
      </c>
      <c r="AJ57" s="57"/>
      <c r="AK57" s="59"/>
      <c r="AL57" s="59">
        <v>24319967.039999999</v>
      </c>
      <c r="AM57" s="59">
        <v>27238363.084800001</v>
      </c>
      <c r="AN57" s="55"/>
      <c r="AO57" s="55"/>
      <c r="AP57" s="55"/>
      <c r="AQ57" s="55"/>
      <c r="AR57" s="55"/>
      <c r="AS57" s="55"/>
      <c r="AT57" s="55"/>
      <c r="AU57" s="55"/>
      <c r="AV57" s="55"/>
      <c r="AW57" s="55"/>
      <c r="AX57" s="55"/>
      <c r="AY57" s="55"/>
      <c r="AZ57" s="55"/>
      <c r="BA57" s="60">
        <v>0</v>
      </c>
      <c r="BB57" s="60">
        <v>0</v>
      </c>
      <c r="BC57" s="55" t="s">
        <v>302</v>
      </c>
      <c r="BD57" s="55" t="s">
        <v>263</v>
      </c>
      <c r="BE57" s="55" t="s">
        <v>66</v>
      </c>
      <c r="BF57" s="55"/>
      <c r="BG57" s="55"/>
      <c r="BH57" s="55"/>
      <c r="BI57" s="55"/>
      <c r="BJ57" s="55"/>
      <c r="BK57" s="55"/>
      <c r="BL57" s="55"/>
      <c r="BM57" s="55"/>
      <c r="BN57" s="55"/>
      <c r="BO57" s="54" t="s">
        <v>215</v>
      </c>
    </row>
    <row r="58" spans="1:67" x14ac:dyDescent="0.25">
      <c r="A58" s="56" t="s">
        <v>58</v>
      </c>
      <c r="B58" s="56"/>
      <c r="C58" s="56"/>
      <c r="D58" s="56"/>
      <c r="E58" s="55" t="s">
        <v>278</v>
      </c>
      <c r="F58" s="55" t="s">
        <v>279</v>
      </c>
      <c r="G58" s="55" t="s">
        <v>280</v>
      </c>
      <c r="H58" s="55" t="s">
        <v>280</v>
      </c>
      <c r="I58" s="55" t="s">
        <v>55</v>
      </c>
      <c r="J58" s="55"/>
      <c r="K58" s="55"/>
      <c r="L58" s="55">
        <v>80</v>
      </c>
      <c r="M58" s="55" t="s">
        <v>255</v>
      </c>
      <c r="N58" s="55" t="s">
        <v>256</v>
      </c>
      <c r="O58" s="55" t="s">
        <v>257</v>
      </c>
      <c r="P58" s="55" t="s">
        <v>258</v>
      </c>
      <c r="Q58" s="55" t="s">
        <v>255</v>
      </c>
      <c r="R58" s="55" t="s">
        <v>134</v>
      </c>
      <c r="S58" s="55"/>
      <c r="T58" s="55"/>
      <c r="U58" s="55" t="s">
        <v>267</v>
      </c>
      <c r="V58" s="55" t="s">
        <v>260</v>
      </c>
      <c r="W58" s="143"/>
      <c r="X58" s="131">
        <v>100</v>
      </c>
      <c r="Y58" s="143"/>
      <c r="Z58" s="55"/>
      <c r="AA58" s="55" t="s">
        <v>261</v>
      </c>
      <c r="AB58" s="57">
        <v>1</v>
      </c>
      <c r="AC58" s="59">
        <v>12182040</v>
      </c>
      <c r="AD58" s="59">
        <v>12182040</v>
      </c>
      <c r="AE58" s="59">
        <v>13643884.800000001</v>
      </c>
      <c r="AF58" s="57"/>
      <c r="AG58" s="59"/>
      <c r="AH58" s="59">
        <v>17097600</v>
      </c>
      <c r="AI58" s="59">
        <v>19149312</v>
      </c>
      <c r="AJ58" s="57"/>
      <c r="AK58" s="59"/>
      <c r="AL58" s="59">
        <v>17097600</v>
      </c>
      <c r="AM58" s="59">
        <v>19149312</v>
      </c>
      <c r="AN58" s="55"/>
      <c r="AO58" s="55"/>
      <c r="AP58" s="55"/>
      <c r="AQ58" s="55"/>
      <c r="AR58" s="55"/>
      <c r="AS58" s="55"/>
      <c r="AT58" s="55"/>
      <c r="AU58" s="55"/>
      <c r="AV58" s="55"/>
      <c r="AW58" s="55"/>
      <c r="AX58" s="55"/>
      <c r="AY58" s="55"/>
      <c r="AZ58" s="55"/>
      <c r="BA58" s="60">
        <v>0</v>
      </c>
      <c r="BB58" s="60">
        <v>0</v>
      </c>
      <c r="BC58" s="55" t="s">
        <v>302</v>
      </c>
      <c r="BD58" s="55" t="s">
        <v>281</v>
      </c>
      <c r="BE58" s="55" t="s">
        <v>87</v>
      </c>
      <c r="BF58" s="55"/>
      <c r="BG58" s="55"/>
      <c r="BH58" s="55"/>
      <c r="BI58" s="55"/>
      <c r="BJ58" s="55"/>
      <c r="BK58" s="55"/>
      <c r="BL58" s="55"/>
      <c r="BM58" s="55"/>
      <c r="BN58" s="55"/>
      <c r="BO58" s="54" t="s">
        <v>215</v>
      </c>
    </row>
    <row r="59" spans="1:67" x14ac:dyDescent="0.25">
      <c r="A59" s="56" t="s">
        <v>58</v>
      </c>
      <c r="B59" s="56"/>
      <c r="C59" s="56"/>
      <c r="D59" s="56"/>
      <c r="E59" s="55" t="s">
        <v>282</v>
      </c>
      <c r="F59" s="55" t="s">
        <v>279</v>
      </c>
      <c r="G59" s="55" t="s">
        <v>280</v>
      </c>
      <c r="H59" s="55" t="s">
        <v>280</v>
      </c>
      <c r="I59" s="55" t="s">
        <v>55</v>
      </c>
      <c r="J59" s="55"/>
      <c r="K59" s="55"/>
      <c r="L59" s="55">
        <v>80</v>
      </c>
      <c r="M59" s="55" t="s">
        <v>255</v>
      </c>
      <c r="N59" s="55" t="s">
        <v>256</v>
      </c>
      <c r="O59" s="55" t="s">
        <v>257</v>
      </c>
      <c r="P59" s="55" t="s">
        <v>258</v>
      </c>
      <c r="Q59" s="55" t="s">
        <v>255</v>
      </c>
      <c r="R59" s="55" t="s">
        <v>132</v>
      </c>
      <c r="S59" s="55"/>
      <c r="T59" s="55"/>
      <c r="U59" s="55" t="s">
        <v>267</v>
      </c>
      <c r="V59" s="55" t="s">
        <v>260</v>
      </c>
      <c r="W59" s="143"/>
      <c r="X59" s="131">
        <v>100</v>
      </c>
      <c r="Y59" s="143"/>
      <c r="Z59" s="55"/>
      <c r="AA59" s="55" t="s">
        <v>261</v>
      </c>
      <c r="AB59" s="57">
        <v>1</v>
      </c>
      <c r="AC59" s="59">
        <v>10570365</v>
      </c>
      <c r="AD59" s="59">
        <v>10570365</v>
      </c>
      <c r="AE59" s="59">
        <v>11838808.800000001</v>
      </c>
      <c r="AF59" s="57"/>
      <c r="AG59" s="59"/>
      <c r="AH59" s="59">
        <v>14835600</v>
      </c>
      <c r="AI59" s="59">
        <v>16615872.000000002</v>
      </c>
      <c r="AJ59" s="57"/>
      <c r="AK59" s="59"/>
      <c r="AL59" s="59">
        <v>14835600</v>
      </c>
      <c r="AM59" s="59">
        <v>16615872.000000002</v>
      </c>
      <c r="AN59" s="55"/>
      <c r="AO59" s="55"/>
      <c r="AP59" s="55"/>
      <c r="AQ59" s="55"/>
      <c r="AR59" s="55"/>
      <c r="AS59" s="55"/>
      <c r="AT59" s="55"/>
      <c r="AU59" s="55"/>
      <c r="AV59" s="55"/>
      <c r="AW59" s="55"/>
      <c r="AX59" s="55"/>
      <c r="AY59" s="55"/>
      <c r="AZ59" s="55"/>
      <c r="BA59" s="60">
        <v>0</v>
      </c>
      <c r="BB59" s="60">
        <v>0</v>
      </c>
      <c r="BC59" s="55" t="s">
        <v>302</v>
      </c>
      <c r="BD59" s="55" t="s">
        <v>283</v>
      </c>
      <c r="BE59" s="55" t="s">
        <v>88</v>
      </c>
      <c r="BF59" s="55"/>
      <c r="BG59" s="55"/>
      <c r="BH59" s="55"/>
      <c r="BI59" s="55"/>
      <c r="BJ59" s="55"/>
      <c r="BK59" s="55"/>
      <c r="BL59" s="55"/>
      <c r="BM59" s="55"/>
      <c r="BN59" s="55"/>
      <c r="BO59" s="54" t="s">
        <v>215</v>
      </c>
    </row>
    <row r="60" spans="1:67" x14ac:dyDescent="0.25">
      <c r="A60" s="56" t="s">
        <v>58</v>
      </c>
      <c r="B60" s="56"/>
      <c r="C60" s="56"/>
      <c r="D60" s="56"/>
      <c r="E60" s="55" t="s">
        <v>284</v>
      </c>
      <c r="F60" s="55" t="s">
        <v>279</v>
      </c>
      <c r="G60" s="55" t="s">
        <v>280</v>
      </c>
      <c r="H60" s="55" t="s">
        <v>280</v>
      </c>
      <c r="I60" s="55" t="s">
        <v>55</v>
      </c>
      <c r="J60" s="55"/>
      <c r="K60" s="55"/>
      <c r="L60" s="55">
        <v>80</v>
      </c>
      <c r="M60" s="55" t="s">
        <v>255</v>
      </c>
      <c r="N60" s="55" t="s">
        <v>256</v>
      </c>
      <c r="O60" s="55" t="s">
        <v>257</v>
      </c>
      <c r="P60" s="55" t="s">
        <v>258</v>
      </c>
      <c r="Q60" s="55" t="s">
        <v>255</v>
      </c>
      <c r="R60" s="55" t="s">
        <v>138</v>
      </c>
      <c r="S60" s="55"/>
      <c r="T60" s="55"/>
      <c r="U60" s="55" t="s">
        <v>267</v>
      </c>
      <c r="V60" s="55" t="s">
        <v>260</v>
      </c>
      <c r="W60" s="143"/>
      <c r="X60" s="131">
        <v>100</v>
      </c>
      <c r="Y60" s="143"/>
      <c r="Z60" s="55"/>
      <c r="AA60" s="55" t="s">
        <v>261</v>
      </c>
      <c r="AB60" s="57">
        <v>1</v>
      </c>
      <c r="AC60" s="59">
        <v>14694030</v>
      </c>
      <c r="AD60" s="59">
        <v>14694030</v>
      </c>
      <c r="AE60" s="59">
        <v>16457313.600000001</v>
      </c>
      <c r="AF60" s="57"/>
      <c r="AG60" s="59"/>
      <c r="AH60" s="59">
        <v>20623200</v>
      </c>
      <c r="AI60" s="59">
        <v>23097984.000000004</v>
      </c>
      <c r="AJ60" s="57"/>
      <c r="AK60" s="59"/>
      <c r="AL60" s="59">
        <v>20623200</v>
      </c>
      <c r="AM60" s="59">
        <v>23097984.000000004</v>
      </c>
      <c r="AN60" s="55"/>
      <c r="AO60" s="55"/>
      <c r="AP60" s="55"/>
      <c r="AQ60" s="55"/>
      <c r="AR60" s="55"/>
      <c r="AS60" s="55"/>
      <c r="AT60" s="55"/>
      <c r="AU60" s="55"/>
      <c r="AV60" s="55"/>
      <c r="AW60" s="55"/>
      <c r="AX60" s="55"/>
      <c r="AY60" s="55"/>
      <c r="AZ60" s="55"/>
      <c r="BA60" s="60">
        <v>0</v>
      </c>
      <c r="BB60" s="60">
        <v>0</v>
      </c>
      <c r="BC60" s="55" t="s">
        <v>302</v>
      </c>
      <c r="BD60" s="55" t="s">
        <v>285</v>
      </c>
      <c r="BE60" s="55" t="s">
        <v>89</v>
      </c>
      <c r="BF60" s="55"/>
      <c r="BG60" s="55"/>
      <c r="BH60" s="55"/>
      <c r="BI60" s="55"/>
      <c r="BJ60" s="55"/>
      <c r="BK60" s="55"/>
      <c r="BL60" s="55"/>
      <c r="BM60" s="55"/>
      <c r="BN60" s="55"/>
      <c r="BO60" s="54" t="s">
        <v>215</v>
      </c>
    </row>
    <row r="61" spans="1:67" x14ac:dyDescent="0.25">
      <c r="A61" s="56" t="s">
        <v>58</v>
      </c>
      <c r="B61" s="56"/>
      <c r="C61" s="56"/>
      <c r="D61" s="56"/>
      <c r="E61" s="55" t="s">
        <v>286</v>
      </c>
      <c r="F61" s="55" t="s">
        <v>279</v>
      </c>
      <c r="G61" s="55" t="s">
        <v>280</v>
      </c>
      <c r="H61" s="55" t="s">
        <v>280</v>
      </c>
      <c r="I61" s="55" t="s">
        <v>55</v>
      </c>
      <c r="J61" s="55"/>
      <c r="K61" s="55"/>
      <c r="L61" s="55">
        <v>80</v>
      </c>
      <c r="M61" s="55" t="s">
        <v>255</v>
      </c>
      <c r="N61" s="55" t="s">
        <v>256</v>
      </c>
      <c r="O61" s="55" t="s">
        <v>257</v>
      </c>
      <c r="P61" s="55" t="s">
        <v>258</v>
      </c>
      <c r="Q61" s="55" t="s">
        <v>255</v>
      </c>
      <c r="R61" s="55" t="s">
        <v>136</v>
      </c>
      <c r="S61" s="55"/>
      <c r="T61" s="55"/>
      <c r="U61" s="55" t="s">
        <v>267</v>
      </c>
      <c r="V61" s="55" t="s">
        <v>260</v>
      </c>
      <c r="W61" s="143"/>
      <c r="X61" s="131">
        <v>100</v>
      </c>
      <c r="Y61" s="143"/>
      <c r="Z61" s="55"/>
      <c r="AA61" s="55" t="s">
        <v>261</v>
      </c>
      <c r="AB61" s="57">
        <v>1</v>
      </c>
      <c r="AC61" s="59">
        <v>9725625</v>
      </c>
      <c r="AD61" s="59">
        <v>9725625</v>
      </c>
      <c r="AE61" s="59">
        <v>10892700.000000002</v>
      </c>
      <c r="AF61" s="57"/>
      <c r="AG61" s="59"/>
      <c r="AH61" s="59">
        <v>13650000</v>
      </c>
      <c r="AI61" s="59">
        <v>15288000.000000002</v>
      </c>
      <c r="AJ61" s="57"/>
      <c r="AK61" s="59"/>
      <c r="AL61" s="59">
        <v>13650000</v>
      </c>
      <c r="AM61" s="59">
        <v>15288000.000000002</v>
      </c>
      <c r="AN61" s="55"/>
      <c r="AO61" s="55"/>
      <c r="AP61" s="55"/>
      <c r="AQ61" s="55"/>
      <c r="AR61" s="55"/>
      <c r="AS61" s="55"/>
      <c r="AT61" s="55"/>
      <c r="AU61" s="55"/>
      <c r="AV61" s="55"/>
      <c r="AW61" s="55"/>
      <c r="AX61" s="55"/>
      <c r="AY61" s="55"/>
      <c r="AZ61" s="55"/>
      <c r="BA61" s="60">
        <v>0</v>
      </c>
      <c r="BB61" s="60">
        <v>0</v>
      </c>
      <c r="BC61" s="55" t="s">
        <v>302</v>
      </c>
      <c r="BD61" s="55" t="s">
        <v>287</v>
      </c>
      <c r="BE61" s="55" t="s">
        <v>90</v>
      </c>
      <c r="BF61" s="55"/>
      <c r="BG61" s="55"/>
      <c r="BH61" s="55"/>
      <c r="BI61" s="55"/>
      <c r="BJ61" s="55"/>
      <c r="BK61" s="55"/>
      <c r="BL61" s="55"/>
      <c r="BM61" s="55"/>
      <c r="BN61" s="55"/>
      <c r="BO61" s="54" t="s">
        <v>215</v>
      </c>
    </row>
    <row r="62" spans="1:67" x14ac:dyDescent="0.25">
      <c r="A62" s="56" t="s">
        <v>58</v>
      </c>
      <c r="B62" s="56"/>
      <c r="C62" s="56"/>
      <c r="D62" s="56"/>
      <c r="E62" s="55" t="s">
        <v>288</v>
      </c>
      <c r="F62" s="55" t="s">
        <v>279</v>
      </c>
      <c r="G62" s="55" t="s">
        <v>280</v>
      </c>
      <c r="H62" s="55" t="s">
        <v>280</v>
      </c>
      <c r="I62" s="55" t="s">
        <v>55</v>
      </c>
      <c r="J62" s="55"/>
      <c r="K62" s="55"/>
      <c r="L62" s="55">
        <v>80</v>
      </c>
      <c r="M62" s="55" t="s">
        <v>255</v>
      </c>
      <c r="N62" s="55" t="s">
        <v>256</v>
      </c>
      <c r="O62" s="55" t="s">
        <v>257</v>
      </c>
      <c r="P62" s="55" t="s">
        <v>258</v>
      </c>
      <c r="Q62" s="55" t="s">
        <v>255</v>
      </c>
      <c r="R62" s="55" t="s">
        <v>276</v>
      </c>
      <c r="S62" s="55"/>
      <c r="T62" s="55"/>
      <c r="U62" s="55" t="s">
        <v>267</v>
      </c>
      <c r="V62" s="55" t="s">
        <v>260</v>
      </c>
      <c r="W62" s="143"/>
      <c r="X62" s="131">
        <v>100</v>
      </c>
      <c r="Y62" s="143"/>
      <c r="Z62" s="55"/>
      <c r="AA62" s="55" t="s">
        <v>261</v>
      </c>
      <c r="AB62" s="57">
        <v>1</v>
      </c>
      <c r="AC62" s="59">
        <v>2289690</v>
      </c>
      <c r="AD62" s="59">
        <v>2289690</v>
      </c>
      <c r="AE62" s="59">
        <v>2564452.8000000003</v>
      </c>
      <c r="AF62" s="57"/>
      <c r="AG62" s="59"/>
      <c r="AH62" s="59">
        <v>3213600</v>
      </c>
      <c r="AI62" s="59">
        <v>3599232.0000000005</v>
      </c>
      <c r="AJ62" s="57"/>
      <c r="AK62" s="59"/>
      <c r="AL62" s="59">
        <v>3213600</v>
      </c>
      <c r="AM62" s="59">
        <v>3599232.0000000005</v>
      </c>
      <c r="AN62" s="55"/>
      <c r="AO62" s="55"/>
      <c r="AP62" s="55"/>
      <c r="AQ62" s="55"/>
      <c r="AR62" s="55"/>
      <c r="AS62" s="55"/>
      <c r="AT62" s="55"/>
      <c r="AU62" s="55"/>
      <c r="AV62" s="55"/>
      <c r="AW62" s="55"/>
      <c r="AX62" s="55"/>
      <c r="AY62" s="55"/>
      <c r="AZ62" s="55"/>
      <c r="BA62" s="60">
        <v>0</v>
      </c>
      <c r="BB62" s="60">
        <v>0</v>
      </c>
      <c r="BC62" s="55" t="s">
        <v>302</v>
      </c>
      <c r="BD62" s="55" t="s">
        <v>289</v>
      </c>
      <c r="BE62" s="55" t="s">
        <v>91</v>
      </c>
      <c r="BF62" s="55"/>
      <c r="BG62" s="55"/>
      <c r="BH62" s="55"/>
      <c r="BI62" s="55"/>
      <c r="BJ62" s="55"/>
      <c r="BK62" s="55"/>
      <c r="BL62" s="55"/>
      <c r="BM62" s="55"/>
      <c r="BN62" s="55"/>
      <c r="BO62" s="54" t="s">
        <v>215</v>
      </c>
    </row>
    <row r="63" spans="1:67" x14ac:dyDescent="0.25">
      <c r="A63" s="56" t="s">
        <v>58</v>
      </c>
      <c r="B63" s="56"/>
      <c r="C63" s="56"/>
      <c r="D63" s="56"/>
      <c r="E63" s="55" t="s">
        <v>290</v>
      </c>
      <c r="F63" s="55" t="s">
        <v>291</v>
      </c>
      <c r="G63" s="55" t="s">
        <v>292</v>
      </c>
      <c r="H63" s="55" t="s">
        <v>292</v>
      </c>
      <c r="I63" s="55" t="s">
        <v>51</v>
      </c>
      <c r="J63" s="55" t="s">
        <v>293</v>
      </c>
      <c r="K63" s="55"/>
      <c r="L63" s="55">
        <v>100</v>
      </c>
      <c r="M63" s="55" t="s">
        <v>255</v>
      </c>
      <c r="N63" s="55" t="s">
        <v>256</v>
      </c>
      <c r="O63" s="55" t="s">
        <v>257</v>
      </c>
      <c r="P63" s="55" t="s">
        <v>258</v>
      </c>
      <c r="Q63" s="55" t="s">
        <v>255</v>
      </c>
      <c r="R63" s="55" t="s">
        <v>83</v>
      </c>
      <c r="S63" s="55"/>
      <c r="T63" s="55"/>
      <c r="U63" s="55" t="s">
        <v>259</v>
      </c>
      <c r="V63" s="55" t="s">
        <v>260</v>
      </c>
      <c r="W63" s="143"/>
      <c r="X63" s="131">
        <v>100</v>
      </c>
      <c r="Y63" s="143"/>
      <c r="Z63" s="55"/>
      <c r="AA63" s="55" t="s">
        <v>261</v>
      </c>
      <c r="AB63" s="57">
        <v>1</v>
      </c>
      <c r="AC63" s="59">
        <v>12084660</v>
      </c>
      <c r="AD63" s="59">
        <v>12084660</v>
      </c>
      <c r="AE63" s="59">
        <v>13534819.200000001</v>
      </c>
      <c r="AF63" s="57"/>
      <c r="AG63" s="59"/>
      <c r="AH63" s="59">
        <v>12084660</v>
      </c>
      <c r="AI63" s="59">
        <v>13534819.200000001</v>
      </c>
      <c r="AJ63" s="57"/>
      <c r="AK63" s="59"/>
      <c r="AL63" s="59">
        <v>12258540</v>
      </c>
      <c r="AM63" s="59">
        <v>13729564.800000001</v>
      </c>
      <c r="AN63" s="55"/>
      <c r="AO63" s="55"/>
      <c r="AP63" s="55"/>
      <c r="AQ63" s="55"/>
      <c r="AR63" s="55"/>
      <c r="AS63" s="55"/>
      <c r="AT63" s="55"/>
      <c r="AU63" s="55"/>
      <c r="AV63" s="55"/>
      <c r="AW63" s="55"/>
      <c r="AX63" s="55"/>
      <c r="AY63" s="55"/>
      <c r="AZ63" s="55"/>
      <c r="BA63" s="60">
        <v>0</v>
      </c>
      <c r="BB63" s="60">
        <v>0</v>
      </c>
      <c r="BC63" s="55" t="s">
        <v>302</v>
      </c>
      <c r="BD63" s="55" t="s">
        <v>294</v>
      </c>
      <c r="BE63" s="55" t="s">
        <v>72</v>
      </c>
      <c r="BF63" s="55"/>
      <c r="BG63" s="55"/>
      <c r="BH63" s="55"/>
      <c r="BI63" s="55"/>
      <c r="BJ63" s="55"/>
      <c r="BK63" s="55"/>
      <c r="BL63" s="55"/>
      <c r="BM63" s="55"/>
      <c r="BN63" s="55"/>
      <c r="BO63" s="54" t="s">
        <v>215</v>
      </c>
    </row>
    <row r="64" spans="1:67" x14ac:dyDescent="0.25">
      <c r="A64" s="11" t="s">
        <v>58</v>
      </c>
      <c r="B64" s="11"/>
      <c r="C64" s="11"/>
      <c r="D64" s="11"/>
      <c r="E64" s="144" t="s">
        <v>264</v>
      </c>
      <c r="F64" s="11" t="s">
        <v>265</v>
      </c>
      <c r="G64" s="11" t="s">
        <v>266</v>
      </c>
      <c r="H64" s="11" t="s">
        <v>266</v>
      </c>
      <c r="I64" s="54" t="s">
        <v>55</v>
      </c>
      <c r="J64" s="54"/>
      <c r="K64" s="23"/>
      <c r="L64" s="11">
        <v>100</v>
      </c>
      <c r="M64" s="36" t="s">
        <v>255</v>
      </c>
      <c r="N64" s="23" t="s">
        <v>256</v>
      </c>
      <c r="O64" s="11" t="s">
        <v>259</v>
      </c>
      <c r="P64" s="11" t="s">
        <v>258</v>
      </c>
      <c r="Q64" s="36" t="s">
        <v>255</v>
      </c>
      <c r="R64" s="11" t="s">
        <v>136</v>
      </c>
      <c r="S64" s="54"/>
      <c r="T64" s="54"/>
      <c r="U64" s="54" t="s">
        <v>267</v>
      </c>
      <c r="V64" s="54" t="s">
        <v>260</v>
      </c>
      <c r="W64" s="54"/>
      <c r="X64" s="54">
        <v>100</v>
      </c>
      <c r="Y64" s="54"/>
      <c r="Z64" s="54"/>
      <c r="AA64" s="54" t="s">
        <v>261</v>
      </c>
      <c r="AB64" s="75"/>
      <c r="AC64" s="31"/>
      <c r="AD64" s="145">
        <v>6363000</v>
      </c>
      <c r="AE64" s="146">
        <f t="shared" ref="AE64:AE68" si="23">IF(AA64="С НДС",AD64*1.12,AD64)</f>
        <v>7126560.0000000009</v>
      </c>
      <c r="AF64" s="145"/>
      <c r="AG64" s="31"/>
      <c r="AH64" s="145">
        <f>8330000+154000</f>
        <v>8484000</v>
      </c>
      <c r="AI64" s="145">
        <f t="shared" ref="AI64:AI68" si="24">IF(AA64="С НДС",AH64*1.12,AH64)</f>
        <v>9502080</v>
      </c>
      <c r="AJ64" s="145"/>
      <c r="AK64" s="31"/>
      <c r="AL64" s="145">
        <f>8330000+154000</f>
        <v>8484000</v>
      </c>
      <c r="AM64" s="145">
        <f t="shared" ref="AM64:AM68" si="25">IF(AA64="С НДС",AL64*1.12,AL64)</f>
        <v>9502080</v>
      </c>
      <c r="AN64" s="145"/>
      <c r="AO64" s="145"/>
      <c r="AP64" s="145"/>
      <c r="AQ64" s="145"/>
      <c r="AR64" s="145"/>
      <c r="AS64" s="145"/>
      <c r="AT64" s="145"/>
      <c r="AU64" s="145"/>
      <c r="AV64" s="145"/>
      <c r="AW64" s="145"/>
      <c r="AX64" s="145"/>
      <c r="AY64" s="145"/>
      <c r="AZ64" s="145"/>
      <c r="BA64" s="60">
        <v>0</v>
      </c>
      <c r="BB64" s="60">
        <v>0</v>
      </c>
      <c r="BC64" s="147">
        <v>120240021112</v>
      </c>
      <c r="BD64" s="11" t="s">
        <v>268</v>
      </c>
      <c r="BE64" s="11" t="s">
        <v>67</v>
      </c>
      <c r="BF64" s="54"/>
      <c r="BG64" s="54"/>
      <c r="BH64" s="54"/>
      <c r="BI64" s="54"/>
      <c r="BJ64" s="54"/>
      <c r="BK64" s="54"/>
      <c r="BL64" s="54"/>
      <c r="BM64" s="54"/>
      <c r="BN64" s="54"/>
      <c r="BO64" s="54" t="s">
        <v>475</v>
      </c>
    </row>
    <row r="65" spans="1:67" x14ac:dyDescent="0.25">
      <c r="A65" s="11" t="s">
        <v>58</v>
      </c>
      <c r="B65" s="11"/>
      <c r="C65" s="11"/>
      <c r="D65" s="11"/>
      <c r="E65" s="144" t="s">
        <v>269</v>
      </c>
      <c r="F65" s="11" t="s">
        <v>265</v>
      </c>
      <c r="G65" s="11" t="s">
        <v>266</v>
      </c>
      <c r="H65" s="11" t="s">
        <v>266</v>
      </c>
      <c r="I65" s="54" t="s">
        <v>55</v>
      </c>
      <c r="J65" s="54"/>
      <c r="K65" s="23"/>
      <c r="L65" s="11">
        <v>100</v>
      </c>
      <c r="M65" s="36" t="s">
        <v>255</v>
      </c>
      <c r="N65" s="23" t="s">
        <v>256</v>
      </c>
      <c r="O65" s="11" t="s">
        <v>259</v>
      </c>
      <c r="P65" s="11" t="s">
        <v>258</v>
      </c>
      <c r="Q65" s="36" t="s">
        <v>255</v>
      </c>
      <c r="R65" s="11" t="s">
        <v>134</v>
      </c>
      <c r="S65" s="54"/>
      <c r="T65" s="54"/>
      <c r="U65" s="54" t="s">
        <v>267</v>
      </c>
      <c r="V65" s="54" t="s">
        <v>260</v>
      </c>
      <c r="W65" s="54"/>
      <c r="X65" s="54">
        <v>100</v>
      </c>
      <c r="Y65" s="54"/>
      <c r="Z65" s="54"/>
      <c r="AA65" s="54" t="s">
        <v>261</v>
      </c>
      <c r="AB65" s="75"/>
      <c r="AC65" s="31"/>
      <c r="AD65" s="145">
        <v>27140400</v>
      </c>
      <c r="AE65" s="146">
        <f t="shared" si="23"/>
        <v>30397248.000000004</v>
      </c>
      <c r="AF65" s="145"/>
      <c r="AG65" s="31"/>
      <c r="AH65" s="145">
        <f>35438400+748800</f>
        <v>36187200</v>
      </c>
      <c r="AI65" s="145">
        <f t="shared" si="24"/>
        <v>40529664.000000007</v>
      </c>
      <c r="AJ65" s="145"/>
      <c r="AK65" s="31"/>
      <c r="AL65" s="145">
        <f>35438400+748800</f>
        <v>36187200</v>
      </c>
      <c r="AM65" s="145">
        <f t="shared" si="25"/>
        <v>40529664.000000007</v>
      </c>
      <c r="AN65" s="145"/>
      <c r="AO65" s="145"/>
      <c r="AP65" s="145"/>
      <c r="AQ65" s="145"/>
      <c r="AR65" s="145"/>
      <c r="AS65" s="145"/>
      <c r="AT65" s="145"/>
      <c r="AU65" s="145"/>
      <c r="AV65" s="145"/>
      <c r="AW65" s="145"/>
      <c r="AX65" s="145"/>
      <c r="AY65" s="145"/>
      <c r="AZ65" s="145"/>
      <c r="BA65" s="60">
        <v>0</v>
      </c>
      <c r="BB65" s="60">
        <v>0</v>
      </c>
      <c r="BC65" s="147">
        <v>120240021112</v>
      </c>
      <c r="BD65" s="11" t="s">
        <v>270</v>
      </c>
      <c r="BE65" s="11" t="s">
        <v>68</v>
      </c>
      <c r="BF65" s="54"/>
      <c r="BG65" s="54"/>
      <c r="BH65" s="54"/>
      <c r="BI65" s="54"/>
      <c r="BJ65" s="54"/>
      <c r="BK65" s="54"/>
      <c r="BL65" s="54"/>
      <c r="BM65" s="54"/>
      <c r="BN65" s="54"/>
      <c r="BO65" s="54" t="s">
        <v>475</v>
      </c>
    </row>
    <row r="66" spans="1:67" x14ac:dyDescent="0.25">
      <c r="A66" s="11" t="s">
        <v>58</v>
      </c>
      <c r="B66" s="11"/>
      <c r="C66" s="11"/>
      <c r="D66" s="11"/>
      <c r="E66" s="144" t="s">
        <v>271</v>
      </c>
      <c r="F66" s="11" t="s">
        <v>265</v>
      </c>
      <c r="G66" s="11" t="s">
        <v>266</v>
      </c>
      <c r="H66" s="11" t="s">
        <v>266</v>
      </c>
      <c r="I66" s="54" t="s">
        <v>55</v>
      </c>
      <c r="J66" s="54"/>
      <c r="K66" s="23"/>
      <c r="L66" s="11">
        <v>100</v>
      </c>
      <c r="M66" s="36" t="s">
        <v>255</v>
      </c>
      <c r="N66" s="23" t="s">
        <v>256</v>
      </c>
      <c r="O66" s="11" t="s">
        <v>259</v>
      </c>
      <c r="P66" s="11" t="s">
        <v>258</v>
      </c>
      <c r="Q66" s="36" t="s">
        <v>255</v>
      </c>
      <c r="R66" s="11" t="s">
        <v>138</v>
      </c>
      <c r="S66" s="54"/>
      <c r="T66" s="54"/>
      <c r="U66" s="54" t="s">
        <v>267</v>
      </c>
      <c r="V66" s="54" t="s">
        <v>260</v>
      </c>
      <c r="W66" s="54"/>
      <c r="X66" s="54">
        <v>100</v>
      </c>
      <c r="Y66" s="54"/>
      <c r="Z66" s="54"/>
      <c r="AA66" s="54" t="s">
        <v>261</v>
      </c>
      <c r="AB66" s="75"/>
      <c r="AC66" s="31"/>
      <c r="AD66" s="145">
        <v>12520200</v>
      </c>
      <c r="AE66" s="146">
        <f t="shared" si="23"/>
        <v>14022624.000000002</v>
      </c>
      <c r="AF66" s="145"/>
      <c r="AG66" s="31"/>
      <c r="AH66" s="145">
        <f>15142400+1114400+436800</f>
        <v>16693600</v>
      </c>
      <c r="AI66" s="145">
        <f t="shared" si="24"/>
        <v>18696832</v>
      </c>
      <c r="AJ66" s="145"/>
      <c r="AK66" s="31"/>
      <c r="AL66" s="145">
        <f>15142400+1114400+436800</f>
        <v>16693600</v>
      </c>
      <c r="AM66" s="145">
        <f t="shared" si="25"/>
        <v>18696832</v>
      </c>
      <c r="AN66" s="145"/>
      <c r="AO66" s="145"/>
      <c r="AP66" s="145"/>
      <c r="AQ66" s="145"/>
      <c r="AR66" s="145"/>
      <c r="AS66" s="145"/>
      <c r="AT66" s="145"/>
      <c r="AU66" s="145"/>
      <c r="AV66" s="145"/>
      <c r="AW66" s="145"/>
      <c r="AX66" s="145"/>
      <c r="AY66" s="145"/>
      <c r="AZ66" s="145"/>
      <c r="BA66" s="60">
        <v>0</v>
      </c>
      <c r="BB66" s="60">
        <v>0</v>
      </c>
      <c r="BC66" s="147">
        <v>120240021112</v>
      </c>
      <c r="BD66" s="11" t="s">
        <v>272</v>
      </c>
      <c r="BE66" s="11" t="s">
        <v>69</v>
      </c>
      <c r="BF66" s="54"/>
      <c r="BG66" s="54"/>
      <c r="BH66" s="54"/>
      <c r="BI66" s="54"/>
      <c r="BJ66" s="54"/>
      <c r="BK66" s="54"/>
      <c r="BL66" s="54"/>
      <c r="BM66" s="54"/>
      <c r="BN66" s="54"/>
      <c r="BO66" s="54" t="s">
        <v>475</v>
      </c>
    </row>
    <row r="67" spans="1:67" x14ac:dyDescent="0.25">
      <c r="A67" s="11" t="s">
        <v>58</v>
      </c>
      <c r="B67" s="11"/>
      <c r="C67" s="11"/>
      <c r="D67" s="11"/>
      <c r="E67" s="144" t="s">
        <v>273</v>
      </c>
      <c r="F67" s="11" t="s">
        <v>265</v>
      </c>
      <c r="G67" s="11" t="s">
        <v>266</v>
      </c>
      <c r="H67" s="11" t="s">
        <v>266</v>
      </c>
      <c r="I67" s="54" t="s">
        <v>55</v>
      </c>
      <c r="J67" s="54"/>
      <c r="K67" s="23"/>
      <c r="L67" s="11">
        <v>100</v>
      </c>
      <c r="M67" s="36" t="s">
        <v>255</v>
      </c>
      <c r="N67" s="23" t="s">
        <v>256</v>
      </c>
      <c r="O67" s="11" t="s">
        <v>259</v>
      </c>
      <c r="P67" s="11" t="s">
        <v>258</v>
      </c>
      <c r="Q67" s="36" t="s">
        <v>255</v>
      </c>
      <c r="R67" s="11" t="s">
        <v>132</v>
      </c>
      <c r="S67" s="54"/>
      <c r="T67" s="54"/>
      <c r="U67" s="54" t="s">
        <v>267</v>
      </c>
      <c r="V67" s="54" t="s">
        <v>260</v>
      </c>
      <c r="W67" s="54"/>
      <c r="X67" s="54">
        <v>100</v>
      </c>
      <c r="Y67" s="54"/>
      <c r="Z67" s="54"/>
      <c r="AA67" s="54" t="s">
        <v>261</v>
      </c>
      <c r="AB67" s="75"/>
      <c r="AC67" s="31"/>
      <c r="AD67" s="145">
        <v>10174125</v>
      </c>
      <c r="AE67" s="146">
        <f t="shared" si="23"/>
        <v>11395020.000000002</v>
      </c>
      <c r="AF67" s="145"/>
      <c r="AG67" s="31"/>
      <c r="AH67" s="145">
        <f>12720500+845000</f>
        <v>13565500</v>
      </c>
      <c r="AI67" s="145">
        <f t="shared" si="24"/>
        <v>15193360.000000002</v>
      </c>
      <c r="AJ67" s="145"/>
      <c r="AK67" s="31"/>
      <c r="AL67" s="145">
        <f>12720500+845000</f>
        <v>13565500</v>
      </c>
      <c r="AM67" s="145">
        <f t="shared" si="25"/>
        <v>15193360.000000002</v>
      </c>
      <c r="AN67" s="145"/>
      <c r="AO67" s="145"/>
      <c r="AP67" s="145"/>
      <c r="AQ67" s="145"/>
      <c r="AR67" s="145"/>
      <c r="AS67" s="145"/>
      <c r="AT67" s="145"/>
      <c r="AU67" s="145"/>
      <c r="AV67" s="145"/>
      <c r="AW67" s="145"/>
      <c r="AX67" s="145"/>
      <c r="AY67" s="145"/>
      <c r="AZ67" s="145"/>
      <c r="BA67" s="60">
        <v>0</v>
      </c>
      <c r="BB67" s="60">
        <v>0</v>
      </c>
      <c r="BC67" s="147">
        <v>120240021112</v>
      </c>
      <c r="BD67" s="11" t="s">
        <v>274</v>
      </c>
      <c r="BE67" s="11" t="s">
        <v>70</v>
      </c>
      <c r="BF67" s="54"/>
      <c r="BG67" s="54"/>
      <c r="BH67" s="54"/>
      <c r="BI67" s="54"/>
      <c r="BJ67" s="54"/>
      <c r="BK67" s="54"/>
      <c r="BL67" s="54"/>
      <c r="BM67" s="54"/>
      <c r="BN67" s="54"/>
      <c r="BO67" s="54" t="s">
        <v>475</v>
      </c>
    </row>
    <row r="68" spans="1:67" x14ac:dyDescent="0.25">
      <c r="A68" s="11" t="s">
        <v>58</v>
      </c>
      <c r="B68" s="11"/>
      <c r="C68" s="11"/>
      <c r="D68" s="11"/>
      <c r="E68" s="144" t="s">
        <v>275</v>
      </c>
      <c r="F68" s="11" t="s">
        <v>265</v>
      </c>
      <c r="G68" s="11" t="s">
        <v>266</v>
      </c>
      <c r="H68" s="11" t="s">
        <v>266</v>
      </c>
      <c r="I68" s="54" t="s">
        <v>55</v>
      </c>
      <c r="J68" s="54"/>
      <c r="K68" s="23"/>
      <c r="L68" s="11">
        <v>100</v>
      </c>
      <c r="M68" s="36" t="s">
        <v>255</v>
      </c>
      <c r="N68" s="23" t="s">
        <v>256</v>
      </c>
      <c r="O68" s="11" t="s">
        <v>259</v>
      </c>
      <c r="P68" s="11" t="s">
        <v>258</v>
      </c>
      <c r="Q68" s="36" t="s">
        <v>255</v>
      </c>
      <c r="R68" s="11" t="s">
        <v>276</v>
      </c>
      <c r="S68" s="54"/>
      <c r="T68" s="54"/>
      <c r="U68" s="54" t="s">
        <v>267</v>
      </c>
      <c r="V68" s="54" t="s">
        <v>260</v>
      </c>
      <c r="W68" s="54"/>
      <c r="X68" s="54">
        <v>100</v>
      </c>
      <c r="Y68" s="54"/>
      <c r="Z68" s="54"/>
      <c r="AA68" s="54" t="s">
        <v>261</v>
      </c>
      <c r="AB68" s="75"/>
      <c r="AC68" s="31"/>
      <c r="AD68" s="145">
        <v>4391625</v>
      </c>
      <c r="AE68" s="146">
        <f t="shared" si="23"/>
        <v>4918620.0000000009</v>
      </c>
      <c r="AF68" s="145"/>
      <c r="AG68" s="31"/>
      <c r="AH68" s="145">
        <f>2544500+1855000+1456000</f>
        <v>5855500</v>
      </c>
      <c r="AI68" s="145">
        <f t="shared" si="24"/>
        <v>6558160.0000000009</v>
      </c>
      <c r="AJ68" s="145"/>
      <c r="AK68" s="31"/>
      <c r="AL68" s="145">
        <f>2544500+1855000+1456000</f>
        <v>5855500</v>
      </c>
      <c r="AM68" s="145">
        <f t="shared" si="25"/>
        <v>6558160.0000000009</v>
      </c>
      <c r="AN68" s="145"/>
      <c r="AO68" s="145"/>
      <c r="AP68" s="145"/>
      <c r="AQ68" s="145"/>
      <c r="AR68" s="145"/>
      <c r="AS68" s="145"/>
      <c r="AT68" s="145"/>
      <c r="AU68" s="145"/>
      <c r="AV68" s="145"/>
      <c r="AW68" s="145"/>
      <c r="AX68" s="145"/>
      <c r="AY68" s="145"/>
      <c r="AZ68" s="145"/>
      <c r="BA68" s="60">
        <v>0</v>
      </c>
      <c r="BB68" s="60">
        <v>0</v>
      </c>
      <c r="BC68" s="147">
        <v>120240021112</v>
      </c>
      <c r="BD68" s="11" t="s">
        <v>277</v>
      </c>
      <c r="BE68" s="11" t="s">
        <v>71</v>
      </c>
      <c r="BF68" s="54"/>
      <c r="BG68" s="54"/>
      <c r="BH68" s="54"/>
      <c r="BI68" s="54"/>
      <c r="BJ68" s="54"/>
      <c r="BK68" s="54"/>
      <c r="BL68" s="54"/>
      <c r="BM68" s="54"/>
      <c r="BN68" s="54"/>
      <c r="BO68" s="54" t="s">
        <v>475</v>
      </c>
    </row>
    <row r="69" spans="1:67" s="66" customFormat="1" ht="14.25" customHeight="1" x14ac:dyDescent="0.2">
      <c r="A69" s="11"/>
      <c r="B69" s="11"/>
      <c r="C69" s="11"/>
      <c r="D69" s="11"/>
      <c r="E69" s="117" t="s">
        <v>362</v>
      </c>
      <c r="F69" s="11"/>
      <c r="G69" s="11"/>
      <c r="H69" s="11"/>
      <c r="I69" s="11"/>
      <c r="J69" s="11"/>
      <c r="K69" s="11"/>
      <c r="L69" s="11"/>
      <c r="M69" s="11"/>
      <c r="N69" s="11"/>
      <c r="O69" s="11"/>
      <c r="P69" s="11"/>
      <c r="Q69" s="11"/>
      <c r="R69" s="11"/>
      <c r="S69" s="11"/>
      <c r="T69" s="11"/>
      <c r="U69" s="11"/>
      <c r="V69" s="11"/>
      <c r="W69" s="126"/>
      <c r="X69" s="126"/>
      <c r="Y69" s="126"/>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39">
        <f>SUM(BA36:BA68)</f>
        <v>0</v>
      </c>
      <c r="BB69" s="139">
        <f>SUM(BB36:BB68)</f>
        <v>0</v>
      </c>
      <c r="BC69" s="11"/>
      <c r="BD69" s="11"/>
      <c r="BE69" s="11"/>
      <c r="BF69" s="11"/>
      <c r="BG69" s="11"/>
      <c r="BH69" s="11"/>
      <c r="BI69" s="11"/>
      <c r="BJ69" s="11"/>
      <c r="BK69" s="11"/>
      <c r="BL69" s="11"/>
      <c r="BM69" s="11"/>
      <c r="BN69" s="11"/>
      <c r="BO69" s="11"/>
    </row>
    <row r="70" spans="1:67" s="66" customFormat="1" ht="14.25" customHeight="1" x14ac:dyDescent="0.2">
      <c r="A70" s="11"/>
      <c r="B70" s="11"/>
      <c r="C70" s="11"/>
      <c r="D70" s="11"/>
      <c r="E70" s="117" t="s">
        <v>358</v>
      </c>
      <c r="F70" s="11"/>
      <c r="G70" s="11"/>
      <c r="H70" s="11"/>
      <c r="I70" s="11"/>
      <c r="J70" s="11"/>
      <c r="K70" s="11"/>
      <c r="L70" s="11"/>
      <c r="M70" s="11"/>
      <c r="N70" s="11"/>
      <c r="O70" s="11"/>
      <c r="P70" s="11"/>
      <c r="Q70" s="11"/>
      <c r="R70" s="11"/>
      <c r="S70" s="11"/>
      <c r="T70" s="11"/>
      <c r="U70" s="11"/>
      <c r="V70" s="11"/>
      <c r="W70" s="126"/>
      <c r="X70" s="126"/>
      <c r="Y70" s="126"/>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row>
    <row r="71" spans="1:67" x14ac:dyDescent="0.25">
      <c r="A71" s="56" t="s">
        <v>84</v>
      </c>
      <c r="B71" s="56"/>
      <c r="C71" s="56"/>
      <c r="D71" s="56"/>
      <c r="E71" s="55" t="s">
        <v>364</v>
      </c>
      <c r="F71" s="55" t="s">
        <v>144</v>
      </c>
      <c r="G71" s="55" t="s">
        <v>130</v>
      </c>
      <c r="H71" s="55" t="s">
        <v>130</v>
      </c>
      <c r="I71" s="55" t="s">
        <v>55</v>
      </c>
      <c r="J71" s="55"/>
      <c r="K71" s="55"/>
      <c r="L71" s="55">
        <v>100</v>
      </c>
      <c r="M71" s="55" t="s">
        <v>255</v>
      </c>
      <c r="N71" s="55" t="s">
        <v>256</v>
      </c>
      <c r="O71" s="55" t="s">
        <v>259</v>
      </c>
      <c r="P71" s="55" t="s">
        <v>258</v>
      </c>
      <c r="Q71" s="55" t="s">
        <v>255</v>
      </c>
      <c r="R71" s="55" t="s">
        <v>60</v>
      </c>
      <c r="S71" s="55"/>
      <c r="T71" s="55" t="s">
        <v>260</v>
      </c>
      <c r="U71" s="55"/>
      <c r="V71" s="55"/>
      <c r="W71" s="143">
        <v>0</v>
      </c>
      <c r="X71" s="131">
        <v>100</v>
      </c>
      <c r="Y71" s="143">
        <v>0</v>
      </c>
      <c r="Z71" s="55"/>
      <c r="AA71" s="55" t="s">
        <v>261</v>
      </c>
      <c r="AB71" s="57">
        <v>1</v>
      </c>
      <c r="AC71" s="59">
        <v>9984000</v>
      </c>
      <c r="AD71" s="59">
        <f>AC71*AB71</f>
        <v>9984000</v>
      </c>
      <c r="AE71" s="59">
        <f>IF(AA71="С НДС",AD71*1.12,AD71)</f>
        <v>11182080.000000002</v>
      </c>
      <c r="AF71" s="57">
        <v>1</v>
      </c>
      <c r="AG71" s="59">
        <v>12460032</v>
      </c>
      <c r="AH71" s="59">
        <f>AG71*AF71</f>
        <v>12460032</v>
      </c>
      <c r="AI71" s="59">
        <f>IF(AA71="С НДС",AH71*1.12,AH71)</f>
        <v>13955235.840000002</v>
      </c>
      <c r="AJ71" s="57">
        <v>1</v>
      </c>
      <c r="AK71" s="59">
        <v>12958433.280000001</v>
      </c>
      <c r="AL71" s="59">
        <f>AK71*AJ71</f>
        <v>12958433.280000001</v>
      </c>
      <c r="AM71" s="59">
        <f>IF(AA71="С НДС",AL71*1.12,AL71)</f>
        <v>14513445.273600003</v>
      </c>
      <c r="AN71" s="55"/>
      <c r="AO71" s="55"/>
      <c r="AP71" s="55"/>
      <c r="AQ71" s="55"/>
      <c r="AR71" s="55"/>
      <c r="AS71" s="55"/>
      <c r="AT71" s="55"/>
      <c r="AU71" s="55"/>
      <c r="AV71" s="55"/>
      <c r="AW71" s="55"/>
      <c r="AX71" s="55"/>
      <c r="AY71" s="55"/>
      <c r="AZ71" s="55"/>
      <c r="BA71" s="60">
        <f>SUM(AX71,AT71,AP71,AH71,AD71,AL71)</f>
        <v>35402465.280000001</v>
      </c>
      <c r="BB71" s="60">
        <f>IF(AA71="С НДС",BA71*1.12,BA71)</f>
        <v>39650761.113600008</v>
      </c>
      <c r="BC71" s="55" t="s">
        <v>302</v>
      </c>
      <c r="BD71" s="55" t="s">
        <v>309</v>
      </c>
      <c r="BE71" s="55" t="s">
        <v>80</v>
      </c>
      <c r="BF71" s="55"/>
      <c r="BG71" s="55"/>
      <c r="BH71" s="55"/>
      <c r="BI71" s="55"/>
      <c r="BJ71" s="55"/>
      <c r="BK71" s="55"/>
      <c r="BL71" s="55"/>
      <c r="BM71" s="55"/>
      <c r="BN71" s="55"/>
      <c r="BO71" s="55"/>
    </row>
    <row r="72" spans="1:67" x14ac:dyDescent="0.25">
      <c r="A72" s="56" t="s">
        <v>84</v>
      </c>
      <c r="B72" s="56"/>
      <c r="C72" s="56"/>
      <c r="D72" s="56"/>
      <c r="E72" s="55" t="s">
        <v>365</v>
      </c>
      <c r="F72" s="55" t="s">
        <v>146</v>
      </c>
      <c r="G72" s="55" t="s">
        <v>81</v>
      </c>
      <c r="H72" s="55" t="s">
        <v>82</v>
      </c>
      <c r="I72" s="55" t="s">
        <v>55</v>
      </c>
      <c r="J72" s="55"/>
      <c r="K72" s="55"/>
      <c r="L72" s="55">
        <v>20</v>
      </c>
      <c r="M72" s="55" t="s">
        <v>255</v>
      </c>
      <c r="N72" s="55" t="s">
        <v>256</v>
      </c>
      <c r="O72" s="55" t="s">
        <v>259</v>
      </c>
      <c r="P72" s="55" t="s">
        <v>258</v>
      </c>
      <c r="Q72" s="55" t="s">
        <v>255</v>
      </c>
      <c r="R72" s="55" t="s">
        <v>147</v>
      </c>
      <c r="S72" s="55"/>
      <c r="T72" s="55" t="s">
        <v>260</v>
      </c>
      <c r="U72" s="55"/>
      <c r="V72" s="55"/>
      <c r="W72" s="143">
        <v>0</v>
      </c>
      <c r="X72" s="131">
        <v>100</v>
      </c>
      <c r="Y72" s="143">
        <v>0</v>
      </c>
      <c r="Z72" s="55"/>
      <c r="AA72" s="55" t="s">
        <v>261</v>
      </c>
      <c r="AB72" s="57">
        <v>1</v>
      </c>
      <c r="AC72" s="59">
        <v>7919941.6699999999</v>
      </c>
      <c r="AD72" s="59">
        <f t="shared" ref="AD72:AD103" si="26">AC72*AB72</f>
        <v>7919941.6699999999</v>
      </c>
      <c r="AE72" s="59">
        <f t="shared" ref="AE72:AE103" si="27">IF(AA72="С НДС",AD72*1.12,AD72)</f>
        <v>8870334.6704000011</v>
      </c>
      <c r="AF72" s="57">
        <v>1</v>
      </c>
      <c r="AG72" s="59">
        <v>9884087.2000000011</v>
      </c>
      <c r="AH72" s="59">
        <f t="shared" ref="AH72:AH103" si="28">AG72*AF72</f>
        <v>9884087.2000000011</v>
      </c>
      <c r="AI72" s="59">
        <f t="shared" ref="AI72:AI103" si="29">IF(AA72="С НДС",AH72*1.12,AH72)</f>
        <v>11070177.664000003</v>
      </c>
      <c r="AJ72" s="57">
        <v>1</v>
      </c>
      <c r="AK72" s="59">
        <v>10279450.689999999</v>
      </c>
      <c r="AL72" s="59">
        <f t="shared" ref="AL72:AL103" si="30">AK72*AJ72</f>
        <v>10279450.689999999</v>
      </c>
      <c r="AM72" s="59">
        <f t="shared" ref="AM72:AM103" si="31">IF(AA72="С НДС",AL72*1.12,AL72)</f>
        <v>11512984.7728</v>
      </c>
      <c r="AN72" s="55"/>
      <c r="AO72" s="55"/>
      <c r="AP72" s="55"/>
      <c r="AQ72" s="55"/>
      <c r="AR72" s="55"/>
      <c r="AS72" s="55"/>
      <c r="AT72" s="55"/>
      <c r="AU72" s="55"/>
      <c r="AV72" s="55"/>
      <c r="AW72" s="55"/>
      <c r="AX72" s="55"/>
      <c r="AY72" s="55"/>
      <c r="AZ72" s="55"/>
      <c r="BA72" s="60">
        <f t="shared" ref="BA72:BA103" si="32">SUM(AX72,AT72,AP72,AH72,AD72,AL72)</f>
        <v>28083479.560000002</v>
      </c>
      <c r="BB72" s="60">
        <f t="shared" ref="BB72:BB103" si="33">IF(AA72="С НДС",BA72*1.12,BA72)</f>
        <v>31453497.107200004</v>
      </c>
      <c r="BC72" s="55" t="s">
        <v>302</v>
      </c>
      <c r="BD72" s="55" t="s">
        <v>310</v>
      </c>
      <c r="BE72" s="55" t="s">
        <v>311</v>
      </c>
      <c r="BF72" s="55"/>
      <c r="BG72" s="55"/>
      <c r="BH72" s="55"/>
      <c r="BI72" s="55"/>
      <c r="BJ72" s="55"/>
      <c r="BK72" s="55"/>
      <c r="BL72" s="55"/>
      <c r="BM72" s="55"/>
      <c r="BN72" s="55"/>
      <c r="BO72" s="55"/>
    </row>
    <row r="73" spans="1:67" x14ac:dyDescent="0.25">
      <c r="A73" s="56" t="s">
        <v>84</v>
      </c>
      <c r="B73" s="56"/>
      <c r="C73" s="56"/>
      <c r="D73" s="56"/>
      <c r="E73" s="55" t="s">
        <v>366</v>
      </c>
      <c r="F73" s="55" t="s">
        <v>146</v>
      </c>
      <c r="G73" s="55" t="s">
        <v>81</v>
      </c>
      <c r="H73" s="55" t="s">
        <v>82</v>
      </c>
      <c r="I73" s="55" t="s">
        <v>55</v>
      </c>
      <c r="J73" s="55"/>
      <c r="K73" s="55"/>
      <c r="L73" s="55">
        <v>20</v>
      </c>
      <c r="M73" s="55" t="s">
        <v>255</v>
      </c>
      <c r="N73" s="55" t="s">
        <v>256</v>
      </c>
      <c r="O73" s="55" t="s">
        <v>259</v>
      </c>
      <c r="P73" s="55" t="s">
        <v>258</v>
      </c>
      <c r="Q73" s="55" t="s">
        <v>255</v>
      </c>
      <c r="R73" s="55" t="s">
        <v>63</v>
      </c>
      <c r="S73" s="55"/>
      <c r="T73" s="55" t="s">
        <v>260</v>
      </c>
      <c r="U73" s="55"/>
      <c r="V73" s="55"/>
      <c r="W73" s="143">
        <v>0</v>
      </c>
      <c r="X73" s="131">
        <v>100</v>
      </c>
      <c r="Y73" s="143">
        <v>0</v>
      </c>
      <c r="Z73" s="55"/>
      <c r="AA73" s="55" t="s">
        <v>261</v>
      </c>
      <c r="AB73" s="57">
        <v>1</v>
      </c>
      <c r="AC73" s="59">
        <v>7874050</v>
      </c>
      <c r="AD73" s="59">
        <f t="shared" si="26"/>
        <v>7874050</v>
      </c>
      <c r="AE73" s="59">
        <f t="shared" si="27"/>
        <v>8818936</v>
      </c>
      <c r="AF73" s="57">
        <v>1</v>
      </c>
      <c r="AG73" s="59">
        <v>9826814.4000000004</v>
      </c>
      <c r="AH73" s="59">
        <f t="shared" si="28"/>
        <v>9826814.4000000004</v>
      </c>
      <c r="AI73" s="59">
        <f t="shared" si="29"/>
        <v>11006032.128000002</v>
      </c>
      <c r="AJ73" s="57">
        <v>1</v>
      </c>
      <c r="AK73" s="59">
        <v>10219886.98</v>
      </c>
      <c r="AL73" s="59">
        <f t="shared" si="30"/>
        <v>10219886.98</v>
      </c>
      <c r="AM73" s="59">
        <f t="shared" si="31"/>
        <v>11446273.417600002</v>
      </c>
      <c r="AN73" s="55"/>
      <c r="AO73" s="55"/>
      <c r="AP73" s="55"/>
      <c r="AQ73" s="55"/>
      <c r="AR73" s="55"/>
      <c r="AS73" s="55"/>
      <c r="AT73" s="55"/>
      <c r="AU73" s="55"/>
      <c r="AV73" s="55"/>
      <c r="AW73" s="55"/>
      <c r="AX73" s="55"/>
      <c r="AY73" s="55"/>
      <c r="AZ73" s="55"/>
      <c r="BA73" s="60">
        <f t="shared" si="32"/>
        <v>27920751.379999999</v>
      </c>
      <c r="BB73" s="60">
        <f t="shared" si="33"/>
        <v>31271241.545600001</v>
      </c>
      <c r="BC73" s="55" t="s">
        <v>302</v>
      </c>
      <c r="BD73" s="55" t="s">
        <v>312</v>
      </c>
      <c r="BE73" s="55" t="s">
        <v>313</v>
      </c>
      <c r="BF73" s="55"/>
      <c r="BG73" s="55"/>
      <c r="BH73" s="55"/>
      <c r="BI73" s="55"/>
      <c r="BJ73" s="55"/>
      <c r="BK73" s="55"/>
      <c r="BL73" s="55"/>
      <c r="BM73" s="55"/>
      <c r="BN73" s="55"/>
      <c r="BO73" s="55"/>
    </row>
    <row r="74" spans="1:67" x14ac:dyDescent="0.25">
      <c r="A74" s="56" t="s">
        <v>84</v>
      </c>
      <c r="B74" s="56"/>
      <c r="C74" s="56"/>
      <c r="D74" s="56"/>
      <c r="E74" s="55" t="s">
        <v>367</v>
      </c>
      <c r="F74" s="55" t="s">
        <v>146</v>
      </c>
      <c r="G74" s="55" t="s">
        <v>81</v>
      </c>
      <c r="H74" s="55" t="s">
        <v>82</v>
      </c>
      <c r="I74" s="55" t="s">
        <v>55</v>
      </c>
      <c r="J74" s="55"/>
      <c r="K74" s="55"/>
      <c r="L74" s="55">
        <v>20</v>
      </c>
      <c r="M74" s="55" t="s">
        <v>255</v>
      </c>
      <c r="N74" s="55" t="s">
        <v>256</v>
      </c>
      <c r="O74" s="55" t="s">
        <v>259</v>
      </c>
      <c r="P74" s="55" t="s">
        <v>258</v>
      </c>
      <c r="Q74" s="55" t="s">
        <v>255</v>
      </c>
      <c r="R74" s="55" t="s">
        <v>150</v>
      </c>
      <c r="S74" s="55"/>
      <c r="T74" s="55" t="s">
        <v>260</v>
      </c>
      <c r="U74" s="55"/>
      <c r="V74" s="55"/>
      <c r="W74" s="143">
        <v>0</v>
      </c>
      <c r="X74" s="131">
        <v>100</v>
      </c>
      <c r="Y74" s="143">
        <v>0</v>
      </c>
      <c r="Z74" s="55"/>
      <c r="AA74" s="55" t="s">
        <v>261</v>
      </c>
      <c r="AB74" s="57">
        <v>1</v>
      </c>
      <c r="AC74" s="59">
        <v>5624316.6699999999</v>
      </c>
      <c r="AD74" s="59">
        <f t="shared" si="26"/>
        <v>5624316.6699999999</v>
      </c>
      <c r="AE74" s="59">
        <f t="shared" si="27"/>
        <v>6299234.6704000002</v>
      </c>
      <c r="AF74" s="57">
        <v>1</v>
      </c>
      <c r="AG74" s="59">
        <v>7019147.2000000002</v>
      </c>
      <c r="AH74" s="59">
        <f t="shared" si="28"/>
        <v>7019147.2000000002</v>
      </c>
      <c r="AI74" s="59">
        <f t="shared" si="29"/>
        <v>7861444.864000001</v>
      </c>
      <c r="AJ74" s="57">
        <v>1</v>
      </c>
      <c r="AK74" s="59">
        <v>7299913.0899999999</v>
      </c>
      <c r="AL74" s="59">
        <f t="shared" si="30"/>
        <v>7299913.0899999999</v>
      </c>
      <c r="AM74" s="59">
        <f t="shared" si="31"/>
        <v>8175902.6608000007</v>
      </c>
      <c r="AN74" s="55"/>
      <c r="AO74" s="55"/>
      <c r="AP74" s="55"/>
      <c r="AQ74" s="55"/>
      <c r="AR74" s="55"/>
      <c r="AS74" s="55"/>
      <c r="AT74" s="55"/>
      <c r="AU74" s="55"/>
      <c r="AV74" s="55"/>
      <c r="AW74" s="55"/>
      <c r="AX74" s="55"/>
      <c r="AY74" s="55"/>
      <c r="AZ74" s="55"/>
      <c r="BA74" s="60">
        <f t="shared" si="32"/>
        <v>19943376.960000001</v>
      </c>
      <c r="BB74" s="60">
        <f t="shared" si="33"/>
        <v>22336582.195200004</v>
      </c>
      <c r="BC74" s="55" t="s">
        <v>302</v>
      </c>
      <c r="BD74" s="55" t="s">
        <v>314</v>
      </c>
      <c r="BE74" s="55" t="s">
        <v>315</v>
      </c>
      <c r="BF74" s="55"/>
      <c r="BG74" s="55"/>
      <c r="BH74" s="55"/>
      <c r="BI74" s="55"/>
      <c r="BJ74" s="55"/>
      <c r="BK74" s="55"/>
      <c r="BL74" s="55"/>
      <c r="BM74" s="55"/>
      <c r="BN74" s="55"/>
      <c r="BO74" s="55"/>
    </row>
    <row r="75" spans="1:67" x14ac:dyDescent="0.25">
      <c r="A75" s="56" t="s">
        <v>84</v>
      </c>
      <c r="B75" s="56"/>
      <c r="C75" s="56"/>
      <c r="D75" s="56"/>
      <c r="E75" s="55" t="s">
        <v>368</v>
      </c>
      <c r="F75" s="55" t="s">
        <v>146</v>
      </c>
      <c r="G75" s="55" t="s">
        <v>81</v>
      </c>
      <c r="H75" s="55" t="s">
        <v>82</v>
      </c>
      <c r="I75" s="55" t="s">
        <v>55</v>
      </c>
      <c r="J75" s="55"/>
      <c r="K75" s="55"/>
      <c r="L75" s="55">
        <v>20</v>
      </c>
      <c r="M75" s="55" t="s">
        <v>255</v>
      </c>
      <c r="N75" s="55" t="s">
        <v>256</v>
      </c>
      <c r="O75" s="55" t="s">
        <v>259</v>
      </c>
      <c r="P75" s="55" t="s">
        <v>258</v>
      </c>
      <c r="Q75" s="55" t="s">
        <v>255</v>
      </c>
      <c r="R75" s="55" t="s">
        <v>152</v>
      </c>
      <c r="S75" s="55"/>
      <c r="T75" s="55" t="s">
        <v>260</v>
      </c>
      <c r="U75" s="55"/>
      <c r="V75" s="55"/>
      <c r="W75" s="143">
        <v>0</v>
      </c>
      <c r="X75" s="131">
        <v>100</v>
      </c>
      <c r="Y75" s="143">
        <v>0</v>
      </c>
      <c r="Z75" s="55"/>
      <c r="AA75" s="55" t="s">
        <v>261</v>
      </c>
      <c r="AB75" s="57">
        <v>1</v>
      </c>
      <c r="AC75" s="59">
        <v>8220787.2800000003</v>
      </c>
      <c r="AD75" s="59">
        <f t="shared" si="26"/>
        <v>8220787.2800000003</v>
      </c>
      <c r="AE75" s="59">
        <f t="shared" si="27"/>
        <v>9207281.7536000013</v>
      </c>
      <c r="AF75" s="57">
        <v>1</v>
      </c>
      <c r="AG75" s="59">
        <v>10259542.529999999</v>
      </c>
      <c r="AH75" s="59">
        <f t="shared" si="28"/>
        <v>10259542.529999999</v>
      </c>
      <c r="AI75" s="59">
        <f t="shared" si="29"/>
        <v>11490687.6336</v>
      </c>
      <c r="AJ75" s="57">
        <v>1</v>
      </c>
      <c r="AK75" s="59">
        <v>10669924.23</v>
      </c>
      <c r="AL75" s="59">
        <f t="shared" si="30"/>
        <v>10669924.23</v>
      </c>
      <c r="AM75" s="59">
        <f t="shared" si="31"/>
        <v>11950315.137600001</v>
      </c>
      <c r="AN75" s="55"/>
      <c r="AO75" s="55"/>
      <c r="AP75" s="55"/>
      <c r="AQ75" s="55"/>
      <c r="AR75" s="55"/>
      <c r="AS75" s="55"/>
      <c r="AT75" s="55"/>
      <c r="AU75" s="55"/>
      <c r="AV75" s="55"/>
      <c r="AW75" s="55"/>
      <c r="AX75" s="55"/>
      <c r="AY75" s="55"/>
      <c r="AZ75" s="55"/>
      <c r="BA75" s="60">
        <f t="shared" si="32"/>
        <v>29150254.039999999</v>
      </c>
      <c r="BB75" s="60">
        <f t="shared" si="33"/>
        <v>32648284.524800003</v>
      </c>
      <c r="BC75" s="55" t="s">
        <v>302</v>
      </c>
      <c r="BD75" s="55" t="s">
        <v>316</v>
      </c>
      <c r="BE75" s="55" t="s">
        <v>317</v>
      </c>
      <c r="BF75" s="55"/>
      <c r="BG75" s="55"/>
      <c r="BH75" s="55"/>
      <c r="BI75" s="55"/>
      <c r="BJ75" s="55"/>
      <c r="BK75" s="55"/>
      <c r="BL75" s="55"/>
      <c r="BM75" s="55"/>
      <c r="BN75" s="55"/>
      <c r="BO75" s="55"/>
    </row>
    <row r="76" spans="1:67" x14ac:dyDescent="0.25">
      <c r="A76" s="56" t="s">
        <v>84</v>
      </c>
      <c r="B76" s="56"/>
      <c r="C76" s="56"/>
      <c r="D76" s="56"/>
      <c r="E76" s="55" t="s">
        <v>369</v>
      </c>
      <c r="F76" s="55" t="s">
        <v>146</v>
      </c>
      <c r="G76" s="55" t="s">
        <v>81</v>
      </c>
      <c r="H76" s="55" t="s">
        <v>82</v>
      </c>
      <c r="I76" s="55" t="s">
        <v>55</v>
      </c>
      <c r="J76" s="55"/>
      <c r="K76" s="55"/>
      <c r="L76" s="55">
        <v>20</v>
      </c>
      <c r="M76" s="55" t="s">
        <v>255</v>
      </c>
      <c r="N76" s="55" t="s">
        <v>256</v>
      </c>
      <c r="O76" s="55" t="s">
        <v>259</v>
      </c>
      <c r="P76" s="55" t="s">
        <v>258</v>
      </c>
      <c r="Q76" s="55" t="s">
        <v>255</v>
      </c>
      <c r="R76" s="55" t="s">
        <v>344</v>
      </c>
      <c r="S76" s="55"/>
      <c r="T76" s="55" t="s">
        <v>260</v>
      </c>
      <c r="U76" s="55"/>
      <c r="V76" s="55"/>
      <c r="W76" s="143">
        <v>0</v>
      </c>
      <c r="X76" s="131">
        <v>100</v>
      </c>
      <c r="Y76" s="143">
        <v>0</v>
      </c>
      <c r="Z76" s="55"/>
      <c r="AA76" s="55" t="s">
        <v>261</v>
      </c>
      <c r="AB76" s="57">
        <v>1</v>
      </c>
      <c r="AC76" s="59">
        <v>4950526.47</v>
      </c>
      <c r="AD76" s="59">
        <f t="shared" si="26"/>
        <v>4950526.47</v>
      </c>
      <c r="AE76" s="59">
        <f t="shared" si="27"/>
        <v>5544589.6464</v>
      </c>
      <c r="AF76" s="57">
        <v>1</v>
      </c>
      <c r="AG76" s="59">
        <v>6178257.0300000003</v>
      </c>
      <c r="AH76" s="59">
        <f t="shared" si="28"/>
        <v>6178257.0300000003</v>
      </c>
      <c r="AI76" s="59">
        <f t="shared" si="29"/>
        <v>6919647.8736000005</v>
      </c>
      <c r="AJ76" s="57">
        <v>1</v>
      </c>
      <c r="AK76" s="59">
        <v>6425387.3099999996</v>
      </c>
      <c r="AL76" s="59">
        <f t="shared" si="30"/>
        <v>6425387.3099999996</v>
      </c>
      <c r="AM76" s="59">
        <f t="shared" si="31"/>
        <v>7196433.7872000001</v>
      </c>
      <c r="AN76" s="55"/>
      <c r="AO76" s="55"/>
      <c r="AP76" s="55"/>
      <c r="AQ76" s="55"/>
      <c r="AR76" s="55"/>
      <c r="AS76" s="55"/>
      <c r="AT76" s="55"/>
      <c r="AU76" s="55"/>
      <c r="AV76" s="55"/>
      <c r="AW76" s="55"/>
      <c r="AX76" s="55"/>
      <c r="AY76" s="55"/>
      <c r="AZ76" s="55"/>
      <c r="BA76" s="60">
        <f t="shared" si="32"/>
        <v>17554170.809999999</v>
      </c>
      <c r="BB76" s="60">
        <f t="shared" si="33"/>
        <v>19660671.3072</v>
      </c>
      <c r="BC76" s="55" t="s">
        <v>302</v>
      </c>
      <c r="BD76" s="55" t="s">
        <v>318</v>
      </c>
      <c r="BE76" s="55" t="s">
        <v>319</v>
      </c>
      <c r="BF76" s="55"/>
      <c r="BG76" s="55"/>
      <c r="BH76" s="55"/>
      <c r="BI76" s="55"/>
      <c r="BJ76" s="55"/>
      <c r="BK76" s="55"/>
      <c r="BL76" s="55"/>
      <c r="BM76" s="55"/>
      <c r="BN76" s="55"/>
      <c r="BO76" s="55"/>
    </row>
    <row r="77" spans="1:67" x14ac:dyDescent="0.25">
      <c r="A77" s="56" t="s">
        <v>84</v>
      </c>
      <c r="B77" s="56"/>
      <c r="C77" s="56"/>
      <c r="D77" s="56"/>
      <c r="E77" s="55" t="s">
        <v>370</v>
      </c>
      <c r="F77" s="55" t="s">
        <v>146</v>
      </c>
      <c r="G77" s="55" t="s">
        <v>81</v>
      </c>
      <c r="H77" s="55" t="s">
        <v>82</v>
      </c>
      <c r="I77" s="55" t="s">
        <v>55</v>
      </c>
      <c r="J77" s="55"/>
      <c r="K77" s="55"/>
      <c r="L77" s="55">
        <v>20</v>
      </c>
      <c r="M77" s="55" t="s">
        <v>255</v>
      </c>
      <c r="N77" s="55" t="s">
        <v>256</v>
      </c>
      <c r="O77" s="55" t="s">
        <v>259</v>
      </c>
      <c r="P77" s="55" t="s">
        <v>258</v>
      </c>
      <c r="Q77" s="55" t="s">
        <v>255</v>
      </c>
      <c r="R77" s="55" t="s">
        <v>344</v>
      </c>
      <c r="S77" s="55"/>
      <c r="T77" s="55" t="s">
        <v>260</v>
      </c>
      <c r="U77" s="55"/>
      <c r="V77" s="55"/>
      <c r="W77" s="143">
        <v>0</v>
      </c>
      <c r="X77" s="131">
        <v>100</v>
      </c>
      <c r="Y77" s="143">
        <v>0</v>
      </c>
      <c r="Z77" s="55"/>
      <c r="AA77" s="55" t="s">
        <v>261</v>
      </c>
      <c r="AB77" s="57">
        <v>1</v>
      </c>
      <c r="AC77" s="59">
        <v>2254225</v>
      </c>
      <c r="AD77" s="59">
        <f t="shared" si="26"/>
        <v>2254225</v>
      </c>
      <c r="AE77" s="59">
        <f t="shared" si="27"/>
        <v>2524732.0000000005</v>
      </c>
      <c r="AF77" s="57">
        <v>1</v>
      </c>
      <c r="AG77" s="59">
        <v>2813272.8000000003</v>
      </c>
      <c r="AH77" s="59">
        <f t="shared" si="28"/>
        <v>2813272.8000000003</v>
      </c>
      <c r="AI77" s="59">
        <f t="shared" si="29"/>
        <v>3150865.5360000008</v>
      </c>
      <c r="AJ77" s="57">
        <v>1</v>
      </c>
      <c r="AK77" s="59">
        <v>2925803.71</v>
      </c>
      <c r="AL77" s="59">
        <f t="shared" si="30"/>
        <v>2925803.71</v>
      </c>
      <c r="AM77" s="59">
        <f t="shared" si="31"/>
        <v>3276900.1552000004</v>
      </c>
      <c r="AN77" s="55"/>
      <c r="AO77" s="55"/>
      <c r="AP77" s="55"/>
      <c r="AQ77" s="55"/>
      <c r="AR77" s="55"/>
      <c r="AS77" s="55"/>
      <c r="AT77" s="55"/>
      <c r="AU77" s="55"/>
      <c r="AV77" s="55"/>
      <c r="AW77" s="55"/>
      <c r="AX77" s="55"/>
      <c r="AY77" s="55"/>
      <c r="AZ77" s="55"/>
      <c r="BA77" s="60">
        <f t="shared" si="32"/>
        <v>7993301.5100000007</v>
      </c>
      <c r="BB77" s="60">
        <f t="shared" si="33"/>
        <v>8952497.6912000012</v>
      </c>
      <c r="BC77" s="55" t="s">
        <v>302</v>
      </c>
      <c r="BD77" s="55" t="s">
        <v>320</v>
      </c>
      <c r="BE77" s="55" t="s">
        <v>321</v>
      </c>
      <c r="BF77" s="55"/>
      <c r="BG77" s="55"/>
      <c r="BH77" s="55"/>
      <c r="BI77" s="55"/>
      <c r="BJ77" s="55"/>
      <c r="BK77" s="55"/>
      <c r="BL77" s="55"/>
      <c r="BM77" s="55"/>
      <c r="BN77" s="55"/>
      <c r="BO77" s="55"/>
    </row>
    <row r="78" spans="1:67" x14ac:dyDescent="0.25">
      <c r="A78" s="56" t="s">
        <v>84</v>
      </c>
      <c r="B78" s="56"/>
      <c r="C78" s="56"/>
      <c r="D78" s="56"/>
      <c r="E78" s="55" t="s">
        <v>371</v>
      </c>
      <c r="F78" s="55" t="s">
        <v>146</v>
      </c>
      <c r="G78" s="55" t="s">
        <v>81</v>
      </c>
      <c r="H78" s="55" t="s">
        <v>82</v>
      </c>
      <c r="I78" s="55" t="s">
        <v>55</v>
      </c>
      <c r="J78" s="55"/>
      <c r="K78" s="55"/>
      <c r="L78" s="55">
        <v>20</v>
      </c>
      <c r="M78" s="55" t="s">
        <v>255</v>
      </c>
      <c r="N78" s="55" t="s">
        <v>256</v>
      </c>
      <c r="O78" s="55" t="s">
        <v>259</v>
      </c>
      <c r="P78" s="55" t="s">
        <v>258</v>
      </c>
      <c r="Q78" s="55" t="s">
        <v>255</v>
      </c>
      <c r="R78" s="55" t="s">
        <v>60</v>
      </c>
      <c r="S78" s="55"/>
      <c r="T78" s="55" t="s">
        <v>260</v>
      </c>
      <c r="U78" s="55"/>
      <c r="V78" s="55"/>
      <c r="W78" s="143">
        <v>0</v>
      </c>
      <c r="X78" s="131">
        <v>100</v>
      </c>
      <c r="Y78" s="143">
        <v>0</v>
      </c>
      <c r="Z78" s="55"/>
      <c r="AA78" s="55" t="s">
        <v>261</v>
      </c>
      <c r="AB78" s="57">
        <v>1</v>
      </c>
      <c r="AC78" s="59">
        <v>24417790</v>
      </c>
      <c r="AD78" s="59">
        <f t="shared" si="26"/>
        <v>24417790</v>
      </c>
      <c r="AE78" s="59">
        <f t="shared" si="27"/>
        <v>27347924.800000001</v>
      </c>
      <c r="AF78" s="57">
        <v>1</v>
      </c>
      <c r="AG78" s="59">
        <v>30473401.920000002</v>
      </c>
      <c r="AH78" s="59">
        <f t="shared" si="28"/>
        <v>30473401.920000002</v>
      </c>
      <c r="AI78" s="59">
        <f t="shared" si="29"/>
        <v>34130210.150400005</v>
      </c>
      <c r="AJ78" s="57">
        <v>1</v>
      </c>
      <c r="AK78" s="59">
        <v>31692338</v>
      </c>
      <c r="AL78" s="59">
        <f t="shared" si="30"/>
        <v>31692338</v>
      </c>
      <c r="AM78" s="59">
        <f t="shared" si="31"/>
        <v>35495418.560000002</v>
      </c>
      <c r="AN78" s="55"/>
      <c r="AO78" s="55"/>
      <c r="AP78" s="55"/>
      <c r="AQ78" s="55"/>
      <c r="AR78" s="55"/>
      <c r="AS78" s="55"/>
      <c r="AT78" s="55"/>
      <c r="AU78" s="55"/>
      <c r="AV78" s="55"/>
      <c r="AW78" s="55"/>
      <c r="AX78" s="55"/>
      <c r="AY78" s="55"/>
      <c r="AZ78" s="55"/>
      <c r="BA78" s="60">
        <f t="shared" si="32"/>
        <v>86583529.920000002</v>
      </c>
      <c r="BB78" s="60">
        <f t="shared" si="33"/>
        <v>96973553.510400012</v>
      </c>
      <c r="BC78" s="55" t="s">
        <v>302</v>
      </c>
      <c r="BD78" s="55" t="s">
        <v>322</v>
      </c>
      <c r="BE78" s="55" t="s">
        <v>323</v>
      </c>
      <c r="BF78" s="55"/>
      <c r="BG78" s="55"/>
      <c r="BH78" s="55"/>
      <c r="BI78" s="55"/>
      <c r="BJ78" s="55"/>
      <c r="BK78" s="55"/>
      <c r="BL78" s="55"/>
      <c r="BM78" s="55"/>
      <c r="BN78" s="55"/>
      <c r="BO78" s="55"/>
    </row>
    <row r="79" spans="1:67" x14ac:dyDescent="0.25">
      <c r="A79" s="56" t="s">
        <v>84</v>
      </c>
      <c r="B79" s="56"/>
      <c r="C79" s="56"/>
      <c r="D79" s="56"/>
      <c r="E79" s="55" t="s">
        <v>372</v>
      </c>
      <c r="F79" s="55" t="s">
        <v>157</v>
      </c>
      <c r="G79" s="55" t="s">
        <v>141</v>
      </c>
      <c r="H79" s="55" t="s">
        <v>141</v>
      </c>
      <c r="I79" s="55" t="s">
        <v>55</v>
      </c>
      <c r="J79" s="55"/>
      <c r="K79" s="55"/>
      <c r="L79" s="55">
        <v>95</v>
      </c>
      <c r="M79" s="55" t="s">
        <v>255</v>
      </c>
      <c r="N79" s="55" t="s">
        <v>256</v>
      </c>
      <c r="O79" s="55" t="s">
        <v>259</v>
      </c>
      <c r="P79" s="55" t="s">
        <v>258</v>
      </c>
      <c r="Q79" s="55" t="s">
        <v>255</v>
      </c>
      <c r="R79" s="55" t="s">
        <v>147</v>
      </c>
      <c r="S79" s="55"/>
      <c r="T79" s="55" t="s">
        <v>260</v>
      </c>
      <c r="U79" s="55"/>
      <c r="V79" s="55"/>
      <c r="W79" s="143">
        <v>0</v>
      </c>
      <c r="X79" s="131">
        <v>100</v>
      </c>
      <c r="Y79" s="143">
        <v>0</v>
      </c>
      <c r="Z79" s="55"/>
      <c r="AA79" s="55" t="s">
        <v>261</v>
      </c>
      <c r="AB79" s="57">
        <v>1</v>
      </c>
      <c r="AC79" s="59">
        <v>14255325.199999999</v>
      </c>
      <c r="AD79" s="59">
        <f t="shared" si="26"/>
        <v>14255325.199999999</v>
      </c>
      <c r="AE79" s="59">
        <f t="shared" si="27"/>
        <v>15965964.224000001</v>
      </c>
      <c r="AF79" s="57">
        <v>1</v>
      </c>
      <c r="AG79" s="59">
        <v>17790645.850000001</v>
      </c>
      <c r="AH79" s="59">
        <f t="shared" si="28"/>
        <v>17790645.850000001</v>
      </c>
      <c r="AI79" s="59">
        <f t="shared" si="29"/>
        <v>19925523.352000002</v>
      </c>
      <c r="AJ79" s="57">
        <v>1</v>
      </c>
      <c r="AK79" s="59">
        <v>18502271.68</v>
      </c>
      <c r="AL79" s="59">
        <f t="shared" si="30"/>
        <v>18502271.68</v>
      </c>
      <c r="AM79" s="59">
        <f t="shared" si="31"/>
        <v>20722544.281600002</v>
      </c>
      <c r="AN79" s="55"/>
      <c r="AO79" s="55"/>
      <c r="AP79" s="55"/>
      <c r="AQ79" s="55"/>
      <c r="AR79" s="55"/>
      <c r="AS79" s="55"/>
      <c r="AT79" s="55"/>
      <c r="AU79" s="55"/>
      <c r="AV79" s="55"/>
      <c r="AW79" s="55"/>
      <c r="AX79" s="55"/>
      <c r="AY79" s="55"/>
      <c r="AZ79" s="55"/>
      <c r="BA79" s="60">
        <f t="shared" si="32"/>
        <v>50548242.730000004</v>
      </c>
      <c r="BB79" s="60">
        <f>IF(AA79="С НДС",BA79*1.12,BA79)</f>
        <v>56614031.857600011</v>
      </c>
      <c r="BC79" s="55" t="s">
        <v>302</v>
      </c>
      <c r="BD79" s="55" t="s">
        <v>324</v>
      </c>
      <c r="BE79" s="55" t="s">
        <v>325</v>
      </c>
      <c r="BF79" s="55"/>
      <c r="BG79" s="55"/>
      <c r="BH79" s="55"/>
      <c r="BI79" s="55"/>
      <c r="BJ79" s="55"/>
      <c r="BK79" s="55"/>
      <c r="BL79" s="55"/>
      <c r="BM79" s="55"/>
      <c r="BN79" s="55"/>
      <c r="BO79" s="55"/>
    </row>
    <row r="80" spans="1:67" x14ac:dyDescent="0.25">
      <c r="A80" s="56" t="s">
        <v>84</v>
      </c>
      <c r="B80" s="56"/>
      <c r="C80" s="56"/>
      <c r="D80" s="56"/>
      <c r="E80" s="55" t="s">
        <v>373</v>
      </c>
      <c r="F80" s="55" t="s">
        <v>157</v>
      </c>
      <c r="G80" s="55" t="s">
        <v>141</v>
      </c>
      <c r="H80" s="55" t="s">
        <v>141</v>
      </c>
      <c r="I80" s="55" t="s">
        <v>55</v>
      </c>
      <c r="J80" s="55"/>
      <c r="K80" s="55"/>
      <c r="L80" s="55">
        <v>95</v>
      </c>
      <c r="M80" s="55" t="s">
        <v>255</v>
      </c>
      <c r="N80" s="55" t="s">
        <v>256</v>
      </c>
      <c r="O80" s="55" t="s">
        <v>259</v>
      </c>
      <c r="P80" s="55" t="s">
        <v>258</v>
      </c>
      <c r="Q80" s="55" t="s">
        <v>255</v>
      </c>
      <c r="R80" s="55" t="s">
        <v>63</v>
      </c>
      <c r="S80" s="55"/>
      <c r="T80" s="55" t="s">
        <v>260</v>
      </c>
      <c r="U80" s="55"/>
      <c r="V80" s="55"/>
      <c r="W80" s="143">
        <v>0</v>
      </c>
      <c r="X80" s="131">
        <v>100</v>
      </c>
      <c r="Y80" s="143">
        <v>0</v>
      </c>
      <c r="Z80" s="55"/>
      <c r="AA80" s="55" t="s">
        <v>261</v>
      </c>
      <c r="AB80" s="57">
        <v>1</v>
      </c>
      <c r="AC80" s="59">
        <v>26505775.599999998</v>
      </c>
      <c r="AD80" s="59">
        <f t="shared" si="26"/>
        <v>26505775.599999998</v>
      </c>
      <c r="AE80" s="59">
        <f t="shared" si="27"/>
        <v>29686468.672000002</v>
      </c>
      <c r="AF80" s="57">
        <v>1</v>
      </c>
      <c r="AG80" s="59">
        <v>33079207.949999999</v>
      </c>
      <c r="AH80" s="59">
        <f t="shared" si="28"/>
        <v>33079207.949999999</v>
      </c>
      <c r="AI80" s="59">
        <f t="shared" si="29"/>
        <v>37048712.903999999</v>
      </c>
      <c r="AJ80" s="57">
        <v>1</v>
      </c>
      <c r="AK80" s="59">
        <v>34402376.270000003</v>
      </c>
      <c r="AL80" s="59">
        <f t="shared" si="30"/>
        <v>34402376.270000003</v>
      </c>
      <c r="AM80" s="59">
        <f t="shared" si="31"/>
        <v>38530661.422400005</v>
      </c>
      <c r="AN80" s="55"/>
      <c r="AO80" s="55"/>
      <c r="AP80" s="55"/>
      <c r="AQ80" s="55"/>
      <c r="AR80" s="55"/>
      <c r="AS80" s="55"/>
      <c r="AT80" s="55"/>
      <c r="AU80" s="55"/>
      <c r="AV80" s="55"/>
      <c r="AW80" s="55"/>
      <c r="AX80" s="55"/>
      <c r="AY80" s="55"/>
      <c r="AZ80" s="55"/>
      <c r="BA80" s="60">
        <f t="shared" si="32"/>
        <v>93987359.819999993</v>
      </c>
      <c r="BB80" s="60">
        <f t="shared" si="33"/>
        <v>105265842.9984</v>
      </c>
      <c r="BC80" s="55" t="s">
        <v>302</v>
      </c>
      <c r="BD80" s="55" t="s">
        <v>326</v>
      </c>
      <c r="BE80" s="55" t="s">
        <v>327</v>
      </c>
      <c r="BF80" s="55"/>
      <c r="BG80" s="55"/>
      <c r="BH80" s="55"/>
      <c r="BI80" s="55"/>
      <c r="BJ80" s="55"/>
      <c r="BK80" s="55"/>
      <c r="BL80" s="55"/>
      <c r="BM80" s="55"/>
      <c r="BN80" s="55"/>
      <c r="BO80" s="55"/>
    </row>
    <row r="81" spans="1:67" x14ac:dyDescent="0.25">
      <c r="A81" s="56" t="s">
        <v>84</v>
      </c>
      <c r="B81" s="56"/>
      <c r="C81" s="56"/>
      <c r="D81" s="56"/>
      <c r="E81" s="55" t="s">
        <v>374</v>
      </c>
      <c r="F81" s="55" t="s">
        <v>157</v>
      </c>
      <c r="G81" s="55" t="s">
        <v>141</v>
      </c>
      <c r="H81" s="55" t="s">
        <v>141</v>
      </c>
      <c r="I81" s="55" t="s">
        <v>55</v>
      </c>
      <c r="J81" s="55"/>
      <c r="K81" s="55"/>
      <c r="L81" s="55">
        <v>95</v>
      </c>
      <c r="M81" s="55" t="s">
        <v>255</v>
      </c>
      <c r="N81" s="55" t="s">
        <v>256</v>
      </c>
      <c r="O81" s="55" t="s">
        <v>259</v>
      </c>
      <c r="P81" s="55" t="s">
        <v>258</v>
      </c>
      <c r="Q81" s="55" t="s">
        <v>255</v>
      </c>
      <c r="R81" s="55" t="s">
        <v>150</v>
      </c>
      <c r="S81" s="55"/>
      <c r="T81" s="55" t="s">
        <v>260</v>
      </c>
      <c r="U81" s="55"/>
      <c r="V81" s="55"/>
      <c r="W81" s="143">
        <v>0</v>
      </c>
      <c r="X81" s="131">
        <v>100</v>
      </c>
      <c r="Y81" s="143">
        <v>0</v>
      </c>
      <c r="Z81" s="55"/>
      <c r="AA81" s="55" t="s">
        <v>261</v>
      </c>
      <c r="AB81" s="57">
        <v>1</v>
      </c>
      <c r="AC81" s="59">
        <v>12385345.799999999</v>
      </c>
      <c r="AD81" s="59">
        <f t="shared" si="26"/>
        <v>12385345.799999999</v>
      </c>
      <c r="AE81" s="59">
        <f t="shared" si="27"/>
        <v>13871587.296</v>
      </c>
      <c r="AF81" s="57">
        <v>1</v>
      </c>
      <c r="AG81" s="59">
        <v>15456911.560000001</v>
      </c>
      <c r="AH81" s="59">
        <f t="shared" si="28"/>
        <v>15456911.560000001</v>
      </c>
      <c r="AI81" s="59">
        <f t="shared" si="29"/>
        <v>17311740.947200004</v>
      </c>
      <c r="AJ81" s="57">
        <v>1</v>
      </c>
      <c r="AK81" s="59">
        <v>16075188.02</v>
      </c>
      <c r="AL81" s="59">
        <f t="shared" si="30"/>
        <v>16075188.02</v>
      </c>
      <c r="AM81" s="59">
        <f t="shared" si="31"/>
        <v>18004210.582400002</v>
      </c>
      <c r="AN81" s="55"/>
      <c r="AO81" s="55"/>
      <c r="AP81" s="55"/>
      <c r="AQ81" s="55"/>
      <c r="AR81" s="55"/>
      <c r="AS81" s="55"/>
      <c r="AT81" s="55"/>
      <c r="AU81" s="55"/>
      <c r="AV81" s="55"/>
      <c r="AW81" s="55"/>
      <c r="AX81" s="55"/>
      <c r="AY81" s="55"/>
      <c r="AZ81" s="55"/>
      <c r="BA81" s="60">
        <f t="shared" si="32"/>
        <v>43917445.379999995</v>
      </c>
      <c r="BB81" s="60">
        <f t="shared" si="33"/>
        <v>49187538.825599998</v>
      </c>
      <c r="BC81" s="55" t="s">
        <v>302</v>
      </c>
      <c r="BD81" s="55" t="s">
        <v>328</v>
      </c>
      <c r="BE81" s="55" t="s">
        <v>329</v>
      </c>
      <c r="BF81" s="55"/>
      <c r="BG81" s="55"/>
      <c r="BH81" s="55"/>
      <c r="BI81" s="55"/>
      <c r="BJ81" s="55"/>
      <c r="BK81" s="55"/>
      <c r="BL81" s="55"/>
      <c r="BM81" s="55"/>
      <c r="BN81" s="55"/>
      <c r="BO81" s="55"/>
    </row>
    <row r="82" spans="1:67" x14ac:dyDescent="0.25">
      <c r="A82" s="56" t="s">
        <v>84</v>
      </c>
      <c r="B82" s="56"/>
      <c r="C82" s="56"/>
      <c r="D82" s="56"/>
      <c r="E82" s="55" t="s">
        <v>375</v>
      </c>
      <c r="F82" s="55" t="s">
        <v>157</v>
      </c>
      <c r="G82" s="55" t="s">
        <v>141</v>
      </c>
      <c r="H82" s="55" t="s">
        <v>141</v>
      </c>
      <c r="I82" s="55" t="s">
        <v>55</v>
      </c>
      <c r="J82" s="55"/>
      <c r="K82" s="55"/>
      <c r="L82" s="55">
        <v>95</v>
      </c>
      <c r="M82" s="55" t="s">
        <v>255</v>
      </c>
      <c r="N82" s="55" t="s">
        <v>256</v>
      </c>
      <c r="O82" s="55" t="s">
        <v>259</v>
      </c>
      <c r="P82" s="55" t="s">
        <v>258</v>
      </c>
      <c r="Q82" s="55" t="s">
        <v>255</v>
      </c>
      <c r="R82" s="55" t="s">
        <v>152</v>
      </c>
      <c r="S82" s="55"/>
      <c r="T82" s="55" t="s">
        <v>260</v>
      </c>
      <c r="U82" s="55"/>
      <c r="V82" s="55"/>
      <c r="W82" s="143">
        <v>0</v>
      </c>
      <c r="X82" s="131">
        <v>100</v>
      </c>
      <c r="Y82" s="143">
        <v>0</v>
      </c>
      <c r="Z82" s="55"/>
      <c r="AA82" s="55" t="s">
        <v>261</v>
      </c>
      <c r="AB82" s="57">
        <v>1</v>
      </c>
      <c r="AC82" s="59">
        <v>14630985.199999999</v>
      </c>
      <c r="AD82" s="59">
        <f t="shared" si="26"/>
        <v>14630985.199999999</v>
      </c>
      <c r="AE82" s="59">
        <f t="shared" si="27"/>
        <v>16386703.424000001</v>
      </c>
      <c r="AF82" s="57">
        <v>1</v>
      </c>
      <c r="AG82" s="59">
        <v>18259469.530000001</v>
      </c>
      <c r="AH82" s="59">
        <f t="shared" si="28"/>
        <v>18259469.530000001</v>
      </c>
      <c r="AI82" s="59">
        <f t="shared" si="29"/>
        <v>20450605.873600002</v>
      </c>
      <c r="AJ82" s="57">
        <v>1</v>
      </c>
      <c r="AK82" s="59">
        <v>18989848.309999999</v>
      </c>
      <c r="AL82" s="59">
        <f t="shared" si="30"/>
        <v>18989848.309999999</v>
      </c>
      <c r="AM82" s="59">
        <f t="shared" si="31"/>
        <v>21268630.1072</v>
      </c>
      <c r="AN82" s="55"/>
      <c r="AO82" s="55"/>
      <c r="AP82" s="55"/>
      <c r="AQ82" s="55"/>
      <c r="AR82" s="55"/>
      <c r="AS82" s="55"/>
      <c r="AT82" s="55"/>
      <c r="AU82" s="55"/>
      <c r="AV82" s="55"/>
      <c r="AW82" s="55"/>
      <c r="AX82" s="55"/>
      <c r="AY82" s="55"/>
      <c r="AZ82" s="55"/>
      <c r="BA82" s="60">
        <f t="shared" si="32"/>
        <v>51880303.039999999</v>
      </c>
      <c r="BB82" s="60">
        <f t="shared" si="33"/>
        <v>58105939.404800005</v>
      </c>
      <c r="BC82" s="55" t="s">
        <v>302</v>
      </c>
      <c r="BD82" s="55" t="s">
        <v>330</v>
      </c>
      <c r="BE82" s="55" t="s">
        <v>331</v>
      </c>
      <c r="BF82" s="55"/>
      <c r="BG82" s="55"/>
      <c r="BH82" s="55"/>
      <c r="BI82" s="55"/>
      <c r="BJ82" s="55"/>
      <c r="BK82" s="55"/>
      <c r="BL82" s="55"/>
      <c r="BM82" s="55"/>
      <c r="BN82" s="55"/>
      <c r="BO82" s="55"/>
    </row>
    <row r="83" spans="1:67" x14ac:dyDescent="0.25">
      <c r="A83" s="56" t="s">
        <v>84</v>
      </c>
      <c r="B83" s="56"/>
      <c r="C83" s="56"/>
      <c r="D83" s="56"/>
      <c r="E83" s="55" t="s">
        <v>376</v>
      </c>
      <c r="F83" s="55" t="s">
        <v>157</v>
      </c>
      <c r="G83" s="55" t="s">
        <v>141</v>
      </c>
      <c r="H83" s="55" t="s">
        <v>141</v>
      </c>
      <c r="I83" s="55" t="s">
        <v>55</v>
      </c>
      <c r="J83" s="55"/>
      <c r="K83" s="55"/>
      <c r="L83" s="55">
        <v>95</v>
      </c>
      <c r="M83" s="55" t="s">
        <v>255</v>
      </c>
      <c r="N83" s="55" t="s">
        <v>256</v>
      </c>
      <c r="O83" s="55" t="s">
        <v>259</v>
      </c>
      <c r="P83" s="55" t="s">
        <v>258</v>
      </c>
      <c r="Q83" s="55" t="s">
        <v>255</v>
      </c>
      <c r="R83" s="55" t="s">
        <v>344</v>
      </c>
      <c r="S83" s="55"/>
      <c r="T83" s="55" t="s">
        <v>260</v>
      </c>
      <c r="U83" s="55"/>
      <c r="V83" s="55"/>
      <c r="W83" s="143">
        <v>0</v>
      </c>
      <c r="X83" s="131">
        <v>100</v>
      </c>
      <c r="Y83" s="143">
        <v>0</v>
      </c>
      <c r="Z83" s="55"/>
      <c r="AA83" s="55" t="s">
        <v>261</v>
      </c>
      <c r="AB83" s="57">
        <v>1</v>
      </c>
      <c r="AC83" s="59">
        <v>5810829.3999999994</v>
      </c>
      <c r="AD83" s="59">
        <f t="shared" si="26"/>
        <v>5810829.3999999994</v>
      </c>
      <c r="AE83" s="59">
        <f t="shared" si="27"/>
        <v>6508128.9280000003</v>
      </c>
      <c r="AF83" s="57">
        <v>1</v>
      </c>
      <c r="AG83" s="59">
        <v>7251915.0899999999</v>
      </c>
      <c r="AH83" s="59">
        <f t="shared" si="28"/>
        <v>7251915.0899999999</v>
      </c>
      <c r="AI83" s="59">
        <f t="shared" si="29"/>
        <v>8122144.9008000009</v>
      </c>
      <c r="AJ83" s="57">
        <v>1</v>
      </c>
      <c r="AK83" s="59">
        <v>7541991.6900000004</v>
      </c>
      <c r="AL83" s="59">
        <f t="shared" si="30"/>
        <v>7541991.6900000004</v>
      </c>
      <c r="AM83" s="59">
        <f t="shared" si="31"/>
        <v>8447030.6928000022</v>
      </c>
      <c r="AN83" s="55"/>
      <c r="AO83" s="55"/>
      <c r="AP83" s="55"/>
      <c r="AQ83" s="55"/>
      <c r="AR83" s="55"/>
      <c r="AS83" s="55"/>
      <c r="AT83" s="55"/>
      <c r="AU83" s="55"/>
      <c r="AV83" s="55"/>
      <c r="AW83" s="55"/>
      <c r="AX83" s="55"/>
      <c r="AY83" s="55"/>
      <c r="AZ83" s="55"/>
      <c r="BA83" s="60">
        <f t="shared" si="32"/>
        <v>20604736.18</v>
      </c>
      <c r="BB83" s="60">
        <f t="shared" si="33"/>
        <v>23077304.521600001</v>
      </c>
      <c r="BC83" s="55" t="s">
        <v>302</v>
      </c>
      <c r="BD83" s="55" t="s">
        <v>332</v>
      </c>
      <c r="BE83" s="55" t="s">
        <v>333</v>
      </c>
      <c r="BF83" s="55"/>
      <c r="BG83" s="55"/>
      <c r="BH83" s="55"/>
      <c r="BI83" s="55"/>
      <c r="BJ83" s="55"/>
      <c r="BK83" s="55"/>
      <c r="BL83" s="55"/>
      <c r="BM83" s="55"/>
      <c r="BN83" s="55"/>
      <c r="BO83" s="55"/>
    </row>
    <row r="84" spans="1:67" x14ac:dyDescent="0.25">
      <c r="A84" s="56" t="s">
        <v>84</v>
      </c>
      <c r="B84" s="56"/>
      <c r="C84" s="56"/>
      <c r="D84" s="56"/>
      <c r="E84" s="55" t="s">
        <v>377</v>
      </c>
      <c r="F84" s="55" t="s">
        <v>157</v>
      </c>
      <c r="G84" s="55" t="s">
        <v>141</v>
      </c>
      <c r="H84" s="55" t="s">
        <v>141</v>
      </c>
      <c r="I84" s="55" t="s">
        <v>55</v>
      </c>
      <c r="J84" s="55"/>
      <c r="K84" s="55"/>
      <c r="L84" s="55">
        <v>95</v>
      </c>
      <c r="M84" s="55" t="s">
        <v>255</v>
      </c>
      <c r="N84" s="55" t="s">
        <v>256</v>
      </c>
      <c r="O84" s="55" t="s">
        <v>259</v>
      </c>
      <c r="P84" s="55" t="s">
        <v>258</v>
      </c>
      <c r="Q84" s="55" t="s">
        <v>255</v>
      </c>
      <c r="R84" s="55" t="s">
        <v>344</v>
      </c>
      <c r="S84" s="55"/>
      <c r="T84" s="55" t="s">
        <v>260</v>
      </c>
      <c r="U84" s="55"/>
      <c r="V84" s="55"/>
      <c r="W84" s="143">
        <v>0</v>
      </c>
      <c r="X84" s="131">
        <v>100</v>
      </c>
      <c r="Y84" s="143">
        <v>0</v>
      </c>
      <c r="Z84" s="55"/>
      <c r="AA84" s="55" t="s">
        <v>261</v>
      </c>
      <c r="AB84" s="57">
        <v>1</v>
      </c>
      <c r="AC84" s="59">
        <v>5460716.3300000001</v>
      </c>
      <c r="AD84" s="59">
        <f t="shared" si="26"/>
        <v>5460716.3300000001</v>
      </c>
      <c r="AE84" s="59">
        <f t="shared" si="27"/>
        <v>6116002.2896000007</v>
      </c>
      <c r="AF84" s="57">
        <v>1</v>
      </c>
      <c r="AG84" s="59">
        <v>6814973.9800000004</v>
      </c>
      <c r="AH84" s="59">
        <f t="shared" si="28"/>
        <v>6814973.9800000004</v>
      </c>
      <c r="AI84" s="59">
        <f t="shared" si="29"/>
        <v>7632770.8576000016</v>
      </c>
      <c r="AJ84" s="57">
        <v>1</v>
      </c>
      <c r="AK84" s="59">
        <v>7087572.9400000004</v>
      </c>
      <c r="AL84" s="59">
        <f t="shared" si="30"/>
        <v>7087572.9400000004</v>
      </c>
      <c r="AM84" s="59">
        <f t="shared" si="31"/>
        <v>7938081.6928000012</v>
      </c>
      <c r="AN84" s="55"/>
      <c r="AO84" s="55"/>
      <c r="AP84" s="55"/>
      <c r="AQ84" s="55"/>
      <c r="AR84" s="55"/>
      <c r="AS84" s="55"/>
      <c r="AT84" s="55"/>
      <c r="AU84" s="55"/>
      <c r="AV84" s="55"/>
      <c r="AW84" s="55"/>
      <c r="AX84" s="55"/>
      <c r="AY84" s="55"/>
      <c r="AZ84" s="55"/>
      <c r="BA84" s="60">
        <f t="shared" si="32"/>
        <v>19363263.25</v>
      </c>
      <c r="BB84" s="60">
        <f t="shared" si="33"/>
        <v>21686854.840000004</v>
      </c>
      <c r="BC84" s="55" t="s">
        <v>302</v>
      </c>
      <c r="BD84" s="55" t="s">
        <v>334</v>
      </c>
      <c r="BE84" s="55" t="s">
        <v>335</v>
      </c>
      <c r="BF84" s="55"/>
      <c r="BG84" s="55"/>
      <c r="BH84" s="55"/>
      <c r="BI84" s="55"/>
      <c r="BJ84" s="55"/>
      <c r="BK84" s="55"/>
      <c r="BL84" s="55"/>
      <c r="BM84" s="55"/>
      <c r="BN84" s="55"/>
      <c r="BO84" s="55"/>
    </row>
    <row r="85" spans="1:67" x14ac:dyDescent="0.25">
      <c r="A85" s="56" t="s">
        <v>84</v>
      </c>
      <c r="B85" s="56"/>
      <c r="C85" s="56"/>
      <c r="D85" s="56"/>
      <c r="E85" s="55" t="s">
        <v>378</v>
      </c>
      <c r="F85" s="55" t="s">
        <v>157</v>
      </c>
      <c r="G85" s="55" t="s">
        <v>141</v>
      </c>
      <c r="H85" s="55" t="s">
        <v>141</v>
      </c>
      <c r="I85" s="55" t="s">
        <v>55</v>
      </c>
      <c r="J85" s="55"/>
      <c r="K85" s="55"/>
      <c r="L85" s="55">
        <v>95</v>
      </c>
      <c r="M85" s="55" t="s">
        <v>255</v>
      </c>
      <c r="N85" s="55" t="s">
        <v>256</v>
      </c>
      <c r="O85" s="55" t="s">
        <v>259</v>
      </c>
      <c r="P85" s="55" t="s">
        <v>258</v>
      </c>
      <c r="Q85" s="55" t="s">
        <v>255</v>
      </c>
      <c r="R85" s="55" t="s">
        <v>60</v>
      </c>
      <c r="S85" s="55"/>
      <c r="T85" s="55" t="s">
        <v>260</v>
      </c>
      <c r="U85" s="55"/>
      <c r="V85" s="55"/>
      <c r="W85" s="143">
        <v>0</v>
      </c>
      <c r="X85" s="131">
        <v>100</v>
      </c>
      <c r="Y85" s="143">
        <v>0</v>
      </c>
      <c r="Z85" s="55"/>
      <c r="AA85" s="55" t="s">
        <v>261</v>
      </c>
      <c r="AB85" s="57">
        <v>1</v>
      </c>
      <c r="AC85" s="59">
        <v>13140079.17</v>
      </c>
      <c r="AD85" s="59">
        <f t="shared" si="26"/>
        <v>13140079.17</v>
      </c>
      <c r="AE85" s="59">
        <f t="shared" si="27"/>
        <v>14716888.670400001</v>
      </c>
      <c r="AF85" s="57">
        <v>1</v>
      </c>
      <c r="AG85" s="59">
        <v>16398818.800000001</v>
      </c>
      <c r="AH85" s="59">
        <f t="shared" si="28"/>
        <v>16398818.800000001</v>
      </c>
      <c r="AI85" s="59">
        <f t="shared" si="29"/>
        <v>18366677.056000002</v>
      </c>
      <c r="AJ85" s="57">
        <v>1</v>
      </c>
      <c r="AK85" s="59">
        <v>17054771.550000001</v>
      </c>
      <c r="AL85" s="59">
        <f t="shared" si="30"/>
        <v>17054771.550000001</v>
      </c>
      <c r="AM85" s="59">
        <f t="shared" si="31"/>
        <v>19101344.136000004</v>
      </c>
      <c r="AN85" s="55"/>
      <c r="AO85" s="55"/>
      <c r="AP85" s="55"/>
      <c r="AQ85" s="55"/>
      <c r="AR85" s="55"/>
      <c r="AS85" s="55"/>
      <c r="AT85" s="55"/>
      <c r="AU85" s="55"/>
      <c r="AV85" s="55"/>
      <c r="AW85" s="55"/>
      <c r="AX85" s="55"/>
      <c r="AY85" s="55"/>
      <c r="AZ85" s="55"/>
      <c r="BA85" s="60">
        <f t="shared" si="32"/>
        <v>46593669.519999996</v>
      </c>
      <c r="BB85" s="60">
        <f t="shared" si="33"/>
        <v>52184909.862400003</v>
      </c>
      <c r="BC85" s="55" t="s">
        <v>302</v>
      </c>
      <c r="BD85" s="55" t="s">
        <v>336</v>
      </c>
      <c r="BE85" s="55" t="s">
        <v>337</v>
      </c>
      <c r="BF85" s="55"/>
      <c r="BG85" s="55"/>
      <c r="BH85" s="55"/>
      <c r="BI85" s="55"/>
      <c r="BJ85" s="55"/>
      <c r="BK85" s="55"/>
      <c r="BL85" s="55"/>
      <c r="BM85" s="55"/>
      <c r="BN85" s="55"/>
      <c r="BO85" s="55"/>
    </row>
    <row r="86" spans="1:67" x14ac:dyDescent="0.25">
      <c r="A86" s="56" t="s">
        <v>84</v>
      </c>
      <c r="B86" s="56"/>
      <c r="C86" s="56"/>
      <c r="D86" s="56"/>
      <c r="E86" s="55" t="s">
        <v>379</v>
      </c>
      <c r="F86" s="55" t="s">
        <v>142</v>
      </c>
      <c r="G86" s="55" t="s">
        <v>85</v>
      </c>
      <c r="H86" s="55" t="s">
        <v>85</v>
      </c>
      <c r="I86" s="55" t="s">
        <v>55</v>
      </c>
      <c r="J86" s="55"/>
      <c r="K86" s="55"/>
      <c r="L86" s="55">
        <v>90</v>
      </c>
      <c r="M86" s="55">
        <v>230000000</v>
      </c>
      <c r="N86" s="55" t="s">
        <v>256</v>
      </c>
      <c r="O86" s="55" t="s">
        <v>259</v>
      </c>
      <c r="P86" s="55" t="s">
        <v>258</v>
      </c>
      <c r="Q86" s="55">
        <v>230000000</v>
      </c>
      <c r="R86" s="55" t="s">
        <v>132</v>
      </c>
      <c r="S86" s="55"/>
      <c r="T86" s="55" t="s">
        <v>260</v>
      </c>
      <c r="U86" s="55"/>
      <c r="V86" s="55"/>
      <c r="W86" s="143">
        <v>0</v>
      </c>
      <c r="X86" s="131">
        <v>100</v>
      </c>
      <c r="Y86" s="143">
        <v>0</v>
      </c>
      <c r="Z86" s="55"/>
      <c r="AA86" s="55" t="s">
        <v>261</v>
      </c>
      <c r="AB86" s="57">
        <v>1</v>
      </c>
      <c r="AC86" s="59">
        <v>10962500</v>
      </c>
      <c r="AD86" s="59">
        <f t="shared" si="26"/>
        <v>10962500</v>
      </c>
      <c r="AE86" s="59">
        <f t="shared" si="27"/>
        <v>12278000.000000002</v>
      </c>
      <c r="AF86" s="57">
        <v>1</v>
      </c>
      <c r="AG86" s="59">
        <v>13155000</v>
      </c>
      <c r="AH86" s="59">
        <f t="shared" si="28"/>
        <v>13155000</v>
      </c>
      <c r="AI86" s="59">
        <f t="shared" si="29"/>
        <v>14733600.000000002</v>
      </c>
      <c r="AJ86" s="57">
        <v>1</v>
      </c>
      <c r="AK86" s="59">
        <v>13155000</v>
      </c>
      <c r="AL86" s="59">
        <f t="shared" si="30"/>
        <v>13155000</v>
      </c>
      <c r="AM86" s="59">
        <f t="shared" si="31"/>
        <v>14733600.000000002</v>
      </c>
      <c r="AN86" s="55"/>
      <c r="AO86" s="55"/>
      <c r="AP86" s="55"/>
      <c r="AQ86" s="55"/>
      <c r="AR86" s="55"/>
      <c r="AS86" s="55"/>
      <c r="AT86" s="55"/>
      <c r="AU86" s="55"/>
      <c r="AV86" s="55"/>
      <c r="AW86" s="55"/>
      <c r="AX86" s="55"/>
      <c r="AY86" s="55"/>
      <c r="AZ86" s="55"/>
      <c r="BA86" s="60">
        <f t="shared" si="32"/>
        <v>37272500</v>
      </c>
      <c r="BB86" s="60">
        <f t="shared" si="33"/>
        <v>41745200.000000007</v>
      </c>
      <c r="BC86" s="55" t="s">
        <v>302</v>
      </c>
      <c r="BD86" s="55" t="s">
        <v>303</v>
      </c>
      <c r="BE86" s="55" t="s">
        <v>131</v>
      </c>
      <c r="BF86" s="55"/>
      <c r="BG86" s="55"/>
      <c r="BH86" s="55"/>
      <c r="BI86" s="55"/>
      <c r="BJ86" s="55"/>
      <c r="BK86" s="55"/>
      <c r="BL86" s="55"/>
      <c r="BM86" s="55"/>
      <c r="BN86" s="55"/>
      <c r="BO86" s="55"/>
    </row>
    <row r="87" spans="1:67" x14ac:dyDescent="0.25">
      <c r="A87" s="56" t="s">
        <v>84</v>
      </c>
      <c r="B87" s="56"/>
      <c r="C87" s="56"/>
      <c r="D87" s="56"/>
      <c r="E87" s="55" t="s">
        <v>380</v>
      </c>
      <c r="F87" s="55" t="s">
        <v>142</v>
      </c>
      <c r="G87" s="55" t="s">
        <v>85</v>
      </c>
      <c r="H87" s="55" t="s">
        <v>85</v>
      </c>
      <c r="I87" s="55" t="s">
        <v>55</v>
      </c>
      <c r="J87" s="55"/>
      <c r="K87" s="55"/>
      <c r="L87" s="55">
        <v>90</v>
      </c>
      <c r="M87" s="55">
        <v>230000000</v>
      </c>
      <c r="N87" s="55" t="s">
        <v>256</v>
      </c>
      <c r="O87" s="55" t="s">
        <v>259</v>
      </c>
      <c r="P87" s="55" t="s">
        <v>258</v>
      </c>
      <c r="Q87" s="55">
        <v>230000000</v>
      </c>
      <c r="R87" s="55" t="s">
        <v>134</v>
      </c>
      <c r="S87" s="55"/>
      <c r="T87" s="55" t="s">
        <v>260</v>
      </c>
      <c r="U87" s="55"/>
      <c r="V87" s="55"/>
      <c r="W87" s="143">
        <v>0</v>
      </c>
      <c r="X87" s="131">
        <v>100</v>
      </c>
      <c r="Y87" s="143">
        <v>0</v>
      </c>
      <c r="Z87" s="55"/>
      <c r="AA87" s="55" t="s">
        <v>261</v>
      </c>
      <c r="AB87" s="57">
        <v>1</v>
      </c>
      <c r="AC87" s="59">
        <v>10962500</v>
      </c>
      <c r="AD87" s="59">
        <f t="shared" si="26"/>
        <v>10962500</v>
      </c>
      <c r="AE87" s="59">
        <f t="shared" si="27"/>
        <v>12278000.000000002</v>
      </c>
      <c r="AF87" s="57">
        <v>1</v>
      </c>
      <c r="AG87" s="59">
        <v>13155000</v>
      </c>
      <c r="AH87" s="59">
        <f t="shared" si="28"/>
        <v>13155000</v>
      </c>
      <c r="AI87" s="59">
        <f t="shared" si="29"/>
        <v>14733600.000000002</v>
      </c>
      <c r="AJ87" s="57">
        <v>1</v>
      </c>
      <c r="AK87" s="59">
        <v>13155000</v>
      </c>
      <c r="AL87" s="59">
        <f t="shared" si="30"/>
        <v>13155000</v>
      </c>
      <c r="AM87" s="59">
        <f t="shared" si="31"/>
        <v>14733600.000000002</v>
      </c>
      <c r="AN87" s="55"/>
      <c r="AO87" s="55"/>
      <c r="AP87" s="55"/>
      <c r="AQ87" s="55"/>
      <c r="AR87" s="55"/>
      <c r="AS87" s="55"/>
      <c r="AT87" s="55"/>
      <c r="AU87" s="55"/>
      <c r="AV87" s="55"/>
      <c r="AW87" s="55"/>
      <c r="AX87" s="55"/>
      <c r="AY87" s="55"/>
      <c r="AZ87" s="55"/>
      <c r="BA87" s="60">
        <f t="shared" si="32"/>
        <v>37272500</v>
      </c>
      <c r="BB87" s="60">
        <f t="shared" si="33"/>
        <v>41745200.000000007</v>
      </c>
      <c r="BC87" s="55" t="s">
        <v>302</v>
      </c>
      <c r="BD87" s="55" t="s">
        <v>304</v>
      </c>
      <c r="BE87" s="55" t="s">
        <v>133</v>
      </c>
      <c r="BF87" s="55"/>
      <c r="BG87" s="55"/>
      <c r="BH87" s="55"/>
      <c r="BI87" s="55"/>
      <c r="BJ87" s="55"/>
      <c r="BK87" s="55"/>
      <c r="BL87" s="55"/>
      <c r="BM87" s="55"/>
      <c r="BN87" s="55"/>
      <c r="BO87" s="55"/>
    </row>
    <row r="88" spans="1:67" x14ac:dyDescent="0.25">
      <c r="A88" s="56" t="s">
        <v>84</v>
      </c>
      <c r="B88" s="56"/>
      <c r="C88" s="56"/>
      <c r="D88" s="56"/>
      <c r="E88" s="55" t="s">
        <v>381</v>
      </c>
      <c r="F88" s="55" t="s">
        <v>142</v>
      </c>
      <c r="G88" s="55" t="s">
        <v>85</v>
      </c>
      <c r="H88" s="55" t="s">
        <v>85</v>
      </c>
      <c r="I88" s="55" t="s">
        <v>55</v>
      </c>
      <c r="J88" s="55"/>
      <c r="K88" s="55"/>
      <c r="L88" s="55">
        <v>90</v>
      </c>
      <c r="M88" s="55">
        <v>230000000</v>
      </c>
      <c r="N88" s="55" t="s">
        <v>256</v>
      </c>
      <c r="O88" s="55" t="s">
        <v>259</v>
      </c>
      <c r="P88" s="55" t="s">
        <v>258</v>
      </c>
      <c r="Q88" s="55">
        <v>230000000</v>
      </c>
      <c r="R88" s="55" t="s">
        <v>136</v>
      </c>
      <c r="S88" s="55"/>
      <c r="T88" s="55" t="s">
        <v>260</v>
      </c>
      <c r="U88" s="55"/>
      <c r="V88" s="55"/>
      <c r="W88" s="143">
        <v>0</v>
      </c>
      <c r="X88" s="131">
        <v>100</v>
      </c>
      <c r="Y88" s="143">
        <v>0</v>
      </c>
      <c r="Z88" s="55"/>
      <c r="AA88" s="55" t="s">
        <v>261</v>
      </c>
      <c r="AB88" s="57">
        <v>1</v>
      </c>
      <c r="AC88" s="59">
        <v>7371000</v>
      </c>
      <c r="AD88" s="59">
        <f t="shared" si="26"/>
        <v>7371000</v>
      </c>
      <c r="AE88" s="59">
        <f t="shared" si="27"/>
        <v>8255520.0000000009</v>
      </c>
      <c r="AF88" s="57">
        <v>1</v>
      </c>
      <c r="AG88" s="59">
        <v>8845200</v>
      </c>
      <c r="AH88" s="59">
        <f t="shared" si="28"/>
        <v>8845200</v>
      </c>
      <c r="AI88" s="59">
        <f t="shared" si="29"/>
        <v>9906624.0000000019</v>
      </c>
      <c r="AJ88" s="57">
        <v>1</v>
      </c>
      <c r="AK88" s="59">
        <v>8845200</v>
      </c>
      <c r="AL88" s="59">
        <f t="shared" si="30"/>
        <v>8845200</v>
      </c>
      <c r="AM88" s="59">
        <f t="shared" si="31"/>
        <v>9906624.0000000019</v>
      </c>
      <c r="AN88" s="55"/>
      <c r="AO88" s="55"/>
      <c r="AP88" s="55"/>
      <c r="AQ88" s="55"/>
      <c r="AR88" s="55"/>
      <c r="AS88" s="55"/>
      <c r="AT88" s="55"/>
      <c r="AU88" s="55"/>
      <c r="AV88" s="55"/>
      <c r="AW88" s="55"/>
      <c r="AX88" s="55"/>
      <c r="AY88" s="55"/>
      <c r="AZ88" s="55"/>
      <c r="BA88" s="60">
        <f t="shared" si="32"/>
        <v>25061400</v>
      </c>
      <c r="BB88" s="60">
        <f t="shared" si="33"/>
        <v>28068768.000000004</v>
      </c>
      <c r="BC88" s="55" t="s">
        <v>302</v>
      </c>
      <c r="BD88" s="55" t="s">
        <v>305</v>
      </c>
      <c r="BE88" s="55" t="s">
        <v>135</v>
      </c>
      <c r="BF88" s="55"/>
      <c r="BG88" s="55"/>
      <c r="BH88" s="55"/>
      <c r="BI88" s="55"/>
      <c r="BJ88" s="55"/>
      <c r="BK88" s="55"/>
      <c r="BL88" s="55"/>
      <c r="BM88" s="55"/>
      <c r="BN88" s="55"/>
      <c r="BO88" s="55"/>
    </row>
    <row r="89" spans="1:67" x14ac:dyDescent="0.25">
      <c r="A89" s="56" t="s">
        <v>84</v>
      </c>
      <c r="B89" s="56"/>
      <c r="C89" s="56"/>
      <c r="D89" s="56"/>
      <c r="E89" s="55" t="s">
        <v>382</v>
      </c>
      <c r="F89" s="55" t="s">
        <v>142</v>
      </c>
      <c r="G89" s="55" t="s">
        <v>85</v>
      </c>
      <c r="H89" s="55" t="s">
        <v>85</v>
      </c>
      <c r="I89" s="55" t="s">
        <v>55</v>
      </c>
      <c r="J89" s="55"/>
      <c r="K89" s="55"/>
      <c r="L89" s="55">
        <v>90</v>
      </c>
      <c r="M89" s="55">
        <v>230000000</v>
      </c>
      <c r="N89" s="55" t="s">
        <v>256</v>
      </c>
      <c r="O89" s="55" t="s">
        <v>259</v>
      </c>
      <c r="P89" s="55" t="s">
        <v>258</v>
      </c>
      <c r="Q89" s="55">
        <v>230000000</v>
      </c>
      <c r="R89" s="55" t="s">
        <v>138</v>
      </c>
      <c r="S89" s="55"/>
      <c r="T89" s="55" t="s">
        <v>260</v>
      </c>
      <c r="U89" s="55"/>
      <c r="V89" s="55"/>
      <c r="W89" s="143">
        <v>0</v>
      </c>
      <c r="X89" s="131">
        <v>100</v>
      </c>
      <c r="Y89" s="143">
        <v>0</v>
      </c>
      <c r="Z89" s="55"/>
      <c r="AA89" s="55" t="s">
        <v>261</v>
      </c>
      <c r="AB89" s="57">
        <v>1</v>
      </c>
      <c r="AC89" s="59">
        <v>9964500</v>
      </c>
      <c r="AD89" s="59">
        <f t="shared" si="26"/>
        <v>9964500</v>
      </c>
      <c r="AE89" s="59">
        <f t="shared" si="27"/>
        <v>11160240.000000002</v>
      </c>
      <c r="AF89" s="57">
        <v>1</v>
      </c>
      <c r="AG89" s="59">
        <v>11957400</v>
      </c>
      <c r="AH89" s="59">
        <f t="shared" si="28"/>
        <v>11957400</v>
      </c>
      <c r="AI89" s="59">
        <f t="shared" si="29"/>
        <v>13392288.000000002</v>
      </c>
      <c r="AJ89" s="57">
        <v>1</v>
      </c>
      <c r="AK89" s="59">
        <v>11957400</v>
      </c>
      <c r="AL89" s="59">
        <f t="shared" si="30"/>
        <v>11957400</v>
      </c>
      <c r="AM89" s="59">
        <f t="shared" si="31"/>
        <v>13392288.000000002</v>
      </c>
      <c r="AN89" s="55"/>
      <c r="AO89" s="55"/>
      <c r="AP89" s="55"/>
      <c r="AQ89" s="55"/>
      <c r="AR89" s="55"/>
      <c r="AS89" s="55"/>
      <c r="AT89" s="55"/>
      <c r="AU89" s="55"/>
      <c r="AV89" s="55"/>
      <c r="AW89" s="55"/>
      <c r="AX89" s="55"/>
      <c r="AY89" s="55"/>
      <c r="AZ89" s="55"/>
      <c r="BA89" s="60">
        <f t="shared" si="32"/>
        <v>33879300</v>
      </c>
      <c r="BB89" s="60">
        <f t="shared" si="33"/>
        <v>37944816</v>
      </c>
      <c r="BC89" s="55" t="s">
        <v>302</v>
      </c>
      <c r="BD89" s="55" t="s">
        <v>306</v>
      </c>
      <c r="BE89" s="55" t="s">
        <v>137</v>
      </c>
      <c r="BF89" s="55"/>
      <c r="BG89" s="55"/>
      <c r="BH89" s="55"/>
      <c r="BI89" s="55"/>
      <c r="BJ89" s="55"/>
      <c r="BK89" s="55"/>
      <c r="BL89" s="55"/>
      <c r="BM89" s="55"/>
      <c r="BN89" s="55"/>
      <c r="BO89" s="55"/>
    </row>
    <row r="90" spans="1:67" x14ac:dyDescent="0.25">
      <c r="A90" s="56" t="s">
        <v>84</v>
      </c>
      <c r="B90" s="56"/>
      <c r="C90" s="56"/>
      <c r="D90" s="56"/>
      <c r="E90" s="55" t="s">
        <v>383</v>
      </c>
      <c r="F90" s="55" t="s">
        <v>142</v>
      </c>
      <c r="G90" s="55" t="s">
        <v>85</v>
      </c>
      <c r="H90" s="55" t="s">
        <v>85</v>
      </c>
      <c r="I90" s="55" t="s">
        <v>55</v>
      </c>
      <c r="J90" s="55"/>
      <c r="K90" s="55"/>
      <c r="L90" s="55">
        <v>90</v>
      </c>
      <c r="M90" s="55">
        <v>230000000</v>
      </c>
      <c r="N90" s="55" t="s">
        <v>256</v>
      </c>
      <c r="O90" s="55" t="s">
        <v>259</v>
      </c>
      <c r="P90" s="55" t="s">
        <v>258</v>
      </c>
      <c r="Q90" s="55">
        <v>230000000</v>
      </c>
      <c r="R90" s="55" t="s">
        <v>132</v>
      </c>
      <c r="S90" s="55"/>
      <c r="T90" s="55" t="s">
        <v>260</v>
      </c>
      <c r="U90" s="55"/>
      <c r="V90" s="55"/>
      <c r="W90" s="143">
        <v>0</v>
      </c>
      <c r="X90" s="131">
        <v>100</v>
      </c>
      <c r="Y90" s="143">
        <v>0</v>
      </c>
      <c r="Z90" s="55"/>
      <c r="AA90" s="55" t="s">
        <v>261</v>
      </c>
      <c r="AB90" s="57">
        <v>1</v>
      </c>
      <c r="AC90" s="59">
        <v>9418500</v>
      </c>
      <c r="AD90" s="59">
        <f t="shared" si="26"/>
        <v>9418500</v>
      </c>
      <c r="AE90" s="59">
        <f t="shared" si="27"/>
        <v>10548720.000000002</v>
      </c>
      <c r="AF90" s="57">
        <v>1</v>
      </c>
      <c r="AG90" s="59">
        <v>11302200</v>
      </c>
      <c r="AH90" s="59">
        <f t="shared" si="28"/>
        <v>11302200</v>
      </c>
      <c r="AI90" s="59">
        <f t="shared" si="29"/>
        <v>12658464.000000002</v>
      </c>
      <c r="AJ90" s="57">
        <v>1</v>
      </c>
      <c r="AK90" s="59">
        <v>11302200</v>
      </c>
      <c r="AL90" s="59">
        <f t="shared" si="30"/>
        <v>11302200</v>
      </c>
      <c r="AM90" s="59">
        <f t="shared" si="31"/>
        <v>12658464.000000002</v>
      </c>
      <c r="AN90" s="55"/>
      <c r="AO90" s="55"/>
      <c r="AP90" s="55"/>
      <c r="AQ90" s="55"/>
      <c r="AR90" s="55"/>
      <c r="AS90" s="55"/>
      <c r="AT90" s="55"/>
      <c r="AU90" s="55"/>
      <c r="AV90" s="55"/>
      <c r="AW90" s="55"/>
      <c r="AX90" s="55"/>
      <c r="AY90" s="55"/>
      <c r="AZ90" s="55"/>
      <c r="BA90" s="60">
        <f t="shared" si="32"/>
        <v>32022900</v>
      </c>
      <c r="BB90" s="60">
        <f t="shared" si="33"/>
        <v>35865648</v>
      </c>
      <c r="BC90" s="55" t="s">
        <v>302</v>
      </c>
      <c r="BD90" s="55" t="s">
        <v>307</v>
      </c>
      <c r="BE90" s="55" t="s">
        <v>139</v>
      </c>
      <c r="BF90" s="55"/>
      <c r="BG90" s="55"/>
      <c r="BH90" s="55"/>
      <c r="BI90" s="55"/>
      <c r="BJ90" s="55"/>
      <c r="BK90" s="55"/>
      <c r="BL90" s="55"/>
      <c r="BM90" s="55"/>
      <c r="BN90" s="55"/>
      <c r="BO90" s="55"/>
    </row>
    <row r="91" spans="1:67" x14ac:dyDescent="0.25">
      <c r="A91" s="56" t="s">
        <v>84</v>
      </c>
      <c r="B91" s="56"/>
      <c r="C91" s="56"/>
      <c r="D91" s="56"/>
      <c r="E91" s="55" t="s">
        <v>384</v>
      </c>
      <c r="F91" s="55" t="s">
        <v>142</v>
      </c>
      <c r="G91" s="55" t="s">
        <v>85</v>
      </c>
      <c r="H91" s="55" t="s">
        <v>85</v>
      </c>
      <c r="I91" s="55" t="s">
        <v>55</v>
      </c>
      <c r="J91" s="55"/>
      <c r="K91" s="55"/>
      <c r="L91" s="55">
        <v>90</v>
      </c>
      <c r="M91" s="55">
        <v>230000000</v>
      </c>
      <c r="N91" s="55" t="s">
        <v>256</v>
      </c>
      <c r="O91" s="55" t="s">
        <v>259</v>
      </c>
      <c r="P91" s="55" t="s">
        <v>258</v>
      </c>
      <c r="Q91" s="55">
        <v>230000000</v>
      </c>
      <c r="R91" s="55" t="s">
        <v>134</v>
      </c>
      <c r="S91" s="55"/>
      <c r="T91" s="55" t="s">
        <v>260</v>
      </c>
      <c r="U91" s="55"/>
      <c r="V91" s="55"/>
      <c r="W91" s="143">
        <v>0</v>
      </c>
      <c r="X91" s="131">
        <v>100</v>
      </c>
      <c r="Y91" s="143">
        <v>0</v>
      </c>
      <c r="Z91" s="55"/>
      <c r="AA91" s="55" t="s">
        <v>261</v>
      </c>
      <c r="AB91" s="57">
        <v>1</v>
      </c>
      <c r="AC91" s="59">
        <v>7780500</v>
      </c>
      <c r="AD91" s="59">
        <f t="shared" si="26"/>
        <v>7780500</v>
      </c>
      <c r="AE91" s="59">
        <f t="shared" si="27"/>
        <v>8714160</v>
      </c>
      <c r="AF91" s="57">
        <v>1</v>
      </c>
      <c r="AG91" s="59">
        <v>9336600</v>
      </c>
      <c r="AH91" s="59">
        <f t="shared" si="28"/>
        <v>9336600</v>
      </c>
      <c r="AI91" s="59">
        <f t="shared" si="29"/>
        <v>10456992.000000002</v>
      </c>
      <c r="AJ91" s="57">
        <v>1</v>
      </c>
      <c r="AK91" s="59">
        <v>9336600</v>
      </c>
      <c r="AL91" s="59">
        <f t="shared" si="30"/>
        <v>9336600</v>
      </c>
      <c r="AM91" s="59">
        <f t="shared" si="31"/>
        <v>10456992.000000002</v>
      </c>
      <c r="AN91" s="55"/>
      <c r="AO91" s="55"/>
      <c r="AP91" s="55"/>
      <c r="AQ91" s="55"/>
      <c r="AR91" s="55"/>
      <c r="AS91" s="55"/>
      <c r="AT91" s="55"/>
      <c r="AU91" s="55"/>
      <c r="AV91" s="55"/>
      <c r="AW91" s="55"/>
      <c r="AX91" s="55"/>
      <c r="AY91" s="55"/>
      <c r="AZ91" s="55"/>
      <c r="BA91" s="60">
        <f t="shared" si="32"/>
        <v>26453700</v>
      </c>
      <c r="BB91" s="60">
        <f t="shared" si="33"/>
        <v>29628144.000000004</v>
      </c>
      <c r="BC91" s="55" t="s">
        <v>302</v>
      </c>
      <c r="BD91" s="55" t="s">
        <v>308</v>
      </c>
      <c r="BE91" s="55" t="s">
        <v>140</v>
      </c>
      <c r="BF91" s="55"/>
      <c r="BG91" s="55"/>
      <c r="BH91" s="55"/>
      <c r="BI91" s="55"/>
      <c r="BJ91" s="55"/>
      <c r="BK91" s="55"/>
      <c r="BL91" s="55"/>
      <c r="BM91" s="55"/>
      <c r="BN91" s="55"/>
      <c r="BO91" s="55"/>
    </row>
    <row r="92" spans="1:67" x14ac:dyDescent="0.25">
      <c r="A92" s="56" t="s">
        <v>58</v>
      </c>
      <c r="B92" s="56"/>
      <c r="C92" s="56"/>
      <c r="D92" s="56"/>
      <c r="E92" s="55" t="s">
        <v>393</v>
      </c>
      <c r="F92" s="55" t="s">
        <v>253</v>
      </c>
      <c r="G92" s="55" t="s">
        <v>65</v>
      </c>
      <c r="H92" s="55" t="s">
        <v>65</v>
      </c>
      <c r="I92" s="55" t="s">
        <v>51</v>
      </c>
      <c r="J92" s="55" t="s">
        <v>254</v>
      </c>
      <c r="K92" s="55"/>
      <c r="L92" s="55">
        <v>100</v>
      </c>
      <c r="M92" s="55" t="s">
        <v>255</v>
      </c>
      <c r="N92" s="55" t="s">
        <v>256</v>
      </c>
      <c r="O92" s="55" t="s">
        <v>259</v>
      </c>
      <c r="P92" s="55" t="s">
        <v>258</v>
      </c>
      <c r="Q92" s="55" t="s">
        <v>255</v>
      </c>
      <c r="R92" s="55" t="s">
        <v>83</v>
      </c>
      <c r="S92" s="55"/>
      <c r="T92" s="55"/>
      <c r="U92" s="55" t="s">
        <v>259</v>
      </c>
      <c r="V92" s="55" t="s">
        <v>260</v>
      </c>
      <c r="W92" s="143"/>
      <c r="X92" s="131">
        <v>100</v>
      </c>
      <c r="Y92" s="143"/>
      <c r="Z92" s="55"/>
      <c r="AA92" s="55" t="s">
        <v>261</v>
      </c>
      <c r="AB92" s="57">
        <v>1</v>
      </c>
      <c r="AC92" s="59">
        <v>24319967.039999999</v>
      </c>
      <c r="AD92" s="59">
        <f t="shared" si="26"/>
        <v>24319967.039999999</v>
      </c>
      <c r="AE92" s="59">
        <f t="shared" si="27"/>
        <v>27238363.084800001</v>
      </c>
      <c r="AF92" s="57">
        <v>1</v>
      </c>
      <c r="AG92" s="59">
        <v>24319967.039999999</v>
      </c>
      <c r="AH92" s="59">
        <f t="shared" si="28"/>
        <v>24319967.039999999</v>
      </c>
      <c r="AI92" s="59">
        <f t="shared" si="29"/>
        <v>27238363.084800001</v>
      </c>
      <c r="AJ92" s="57">
        <v>1</v>
      </c>
      <c r="AK92" s="59">
        <v>24319967.039999999</v>
      </c>
      <c r="AL92" s="59">
        <f t="shared" si="30"/>
        <v>24319967.039999999</v>
      </c>
      <c r="AM92" s="59">
        <f t="shared" si="31"/>
        <v>27238363.084800001</v>
      </c>
      <c r="AN92" s="55"/>
      <c r="AO92" s="55"/>
      <c r="AP92" s="55"/>
      <c r="AQ92" s="55"/>
      <c r="AR92" s="55"/>
      <c r="AS92" s="55"/>
      <c r="AT92" s="55"/>
      <c r="AU92" s="55"/>
      <c r="AV92" s="55"/>
      <c r="AW92" s="55"/>
      <c r="AX92" s="55"/>
      <c r="AY92" s="55"/>
      <c r="AZ92" s="55"/>
      <c r="BA92" s="60">
        <f t="shared" si="32"/>
        <v>72959901.120000005</v>
      </c>
      <c r="BB92" s="60">
        <f t="shared" si="33"/>
        <v>81715089.254400015</v>
      </c>
      <c r="BC92" s="55" t="s">
        <v>302</v>
      </c>
      <c r="BD92" s="55" t="s">
        <v>263</v>
      </c>
      <c r="BE92" s="55" t="s">
        <v>66</v>
      </c>
      <c r="BF92" s="55"/>
      <c r="BG92" s="55"/>
      <c r="BH92" s="55"/>
      <c r="BI92" s="55"/>
      <c r="BJ92" s="55"/>
      <c r="BK92" s="55"/>
      <c r="BL92" s="55"/>
      <c r="BM92" s="55"/>
      <c r="BN92" s="55"/>
      <c r="BO92" s="55"/>
    </row>
    <row r="93" spans="1:67" x14ac:dyDescent="0.25">
      <c r="A93" s="56" t="s">
        <v>58</v>
      </c>
      <c r="B93" s="56"/>
      <c r="C93" s="56"/>
      <c r="D93" s="56"/>
      <c r="E93" s="55" t="s">
        <v>394</v>
      </c>
      <c r="F93" s="55" t="s">
        <v>279</v>
      </c>
      <c r="G93" s="55" t="s">
        <v>280</v>
      </c>
      <c r="H93" s="55" t="s">
        <v>280</v>
      </c>
      <c r="I93" s="55" t="s">
        <v>55</v>
      </c>
      <c r="J93" s="55"/>
      <c r="K93" s="55"/>
      <c r="L93" s="55">
        <v>80</v>
      </c>
      <c r="M93" s="55" t="s">
        <v>255</v>
      </c>
      <c r="N93" s="55" t="s">
        <v>256</v>
      </c>
      <c r="O93" s="55" t="s">
        <v>259</v>
      </c>
      <c r="P93" s="55" t="s">
        <v>258</v>
      </c>
      <c r="Q93" s="55" t="s">
        <v>255</v>
      </c>
      <c r="R93" s="55" t="s">
        <v>134</v>
      </c>
      <c r="S93" s="55"/>
      <c r="T93" s="55"/>
      <c r="U93" s="55" t="s">
        <v>267</v>
      </c>
      <c r="V93" s="55" t="s">
        <v>260</v>
      </c>
      <c r="W93" s="143"/>
      <c r="X93" s="131">
        <v>100</v>
      </c>
      <c r="Y93" s="143"/>
      <c r="Z93" s="55"/>
      <c r="AA93" s="55" t="s">
        <v>261</v>
      </c>
      <c r="AB93" s="57">
        <v>1</v>
      </c>
      <c r="AC93" s="59">
        <v>12182040</v>
      </c>
      <c r="AD93" s="59">
        <f t="shared" si="26"/>
        <v>12182040</v>
      </c>
      <c r="AE93" s="59">
        <f t="shared" si="27"/>
        <v>13643884.800000001</v>
      </c>
      <c r="AF93" s="57">
        <v>1</v>
      </c>
      <c r="AG93" s="59">
        <v>17097600</v>
      </c>
      <c r="AH93" s="59">
        <f t="shared" si="28"/>
        <v>17097600</v>
      </c>
      <c r="AI93" s="59">
        <f t="shared" si="29"/>
        <v>19149312</v>
      </c>
      <c r="AJ93" s="57">
        <v>1</v>
      </c>
      <c r="AK93" s="59">
        <v>17097600</v>
      </c>
      <c r="AL93" s="59">
        <f t="shared" si="30"/>
        <v>17097600</v>
      </c>
      <c r="AM93" s="59">
        <f t="shared" si="31"/>
        <v>19149312</v>
      </c>
      <c r="AN93" s="55"/>
      <c r="AO93" s="55"/>
      <c r="AP93" s="55"/>
      <c r="AQ93" s="55"/>
      <c r="AR93" s="55"/>
      <c r="AS93" s="55"/>
      <c r="AT93" s="55"/>
      <c r="AU93" s="55"/>
      <c r="AV93" s="55"/>
      <c r="AW93" s="55"/>
      <c r="AX93" s="55"/>
      <c r="AY93" s="55"/>
      <c r="AZ93" s="55"/>
      <c r="BA93" s="60">
        <f t="shared" si="32"/>
        <v>46377240</v>
      </c>
      <c r="BB93" s="60">
        <f t="shared" si="33"/>
        <v>51942508.800000004</v>
      </c>
      <c r="BC93" s="55" t="s">
        <v>302</v>
      </c>
      <c r="BD93" s="55" t="s">
        <v>281</v>
      </c>
      <c r="BE93" s="55" t="s">
        <v>87</v>
      </c>
      <c r="BF93" s="55"/>
      <c r="BG93" s="55"/>
      <c r="BH93" s="55"/>
      <c r="BI93" s="55"/>
      <c r="BJ93" s="55"/>
      <c r="BK93" s="55"/>
      <c r="BL93" s="55"/>
      <c r="BM93" s="55"/>
      <c r="BN93" s="55"/>
      <c r="BO93" s="55"/>
    </row>
    <row r="94" spans="1:67" x14ac:dyDescent="0.25">
      <c r="A94" s="56" t="s">
        <v>58</v>
      </c>
      <c r="B94" s="56"/>
      <c r="C94" s="56"/>
      <c r="D94" s="56"/>
      <c r="E94" s="55" t="s">
        <v>395</v>
      </c>
      <c r="F94" s="55" t="s">
        <v>279</v>
      </c>
      <c r="G94" s="55" t="s">
        <v>280</v>
      </c>
      <c r="H94" s="55" t="s">
        <v>280</v>
      </c>
      <c r="I94" s="55" t="s">
        <v>55</v>
      </c>
      <c r="J94" s="55"/>
      <c r="K94" s="55"/>
      <c r="L94" s="55">
        <v>80</v>
      </c>
      <c r="M94" s="55" t="s">
        <v>255</v>
      </c>
      <c r="N94" s="55" t="s">
        <v>256</v>
      </c>
      <c r="O94" s="55" t="s">
        <v>259</v>
      </c>
      <c r="P94" s="55" t="s">
        <v>258</v>
      </c>
      <c r="Q94" s="55" t="s">
        <v>255</v>
      </c>
      <c r="R94" s="55" t="s">
        <v>132</v>
      </c>
      <c r="S94" s="55"/>
      <c r="T94" s="55"/>
      <c r="U94" s="55" t="s">
        <v>267</v>
      </c>
      <c r="V94" s="55" t="s">
        <v>260</v>
      </c>
      <c r="W94" s="143"/>
      <c r="X94" s="131">
        <v>100</v>
      </c>
      <c r="Y94" s="143"/>
      <c r="Z94" s="55"/>
      <c r="AA94" s="55" t="s">
        <v>261</v>
      </c>
      <c r="AB94" s="57">
        <v>1</v>
      </c>
      <c r="AC94" s="59">
        <v>10570365</v>
      </c>
      <c r="AD94" s="59">
        <f t="shared" si="26"/>
        <v>10570365</v>
      </c>
      <c r="AE94" s="59">
        <f t="shared" si="27"/>
        <v>11838808.800000001</v>
      </c>
      <c r="AF94" s="57">
        <v>1</v>
      </c>
      <c r="AG94" s="59">
        <v>14835600</v>
      </c>
      <c r="AH94" s="59">
        <f t="shared" si="28"/>
        <v>14835600</v>
      </c>
      <c r="AI94" s="59">
        <f t="shared" si="29"/>
        <v>16615872.000000002</v>
      </c>
      <c r="AJ94" s="57">
        <v>1</v>
      </c>
      <c r="AK94" s="59">
        <v>14835600</v>
      </c>
      <c r="AL94" s="59">
        <f t="shared" si="30"/>
        <v>14835600</v>
      </c>
      <c r="AM94" s="59">
        <f t="shared" si="31"/>
        <v>16615872.000000002</v>
      </c>
      <c r="AN94" s="55"/>
      <c r="AO94" s="55"/>
      <c r="AP94" s="55"/>
      <c r="AQ94" s="55"/>
      <c r="AR94" s="55"/>
      <c r="AS94" s="55"/>
      <c r="AT94" s="55"/>
      <c r="AU94" s="55"/>
      <c r="AV94" s="55"/>
      <c r="AW94" s="55"/>
      <c r="AX94" s="55"/>
      <c r="AY94" s="55"/>
      <c r="AZ94" s="55"/>
      <c r="BA94" s="60">
        <f t="shared" si="32"/>
        <v>40241565</v>
      </c>
      <c r="BB94" s="60">
        <f t="shared" si="33"/>
        <v>45070552.800000004</v>
      </c>
      <c r="BC94" s="55" t="s">
        <v>302</v>
      </c>
      <c r="BD94" s="55" t="s">
        <v>283</v>
      </c>
      <c r="BE94" s="55" t="s">
        <v>88</v>
      </c>
      <c r="BF94" s="55"/>
      <c r="BG94" s="55"/>
      <c r="BH94" s="55"/>
      <c r="BI94" s="55"/>
      <c r="BJ94" s="55"/>
      <c r="BK94" s="55"/>
      <c r="BL94" s="55"/>
      <c r="BM94" s="55"/>
      <c r="BN94" s="55"/>
      <c r="BO94" s="55"/>
    </row>
    <row r="95" spans="1:67" x14ac:dyDescent="0.25">
      <c r="A95" s="56" t="s">
        <v>58</v>
      </c>
      <c r="B95" s="56"/>
      <c r="C95" s="56"/>
      <c r="D95" s="56"/>
      <c r="E95" s="55" t="s">
        <v>396</v>
      </c>
      <c r="F95" s="55" t="s">
        <v>279</v>
      </c>
      <c r="G95" s="55" t="s">
        <v>280</v>
      </c>
      <c r="H95" s="55" t="s">
        <v>280</v>
      </c>
      <c r="I95" s="55" t="s">
        <v>55</v>
      </c>
      <c r="J95" s="55"/>
      <c r="K95" s="55"/>
      <c r="L95" s="55">
        <v>80</v>
      </c>
      <c r="M95" s="55" t="s">
        <v>255</v>
      </c>
      <c r="N95" s="55" t="s">
        <v>256</v>
      </c>
      <c r="O95" s="55" t="s">
        <v>259</v>
      </c>
      <c r="P95" s="55" t="s">
        <v>258</v>
      </c>
      <c r="Q95" s="55" t="s">
        <v>255</v>
      </c>
      <c r="R95" s="55" t="s">
        <v>138</v>
      </c>
      <c r="S95" s="55"/>
      <c r="T95" s="55"/>
      <c r="U95" s="55" t="s">
        <v>267</v>
      </c>
      <c r="V95" s="55" t="s">
        <v>260</v>
      </c>
      <c r="W95" s="143"/>
      <c r="X95" s="131">
        <v>100</v>
      </c>
      <c r="Y95" s="143"/>
      <c r="Z95" s="55"/>
      <c r="AA95" s="55" t="s">
        <v>261</v>
      </c>
      <c r="AB95" s="57">
        <v>1</v>
      </c>
      <c r="AC95" s="59">
        <v>14694030</v>
      </c>
      <c r="AD95" s="59">
        <f t="shared" si="26"/>
        <v>14694030</v>
      </c>
      <c r="AE95" s="59">
        <f t="shared" si="27"/>
        <v>16457313.600000001</v>
      </c>
      <c r="AF95" s="57">
        <v>1</v>
      </c>
      <c r="AG95" s="59">
        <v>20623200</v>
      </c>
      <c r="AH95" s="59">
        <f t="shared" si="28"/>
        <v>20623200</v>
      </c>
      <c r="AI95" s="59">
        <f t="shared" si="29"/>
        <v>23097984.000000004</v>
      </c>
      <c r="AJ95" s="57">
        <v>1</v>
      </c>
      <c r="AK95" s="59">
        <v>20623200</v>
      </c>
      <c r="AL95" s="59">
        <f t="shared" si="30"/>
        <v>20623200</v>
      </c>
      <c r="AM95" s="59">
        <f t="shared" si="31"/>
        <v>23097984.000000004</v>
      </c>
      <c r="AN95" s="55"/>
      <c r="AO95" s="55"/>
      <c r="AP95" s="55"/>
      <c r="AQ95" s="55"/>
      <c r="AR95" s="55"/>
      <c r="AS95" s="55"/>
      <c r="AT95" s="55"/>
      <c r="AU95" s="55"/>
      <c r="AV95" s="55"/>
      <c r="AW95" s="55"/>
      <c r="AX95" s="55"/>
      <c r="AY95" s="55"/>
      <c r="AZ95" s="55"/>
      <c r="BA95" s="60">
        <f t="shared" si="32"/>
        <v>55940430</v>
      </c>
      <c r="BB95" s="60">
        <f t="shared" si="33"/>
        <v>62653281.600000009</v>
      </c>
      <c r="BC95" s="55" t="s">
        <v>302</v>
      </c>
      <c r="BD95" s="55" t="s">
        <v>285</v>
      </c>
      <c r="BE95" s="55" t="s">
        <v>89</v>
      </c>
      <c r="BF95" s="55"/>
      <c r="BG95" s="55"/>
      <c r="BH95" s="55"/>
      <c r="BI95" s="55"/>
      <c r="BJ95" s="55"/>
      <c r="BK95" s="55"/>
      <c r="BL95" s="55"/>
      <c r="BM95" s="55"/>
      <c r="BN95" s="55"/>
      <c r="BO95" s="55"/>
    </row>
    <row r="96" spans="1:67" x14ac:dyDescent="0.25">
      <c r="A96" s="56" t="s">
        <v>58</v>
      </c>
      <c r="B96" s="56"/>
      <c r="C96" s="56"/>
      <c r="D96" s="56"/>
      <c r="E96" s="55" t="s">
        <v>397</v>
      </c>
      <c r="F96" s="55" t="s">
        <v>279</v>
      </c>
      <c r="G96" s="55" t="s">
        <v>280</v>
      </c>
      <c r="H96" s="55" t="s">
        <v>280</v>
      </c>
      <c r="I96" s="55" t="s">
        <v>55</v>
      </c>
      <c r="J96" s="55"/>
      <c r="K96" s="55"/>
      <c r="L96" s="55">
        <v>80</v>
      </c>
      <c r="M96" s="55" t="s">
        <v>255</v>
      </c>
      <c r="N96" s="55" t="s">
        <v>256</v>
      </c>
      <c r="O96" s="55" t="s">
        <v>259</v>
      </c>
      <c r="P96" s="55" t="s">
        <v>258</v>
      </c>
      <c r="Q96" s="55" t="s">
        <v>255</v>
      </c>
      <c r="R96" s="55" t="s">
        <v>136</v>
      </c>
      <c r="S96" s="55"/>
      <c r="T96" s="55"/>
      <c r="U96" s="55" t="s">
        <v>267</v>
      </c>
      <c r="V96" s="55" t="s">
        <v>260</v>
      </c>
      <c r="W96" s="143"/>
      <c r="X96" s="131">
        <v>100</v>
      </c>
      <c r="Y96" s="143"/>
      <c r="Z96" s="55"/>
      <c r="AA96" s="55" t="s">
        <v>261</v>
      </c>
      <c r="AB96" s="57">
        <v>1</v>
      </c>
      <c r="AC96" s="59">
        <v>9725625</v>
      </c>
      <c r="AD96" s="59">
        <f t="shared" si="26"/>
        <v>9725625</v>
      </c>
      <c r="AE96" s="59">
        <f t="shared" si="27"/>
        <v>10892700.000000002</v>
      </c>
      <c r="AF96" s="57">
        <v>1</v>
      </c>
      <c r="AG96" s="59">
        <v>13650000</v>
      </c>
      <c r="AH96" s="59">
        <f t="shared" si="28"/>
        <v>13650000</v>
      </c>
      <c r="AI96" s="59">
        <f t="shared" si="29"/>
        <v>15288000.000000002</v>
      </c>
      <c r="AJ96" s="57">
        <v>1</v>
      </c>
      <c r="AK96" s="59">
        <v>13650000</v>
      </c>
      <c r="AL96" s="59">
        <f t="shared" si="30"/>
        <v>13650000</v>
      </c>
      <c r="AM96" s="59">
        <f t="shared" si="31"/>
        <v>15288000.000000002</v>
      </c>
      <c r="AN96" s="55"/>
      <c r="AO96" s="55"/>
      <c r="AP96" s="55"/>
      <c r="AQ96" s="55"/>
      <c r="AR96" s="55"/>
      <c r="AS96" s="55"/>
      <c r="AT96" s="55"/>
      <c r="AU96" s="55"/>
      <c r="AV96" s="55"/>
      <c r="AW96" s="55"/>
      <c r="AX96" s="55"/>
      <c r="AY96" s="55"/>
      <c r="AZ96" s="55"/>
      <c r="BA96" s="60">
        <f t="shared" si="32"/>
        <v>37025625</v>
      </c>
      <c r="BB96" s="60">
        <f t="shared" si="33"/>
        <v>41468700.000000007</v>
      </c>
      <c r="BC96" s="55" t="s">
        <v>302</v>
      </c>
      <c r="BD96" s="55" t="s">
        <v>287</v>
      </c>
      <c r="BE96" s="55" t="s">
        <v>90</v>
      </c>
      <c r="BF96" s="55"/>
      <c r="BG96" s="55"/>
      <c r="BH96" s="55"/>
      <c r="BI96" s="55"/>
      <c r="BJ96" s="55"/>
      <c r="BK96" s="55"/>
      <c r="BL96" s="55"/>
      <c r="BM96" s="55"/>
      <c r="BN96" s="55"/>
      <c r="BO96" s="55"/>
    </row>
    <row r="97" spans="1:67" x14ac:dyDescent="0.25">
      <c r="A97" s="56" t="s">
        <v>58</v>
      </c>
      <c r="B97" s="56"/>
      <c r="C97" s="56"/>
      <c r="D97" s="56"/>
      <c r="E97" s="55" t="s">
        <v>398</v>
      </c>
      <c r="F97" s="55" t="s">
        <v>279</v>
      </c>
      <c r="G97" s="55" t="s">
        <v>280</v>
      </c>
      <c r="H97" s="55" t="s">
        <v>280</v>
      </c>
      <c r="I97" s="55" t="s">
        <v>55</v>
      </c>
      <c r="J97" s="55"/>
      <c r="K97" s="55"/>
      <c r="L97" s="55">
        <v>80</v>
      </c>
      <c r="M97" s="55" t="s">
        <v>255</v>
      </c>
      <c r="N97" s="55" t="s">
        <v>256</v>
      </c>
      <c r="O97" s="55" t="s">
        <v>259</v>
      </c>
      <c r="P97" s="55" t="s">
        <v>258</v>
      </c>
      <c r="Q97" s="55" t="s">
        <v>255</v>
      </c>
      <c r="R97" s="55" t="s">
        <v>276</v>
      </c>
      <c r="S97" s="55"/>
      <c r="T97" s="55"/>
      <c r="U97" s="55" t="s">
        <v>267</v>
      </c>
      <c r="V97" s="55" t="s">
        <v>260</v>
      </c>
      <c r="W97" s="143"/>
      <c r="X97" s="131">
        <v>100</v>
      </c>
      <c r="Y97" s="143"/>
      <c r="Z97" s="55"/>
      <c r="AA97" s="55" t="s">
        <v>261</v>
      </c>
      <c r="AB97" s="57">
        <v>1</v>
      </c>
      <c r="AC97" s="59">
        <v>2289690</v>
      </c>
      <c r="AD97" s="59">
        <f t="shared" si="26"/>
        <v>2289690</v>
      </c>
      <c r="AE97" s="59">
        <f t="shared" si="27"/>
        <v>2564452.8000000003</v>
      </c>
      <c r="AF97" s="57">
        <v>1</v>
      </c>
      <c r="AG97" s="59">
        <v>3213600</v>
      </c>
      <c r="AH97" s="59">
        <f t="shared" si="28"/>
        <v>3213600</v>
      </c>
      <c r="AI97" s="59">
        <f t="shared" si="29"/>
        <v>3599232.0000000005</v>
      </c>
      <c r="AJ97" s="57">
        <v>1</v>
      </c>
      <c r="AK97" s="59">
        <v>3213600</v>
      </c>
      <c r="AL97" s="59">
        <f t="shared" si="30"/>
        <v>3213600</v>
      </c>
      <c r="AM97" s="59">
        <f t="shared" si="31"/>
        <v>3599232.0000000005</v>
      </c>
      <c r="AN97" s="55"/>
      <c r="AO97" s="55"/>
      <c r="AP97" s="55"/>
      <c r="AQ97" s="55"/>
      <c r="AR97" s="55"/>
      <c r="AS97" s="55"/>
      <c r="AT97" s="55"/>
      <c r="AU97" s="55"/>
      <c r="AV97" s="55"/>
      <c r="AW97" s="55"/>
      <c r="AX97" s="55"/>
      <c r="AY97" s="55"/>
      <c r="AZ97" s="55"/>
      <c r="BA97" s="60">
        <f t="shared" si="32"/>
        <v>8716890</v>
      </c>
      <c r="BB97" s="60">
        <f t="shared" si="33"/>
        <v>9762916.8000000007</v>
      </c>
      <c r="BC97" s="55" t="s">
        <v>302</v>
      </c>
      <c r="BD97" s="55" t="s">
        <v>289</v>
      </c>
      <c r="BE97" s="55" t="s">
        <v>91</v>
      </c>
      <c r="BF97" s="55"/>
      <c r="BG97" s="55"/>
      <c r="BH97" s="55"/>
      <c r="BI97" s="55"/>
      <c r="BJ97" s="55"/>
      <c r="BK97" s="55"/>
      <c r="BL97" s="55"/>
      <c r="BM97" s="55"/>
      <c r="BN97" s="55"/>
      <c r="BO97" s="55"/>
    </row>
    <row r="98" spans="1:67" x14ac:dyDescent="0.25">
      <c r="A98" s="56" t="s">
        <v>58</v>
      </c>
      <c r="B98" s="56"/>
      <c r="C98" s="56"/>
      <c r="D98" s="56"/>
      <c r="E98" s="55" t="s">
        <v>399</v>
      </c>
      <c r="F98" s="55" t="s">
        <v>291</v>
      </c>
      <c r="G98" s="55" t="s">
        <v>292</v>
      </c>
      <c r="H98" s="55" t="s">
        <v>292</v>
      </c>
      <c r="I98" s="55" t="s">
        <v>51</v>
      </c>
      <c r="J98" s="55" t="s">
        <v>293</v>
      </c>
      <c r="K98" s="55"/>
      <c r="L98" s="55">
        <v>100</v>
      </c>
      <c r="M98" s="55" t="s">
        <v>255</v>
      </c>
      <c r="N98" s="55" t="s">
        <v>256</v>
      </c>
      <c r="O98" s="55" t="s">
        <v>259</v>
      </c>
      <c r="P98" s="55" t="s">
        <v>258</v>
      </c>
      <c r="Q98" s="55" t="s">
        <v>255</v>
      </c>
      <c r="R98" s="55" t="s">
        <v>83</v>
      </c>
      <c r="S98" s="55"/>
      <c r="T98" s="55"/>
      <c r="U98" s="55" t="s">
        <v>259</v>
      </c>
      <c r="V98" s="55" t="s">
        <v>260</v>
      </c>
      <c r="W98" s="143"/>
      <c r="X98" s="131">
        <v>100</v>
      </c>
      <c r="Y98" s="143"/>
      <c r="Z98" s="55"/>
      <c r="AA98" s="55" t="s">
        <v>261</v>
      </c>
      <c r="AB98" s="57">
        <v>1</v>
      </c>
      <c r="AC98" s="59">
        <v>12084660</v>
      </c>
      <c r="AD98" s="59">
        <f t="shared" si="26"/>
        <v>12084660</v>
      </c>
      <c r="AE98" s="59">
        <f t="shared" si="27"/>
        <v>13534819.200000001</v>
      </c>
      <c r="AF98" s="57">
        <v>1</v>
      </c>
      <c r="AG98" s="59">
        <v>12084660</v>
      </c>
      <c r="AH98" s="59">
        <f t="shared" si="28"/>
        <v>12084660</v>
      </c>
      <c r="AI98" s="59">
        <f t="shared" si="29"/>
        <v>13534819.200000001</v>
      </c>
      <c r="AJ98" s="57">
        <v>1</v>
      </c>
      <c r="AK98" s="59">
        <v>12258540</v>
      </c>
      <c r="AL98" s="59">
        <f t="shared" si="30"/>
        <v>12258540</v>
      </c>
      <c r="AM98" s="59">
        <f t="shared" si="31"/>
        <v>13729564.800000001</v>
      </c>
      <c r="AN98" s="55"/>
      <c r="AO98" s="55"/>
      <c r="AP98" s="55"/>
      <c r="AQ98" s="55"/>
      <c r="AR98" s="55"/>
      <c r="AS98" s="55"/>
      <c r="AT98" s="55"/>
      <c r="AU98" s="55"/>
      <c r="AV98" s="55"/>
      <c r="AW98" s="55"/>
      <c r="AX98" s="55"/>
      <c r="AY98" s="55"/>
      <c r="AZ98" s="55"/>
      <c r="BA98" s="60">
        <f t="shared" si="32"/>
        <v>36427860</v>
      </c>
      <c r="BB98" s="60">
        <f t="shared" si="33"/>
        <v>40799203.200000003</v>
      </c>
      <c r="BC98" s="55" t="s">
        <v>302</v>
      </c>
      <c r="BD98" s="55" t="s">
        <v>294</v>
      </c>
      <c r="BE98" s="55" t="s">
        <v>72</v>
      </c>
      <c r="BF98" s="55"/>
      <c r="BG98" s="55"/>
      <c r="BH98" s="55"/>
      <c r="BI98" s="55"/>
      <c r="BJ98" s="55"/>
      <c r="BK98" s="55"/>
      <c r="BL98" s="55"/>
      <c r="BM98" s="55"/>
      <c r="BN98" s="55"/>
      <c r="BO98" s="55"/>
    </row>
    <row r="99" spans="1:67" x14ac:dyDescent="0.25">
      <c r="A99" s="56" t="s">
        <v>435</v>
      </c>
      <c r="B99" s="56"/>
      <c r="C99" s="56"/>
      <c r="D99" s="56"/>
      <c r="E99" s="55" t="s">
        <v>400</v>
      </c>
      <c r="F99" s="55" t="s">
        <v>265</v>
      </c>
      <c r="G99" s="55" t="s">
        <v>266</v>
      </c>
      <c r="H99" s="55" t="s">
        <v>266</v>
      </c>
      <c r="I99" s="55" t="s">
        <v>55</v>
      </c>
      <c r="J99" s="55"/>
      <c r="K99" s="55"/>
      <c r="L99" s="55">
        <v>100</v>
      </c>
      <c r="M99" s="55" t="s">
        <v>255</v>
      </c>
      <c r="N99" s="55" t="s">
        <v>256</v>
      </c>
      <c r="O99" s="55" t="s">
        <v>259</v>
      </c>
      <c r="P99" s="55" t="s">
        <v>258</v>
      </c>
      <c r="Q99" s="55" t="s">
        <v>255</v>
      </c>
      <c r="R99" s="55" t="s">
        <v>136</v>
      </c>
      <c r="S99" s="55"/>
      <c r="T99" s="55"/>
      <c r="U99" s="55" t="s">
        <v>267</v>
      </c>
      <c r="V99" s="55" t="s">
        <v>260</v>
      </c>
      <c r="W99" s="143"/>
      <c r="X99" s="131">
        <v>100</v>
      </c>
      <c r="Y99" s="143"/>
      <c r="Z99" s="55"/>
      <c r="AA99" s="55" t="s">
        <v>261</v>
      </c>
      <c r="AB99" s="57">
        <v>1</v>
      </c>
      <c r="AC99" s="59">
        <v>6363000</v>
      </c>
      <c r="AD99" s="59">
        <f t="shared" si="26"/>
        <v>6363000</v>
      </c>
      <c r="AE99" s="59">
        <f t="shared" si="27"/>
        <v>7126560.0000000009</v>
      </c>
      <c r="AF99" s="57">
        <v>1</v>
      </c>
      <c r="AG99" s="59">
        <f>8330000+154000</f>
        <v>8484000</v>
      </c>
      <c r="AH99" s="59">
        <f t="shared" si="28"/>
        <v>8484000</v>
      </c>
      <c r="AI99" s="59">
        <f t="shared" si="29"/>
        <v>9502080</v>
      </c>
      <c r="AJ99" s="57">
        <v>1</v>
      </c>
      <c r="AK99" s="59">
        <f>8330000+154000</f>
        <v>8484000</v>
      </c>
      <c r="AL99" s="59">
        <f t="shared" si="30"/>
        <v>8484000</v>
      </c>
      <c r="AM99" s="59">
        <f t="shared" si="31"/>
        <v>9502080</v>
      </c>
      <c r="AN99" s="55"/>
      <c r="AO99" s="55"/>
      <c r="AP99" s="55"/>
      <c r="AQ99" s="55"/>
      <c r="AR99" s="55"/>
      <c r="AS99" s="55"/>
      <c r="AT99" s="55"/>
      <c r="AU99" s="55"/>
      <c r="AV99" s="55"/>
      <c r="AW99" s="55"/>
      <c r="AX99" s="55"/>
      <c r="AY99" s="55"/>
      <c r="AZ99" s="55"/>
      <c r="BA99" s="60">
        <f t="shared" si="32"/>
        <v>23331000</v>
      </c>
      <c r="BB99" s="60">
        <f t="shared" si="33"/>
        <v>26130720.000000004</v>
      </c>
      <c r="BC99" s="55" t="s">
        <v>302</v>
      </c>
      <c r="BD99" s="55" t="s">
        <v>268</v>
      </c>
      <c r="BE99" s="55" t="s">
        <v>405</v>
      </c>
      <c r="BF99" s="55"/>
      <c r="BG99" s="55"/>
      <c r="BH99" s="55"/>
      <c r="BI99" s="55"/>
      <c r="BJ99" s="55"/>
      <c r="BK99" s="55"/>
      <c r="BL99" s="55"/>
      <c r="BM99" s="55"/>
      <c r="BN99" s="55"/>
      <c r="BO99" s="55"/>
    </row>
    <row r="100" spans="1:67" x14ac:dyDescent="0.25">
      <c r="A100" s="56" t="s">
        <v>435</v>
      </c>
      <c r="B100" s="56"/>
      <c r="C100" s="56"/>
      <c r="D100" s="56"/>
      <c r="E100" s="55" t="s">
        <v>401</v>
      </c>
      <c r="F100" s="55" t="s">
        <v>265</v>
      </c>
      <c r="G100" s="55" t="s">
        <v>266</v>
      </c>
      <c r="H100" s="55" t="s">
        <v>266</v>
      </c>
      <c r="I100" s="55" t="s">
        <v>55</v>
      </c>
      <c r="J100" s="55"/>
      <c r="K100" s="55"/>
      <c r="L100" s="55">
        <v>100</v>
      </c>
      <c r="M100" s="55" t="s">
        <v>255</v>
      </c>
      <c r="N100" s="55" t="s">
        <v>256</v>
      </c>
      <c r="O100" s="55" t="s">
        <v>259</v>
      </c>
      <c r="P100" s="55" t="s">
        <v>258</v>
      </c>
      <c r="Q100" s="55" t="s">
        <v>255</v>
      </c>
      <c r="R100" s="55" t="s">
        <v>134</v>
      </c>
      <c r="S100" s="55"/>
      <c r="T100" s="55"/>
      <c r="U100" s="55" t="s">
        <v>267</v>
      </c>
      <c r="V100" s="55" t="s">
        <v>260</v>
      </c>
      <c r="W100" s="143"/>
      <c r="X100" s="131">
        <v>100</v>
      </c>
      <c r="Y100" s="143"/>
      <c r="Z100" s="55"/>
      <c r="AA100" s="55" t="s">
        <v>261</v>
      </c>
      <c r="AB100" s="57">
        <v>1</v>
      </c>
      <c r="AC100" s="59">
        <v>27140400</v>
      </c>
      <c r="AD100" s="59">
        <f t="shared" si="26"/>
        <v>27140400</v>
      </c>
      <c r="AE100" s="59">
        <f t="shared" si="27"/>
        <v>30397248.000000004</v>
      </c>
      <c r="AF100" s="57">
        <v>1</v>
      </c>
      <c r="AG100" s="59">
        <f>35438400+748800</f>
        <v>36187200</v>
      </c>
      <c r="AH100" s="59">
        <f t="shared" si="28"/>
        <v>36187200</v>
      </c>
      <c r="AI100" s="59">
        <f t="shared" si="29"/>
        <v>40529664.000000007</v>
      </c>
      <c r="AJ100" s="57">
        <v>1</v>
      </c>
      <c r="AK100" s="59">
        <f>35438400+748800</f>
        <v>36187200</v>
      </c>
      <c r="AL100" s="59">
        <f t="shared" si="30"/>
        <v>36187200</v>
      </c>
      <c r="AM100" s="59">
        <f t="shared" si="31"/>
        <v>40529664.000000007</v>
      </c>
      <c r="AN100" s="55"/>
      <c r="AO100" s="55"/>
      <c r="AP100" s="55"/>
      <c r="AQ100" s="55"/>
      <c r="AR100" s="55"/>
      <c r="AS100" s="55"/>
      <c r="AT100" s="55"/>
      <c r="AU100" s="55"/>
      <c r="AV100" s="55"/>
      <c r="AW100" s="55"/>
      <c r="AX100" s="55"/>
      <c r="AY100" s="55"/>
      <c r="AZ100" s="55"/>
      <c r="BA100" s="60">
        <f>SUM(AX100,AT100,AP100,AH100,AD100,AL100)</f>
        <v>99514800</v>
      </c>
      <c r="BB100" s="60">
        <f t="shared" si="33"/>
        <v>111456576.00000001</v>
      </c>
      <c r="BC100" s="55" t="s">
        <v>302</v>
      </c>
      <c r="BD100" s="55" t="s">
        <v>270</v>
      </c>
      <c r="BE100" s="55" t="s">
        <v>406</v>
      </c>
      <c r="BF100" s="55"/>
      <c r="BG100" s="55"/>
      <c r="BH100" s="55"/>
      <c r="BI100" s="55"/>
      <c r="BJ100" s="55"/>
      <c r="BK100" s="55"/>
      <c r="BL100" s="55"/>
      <c r="BM100" s="55"/>
      <c r="BN100" s="55"/>
      <c r="BO100" s="55"/>
    </row>
    <row r="101" spans="1:67" x14ac:dyDescent="0.25">
      <c r="A101" s="56" t="s">
        <v>435</v>
      </c>
      <c r="B101" s="56"/>
      <c r="C101" s="56"/>
      <c r="D101" s="56"/>
      <c r="E101" s="55" t="s">
        <v>402</v>
      </c>
      <c r="F101" s="55" t="s">
        <v>265</v>
      </c>
      <c r="G101" s="55" t="s">
        <v>266</v>
      </c>
      <c r="H101" s="55" t="s">
        <v>266</v>
      </c>
      <c r="I101" s="55" t="s">
        <v>55</v>
      </c>
      <c r="J101" s="55"/>
      <c r="K101" s="55"/>
      <c r="L101" s="55">
        <v>100</v>
      </c>
      <c r="M101" s="55" t="s">
        <v>255</v>
      </c>
      <c r="N101" s="55" t="s">
        <v>256</v>
      </c>
      <c r="O101" s="55" t="s">
        <v>259</v>
      </c>
      <c r="P101" s="55" t="s">
        <v>258</v>
      </c>
      <c r="Q101" s="55" t="s">
        <v>255</v>
      </c>
      <c r="R101" s="55" t="s">
        <v>138</v>
      </c>
      <c r="S101" s="55"/>
      <c r="T101" s="55"/>
      <c r="U101" s="55" t="s">
        <v>267</v>
      </c>
      <c r="V101" s="55" t="s">
        <v>260</v>
      </c>
      <c r="W101" s="143"/>
      <c r="X101" s="131">
        <v>100</v>
      </c>
      <c r="Y101" s="143"/>
      <c r="Z101" s="55"/>
      <c r="AA101" s="55" t="s">
        <v>261</v>
      </c>
      <c r="AB101" s="57">
        <v>1</v>
      </c>
      <c r="AC101" s="59">
        <v>12520200</v>
      </c>
      <c r="AD101" s="59">
        <f t="shared" si="26"/>
        <v>12520200</v>
      </c>
      <c r="AE101" s="59">
        <f t="shared" si="27"/>
        <v>14022624.000000002</v>
      </c>
      <c r="AF101" s="57">
        <v>1</v>
      </c>
      <c r="AG101" s="59">
        <f>15142400+1114400+436800</f>
        <v>16693600</v>
      </c>
      <c r="AH101" s="59">
        <f t="shared" si="28"/>
        <v>16693600</v>
      </c>
      <c r="AI101" s="59">
        <f t="shared" si="29"/>
        <v>18696832</v>
      </c>
      <c r="AJ101" s="57">
        <v>1</v>
      </c>
      <c r="AK101" s="59">
        <f>15142400+1114400+436800</f>
        <v>16693600</v>
      </c>
      <c r="AL101" s="59">
        <f t="shared" si="30"/>
        <v>16693600</v>
      </c>
      <c r="AM101" s="59">
        <f t="shared" si="31"/>
        <v>18696832</v>
      </c>
      <c r="AN101" s="55"/>
      <c r="AO101" s="55"/>
      <c r="AP101" s="55"/>
      <c r="AQ101" s="55"/>
      <c r="AR101" s="55"/>
      <c r="AS101" s="55"/>
      <c r="AT101" s="55"/>
      <c r="AU101" s="55"/>
      <c r="AV101" s="55"/>
      <c r="AW101" s="55"/>
      <c r="AX101" s="55"/>
      <c r="AY101" s="55"/>
      <c r="AZ101" s="55"/>
      <c r="BA101" s="60">
        <f t="shared" si="32"/>
        <v>45907400</v>
      </c>
      <c r="BB101" s="60">
        <f t="shared" si="33"/>
        <v>51416288.000000007</v>
      </c>
      <c r="BC101" s="55" t="s">
        <v>302</v>
      </c>
      <c r="BD101" s="55" t="s">
        <v>272</v>
      </c>
      <c r="BE101" s="55" t="s">
        <v>407</v>
      </c>
      <c r="BF101" s="55"/>
      <c r="BG101" s="55"/>
      <c r="BH101" s="55"/>
      <c r="BI101" s="55"/>
      <c r="BJ101" s="55"/>
      <c r="BK101" s="55"/>
      <c r="BL101" s="55"/>
      <c r="BM101" s="55"/>
      <c r="BN101" s="55"/>
      <c r="BO101" s="55"/>
    </row>
    <row r="102" spans="1:67" x14ac:dyDescent="0.25">
      <c r="A102" s="56" t="s">
        <v>435</v>
      </c>
      <c r="B102" s="56"/>
      <c r="C102" s="56"/>
      <c r="D102" s="56"/>
      <c r="E102" s="55" t="s">
        <v>403</v>
      </c>
      <c r="F102" s="55" t="s">
        <v>265</v>
      </c>
      <c r="G102" s="55" t="s">
        <v>266</v>
      </c>
      <c r="H102" s="55" t="s">
        <v>266</v>
      </c>
      <c r="I102" s="55" t="s">
        <v>55</v>
      </c>
      <c r="J102" s="55"/>
      <c r="K102" s="55"/>
      <c r="L102" s="55">
        <v>100</v>
      </c>
      <c r="M102" s="55" t="s">
        <v>255</v>
      </c>
      <c r="N102" s="55" t="s">
        <v>256</v>
      </c>
      <c r="O102" s="55" t="s">
        <v>259</v>
      </c>
      <c r="P102" s="55" t="s">
        <v>258</v>
      </c>
      <c r="Q102" s="55" t="s">
        <v>255</v>
      </c>
      <c r="R102" s="55" t="s">
        <v>132</v>
      </c>
      <c r="S102" s="55"/>
      <c r="T102" s="55"/>
      <c r="U102" s="55" t="s">
        <v>267</v>
      </c>
      <c r="V102" s="55" t="s">
        <v>260</v>
      </c>
      <c r="W102" s="143"/>
      <c r="X102" s="131">
        <v>100</v>
      </c>
      <c r="Y102" s="143"/>
      <c r="Z102" s="55"/>
      <c r="AA102" s="55" t="s">
        <v>261</v>
      </c>
      <c r="AB102" s="57">
        <v>1</v>
      </c>
      <c r="AC102" s="59">
        <v>10174125</v>
      </c>
      <c r="AD102" s="59">
        <f t="shared" si="26"/>
        <v>10174125</v>
      </c>
      <c r="AE102" s="59">
        <f t="shared" si="27"/>
        <v>11395020.000000002</v>
      </c>
      <c r="AF102" s="57">
        <v>1</v>
      </c>
      <c r="AG102" s="59">
        <f>12720500+845000</f>
        <v>13565500</v>
      </c>
      <c r="AH102" s="59">
        <f t="shared" si="28"/>
        <v>13565500</v>
      </c>
      <c r="AI102" s="59">
        <f t="shared" si="29"/>
        <v>15193360.000000002</v>
      </c>
      <c r="AJ102" s="57">
        <v>1</v>
      </c>
      <c r="AK102" s="59">
        <f>12720500+845000</f>
        <v>13565500</v>
      </c>
      <c r="AL102" s="59">
        <f t="shared" si="30"/>
        <v>13565500</v>
      </c>
      <c r="AM102" s="59">
        <f t="shared" si="31"/>
        <v>15193360.000000002</v>
      </c>
      <c r="AN102" s="55"/>
      <c r="AO102" s="55"/>
      <c r="AP102" s="55"/>
      <c r="AQ102" s="55"/>
      <c r="AR102" s="55"/>
      <c r="AS102" s="55"/>
      <c r="AT102" s="55"/>
      <c r="AU102" s="55"/>
      <c r="AV102" s="55"/>
      <c r="AW102" s="55"/>
      <c r="AX102" s="55"/>
      <c r="AY102" s="55"/>
      <c r="AZ102" s="55"/>
      <c r="BA102" s="60">
        <f t="shared" si="32"/>
        <v>37305125</v>
      </c>
      <c r="BB102" s="60">
        <f t="shared" si="33"/>
        <v>41781740.000000007</v>
      </c>
      <c r="BC102" s="55" t="s">
        <v>302</v>
      </c>
      <c r="BD102" s="55" t="s">
        <v>274</v>
      </c>
      <c r="BE102" s="55" t="s">
        <v>408</v>
      </c>
      <c r="BF102" s="55"/>
      <c r="BG102" s="55"/>
      <c r="BH102" s="55"/>
      <c r="BI102" s="55"/>
      <c r="BJ102" s="55"/>
      <c r="BK102" s="55"/>
      <c r="BL102" s="55"/>
      <c r="BM102" s="55"/>
      <c r="BN102" s="55"/>
      <c r="BO102" s="55"/>
    </row>
    <row r="103" spans="1:67" x14ac:dyDescent="0.25">
      <c r="A103" s="56" t="s">
        <v>435</v>
      </c>
      <c r="B103" s="56"/>
      <c r="C103" s="56"/>
      <c r="D103" s="56"/>
      <c r="E103" s="55" t="s">
        <v>404</v>
      </c>
      <c r="F103" s="55" t="s">
        <v>265</v>
      </c>
      <c r="G103" s="55" t="s">
        <v>266</v>
      </c>
      <c r="H103" s="55" t="s">
        <v>266</v>
      </c>
      <c r="I103" s="55" t="s">
        <v>55</v>
      </c>
      <c r="J103" s="55"/>
      <c r="K103" s="55"/>
      <c r="L103" s="55">
        <v>100</v>
      </c>
      <c r="M103" s="55" t="s">
        <v>255</v>
      </c>
      <c r="N103" s="55" t="s">
        <v>256</v>
      </c>
      <c r="O103" s="55" t="s">
        <v>259</v>
      </c>
      <c r="P103" s="55" t="s">
        <v>258</v>
      </c>
      <c r="Q103" s="55" t="s">
        <v>255</v>
      </c>
      <c r="R103" s="55" t="s">
        <v>276</v>
      </c>
      <c r="S103" s="55"/>
      <c r="T103" s="55"/>
      <c r="U103" s="55" t="s">
        <v>267</v>
      </c>
      <c r="V103" s="55" t="s">
        <v>260</v>
      </c>
      <c r="W103" s="143"/>
      <c r="X103" s="131">
        <v>100</v>
      </c>
      <c r="Y103" s="143"/>
      <c r="Z103" s="55"/>
      <c r="AA103" s="55" t="s">
        <v>261</v>
      </c>
      <c r="AB103" s="57">
        <v>1</v>
      </c>
      <c r="AC103" s="59">
        <v>4391625</v>
      </c>
      <c r="AD103" s="59">
        <f t="shared" si="26"/>
        <v>4391625</v>
      </c>
      <c r="AE103" s="59">
        <f t="shared" si="27"/>
        <v>4918620.0000000009</v>
      </c>
      <c r="AF103" s="57">
        <v>1</v>
      </c>
      <c r="AG103" s="59">
        <f>2544500+1855000+1456000</f>
        <v>5855500</v>
      </c>
      <c r="AH103" s="59">
        <f t="shared" si="28"/>
        <v>5855500</v>
      </c>
      <c r="AI103" s="59">
        <f t="shared" si="29"/>
        <v>6558160.0000000009</v>
      </c>
      <c r="AJ103" s="57">
        <v>1</v>
      </c>
      <c r="AK103" s="59">
        <f>2544500+1855000+1456000</f>
        <v>5855500</v>
      </c>
      <c r="AL103" s="59">
        <f t="shared" si="30"/>
        <v>5855500</v>
      </c>
      <c r="AM103" s="59">
        <f t="shared" si="31"/>
        <v>6558160.0000000009</v>
      </c>
      <c r="AN103" s="55"/>
      <c r="AO103" s="55"/>
      <c r="AP103" s="55"/>
      <c r="AQ103" s="55"/>
      <c r="AR103" s="55"/>
      <c r="AS103" s="55"/>
      <c r="AT103" s="55"/>
      <c r="AU103" s="55"/>
      <c r="AV103" s="55"/>
      <c r="AW103" s="55"/>
      <c r="AX103" s="55"/>
      <c r="AY103" s="55"/>
      <c r="AZ103" s="55"/>
      <c r="BA103" s="60">
        <f t="shared" si="32"/>
        <v>16102625</v>
      </c>
      <c r="BB103" s="60">
        <f t="shared" si="33"/>
        <v>18034940</v>
      </c>
      <c r="BC103" s="55" t="s">
        <v>302</v>
      </c>
      <c r="BD103" s="55" t="s">
        <v>277</v>
      </c>
      <c r="BE103" s="55" t="s">
        <v>409</v>
      </c>
      <c r="BF103" s="55"/>
      <c r="BG103" s="55"/>
      <c r="BH103" s="55"/>
      <c r="BI103" s="55"/>
      <c r="BJ103" s="55"/>
      <c r="BK103" s="55"/>
      <c r="BL103" s="55"/>
      <c r="BM103" s="55"/>
      <c r="BN103" s="55"/>
      <c r="BO103" s="55"/>
    </row>
    <row r="104" spans="1:67" x14ac:dyDescent="0.25">
      <c r="A104" s="57"/>
      <c r="B104" s="57"/>
      <c r="C104" s="57"/>
      <c r="D104" s="57"/>
      <c r="E104" s="117" t="s">
        <v>363</v>
      </c>
      <c r="F104" s="57"/>
      <c r="G104" s="73"/>
      <c r="H104" s="73"/>
      <c r="I104" s="57"/>
      <c r="J104" s="57"/>
      <c r="K104" s="57"/>
      <c r="L104" s="57"/>
      <c r="M104" s="57"/>
      <c r="N104" s="57"/>
      <c r="O104" s="57"/>
      <c r="P104" s="57"/>
      <c r="Q104" s="57"/>
      <c r="R104" s="73"/>
      <c r="S104" s="57"/>
      <c r="T104" s="57"/>
      <c r="U104" s="57"/>
      <c r="V104" s="57"/>
      <c r="W104" s="125"/>
      <c r="X104" s="125"/>
      <c r="Y104" s="125"/>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139">
        <f>SUM(BA71:BA103)</f>
        <v>1291339110.5</v>
      </c>
      <c r="BB104" s="139">
        <f>SUM(BB71:BB103)</f>
        <v>1446299803.7600002</v>
      </c>
      <c r="BC104" s="57"/>
      <c r="BD104" s="57"/>
      <c r="BE104" s="57"/>
      <c r="BF104" s="73"/>
      <c r="BG104" s="57"/>
      <c r="BH104" s="57"/>
      <c r="BI104" s="73"/>
      <c r="BJ104" s="57"/>
      <c r="BK104" s="57"/>
      <c r="BL104" s="73"/>
      <c r="BM104" s="57"/>
      <c r="BN104" s="57"/>
      <c r="BO104" s="57"/>
    </row>
    <row r="126" spans="58:64" x14ac:dyDescent="0.25">
      <c r="BF126" s="71"/>
      <c r="BI126" s="71"/>
      <c r="BL126" s="71"/>
    </row>
    <row r="127" spans="58:64" x14ac:dyDescent="0.25">
      <c r="BF127" s="71"/>
      <c r="BI127" s="71"/>
      <c r="BL127" s="71"/>
    </row>
    <row r="128" spans="58:64" x14ac:dyDescent="0.25">
      <c r="BF128" s="71"/>
      <c r="BI128" s="71"/>
      <c r="BL128" s="71"/>
    </row>
    <row r="129" spans="58:64" x14ac:dyDescent="0.25">
      <c r="BF129" s="71"/>
      <c r="BI129" s="71"/>
      <c r="BL129" s="71"/>
    </row>
    <row r="130" spans="58:64" x14ac:dyDescent="0.25">
      <c r="BF130" s="71"/>
      <c r="BI130" s="71"/>
      <c r="BL130" s="71"/>
    </row>
    <row r="131" spans="58:64" x14ac:dyDescent="0.25">
      <c r="BF131" s="71"/>
      <c r="BI131" s="71"/>
      <c r="BL131" s="71"/>
    </row>
    <row r="132" spans="58:64" x14ac:dyDescent="0.25">
      <c r="BF132" s="71"/>
      <c r="BI132" s="71"/>
      <c r="BL132" s="71"/>
    </row>
    <row r="133" spans="58:64" x14ac:dyDescent="0.25">
      <c r="BF133" s="71"/>
      <c r="BI133" s="71"/>
      <c r="BL133" s="71"/>
    </row>
    <row r="134" spans="58:64" x14ac:dyDescent="0.25">
      <c r="BF134" s="71"/>
      <c r="BI134" s="71"/>
      <c r="BL134" s="71"/>
    </row>
    <row r="135" spans="58:64" x14ac:dyDescent="0.25">
      <c r="BF135" s="71"/>
      <c r="BI135" s="71"/>
      <c r="BL135" s="71"/>
    </row>
    <row r="136" spans="58:64" x14ac:dyDescent="0.25">
      <c r="BF136" s="71"/>
      <c r="BI136" s="71"/>
      <c r="BL136" s="71"/>
    </row>
    <row r="137" spans="58:64" x14ac:dyDescent="0.25">
      <c r="BF137" s="71"/>
      <c r="BI137" s="71"/>
      <c r="BL137" s="71"/>
    </row>
    <row r="138" spans="58:64" x14ac:dyDescent="0.25">
      <c r="BF138" s="71"/>
      <c r="BI138" s="71"/>
      <c r="BL138" s="71"/>
    </row>
    <row r="139" spans="58:64" x14ac:dyDescent="0.25">
      <c r="BF139" s="71"/>
      <c r="BI139" s="71"/>
      <c r="BL139" s="71"/>
    </row>
    <row r="140" spans="58:64" x14ac:dyDescent="0.25">
      <c r="BF140" s="71"/>
      <c r="BI140" s="71"/>
      <c r="BL140" s="71"/>
    </row>
    <row r="141" spans="58:64" x14ac:dyDescent="0.25">
      <c r="BF141" s="71"/>
      <c r="BI141" s="71"/>
      <c r="BL141" s="71"/>
    </row>
    <row r="142" spans="58:64" x14ac:dyDescent="0.25">
      <c r="BF142" s="71"/>
      <c r="BI142" s="71"/>
      <c r="BL142" s="71"/>
    </row>
    <row r="143" spans="58:64" x14ac:dyDescent="0.25">
      <c r="BF143" s="71"/>
      <c r="BI143" s="71"/>
      <c r="BL143" s="71"/>
    </row>
    <row r="144" spans="58:64" x14ac:dyDescent="0.25">
      <c r="BF144" s="71"/>
      <c r="BI144" s="71"/>
      <c r="BL144" s="71"/>
    </row>
    <row r="145" spans="58:64" x14ac:dyDescent="0.25">
      <c r="BF145" s="71"/>
      <c r="BI145" s="71"/>
      <c r="BL145" s="71"/>
    </row>
    <row r="146" spans="58:64" x14ac:dyDescent="0.25">
      <c r="BF146" s="71"/>
      <c r="BI146" s="71"/>
      <c r="BL146" s="71"/>
    </row>
    <row r="147" spans="58:64" x14ac:dyDescent="0.25">
      <c r="BF147" s="71"/>
      <c r="BI147" s="71"/>
      <c r="BL147" s="71"/>
    </row>
    <row r="148" spans="58:64" x14ac:dyDescent="0.25">
      <c r="BF148" s="71"/>
      <c r="BI148" s="71"/>
      <c r="BL148" s="71"/>
    </row>
    <row r="149" spans="58:64" x14ac:dyDescent="0.25">
      <c r="BF149" s="71"/>
      <c r="BI149" s="71"/>
      <c r="BL149" s="71"/>
    </row>
    <row r="150" spans="58:64" x14ac:dyDescent="0.25">
      <c r="BF150" s="71"/>
      <c r="BI150" s="71"/>
      <c r="BL150" s="71"/>
    </row>
    <row r="151" spans="58:64" x14ac:dyDescent="0.25">
      <c r="BF151" s="71"/>
      <c r="BI151" s="71"/>
      <c r="BL151" s="71"/>
    </row>
    <row r="152" spans="58:64" x14ac:dyDescent="0.25">
      <c r="BF152" s="71"/>
      <c r="BI152" s="71"/>
      <c r="BL152" s="71"/>
    </row>
    <row r="153" spans="58:64" x14ac:dyDescent="0.25">
      <c r="BF153" s="71"/>
      <c r="BI153" s="71"/>
      <c r="BL153" s="71"/>
    </row>
    <row r="154" spans="58:64" x14ac:dyDescent="0.25">
      <c r="BF154" s="71"/>
      <c r="BI154" s="71"/>
      <c r="BL154" s="71"/>
    </row>
    <row r="155" spans="58:64" x14ac:dyDescent="0.25">
      <c r="BF155" s="71"/>
      <c r="BI155" s="71"/>
      <c r="BL155" s="71"/>
    </row>
    <row r="156" spans="58:64" x14ac:dyDescent="0.25">
      <c r="BF156" s="71"/>
      <c r="BI156" s="71"/>
      <c r="BL156" s="71"/>
    </row>
    <row r="157" spans="58:64" x14ac:dyDescent="0.25">
      <c r="BF157" s="71"/>
      <c r="BI157" s="71"/>
      <c r="BL157" s="71"/>
    </row>
    <row r="158" spans="58:64" x14ac:dyDescent="0.25">
      <c r="BF158" s="71"/>
      <c r="BI158" s="71"/>
      <c r="BL158" s="71"/>
    </row>
    <row r="159" spans="58:64" x14ac:dyDescent="0.25">
      <c r="BF159" s="71"/>
      <c r="BI159" s="71"/>
      <c r="BL159" s="71"/>
    </row>
    <row r="160" spans="58:64" x14ac:dyDescent="0.25">
      <c r="BF160" s="71"/>
      <c r="BI160" s="71"/>
      <c r="BL160" s="71"/>
    </row>
    <row r="161" spans="58:64" x14ac:dyDescent="0.25">
      <c r="BF161" s="71"/>
      <c r="BI161" s="71"/>
      <c r="BL161" s="71"/>
    </row>
    <row r="162" spans="58:64" x14ac:dyDescent="0.25">
      <c r="BF162" s="71"/>
      <c r="BI162" s="71"/>
      <c r="BL162" s="71"/>
    </row>
    <row r="163" spans="58:64" x14ac:dyDescent="0.25">
      <c r="BF163" s="71"/>
      <c r="BI163" s="71"/>
      <c r="BL163" s="71"/>
    </row>
    <row r="164" spans="58:64" x14ac:dyDescent="0.25">
      <c r="BF164" s="71"/>
      <c r="BI164" s="71"/>
      <c r="BL164" s="71"/>
    </row>
    <row r="165" spans="58:64" x14ac:dyDescent="0.25">
      <c r="BF165" s="71"/>
      <c r="BI165" s="71"/>
      <c r="BL165" s="71"/>
    </row>
    <row r="166" spans="58:64" x14ac:dyDescent="0.25">
      <c r="BF166" s="71"/>
      <c r="BI166" s="71"/>
      <c r="BL166" s="71"/>
    </row>
    <row r="167" spans="58:64" x14ac:dyDescent="0.25">
      <c r="BF167" s="71"/>
      <c r="BI167" s="71"/>
      <c r="BL167" s="71"/>
    </row>
    <row r="168" spans="58:64" x14ac:dyDescent="0.25">
      <c r="BF168" s="71"/>
      <c r="BI168" s="71"/>
      <c r="BL168" s="71"/>
    </row>
    <row r="169" spans="58:64" x14ac:dyDescent="0.25">
      <c r="BF169" s="71"/>
      <c r="BI169" s="71"/>
      <c r="BL169" s="71"/>
    </row>
    <row r="170" spans="58:64" x14ac:dyDescent="0.25">
      <c r="BF170" s="71"/>
      <c r="BI170" s="71"/>
      <c r="BL170" s="71"/>
    </row>
    <row r="171" spans="58:64" x14ac:dyDescent="0.25">
      <c r="BF171" s="71"/>
      <c r="BI171" s="71"/>
      <c r="BL171" s="71"/>
    </row>
    <row r="172" spans="58:64" x14ac:dyDescent="0.25">
      <c r="BF172" s="71"/>
      <c r="BI172" s="71"/>
      <c r="BL172" s="71"/>
    </row>
    <row r="173" spans="58:64" x14ac:dyDescent="0.25">
      <c r="BF173" s="71"/>
      <c r="BI173" s="71"/>
      <c r="BL173" s="71"/>
    </row>
    <row r="174" spans="58:64" x14ac:dyDescent="0.25">
      <c r="BF174" s="71"/>
      <c r="BI174" s="71"/>
      <c r="BL174" s="71"/>
    </row>
    <row r="175" spans="58:64" x14ac:dyDescent="0.25">
      <c r="BF175" s="71"/>
      <c r="BI175" s="71"/>
      <c r="BL175" s="71"/>
    </row>
    <row r="176" spans="58:64" x14ac:dyDescent="0.25">
      <c r="BF176" s="71"/>
      <c r="BI176" s="71"/>
      <c r="BL176" s="71"/>
    </row>
    <row r="177" spans="58:64" x14ac:dyDescent="0.25">
      <c r="BF177" s="71"/>
      <c r="BI177" s="71"/>
      <c r="BL177" s="71"/>
    </row>
    <row r="178" spans="58:64" x14ac:dyDescent="0.25">
      <c r="BF178" s="71"/>
      <c r="BI178" s="71"/>
      <c r="BL178" s="71"/>
    </row>
    <row r="179" spans="58:64" x14ac:dyDescent="0.25">
      <c r="BF179" s="71"/>
      <c r="BI179" s="71"/>
      <c r="BL179" s="71"/>
    </row>
    <row r="180" spans="58:64" x14ac:dyDescent="0.25">
      <c r="BF180" s="71"/>
      <c r="BI180" s="71"/>
      <c r="BL180" s="71"/>
    </row>
    <row r="181" spans="58:64" x14ac:dyDescent="0.25">
      <c r="BF181" s="71"/>
      <c r="BI181" s="71"/>
      <c r="BL181" s="71"/>
    </row>
    <row r="182" spans="58:64" x14ac:dyDescent="0.25">
      <c r="BF182" s="71"/>
      <c r="BI182" s="71"/>
      <c r="BL182" s="71"/>
    </row>
    <row r="183" spans="58:64" x14ac:dyDescent="0.25">
      <c r="BF183" s="71"/>
      <c r="BI183" s="71"/>
      <c r="BL183" s="71"/>
    </row>
    <row r="184" spans="58:64" x14ac:dyDescent="0.25">
      <c r="BF184" s="71"/>
      <c r="BI184" s="71"/>
      <c r="BL184" s="71"/>
    </row>
    <row r="185" spans="58:64" x14ac:dyDescent="0.25">
      <c r="BF185" s="71"/>
      <c r="BI185" s="71"/>
      <c r="BL185" s="71"/>
    </row>
    <row r="186" spans="58:64" x14ac:dyDescent="0.25">
      <c r="BF186" s="71"/>
      <c r="BI186" s="71"/>
      <c r="BL186" s="71"/>
    </row>
    <row r="187" spans="58:64" x14ac:dyDescent="0.25">
      <c r="BF187" s="71"/>
      <c r="BI187" s="71"/>
      <c r="BL187" s="71"/>
    </row>
    <row r="188" spans="58:64" x14ac:dyDescent="0.25">
      <c r="BF188" s="71"/>
      <c r="BI188" s="71"/>
      <c r="BL188" s="71"/>
    </row>
    <row r="189" spans="58:64" x14ac:dyDescent="0.25">
      <c r="BF189" s="71"/>
      <c r="BI189" s="71"/>
      <c r="BL189" s="71"/>
    </row>
    <row r="190" spans="58:64" x14ac:dyDescent="0.25">
      <c r="BF190" s="71"/>
      <c r="BI190" s="71"/>
      <c r="BL190" s="71"/>
    </row>
    <row r="191" spans="58:64" x14ac:dyDescent="0.25">
      <c r="BF191" s="71"/>
      <c r="BI191" s="71"/>
      <c r="BL191" s="71"/>
    </row>
    <row r="192" spans="58:64" x14ac:dyDescent="0.25">
      <c r="BF192" s="71"/>
      <c r="BI192" s="71"/>
      <c r="BL192" s="71"/>
    </row>
    <row r="193" spans="58:64" x14ac:dyDescent="0.25">
      <c r="BF193" s="71"/>
      <c r="BI193" s="71"/>
      <c r="BL193" s="71"/>
    </row>
    <row r="194" spans="58:64" x14ac:dyDescent="0.25">
      <c r="BF194" s="71"/>
      <c r="BI194" s="71"/>
      <c r="BL194" s="71"/>
    </row>
    <row r="195" spans="58:64" x14ac:dyDescent="0.25">
      <c r="BF195" s="71"/>
      <c r="BI195" s="71"/>
      <c r="BL195" s="71"/>
    </row>
    <row r="196" spans="58:64" x14ac:dyDescent="0.25">
      <c r="BF196" s="71"/>
      <c r="BI196" s="71"/>
      <c r="BL196" s="71"/>
    </row>
    <row r="197" spans="58:64" x14ac:dyDescent="0.25">
      <c r="BF197" s="71"/>
      <c r="BI197" s="71"/>
      <c r="BL197" s="71"/>
    </row>
    <row r="198" spans="58:64" x14ac:dyDescent="0.25">
      <c r="BF198" s="71"/>
      <c r="BI198" s="71"/>
      <c r="BL198" s="71"/>
    </row>
    <row r="199" spans="58:64" x14ac:dyDescent="0.25">
      <c r="BF199" s="71"/>
      <c r="BI199" s="71"/>
      <c r="BL199" s="71"/>
    </row>
    <row r="200" spans="58:64" x14ac:dyDescent="0.25">
      <c r="BF200" s="71"/>
      <c r="BI200" s="71"/>
      <c r="BL200" s="71"/>
    </row>
    <row r="201" spans="58:64" x14ac:dyDescent="0.25">
      <c r="BF201" s="71"/>
      <c r="BI201" s="71"/>
      <c r="BL201" s="71"/>
    </row>
    <row r="202" spans="58:64" x14ac:dyDescent="0.25">
      <c r="BF202" s="71"/>
      <c r="BI202" s="71"/>
      <c r="BL202" s="71"/>
    </row>
    <row r="203" spans="58:64" x14ac:dyDescent="0.25">
      <c r="BF203" s="71"/>
      <c r="BI203" s="71"/>
      <c r="BL203" s="71"/>
    </row>
    <row r="204" spans="58:64" x14ac:dyDescent="0.25">
      <c r="BF204" s="71"/>
      <c r="BI204" s="71"/>
      <c r="BL204" s="71"/>
    </row>
    <row r="205" spans="58:64" x14ac:dyDescent="0.25">
      <c r="BF205" s="71"/>
      <c r="BI205" s="71"/>
      <c r="BL205" s="71"/>
    </row>
    <row r="206" spans="58:64" x14ac:dyDescent="0.25">
      <c r="BF206" s="71"/>
      <c r="BI206" s="71"/>
      <c r="BL206" s="71"/>
    </row>
    <row r="207" spans="58:64" x14ac:dyDescent="0.25">
      <c r="BF207" s="71"/>
      <c r="BI207" s="71"/>
      <c r="BL207" s="71"/>
    </row>
    <row r="208" spans="58:64" x14ac:dyDescent="0.25">
      <c r="BF208" s="71"/>
      <c r="BI208" s="71"/>
      <c r="BL208" s="71"/>
    </row>
    <row r="209" spans="58:64" x14ac:dyDescent="0.25">
      <c r="BF209" s="71"/>
      <c r="BI209" s="71"/>
      <c r="BL209" s="71"/>
    </row>
    <row r="210" spans="58:64" x14ac:dyDescent="0.25">
      <c r="BF210" s="71"/>
      <c r="BI210" s="71"/>
      <c r="BL210" s="71"/>
    </row>
    <row r="211" spans="58:64" x14ac:dyDescent="0.25">
      <c r="BF211" s="71"/>
      <c r="BI211" s="71"/>
      <c r="BL211" s="71"/>
    </row>
    <row r="212" spans="58:64" x14ac:dyDescent="0.25">
      <c r="BF212" s="71"/>
      <c r="BI212" s="71"/>
      <c r="BL212" s="71"/>
    </row>
    <row r="213" spans="58:64" x14ac:dyDescent="0.25">
      <c r="BF213" s="71"/>
      <c r="BI213" s="71"/>
      <c r="BL213" s="71"/>
    </row>
    <row r="214" spans="58:64" x14ac:dyDescent="0.25">
      <c r="BF214" s="71"/>
      <c r="BI214" s="71"/>
      <c r="BL214" s="71"/>
    </row>
    <row r="215" spans="58:64" x14ac:dyDescent="0.25">
      <c r="BF215" s="71"/>
      <c r="BI215" s="71"/>
      <c r="BL215" s="71"/>
    </row>
    <row r="216" spans="58:64" x14ac:dyDescent="0.25">
      <c r="BF216" s="71"/>
      <c r="BI216" s="71"/>
      <c r="BL216" s="71"/>
    </row>
    <row r="217" spans="58:64" x14ac:dyDescent="0.25">
      <c r="BF217" s="71"/>
      <c r="BI217" s="71"/>
      <c r="BL217" s="71"/>
    </row>
    <row r="218" spans="58:64" x14ac:dyDescent="0.25">
      <c r="BF218" s="71"/>
      <c r="BI218" s="71"/>
      <c r="BL218" s="71"/>
    </row>
    <row r="219" spans="58:64" x14ac:dyDescent="0.25">
      <c r="BF219" s="71"/>
      <c r="BI219" s="71"/>
      <c r="BL219" s="71"/>
    </row>
    <row r="220" spans="58:64" x14ac:dyDescent="0.25">
      <c r="BF220" s="71"/>
      <c r="BI220" s="71"/>
      <c r="BL220" s="71"/>
    </row>
    <row r="221" spans="58:64" x14ac:dyDescent="0.25">
      <c r="BF221" s="71"/>
      <c r="BI221" s="71"/>
      <c r="BL221" s="71"/>
    </row>
    <row r="222" spans="58:64" x14ac:dyDescent="0.25">
      <c r="BF222" s="71"/>
      <c r="BI222" s="71"/>
      <c r="BL222" s="71"/>
    </row>
    <row r="223" spans="58:64" x14ac:dyDescent="0.25">
      <c r="BF223" s="71"/>
      <c r="BI223" s="71"/>
      <c r="BL223" s="71"/>
    </row>
    <row r="224" spans="58:64" x14ac:dyDescent="0.25">
      <c r="BF224" s="71"/>
      <c r="BI224" s="71"/>
      <c r="BL224" s="71"/>
    </row>
    <row r="225" spans="58:64" x14ac:dyDescent="0.25">
      <c r="BF225" s="71"/>
      <c r="BI225" s="71"/>
      <c r="BL225" s="71"/>
    </row>
    <row r="226" spans="58:64" x14ac:dyDescent="0.25">
      <c r="BF226" s="71"/>
      <c r="BI226" s="71"/>
      <c r="BL226" s="71"/>
    </row>
    <row r="227" spans="58:64" x14ac:dyDescent="0.25">
      <c r="BF227" s="71"/>
      <c r="BI227" s="71"/>
      <c r="BL227" s="71"/>
    </row>
    <row r="228" spans="58:64" x14ac:dyDescent="0.25">
      <c r="BF228" s="71"/>
      <c r="BI228" s="71"/>
      <c r="BL228" s="71"/>
    </row>
    <row r="229" spans="58:64" x14ac:dyDescent="0.25">
      <c r="BF229" s="71"/>
      <c r="BI229" s="71"/>
      <c r="BL229" s="71"/>
    </row>
    <row r="230" spans="58:64" x14ac:dyDescent="0.25">
      <c r="BF230" s="71"/>
      <c r="BI230" s="71"/>
      <c r="BL230" s="71"/>
    </row>
    <row r="231" spans="58:64" x14ac:dyDescent="0.25">
      <c r="BF231" s="71"/>
      <c r="BI231" s="71"/>
      <c r="BL231" s="71"/>
    </row>
    <row r="232" spans="58:64" x14ac:dyDescent="0.25">
      <c r="BF232" s="71"/>
      <c r="BI232" s="71"/>
      <c r="BL232" s="71"/>
    </row>
    <row r="233" spans="58:64" x14ac:dyDescent="0.25">
      <c r="BF233" s="71"/>
      <c r="BI233" s="71"/>
      <c r="BL233" s="71"/>
    </row>
    <row r="234" spans="58:64" x14ac:dyDescent="0.25">
      <c r="BF234" s="71"/>
      <c r="BI234" s="71"/>
      <c r="BL234" s="71"/>
    </row>
    <row r="235" spans="58:64" x14ac:dyDescent="0.25">
      <c r="BF235" s="71"/>
      <c r="BI235" s="71"/>
      <c r="BL235" s="71"/>
    </row>
    <row r="236" spans="58:64" x14ac:dyDescent="0.25">
      <c r="BF236" s="71"/>
      <c r="BI236" s="71"/>
      <c r="BL236" s="71"/>
    </row>
    <row r="237" spans="58:64" x14ac:dyDescent="0.25">
      <c r="BF237" s="71"/>
      <c r="BI237" s="71"/>
      <c r="BL237" s="71"/>
    </row>
    <row r="238" spans="58:64" x14ac:dyDescent="0.25">
      <c r="BF238" s="71"/>
      <c r="BI238" s="71"/>
      <c r="BL238" s="71"/>
    </row>
    <row r="239" spans="58:64" x14ac:dyDescent="0.25">
      <c r="BF239" s="71"/>
      <c r="BI239" s="71"/>
      <c r="BL239" s="71"/>
    </row>
    <row r="240" spans="58:64" x14ac:dyDescent="0.25">
      <c r="BF240" s="71"/>
      <c r="BI240" s="71"/>
      <c r="BL240" s="71"/>
    </row>
    <row r="241" spans="58:64" x14ac:dyDescent="0.25">
      <c r="BF241" s="71"/>
      <c r="BI241" s="71"/>
      <c r="BL241" s="71"/>
    </row>
    <row r="242" spans="58:64" x14ac:dyDescent="0.25">
      <c r="BF242" s="71"/>
      <c r="BI242" s="71"/>
      <c r="BL242" s="71"/>
    </row>
    <row r="243" spans="58:64" x14ac:dyDescent="0.25">
      <c r="BF243" s="71"/>
      <c r="BI243" s="71"/>
      <c r="BL243" s="71"/>
    </row>
    <row r="244" spans="58:64" x14ac:dyDescent="0.25">
      <c r="BF244" s="71"/>
      <c r="BI244" s="71"/>
      <c r="BL244" s="71"/>
    </row>
    <row r="245" spans="58:64" x14ac:dyDescent="0.25">
      <c r="BF245" s="71"/>
      <c r="BI245" s="71"/>
      <c r="BL245" s="71"/>
    </row>
    <row r="246" spans="58:64" x14ac:dyDescent="0.25">
      <c r="BF246" s="71"/>
      <c r="BI246" s="71"/>
      <c r="BL246" s="71"/>
    </row>
    <row r="247" spans="58:64" x14ac:dyDescent="0.25">
      <c r="BF247" s="71"/>
      <c r="BI247" s="71"/>
      <c r="BL247" s="71"/>
    </row>
    <row r="248" spans="58:64" x14ac:dyDescent="0.25">
      <c r="BF248" s="71"/>
      <c r="BI248" s="71"/>
      <c r="BL248" s="71"/>
    </row>
    <row r="249" spans="58:64" x14ac:dyDescent="0.25">
      <c r="BF249" s="71"/>
      <c r="BI249" s="71"/>
      <c r="BL249" s="71"/>
    </row>
    <row r="250" spans="58:64" x14ac:dyDescent="0.25">
      <c r="BF250" s="71"/>
      <c r="BI250" s="71"/>
      <c r="BL250" s="71"/>
    </row>
    <row r="251" spans="58:64" x14ac:dyDescent="0.25">
      <c r="BF251" s="71"/>
      <c r="BI251" s="71"/>
      <c r="BL251" s="71"/>
    </row>
    <row r="252" spans="58:64" x14ac:dyDescent="0.25">
      <c r="BF252" s="71"/>
      <c r="BI252" s="71"/>
      <c r="BL252" s="71"/>
    </row>
    <row r="253" spans="58:64" x14ac:dyDescent="0.25">
      <c r="BF253" s="71"/>
      <c r="BI253" s="71"/>
      <c r="BL253" s="71"/>
    </row>
    <row r="254" spans="58:64" x14ac:dyDescent="0.25">
      <c r="BF254" s="71"/>
      <c r="BI254" s="71"/>
      <c r="BL254" s="71"/>
    </row>
    <row r="255" spans="58:64" x14ac:dyDescent="0.25">
      <c r="BF255" s="71"/>
      <c r="BI255" s="71"/>
      <c r="BL255" s="71"/>
    </row>
    <row r="256" spans="58:64" x14ac:dyDescent="0.25">
      <c r="BF256" s="71"/>
      <c r="BI256" s="71"/>
      <c r="BL256" s="71"/>
    </row>
    <row r="257" spans="58:64" x14ac:dyDescent="0.25">
      <c r="BF257" s="71"/>
      <c r="BI257" s="71"/>
      <c r="BL257" s="71"/>
    </row>
    <row r="258" spans="58:64" x14ac:dyDescent="0.25">
      <c r="BF258" s="71"/>
      <c r="BI258" s="71"/>
      <c r="BL258" s="71"/>
    </row>
    <row r="259" spans="58:64" x14ac:dyDescent="0.25">
      <c r="BF259" s="71"/>
      <c r="BI259" s="71"/>
      <c r="BL259" s="71"/>
    </row>
    <row r="260" spans="58:64" x14ac:dyDescent="0.25">
      <c r="BF260" s="71"/>
      <c r="BI260" s="71"/>
      <c r="BL260" s="71"/>
    </row>
    <row r="261" spans="58:64" x14ac:dyDescent="0.25">
      <c r="BF261" s="71"/>
      <c r="BI261" s="71"/>
      <c r="BL261" s="71"/>
    </row>
    <row r="262" spans="58:64" x14ac:dyDescent="0.25">
      <c r="BF262" s="71"/>
      <c r="BI262" s="71"/>
      <c r="BL262" s="71"/>
    </row>
    <row r="263" spans="58:64" x14ac:dyDescent="0.25">
      <c r="BF263" s="71"/>
      <c r="BI263" s="71"/>
      <c r="BL263" s="71"/>
    </row>
    <row r="264" spans="58:64" x14ac:dyDescent="0.25">
      <c r="BF264" s="71"/>
      <c r="BI264" s="71"/>
      <c r="BL264" s="71"/>
    </row>
    <row r="265" spans="58:64" x14ac:dyDescent="0.25">
      <c r="BF265" s="71"/>
      <c r="BI265" s="71"/>
      <c r="BL265" s="71"/>
    </row>
    <row r="266" spans="58:64" x14ac:dyDescent="0.25">
      <c r="BF266" s="71"/>
      <c r="BI266" s="71"/>
      <c r="BL266" s="71"/>
    </row>
    <row r="267" spans="58:64" x14ac:dyDescent="0.25">
      <c r="BF267" s="71"/>
      <c r="BI267" s="71"/>
      <c r="BL267" s="71"/>
    </row>
    <row r="268" spans="58:64" x14ac:dyDescent="0.25">
      <c r="BF268" s="71"/>
      <c r="BI268" s="71"/>
      <c r="BL268" s="71"/>
    </row>
    <row r="269" spans="58:64" x14ac:dyDescent="0.25">
      <c r="BF269" s="71"/>
      <c r="BI269" s="71"/>
      <c r="BL269" s="71"/>
    </row>
    <row r="270" spans="58:64" x14ac:dyDescent="0.25">
      <c r="BF270" s="71"/>
      <c r="BI270" s="71"/>
      <c r="BL270" s="71"/>
    </row>
    <row r="271" spans="58:64" x14ac:dyDescent="0.25">
      <c r="BF271" s="71"/>
      <c r="BI271" s="71"/>
      <c r="BL271" s="71"/>
    </row>
    <row r="272" spans="58:64" x14ac:dyDescent="0.25">
      <c r="BF272" s="71"/>
      <c r="BI272" s="71"/>
      <c r="BL272" s="71"/>
    </row>
    <row r="273" spans="58:64" x14ac:dyDescent="0.25">
      <c r="BF273" s="71"/>
      <c r="BI273" s="71"/>
      <c r="BL273" s="71"/>
    </row>
    <row r="274" spans="58:64" x14ac:dyDescent="0.25">
      <c r="BF274" s="71"/>
      <c r="BI274" s="71"/>
      <c r="BL274" s="71"/>
    </row>
    <row r="275" spans="58:64" x14ac:dyDescent="0.25">
      <c r="BF275" s="71"/>
      <c r="BI275" s="71"/>
      <c r="BL275" s="71"/>
    </row>
    <row r="276" spans="58:64" x14ac:dyDescent="0.25">
      <c r="BF276" s="71"/>
      <c r="BI276" s="71"/>
      <c r="BL276" s="71"/>
    </row>
    <row r="277" spans="58:64" x14ac:dyDescent="0.25">
      <c r="BF277" s="71"/>
      <c r="BI277" s="71"/>
      <c r="BL277" s="71"/>
    </row>
    <row r="278" spans="58:64" x14ac:dyDescent="0.25">
      <c r="BF278" s="71"/>
      <c r="BI278" s="71"/>
      <c r="BL278" s="71"/>
    </row>
    <row r="279" spans="58:64" x14ac:dyDescent="0.25">
      <c r="BF279" s="71"/>
      <c r="BI279" s="71"/>
      <c r="BL279" s="71"/>
    </row>
    <row r="280" spans="58:64" x14ac:dyDescent="0.25">
      <c r="BF280" s="71"/>
      <c r="BI280" s="71"/>
      <c r="BL280" s="71"/>
    </row>
    <row r="281" spans="58:64" x14ac:dyDescent="0.25">
      <c r="BF281" s="71"/>
      <c r="BI281" s="71"/>
      <c r="BL281" s="71"/>
    </row>
    <row r="282" spans="58:64" x14ac:dyDescent="0.25">
      <c r="BF282" s="71"/>
      <c r="BI282" s="71"/>
      <c r="BL282" s="71"/>
    </row>
    <row r="283" spans="58:64" x14ac:dyDescent="0.25">
      <c r="BF283" s="71"/>
      <c r="BI283" s="71"/>
      <c r="BL283" s="71"/>
    </row>
    <row r="284" spans="58:64" x14ac:dyDescent="0.25">
      <c r="BF284" s="71"/>
      <c r="BI284" s="71"/>
      <c r="BL284" s="71"/>
    </row>
    <row r="285" spans="58:64" x14ac:dyDescent="0.25">
      <c r="BF285" s="71"/>
      <c r="BI285" s="71"/>
      <c r="BL285" s="71"/>
    </row>
    <row r="286" spans="58:64" x14ac:dyDescent="0.25">
      <c r="BF286" s="71"/>
      <c r="BI286" s="71"/>
      <c r="BL286" s="71"/>
    </row>
    <row r="287" spans="58:64" x14ac:dyDescent="0.25">
      <c r="BF287" s="71"/>
      <c r="BI287" s="71"/>
      <c r="BL287" s="71"/>
    </row>
    <row r="288" spans="58:64" x14ac:dyDescent="0.25">
      <c r="BF288" s="71"/>
      <c r="BI288" s="71"/>
      <c r="BL288" s="71"/>
    </row>
    <row r="289" spans="58:64" x14ac:dyDescent="0.25">
      <c r="BF289" s="71"/>
      <c r="BI289" s="71"/>
      <c r="BL289" s="71"/>
    </row>
    <row r="290" spans="58:64" x14ac:dyDescent="0.25">
      <c r="BF290" s="71"/>
      <c r="BI290" s="71"/>
      <c r="BL290" s="71"/>
    </row>
    <row r="291" spans="58:64" x14ac:dyDescent="0.25">
      <c r="BF291" s="71"/>
      <c r="BI291" s="71"/>
      <c r="BL291" s="71"/>
    </row>
    <row r="292" spans="58:64" x14ac:dyDescent="0.25">
      <c r="BF292" s="71"/>
      <c r="BI292" s="71"/>
      <c r="BL292" s="71"/>
    </row>
    <row r="293" spans="58:64" x14ac:dyDescent="0.25">
      <c r="BF293" s="71"/>
      <c r="BI293" s="71"/>
      <c r="BL293" s="71"/>
    </row>
    <row r="294" spans="58:64" x14ac:dyDescent="0.25">
      <c r="BF294" s="71"/>
      <c r="BI294" s="71"/>
      <c r="BL294" s="71"/>
    </row>
    <row r="295" spans="58:64" x14ac:dyDescent="0.25">
      <c r="BF295" s="71"/>
      <c r="BI295" s="71"/>
      <c r="BL295" s="71"/>
    </row>
    <row r="296" spans="58:64" x14ac:dyDescent="0.25">
      <c r="BF296" s="71"/>
      <c r="BI296" s="71"/>
      <c r="BL296" s="71"/>
    </row>
    <row r="297" spans="58:64" x14ac:dyDescent="0.25">
      <c r="BF297" s="71"/>
      <c r="BI297" s="71"/>
      <c r="BL297" s="71"/>
    </row>
    <row r="298" spans="58:64" x14ac:dyDescent="0.25">
      <c r="BF298" s="71"/>
      <c r="BI298" s="71"/>
      <c r="BL298" s="71"/>
    </row>
    <row r="299" spans="58:64" x14ac:dyDescent="0.25">
      <c r="BF299" s="71"/>
      <c r="BI299" s="71"/>
      <c r="BL299" s="71"/>
    </row>
    <row r="300" spans="58:64" x14ac:dyDescent="0.25">
      <c r="BF300" s="71"/>
      <c r="BI300" s="71"/>
      <c r="BL300" s="71"/>
    </row>
    <row r="301" spans="58:64" x14ac:dyDescent="0.25">
      <c r="BF301" s="71"/>
      <c r="BI301" s="71"/>
      <c r="BL301" s="71"/>
    </row>
    <row r="302" spans="58:64" x14ac:dyDescent="0.25">
      <c r="BF302" s="71"/>
      <c r="BI302" s="71"/>
      <c r="BL302" s="71"/>
    </row>
    <row r="303" spans="58:64" x14ac:dyDescent="0.25">
      <c r="BF303" s="71"/>
      <c r="BI303" s="71"/>
      <c r="BL303" s="71"/>
    </row>
    <row r="304" spans="58:64" x14ac:dyDescent="0.25">
      <c r="BF304" s="71"/>
      <c r="BI304" s="71"/>
      <c r="BL304" s="71"/>
    </row>
    <row r="305" spans="58:64" x14ac:dyDescent="0.25">
      <c r="BF305" s="71"/>
      <c r="BI305" s="71"/>
      <c r="BL305" s="71"/>
    </row>
    <row r="306" spans="58:64" x14ac:dyDescent="0.25">
      <c r="BF306" s="71"/>
      <c r="BI306" s="71"/>
      <c r="BL306" s="71"/>
    </row>
    <row r="307" spans="58:64" x14ac:dyDescent="0.25">
      <c r="BF307" s="71"/>
      <c r="BI307" s="71"/>
      <c r="BL307" s="71"/>
    </row>
    <row r="308" spans="58:64" x14ac:dyDescent="0.25">
      <c r="BF308" s="71"/>
      <c r="BI308" s="71"/>
      <c r="BL308" s="71"/>
    </row>
    <row r="309" spans="58:64" x14ac:dyDescent="0.25">
      <c r="BF309" s="71"/>
      <c r="BI309" s="71"/>
      <c r="BL309" s="71"/>
    </row>
    <row r="310" spans="58:64" x14ac:dyDescent="0.25">
      <c r="BF310" s="71"/>
      <c r="BI310" s="71"/>
      <c r="BL310" s="71"/>
    </row>
    <row r="311" spans="58:64" x14ac:dyDescent="0.25">
      <c r="BF311" s="71"/>
      <c r="BI311" s="71"/>
      <c r="BL311" s="71"/>
    </row>
    <row r="312" spans="58:64" x14ac:dyDescent="0.25">
      <c r="BF312" s="71"/>
      <c r="BI312" s="71"/>
      <c r="BL312" s="71"/>
    </row>
    <row r="313" spans="58:64" x14ac:dyDescent="0.25">
      <c r="BF313" s="71"/>
      <c r="BI313" s="71"/>
      <c r="BL313" s="71"/>
    </row>
    <row r="314" spans="58:64" x14ac:dyDescent="0.25">
      <c r="BF314" s="71"/>
      <c r="BI314" s="71"/>
      <c r="BL314" s="71"/>
    </row>
    <row r="315" spans="58:64" x14ac:dyDescent="0.25">
      <c r="BF315" s="71"/>
      <c r="BI315" s="71"/>
      <c r="BL315" s="71"/>
    </row>
    <row r="316" spans="58:64" x14ac:dyDescent="0.25">
      <c r="BF316" s="71"/>
      <c r="BI316" s="71"/>
      <c r="BL316" s="71"/>
    </row>
    <row r="317" spans="58:64" x14ac:dyDescent="0.25">
      <c r="BF317" s="71"/>
      <c r="BI317" s="71"/>
      <c r="BL317" s="71"/>
    </row>
    <row r="318" spans="58:64" x14ac:dyDescent="0.25">
      <c r="BF318" s="71"/>
      <c r="BI318" s="71"/>
      <c r="BL318" s="71"/>
    </row>
    <row r="319" spans="58:64" x14ac:dyDescent="0.25">
      <c r="BF319" s="71"/>
      <c r="BI319" s="71"/>
      <c r="BL319" s="71"/>
    </row>
    <row r="320" spans="58:64" x14ac:dyDescent="0.25">
      <c r="BF320" s="71"/>
      <c r="BI320" s="71"/>
      <c r="BL320" s="71"/>
    </row>
    <row r="321" spans="58:64" x14ac:dyDescent="0.25">
      <c r="BF321" s="71"/>
      <c r="BI321" s="71"/>
      <c r="BL321" s="71"/>
    </row>
    <row r="322" spans="58:64" x14ac:dyDescent="0.25">
      <c r="BF322" s="71"/>
      <c r="BI322" s="71"/>
      <c r="BL322" s="71"/>
    </row>
    <row r="323" spans="58:64" x14ac:dyDescent="0.25">
      <c r="BF323" s="71"/>
      <c r="BI323" s="71"/>
      <c r="BL323" s="71"/>
    </row>
    <row r="324" spans="58:64" x14ac:dyDescent="0.25">
      <c r="BF324" s="71"/>
      <c r="BI324" s="71"/>
      <c r="BL324" s="71"/>
    </row>
    <row r="325" spans="58:64" x14ac:dyDescent="0.25">
      <c r="BF325" s="71"/>
      <c r="BI325" s="71"/>
      <c r="BL325" s="71"/>
    </row>
    <row r="326" spans="58:64" x14ac:dyDescent="0.25">
      <c r="BF326" s="71"/>
      <c r="BI326" s="71"/>
      <c r="BL326" s="71"/>
    </row>
    <row r="327" spans="58:64" x14ac:dyDescent="0.25">
      <c r="BF327" s="71"/>
      <c r="BI327" s="71"/>
      <c r="BL327" s="71"/>
    </row>
    <row r="328" spans="58:64" x14ac:dyDescent="0.25">
      <c r="BF328" s="71"/>
      <c r="BI328" s="71"/>
      <c r="BL328" s="71"/>
    </row>
    <row r="329" spans="58:64" x14ac:dyDescent="0.25">
      <c r="BF329" s="71"/>
      <c r="BI329" s="71"/>
      <c r="BL329" s="71"/>
    </row>
    <row r="330" spans="58:64" x14ac:dyDescent="0.25">
      <c r="BF330" s="71"/>
      <c r="BI330" s="71"/>
      <c r="BL330" s="71"/>
    </row>
    <row r="331" spans="58:64" x14ac:dyDescent="0.25">
      <c r="BF331" s="71"/>
      <c r="BI331" s="71"/>
      <c r="BL331" s="71"/>
    </row>
    <row r="332" spans="58:64" x14ac:dyDescent="0.25">
      <c r="BF332" s="71"/>
      <c r="BI332" s="71"/>
      <c r="BL332" s="71"/>
    </row>
    <row r="333" spans="58:64" x14ac:dyDescent="0.25">
      <c r="BF333" s="71"/>
      <c r="BI333" s="71"/>
      <c r="BL333" s="71"/>
    </row>
    <row r="334" spans="58:64" x14ac:dyDescent="0.25">
      <c r="BF334" s="71"/>
      <c r="BI334" s="71"/>
      <c r="BL334" s="71"/>
    </row>
    <row r="335" spans="58:64" x14ac:dyDescent="0.25">
      <c r="BF335" s="71"/>
      <c r="BI335" s="71"/>
      <c r="BL335" s="71"/>
    </row>
    <row r="336" spans="58:64" x14ac:dyDescent="0.25">
      <c r="BF336" s="71"/>
      <c r="BI336" s="71"/>
      <c r="BL336" s="71"/>
    </row>
    <row r="337" spans="58:64" x14ac:dyDescent="0.25">
      <c r="BF337" s="71"/>
      <c r="BI337" s="71"/>
      <c r="BL337" s="71"/>
    </row>
    <row r="338" spans="58:64" x14ac:dyDescent="0.25">
      <c r="BF338" s="71"/>
      <c r="BI338" s="71"/>
      <c r="BL338" s="71"/>
    </row>
    <row r="339" spans="58:64" x14ac:dyDescent="0.25">
      <c r="BF339" s="71"/>
      <c r="BI339" s="71"/>
      <c r="BL339" s="71"/>
    </row>
    <row r="340" spans="58:64" x14ac:dyDescent="0.25">
      <c r="BF340" s="71"/>
      <c r="BI340" s="71"/>
      <c r="BL340" s="71"/>
    </row>
    <row r="341" spans="58:64" x14ac:dyDescent="0.25">
      <c r="BF341" s="71"/>
      <c r="BI341" s="71"/>
      <c r="BL341" s="71"/>
    </row>
    <row r="342" spans="58:64" x14ac:dyDescent="0.25">
      <c r="BF342" s="71"/>
      <c r="BI342" s="71"/>
      <c r="BL342" s="71"/>
    </row>
    <row r="343" spans="58:64" x14ac:dyDescent="0.25">
      <c r="BF343" s="71"/>
      <c r="BI343" s="71"/>
      <c r="BL343" s="71"/>
    </row>
    <row r="344" spans="58:64" x14ac:dyDescent="0.25">
      <c r="BF344" s="71"/>
      <c r="BI344" s="71"/>
      <c r="BL344" s="71"/>
    </row>
    <row r="345" spans="58:64" x14ac:dyDescent="0.25">
      <c r="BF345" s="71"/>
      <c r="BI345" s="71"/>
      <c r="BL345" s="71"/>
    </row>
    <row r="346" spans="58:64" x14ac:dyDescent="0.25">
      <c r="BF346" s="71"/>
      <c r="BI346" s="71"/>
      <c r="BL346" s="71"/>
    </row>
    <row r="347" spans="58:64" x14ac:dyDescent="0.25">
      <c r="BF347" s="71"/>
      <c r="BI347" s="71"/>
      <c r="BL347" s="71"/>
    </row>
    <row r="348" spans="58:64" x14ac:dyDescent="0.25">
      <c r="BF348" s="71"/>
      <c r="BI348" s="71"/>
      <c r="BL348" s="71"/>
    </row>
    <row r="349" spans="58:64" x14ac:dyDescent="0.25">
      <c r="BF349" s="71"/>
      <c r="BI349" s="71"/>
      <c r="BL349" s="71"/>
    </row>
    <row r="350" spans="58:64" x14ac:dyDescent="0.25">
      <c r="BF350" s="71"/>
      <c r="BI350" s="71"/>
      <c r="BL350" s="71"/>
    </row>
    <row r="351" spans="58:64" x14ac:dyDescent="0.25">
      <c r="BF351" s="71"/>
      <c r="BI351" s="71"/>
      <c r="BL351" s="71"/>
    </row>
    <row r="352" spans="58:64" x14ac:dyDescent="0.25">
      <c r="BF352" s="71"/>
      <c r="BI352" s="71"/>
      <c r="BL352" s="71"/>
    </row>
    <row r="353" spans="58:64" x14ac:dyDescent="0.25">
      <c r="BF353" s="71"/>
      <c r="BI353" s="71"/>
      <c r="BL353" s="71"/>
    </row>
    <row r="354" spans="58:64" x14ac:dyDescent="0.25">
      <c r="BF354" s="71"/>
      <c r="BI354" s="71"/>
      <c r="BL354" s="71"/>
    </row>
    <row r="355" spans="58:64" x14ac:dyDescent="0.25">
      <c r="BF355" s="71"/>
      <c r="BI355" s="71"/>
      <c r="BL355" s="71"/>
    </row>
    <row r="356" spans="58:64" x14ac:dyDescent="0.25">
      <c r="BF356" s="71"/>
      <c r="BI356" s="71"/>
      <c r="BL356" s="71"/>
    </row>
    <row r="357" spans="58:64" x14ac:dyDescent="0.25">
      <c r="BF357" s="71"/>
      <c r="BI357" s="71"/>
      <c r="BL357" s="71"/>
    </row>
    <row r="358" spans="58:64" x14ac:dyDescent="0.25">
      <c r="BF358" s="71"/>
      <c r="BI358" s="71"/>
      <c r="BL358" s="71"/>
    </row>
    <row r="359" spans="58:64" x14ac:dyDescent="0.25">
      <c r="BF359" s="71"/>
      <c r="BI359" s="71"/>
      <c r="BL359" s="71"/>
    </row>
    <row r="360" spans="58:64" x14ac:dyDescent="0.25">
      <c r="BF360" s="71"/>
      <c r="BI360" s="71"/>
      <c r="BL360" s="71"/>
    </row>
    <row r="361" spans="58:64" x14ac:dyDescent="0.25">
      <c r="BF361" s="71"/>
      <c r="BI361" s="71"/>
      <c r="BL361" s="71"/>
    </row>
    <row r="362" spans="58:64" x14ac:dyDescent="0.25">
      <c r="BF362" s="71"/>
      <c r="BI362" s="71"/>
      <c r="BL362" s="71"/>
    </row>
    <row r="363" spans="58:64" x14ac:dyDescent="0.25">
      <c r="BF363" s="71"/>
      <c r="BI363" s="71"/>
      <c r="BL363" s="71"/>
    </row>
    <row r="364" spans="58:64" x14ac:dyDescent="0.25">
      <c r="BF364" s="71"/>
      <c r="BI364" s="71"/>
      <c r="BL364" s="71"/>
    </row>
    <row r="365" spans="58:64" x14ac:dyDescent="0.25">
      <c r="BF365" s="71"/>
      <c r="BI365" s="71"/>
      <c r="BL365" s="71"/>
    </row>
    <row r="366" spans="58:64" x14ac:dyDescent="0.25">
      <c r="BF366" s="71"/>
      <c r="BI366" s="71"/>
      <c r="BL366" s="71"/>
    </row>
    <row r="367" spans="58:64" x14ac:dyDescent="0.25">
      <c r="BF367" s="71"/>
      <c r="BI367" s="71"/>
      <c r="BL367" s="71"/>
    </row>
    <row r="368" spans="58:64" x14ac:dyDescent="0.25">
      <c r="BF368" s="71"/>
      <c r="BI368" s="71"/>
      <c r="BL368" s="71"/>
    </row>
    <row r="369" spans="58:64" x14ac:dyDescent="0.25">
      <c r="BF369" s="71"/>
      <c r="BI369" s="71"/>
      <c r="BL369" s="71"/>
    </row>
    <row r="370" spans="58:64" x14ac:dyDescent="0.25">
      <c r="BF370" s="71"/>
      <c r="BI370" s="71"/>
      <c r="BL370" s="71"/>
    </row>
    <row r="371" spans="58:64" x14ac:dyDescent="0.25">
      <c r="BF371" s="71"/>
      <c r="BI371" s="71"/>
      <c r="BL371" s="71"/>
    </row>
    <row r="372" spans="58:64" x14ac:dyDescent="0.25">
      <c r="BF372" s="71"/>
      <c r="BI372" s="71"/>
      <c r="BL372" s="71"/>
    </row>
    <row r="373" spans="58:64" x14ac:dyDescent="0.25">
      <c r="BF373" s="71"/>
      <c r="BI373" s="71"/>
      <c r="BL373" s="71"/>
    </row>
    <row r="374" spans="58:64" x14ac:dyDescent="0.25">
      <c r="BF374" s="71"/>
      <c r="BI374" s="71"/>
      <c r="BL374" s="71"/>
    </row>
    <row r="375" spans="58:64" x14ac:dyDescent="0.25">
      <c r="BF375" s="71"/>
      <c r="BI375" s="71"/>
      <c r="BL375" s="71"/>
    </row>
    <row r="376" spans="58:64" x14ac:dyDescent="0.25">
      <c r="BF376" s="71"/>
      <c r="BI376" s="71"/>
      <c r="BL376" s="71"/>
    </row>
    <row r="377" spans="58:64" x14ac:dyDescent="0.25">
      <c r="BF377" s="71"/>
      <c r="BI377" s="71"/>
      <c r="BL377" s="71"/>
    </row>
    <row r="378" spans="58:64" x14ac:dyDescent="0.25">
      <c r="BF378" s="71"/>
      <c r="BI378" s="71"/>
      <c r="BL378" s="71"/>
    </row>
    <row r="379" spans="58:64" x14ac:dyDescent="0.25">
      <c r="BF379" s="71"/>
      <c r="BI379" s="71"/>
      <c r="BL379" s="71"/>
    </row>
    <row r="380" spans="58:64" x14ac:dyDescent="0.25">
      <c r="BF380" s="71"/>
      <c r="BI380" s="71"/>
      <c r="BL380" s="71"/>
    </row>
    <row r="381" spans="58:64" x14ac:dyDescent="0.25">
      <c r="BF381" s="71"/>
      <c r="BI381" s="71"/>
      <c r="BL381" s="71"/>
    </row>
    <row r="382" spans="58:64" x14ac:dyDescent="0.25">
      <c r="BF382" s="71"/>
      <c r="BI382" s="71"/>
      <c r="BL382" s="71"/>
    </row>
    <row r="383" spans="58:64" x14ac:dyDescent="0.25">
      <c r="BF383" s="71"/>
      <c r="BI383" s="71"/>
      <c r="BL383" s="71"/>
    </row>
    <row r="384" spans="58:64" x14ac:dyDescent="0.25">
      <c r="BF384" s="71"/>
      <c r="BI384" s="71"/>
      <c r="BL384" s="71"/>
    </row>
    <row r="385" spans="58:64" x14ac:dyDescent="0.25">
      <c r="BF385" s="71"/>
      <c r="BI385" s="71"/>
      <c r="BL385" s="71"/>
    </row>
    <row r="386" spans="58:64" x14ac:dyDescent="0.25">
      <c r="BF386" s="71"/>
      <c r="BI386" s="71"/>
      <c r="BL386" s="71"/>
    </row>
    <row r="387" spans="58:64" x14ac:dyDescent="0.25">
      <c r="BF387" s="71"/>
      <c r="BI387" s="71"/>
      <c r="BL387" s="71"/>
    </row>
    <row r="388" spans="58:64" x14ac:dyDescent="0.25">
      <c r="BF388" s="71"/>
      <c r="BI388" s="71"/>
      <c r="BL388" s="71"/>
    </row>
    <row r="389" spans="58:64" x14ac:dyDescent="0.25">
      <c r="BF389" s="71"/>
      <c r="BI389" s="71"/>
      <c r="BL389" s="71"/>
    </row>
    <row r="390" spans="58:64" x14ac:dyDescent="0.25">
      <c r="BF390" s="71"/>
      <c r="BI390" s="71"/>
      <c r="BL390" s="71"/>
    </row>
    <row r="391" spans="58:64" x14ac:dyDescent="0.25">
      <c r="BF391" s="71"/>
      <c r="BI391" s="71"/>
      <c r="BL391" s="71"/>
    </row>
    <row r="392" spans="58:64" x14ac:dyDescent="0.25">
      <c r="BF392" s="71"/>
      <c r="BI392" s="71"/>
      <c r="BL392" s="71"/>
    </row>
    <row r="393" spans="58:64" x14ac:dyDescent="0.25">
      <c r="BF393" s="71"/>
      <c r="BI393" s="71"/>
      <c r="BL393" s="71"/>
    </row>
    <row r="394" spans="58:64" x14ac:dyDescent="0.25">
      <c r="BF394" s="71"/>
      <c r="BI394" s="71"/>
      <c r="BL394" s="71"/>
    </row>
    <row r="395" spans="58:64" x14ac:dyDescent="0.25">
      <c r="BF395" s="71"/>
      <c r="BI395" s="71"/>
      <c r="BL395" s="71"/>
    </row>
    <row r="396" spans="58:64" x14ac:dyDescent="0.25">
      <c r="BF396" s="71"/>
      <c r="BI396" s="71"/>
      <c r="BL396" s="71"/>
    </row>
    <row r="397" spans="58:64" x14ac:dyDescent="0.25">
      <c r="BF397" s="71"/>
      <c r="BI397" s="71"/>
      <c r="BL397" s="71"/>
    </row>
    <row r="398" spans="58:64" x14ac:dyDescent="0.25">
      <c r="BF398" s="71"/>
      <c r="BI398" s="71"/>
      <c r="BL398" s="71"/>
    </row>
    <row r="399" spans="58:64" x14ac:dyDescent="0.25">
      <c r="BF399" s="71"/>
      <c r="BI399" s="71"/>
      <c r="BL399" s="71"/>
    </row>
    <row r="400" spans="58:64" x14ac:dyDescent="0.25">
      <c r="BF400" s="71"/>
      <c r="BI400" s="71"/>
      <c r="BL400" s="71"/>
    </row>
    <row r="401" spans="58:64" x14ac:dyDescent="0.25">
      <c r="BF401" s="71"/>
      <c r="BI401" s="71"/>
      <c r="BL401" s="71"/>
    </row>
    <row r="402" spans="58:64" x14ac:dyDescent="0.25">
      <c r="BF402" s="71"/>
      <c r="BI402" s="71"/>
      <c r="BL402" s="71"/>
    </row>
    <row r="403" spans="58:64" x14ac:dyDescent="0.25">
      <c r="BF403" s="71"/>
      <c r="BI403" s="71"/>
      <c r="BL403" s="71"/>
    </row>
    <row r="404" spans="58:64" x14ac:dyDescent="0.25">
      <c r="BF404" s="71"/>
      <c r="BI404" s="71"/>
      <c r="BL404" s="71"/>
    </row>
    <row r="405" spans="58:64" x14ac:dyDescent="0.25">
      <c r="BF405" s="71"/>
      <c r="BI405" s="71"/>
      <c r="BL405" s="71"/>
    </row>
    <row r="406" spans="58:64" x14ac:dyDescent="0.25">
      <c r="BF406" s="71"/>
      <c r="BI406" s="71"/>
      <c r="BL406" s="71"/>
    </row>
    <row r="407" spans="58:64" x14ac:dyDescent="0.25">
      <c r="BF407" s="71"/>
      <c r="BI407" s="71"/>
      <c r="BL407" s="71"/>
    </row>
    <row r="408" spans="58:64" x14ac:dyDescent="0.25">
      <c r="BF408" s="71"/>
      <c r="BI408" s="71"/>
      <c r="BL408" s="71"/>
    </row>
    <row r="409" spans="58:64" x14ac:dyDescent="0.25">
      <c r="BF409" s="71"/>
      <c r="BI409" s="71"/>
      <c r="BL409" s="71"/>
    </row>
    <row r="410" spans="58:64" x14ac:dyDescent="0.25">
      <c r="BF410" s="71"/>
      <c r="BI410" s="71"/>
      <c r="BL410" s="71"/>
    </row>
    <row r="411" spans="58:64" x14ac:dyDescent="0.25">
      <c r="BF411" s="71"/>
      <c r="BI411" s="71"/>
      <c r="BL411" s="71"/>
    </row>
    <row r="412" spans="58:64" x14ac:dyDescent="0.25">
      <c r="BF412" s="71"/>
      <c r="BI412" s="71"/>
      <c r="BL412" s="71"/>
    </row>
    <row r="413" spans="58:64" x14ac:dyDescent="0.25">
      <c r="BF413" s="71"/>
      <c r="BI413" s="71"/>
      <c r="BL413" s="71"/>
    </row>
    <row r="414" spans="58:64" x14ac:dyDescent="0.25">
      <c r="BF414" s="71"/>
      <c r="BI414" s="71"/>
      <c r="BL414" s="71"/>
    </row>
    <row r="415" spans="58:64" x14ac:dyDescent="0.25">
      <c r="BF415" s="71"/>
      <c r="BI415" s="71"/>
      <c r="BL415" s="71"/>
    </row>
    <row r="416" spans="58:64" x14ac:dyDescent="0.25">
      <c r="BF416" s="71"/>
      <c r="BI416" s="71"/>
      <c r="BL416" s="71"/>
    </row>
    <row r="417" spans="58:64" x14ac:dyDescent="0.25">
      <c r="BF417" s="71"/>
      <c r="BI417" s="71"/>
      <c r="BL417" s="71"/>
    </row>
    <row r="418" spans="58:64" x14ac:dyDescent="0.25">
      <c r="BF418" s="71"/>
      <c r="BI418" s="71"/>
      <c r="BL418" s="71"/>
    </row>
    <row r="419" spans="58:64" x14ac:dyDescent="0.25">
      <c r="BF419" s="71"/>
      <c r="BI419" s="71"/>
      <c r="BL419" s="71"/>
    </row>
    <row r="420" spans="58:64" x14ac:dyDescent="0.25">
      <c r="BF420" s="71"/>
      <c r="BI420" s="71"/>
      <c r="BL420" s="71"/>
    </row>
    <row r="421" spans="58:64" x14ac:dyDescent="0.25">
      <c r="BF421" s="71"/>
      <c r="BI421" s="71"/>
      <c r="BL421" s="71"/>
    </row>
    <row r="422" spans="58:64" x14ac:dyDescent="0.25">
      <c r="BF422" s="71"/>
      <c r="BI422" s="71"/>
      <c r="BL422" s="71"/>
    </row>
    <row r="423" spans="58:64" x14ac:dyDescent="0.25">
      <c r="BF423" s="71"/>
      <c r="BI423" s="71"/>
      <c r="BL423" s="71"/>
    </row>
    <row r="424" spans="58:64" x14ac:dyDescent="0.25">
      <c r="BF424" s="71"/>
      <c r="BI424" s="71"/>
      <c r="BL424" s="71"/>
    </row>
    <row r="425" spans="58:64" x14ac:dyDescent="0.25">
      <c r="BF425" s="71"/>
      <c r="BI425" s="71"/>
      <c r="BL425" s="71"/>
    </row>
    <row r="426" spans="58:64" x14ac:dyDescent="0.25">
      <c r="BF426" s="71"/>
      <c r="BI426" s="71"/>
      <c r="BL426" s="71"/>
    </row>
    <row r="427" spans="58:64" x14ac:dyDescent="0.25">
      <c r="BF427" s="71"/>
      <c r="BI427" s="71"/>
      <c r="BL427" s="71"/>
    </row>
    <row r="428" spans="58:64" x14ac:dyDescent="0.25">
      <c r="BF428" s="71"/>
      <c r="BI428" s="71"/>
      <c r="BL428" s="71"/>
    </row>
    <row r="429" spans="58:64" x14ac:dyDescent="0.25">
      <c r="BF429" s="71"/>
      <c r="BI429" s="71"/>
      <c r="BL429" s="71"/>
    </row>
    <row r="430" spans="58:64" x14ac:dyDescent="0.25">
      <c r="BF430" s="71"/>
      <c r="BI430" s="71"/>
      <c r="BL430" s="71"/>
    </row>
    <row r="431" spans="58:64" x14ac:dyDescent="0.25">
      <c r="BF431" s="71"/>
      <c r="BI431" s="71"/>
      <c r="BL431" s="71"/>
    </row>
    <row r="432" spans="58:64" x14ac:dyDescent="0.25">
      <c r="BF432" s="71"/>
      <c r="BI432" s="71"/>
      <c r="BL432" s="71"/>
    </row>
    <row r="433" spans="58:64" x14ac:dyDescent="0.25">
      <c r="BF433" s="71"/>
      <c r="BI433" s="71"/>
      <c r="BL433" s="71"/>
    </row>
    <row r="434" spans="58:64" x14ac:dyDescent="0.25">
      <c r="BF434" s="71"/>
      <c r="BI434" s="71"/>
      <c r="BL434" s="71"/>
    </row>
    <row r="435" spans="58:64" x14ac:dyDescent="0.25">
      <c r="BF435" s="71"/>
      <c r="BI435" s="71"/>
      <c r="BL435" s="71"/>
    </row>
    <row r="436" spans="58:64" x14ac:dyDescent="0.25">
      <c r="BF436" s="71"/>
      <c r="BI436" s="71"/>
      <c r="BL436" s="71"/>
    </row>
    <row r="437" spans="58:64" x14ac:dyDescent="0.25">
      <c r="BF437" s="71"/>
      <c r="BI437" s="71"/>
      <c r="BL437" s="71"/>
    </row>
    <row r="438" spans="58:64" x14ac:dyDescent="0.25">
      <c r="BF438" s="71"/>
      <c r="BI438" s="71"/>
      <c r="BL438" s="71"/>
    </row>
    <row r="439" spans="58:64" x14ac:dyDescent="0.25">
      <c r="BF439" s="71"/>
      <c r="BI439" s="71"/>
      <c r="BL439" s="71"/>
    </row>
    <row r="440" spans="58:64" x14ac:dyDescent="0.25">
      <c r="BF440" s="71"/>
      <c r="BI440" s="71"/>
      <c r="BL440" s="71"/>
    </row>
    <row r="441" spans="58:64" x14ac:dyDescent="0.25">
      <c r="BF441" s="71"/>
      <c r="BI441" s="71"/>
      <c r="BL441" s="71"/>
    </row>
    <row r="442" spans="58:64" x14ac:dyDescent="0.25">
      <c r="BF442" s="71"/>
      <c r="BI442" s="71"/>
      <c r="BL442" s="71"/>
    </row>
    <row r="443" spans="58:64" x14ac:dyDescent="0.25">
      <c r="BF443" s="71"/>
      <c r="BI443" s="71"/>
      <c r="BL443" s="71"/>
    </row>
    <row r="444" spans="58:64" x14ac:dyDescent="0.25">
      <c r="BF444" s="71"/>
      <c r="BI444" s="71"/>
      <c r="BL444" s="71"/>
    </row>
    <row r="445" spans="58:64" x14ac:dyDescent="0.25">
      <c r="BF445" s="71"/>
      <c r="BI445" s="71"/>
      <c r="BL445" s="71"/>
    </row>
    <row r="446" spans="58:64" x14ac:dyDescent="0.25">
      <c r="BF446" s="71"/>
      <c r="BI446" s="71"/>
      <c r="BL446" s="71"/>
    </row>
    <row r="447" spans="58:64" x14ac:dyDescent="0.25">
      <c r="BF447" s="71"/>
      <c r="BI447" s="71"/>
      <c r="BL447" s="71"/>
    </row>
    <row r="448" spans="58:64" x14ac:dyDescent="0.25">
      <c r="BF448" s="71"/>
      <c r="BI448" s="71"/>
      <c r="BL448" s="71"/>
    </row>
    <row r="449" spans="58:64" x14ac:dyDescent="0.25">
      <c r="BF449" s="71"/>
      <c r="BI449" s="71"/>
      <c r="BL449" s="71"/>
    </row>
    <row r="450" spans="58:64" x14ac:dyDescent="0.25">
      <c r="BF450" s="71"/>
      <c r="BI450" s="71"/>
      <c r="BL450" s="71"/>
    </row>
    <row r="451" spans="58:64" x14ac:dyDescent="0.25">
      <c r="BF451" s="71"/>
      <c r="BI451" s="71"/>
      <c r="BL451" s="71"/>
    </row>
    <row r="452" spans="58:64" x14ac:dyDescent="0.25">
      <c r="BF452" s="71"/>
      <c r="BI452" s="71"/>
      <c r="BL452" s="71"/>
    </row>
    <row r="453" spans="58:64" x14ac:dyDescent="0.25">
      <c r="BF453" s="71"/>
      <c r="BI453" s="71"/>
      <c r="BL453" s="71"/>
    </row>
    <row r="454" spans="58:64" x14ac:dyDescent="0.25">
      <c r="BF454" s="71"/>
      <c r="BI454" s="71"/>
      <c r="BL454" s="71"/>
    </row>
    <row r="455" spans="58:64" x14ac:dyDescent="0.25">
      <c r="BF455" s="71"/>
      <c r="BI455" s="71"/>
      <c r="BL455" s="71"/>
    </row>
    <row r="456" spans="58:64" x14ac:dyDescent="0.25">
      <c r="BF456" s="71"/>
      <c r="BI456" s="71"/>
      <c r="BL456" s="71"/>
    </row>
    <row r="457" spans="58:64" x14ac:dyDescent="0.25">
      <c r="BF457" s="71"/>
      <c r="BI457" s="71"/>
      <c r="BL457" s="71"/>
    </row>
    <row r="458" spans="58:64" x14ac:dyDescent="0.25">
      <c r="BF458" s="71"/>
      <c r="BI458" s="71"/>
      <c r="BL458" s="71"/>
    </row>
    <row r="459" spans="58:64" x14ac:dyDescent="0.25">
      <c r="BF459" s="71"/>
      <c r="BI459" s="71"/>
      <c r="BL459" s="71"/>
    </row>
    <row r="460" spans="58:64" x14ac:dyDescent="0.25">
      <c r="BF460" s="71"/>
      <c r="BI460" s="71"/>
      <c r="BL460" s="71"/>
    </row>
    <row r="461" spans="58:64" x14ac:dyDescent="0.25">
      <c r="BF461" s="71"/>
      <c r="BI461" s="71"/>
      <c r="BL461" s="71"/>
    </row>
    <row r="462" spans="58:64" x14ac:dyDescent="0.25">
      <c r="BF462" s="71"/>
      <c r="BI462" s="71"/>
      <c r="BL462" s="71"/>
    </row>
    <row r="463" spans="58:64" x14ac:dyDescent="0.25">
      <c r="BF463" s="71"/>
      <c r="BI463" s="71"/>
      <c r="BL463" s="71"/>
    </row>
    <row r="464" spans="58:64" x14ac:dyDescent="0.25">
      <c r="BF464" s="71"/>
      <c r="BI464" s="71"/>
      <c r="BL464" s="71"/>
    </row>
    <row r="465" spans="58:64" x14ac:dyDescent="0.25">
      <c r="BF465" s="71"/>
      <c r="BI465" s="71"/>
      <c r="BL465" s="71"/>
    </row>
    <row r="466" spans="58:64" x14ac:dyDescent="0.25">
      <c r="BF466" s="71"/>
      <c r="BI466" s="71"/>
      <c r="BL466" s="71"/>
    </row>
    <row r="467" spans="58:64" x14ac:dyDescent="0.25">
      <c r="BF467" s="71"/>
      <c r="BI467" s="71"/>
      <c r="BL467" s="71"/>
    </row>
    <row r="468" spans="58:64" x14ac:dyDescent="0.25">
      <c r="BF468" s="71"/>
      <c r="BI468" s="71"/>
      <c r="BL468" s="71"/>
    </row>
    <row r="469" spans="58:64" x14ac:dyDescent="0.25">
      <c r="BF469" s="71"/>
      <c r="BI469" s="71"/>
      <c r="BL469" s="71"/>
    </row>
    <row r="470" spans="58:64" x14ac:dyDescent="0.25">
      <c r="BF470" s="71"/>
      <c r="BI470" s="71"/>
      <c r="BL470" s="71"/>
    </row>
    <row r="471" spans="58:64" x14ac:dyDescent="0.25">
      <c r="BF471" s="71"/>
      <c r="BI471" s="71"/>
      <c r="BL471" s="71"/>
    </row>
    <row r="472" spans="58:64" x14ac:dyDescent="0.25">
      <c r="BF472" s="71"/>
      <c r="BI472" s="71"/>
      <c r="BL472" s="71"/>
    </row>
    <row r="473" spans="58:64" x14ac:dyDescent="0.25">
      <c r="BF473" s="71"/>
      <c r="BI473" s="71"/>
      <c r="BL473" s="71"/>
    </row>
    <row r="474" spans="58:64" x14ac:dyDescent="0.25">
      <c r="BF474" s="71"/>
      <c r="BI474" s="71"/>
      <c r="BL474" s="71"/>
    </row>
    <row r="475" spans="58:64" x14ac:dyDescent="0.25">
      <c r="BF475" s="71"/>
      <c r="BI475" s="71"/>
      <c r="BL475" s="71"/>
    </row>
    <row r="476" spans="58:64" x14ac:dyDescent="0.25">
      <c r="BF476" s="71"/>
      <c r="BI476" s="71"/>
      <c r="BL476" s="71"/>
    </row>
    <row r="477" spans="58:64" x14ac:dyDescent="0.25">
      <c r="BF477" s="71"/>
      <c r="BI477" s="71"/>
      <c r="BL477" s="71"/>
    </row>
    <row r="478" spans="58:64" x14ac:dyDescent="0.25">
      <c r="BF478" s="71"/>
      <c r="BI478" s="71"/>
      <c r="BL478" s="71"/>
    </row>
    <row r="479" spans="58:64" x14ac:dyDescent="0.25">
      <c r="BF479" s="71"/>
      <c r="BI479" s="71"/>
      <c r="BL479" s="71"/>
    </row>
    <row r="480" spans="58:64" x14ac:dyDescent="0.25">
      <c r="BF480" s="71"/>
      <c r="BI480" s="71"/>
      <c r="BL480" s="71"/>
    </row>
    <row r="481" spans="58:64" x14ac:dyDescent="0.25">
      <c r="BF481" s="71"/>
      <c r="BI481" s="71"/>
      <c r="BL481" s="71"/>
    </row>
    <row r="482" spans="58:64" x14ac:dyDescent="0.25">
      <c r="BF482" s="71"/>
      <c r="BI482" s="71"/>
      <c r="BL482" s="71"/>
    </row>
    <row r="483" spans="58:64" x14ac:dyDescent="0.25">
      <c r="BF483" s="71"/>
      <c r="BI483" s="71"/>
      <c r="BL483" s="71"/>
    </row>
    <row r="484" spans="58:64" x14ac:dyDescent="0.25">
      <c r="BF484" s="71"/>
      <c r="BI484" s="71"/>
      <c r="BL484" s="71"/>
    </row>
    <row r="485" spans="58:64" x14ac:dyDescent="0.25">
      <c r="BF485" s="71"/>
      <c r="BI485" s="71"/>
      <c r="BL485" s="71"/>
    </row>
    <row r="486" spans="58:64" x14ac:dyDescent="0.25">
      <c r="BF486" s="71"/>
      <c r="BI486" s="71"/>
      <c r="BL486" s="71"/>
    </row>
    <row r="487" spans="58:64" x14ac:dyDescent="0.25">
      <c r="BF487" s="71"/>
      <c r="BI487" s="71"/>
      <c r="BL487" s="71"/>
    </row>
    <row r="488" spans="58:64" x14ac:dyDescent="0.25">
      <c r="BF488" s="71"/>
      <c r="BI488" s="71"/>
      <c r="BL488" s="71"/>
    </row>
    <row r="489" spans="58:64" x14ac:dyDescent="0.25">
      <c r="BF489" s="71"/>
      <c r="BI489" s="71"/>
      <c r="BL489" s="71"/>
    </row>
    <row r="490" spans="58:64" x14ac:dyDescent="0.25">
      <c r="BF490" s="71"/>
      <c r="BI490" s="71"/>
      <c r="BL490" s="71"/>
    </row>
    <row r="491" spans="58:64" x14ac:dyDescent="0.25">
      <c r="BF491" s="71"/>
      <c r="BI491" s="71"/>
      <c r="BL491" s="71"/>
    </row>
    <row r="492" spans="58:64" x14ac:dyDescent="0.25">
      <c r="BF492" s="71"/>
      <c r="BI492" s="71"/>
      <c r="BL492" s="71"/>
    </row>
    <row r="493" spans="58:64" x14ac:dyDescent="0.25">
      <c r="BF493" s="71"/>
      <c r="BI493" s="71"/>
      <c r="BL493" s="71"/>
    </row>
    <row r="494" spans="58:64" x14ac:dyDescent="0.25">
      <c r="BF494" s="71"/>
      <c r="BI494" s="71"/>
      <c r="BL494" s="71"/>
    </row>
    <row r="495" spans="58:64" x14ac:dyDescent="0.25">
      <c r="BF495" s="71"/>
      <c r="BI495" s="71"/>
      <c r="BL495" s="71"/>
    </row>
    <row r="496" spans="58:64" x14ac:dyDescent="0.25">
      <c r="BF496" s="71"/>
      <c r="BI496" s="71"/>
      <c r="BL496" s="71"/>
    </row>
    <row r="497" spans="58:64" x14ac:dyDescent="0.25">
      <c r="BF497" s="71"/>
      <c r="BI497" s="71"/>
      <c r="BL497" s="71"/>
    </row>
    <row r="498" spans="58:64" x14ac:dyDescent="0.25">
      <c r="BF498" s="71"/>
      <c r="BI498" s="71"/>
      <c r="BL498" s="71"/>
    </row>
    <row r="499" spans="58:64" x14ac:dyDescent="0.25">
      <c r="BF499" s="71"/>
      <c r="BI499" s="71"/>
      <c r="BL499" s="71"/>
    </row>
    <row r="500" spans="58:64" x14ac:dyDescent="0.25">
      <c r="BF500" s="71"/>
      <c r="BI500" s="71"/>
      <c r="BL500" s="71"/>
    </row>
    <row r="501" spans="58:64" x14ac:dyDescent="0.25">
      <c r="BF501" s="71"/>
      <c r="BI501" s="71"/>
      <c r="BL501" s="71"/>
    </row>
    <row r="502" spans="58:64" x14ac:dyDescent="0.25">
      <c r="BF502" s="71"/>
      <c r="BI502" s="71"/>
      <c r="BL502" s="71"/>
    </row>
    <row r="503" spans="58:64" x14ac:dyDescent="0.25">
      <c r="BF503" s="71"/>
      <c r="BI503" s="71"/>
      <c r="BL503" s="71"/>
    </row>
    <row r="504" spans="58:64" x14ac:dyDescent="0.25">
      <c r="BF504" s="71"/>
      <c r="BI504" s="71"/>
      <c r="BL504" s="71"/>
    </row>
    <row r="505" spans="58:64" x14ac:dyDescent="0.25">
      <c r="BF505" s="71"/>
      <c r="BI505" s="71"/>
      <c r="BL505" s="71"/>
    </row>
    <row r="506" spans="58:64" x14ac:dyDescent="0.25">
      <c r="BF506" s="71"/>
      <c r="BI506" s="71"/>
      <c r="BL506" s="71"/>
    </row>
    <row r="507" spans="58:64" x14ac:dyDescent="0.25">
      <c r="BF507" s="71"/>
      <c r="BI507" s="71"/>
      <c r="BL507" s="71"/>
    </row>
    <row r="508" spans="58:64" x14ac:dyDescent="0.25">
      <c r="BF508" s="71"/>
      <c r="BI508" s="71"/>
      <c r="BL508" s="71"/>
    </row>
    <row r="509" spans="58:64" x14ac:dyDescent="0.25">
      <c r="BF509" s="71"/>
      <c r="BI509" s="71"/>
      <c r="BL509" s="71"/>
    </row>
    <row r="510" spans="58:64" x14ac:dyDescent="0.25">
      <c r="BF510" s="71"/>
      <c r="BI510" s="71"/>
      <c r="BL510" s="71"/>
    </row>
    <row r="511" spans="58:64" x14ac:dyDescent="0.25">
      <c r="BF511" s="71"/>
      <c r="BI511" s="71"/>
      <c r="BL511" s="71"/>
    </row>
    <row r="512" spans="58:64" x14ac:dyDescent="0.25">
      <c r="BF512" s="71"/>
      <c r="BI512" s="71"/>
      <c r="BL512" s="71"/>
    </row>
    <row r="513" spans="58:64" x14ac:dyDescent="0.25">
      <c r="BF513" s="71"/>
      <c r="BI513" s="71"/>
      <c r="BL513" s="71"/>
    </row>
    <row r="514" spans="58:64" x14ac:dyDescent="0.25">
      <c r="BF514" s="71"/>
      <c r="BI514" s="71"/>
      <c r="BL514" s="71"/>
    </row>
    <row r="515" spans="58:64" x14ac:dyDescent="0.25">
      <c r="BF515" s="71"/>
      <c r="BI515" s="71"/>
      <c r="BL515" s="71"/>
    </row>
    <row r="516" spans="58:64" x14ac:dyDescent="0.25">
      <c r="BF516" s="71"/>
      <c r="BI516" s="71"/>
      <c r="BL516" s="71"/>
    </row>
    <row r="517" spans="58:64" x14ac:dyDescent="0.25">
      <c r="BF517" s="71"/>
      <c r="BI517" s="71"/>
      <c r="BL517" s="71"/>
    </row>
    <row r="518" spans="58:64" x14ac:dyDescent="0.25">
      <c r="BF518" s="71"/>
      <c r="BI518" s="71"/>
      <c r="BL518" s="71"/>
    </row>
    <row r="519" spans="58:64" x14ac:dyDescent="0.25">
      <c r="BF519" s="71"/>
      <c r="BI519" s="71"/>
      <c r="BL519" s="71"/>
    </row>
    <row r="520" spans="58:64" x14ac:dyDescent="0.25">
      <c r="BF520" s="71"/>
      <c r="BI520" s="71"/>
      <c r="BL520" s="71"/>
    </row>
    <row r="521" spans="58:64" x14ac:dyDescent="0.25">
      <c r="BF521" s="71"/>
      <c r="BI521" s="71"/>
      <c r="BL521" s="71"/>
    </row>
    <row r="522" spans="58:64" x14ac:dyDescent="0.25">
      <c r="BF522" s="71"/>
      <c r="BI522" s="71"/>
      <c r="BL522" s="71"/>
    </row>
    <row r="523" spans="58:64" x14ac:dyDescent="0.25">
      <c r="BF523" s="71"/>
      <c r="BI523" s="71"/>
      <c r="BL523" s="71"/>
    </row>
    <row r="524" spans="58:64" x14ac:dyDescent="0.25">
      <c r="BF524" s="71"/>
      <c r="BI524" s="71"/>
      <c r="BL524" s="71"/>
    </row>
    <row r="525" spans="58:64" x14ac:dyDescent="0.25">
      <c r="BF525" s="71"/>
      <c r="BI525" s="71"/>
      <c r="BL525" s="71"/>
    </row>
    <row r="526" spans="58:64" x14ac:dyDescent="0.25">
      <c r="BF526" s="71"/>
      <c r="BI526" s="71"/>
      <c r="BL526" s="71"/>
    </row>
    <row r="527" spans="58:64" x14ac:dyDescent="0.25">
      <c r="BF527" s="71"/>
      <c r="BI527" s="71"/>
      <c r="BL527" s="71"/>
    </row>
    <row r="528" spans="58:64" x14ac:dyDescent="0.25">
      <c r="BF528" s="71"/>
      <c r="BI528" s="71"/>
      <c r="BL528" s="71"/>
    </row>
    <row r="529" spans="58:64" x14ac:dyDescent="0.25">
      <c r="BF529" s="71"/>
      <c r="BI529" s="71"/>
      <c r="BL529" s="71"/>
    </row>
    <row r="530" spans="58:64" x14ac:dyDescent="0.25">
      <c r="BF530" s="71"/>
      <c r="BI530" s="71"/>
      <c r="BL530" s="71"/>
    </row>
    <row r="531" spans="58:64" x14ac:dyDescent="0.25">
      <c r="BF531" s="71"/>
      <c r="BI531" s="71"/>
      <c r="BL531" s="71"/>
    </row>
    <row r="532" spans="58:64" x14ac:dyDescent="0.25">
      <c r="BF532" s="71"/>
      <c r="BI532" s="71"/>
      <c r="BL532" s="71"/>
    </row>
    <row r="533" spans="58:64" x14ac:dyDescent="0.25">
      <c r="BF533" s="71"/>
      <c r="BI533" s="71"/>
      <c r="BL533" s="71"/>
    </row>
    <row r="534" spans="58:64" x14ac:dyDescent="0.25">
      <c r="BF534" s="71"/>
      <c r="BI534" s="71"/>
      <c r="BL534" s="71"/>
    </row>
    <row r="535" spans="58:64" x14ac:dyDescent="0.25">
      <c r="BF535" s="71"/>
      <c r="BI535" s="71"/>
      <c r="BL535" s="71"/>
    </row>
    <row r="536" spans="58:64" x14ac:dyDescent="0.25">
      <c r="BF536" s="71"/>
      <c r="BI536" s="71"/>
      <c r="BL536" s="71"/>
    </row>
    <row r="537" spans="58:64" x14ac:dyDescent="0.25">
      <c r="BF537" s="71"/>
      <c r="BI537" s="71"/>
      <c r="BL537" s="71"/>
    </row>
    <row r="538" spans="58:64" x14ac:dyDescent="0.25">
      <c r="BF538" s="71"/>
      <c r="BI538" s="71"/>
      <c r="BL538" s="71"/>
    </row>
    <row r="539" spans="58:64" x14ac:dyDescent="0.25">
      <c r="BF539" s="71"/>
      <c r="BI539" s="71"/>
      <c r="BL539" s="71"/>
    </row>
    <row r="540" spans="58:64" x14ac:dyDescent="0.25">
      <c r="BF540" s="71"/>
      <c r="BI540" s="71"/>
      <c r="BL540" s="71"/>
    </row>
    <row r="541" spans="58:64" x14ac:dyDescent="0.25">
      <c r="BF541" s="71"/>
      <c r="BI541" s="71"/>
      <c r="BL541" s="71"/>
    </row>
    <row r="542" spans="58:64" x14ac:dyDescent="0.25">
      <c r="BF542" s="71"/>
      <c r="BI542" s="71"/>
      <c r="BL542" s="71"/>
    </row>
    <row r="543" spans="58:64" x14ac:dyDescent="0.25">
      <c r="BF543" s="71"/>
      <c r="BI543" s="71"/>
      <c r="BL543" s="71"/>
    </row>
    <row r="544" spans="58:64" x14ac:dyDescent="0.25">
      <c r="BF544" s="71"/>
      <c r="BI544" s="71"/>
      <c r="BL544" s="71"/>
    </row>
    <row r="545" spans="58:64" x14ac:dyDescent="0.25">
      <c r="BF545" s="71"/>
      <c r="BI545" s="71"/>
      <c r="BL545" s="71"/>
    </row>
    <row r="546" spans="58:64" x14ac:dyDescent="0.25">
      <c r="BF546" s="71"/>
      <c r="BI546" s="71"/>
      <c r="BL546" s="71"/>
    </row>
    <row r="547" spans="58:64" x14ac:dyDescent="0.25">
      <c r="BF547" s="71"/>
      <c r="BI547" s="71"/>
      <c r="BL547" s="71"/>
    </row>
    <row r="548" spans="58:64" x14ac:dyDescent="0.25">
      <c r="BF548" s="71"/>
      <c r="BI548" s="71"/>
      <c r="BL548" s="71"/>
    </row>
    <row r="549" spans="58:64" x14ac:dyDescent="0.25">
      <c r="BF549" s="71"/>
      <c r="BI549" s="71"/>
      <c r="BL549" s="71"/>
    </row>
    <row r="550" spans="58:64" x14ac:dyDescent="0.25">
      <c r="BF550" s="71"/>
      <c r="BI550" s="71"/>
      <c r="BL550" s="71"/>
    </row>
    <row r="551" spans="58:64" x14ac:dyDescent="0.25">
      <c r="BF551" s="71"/>
      <c r="BI551" s="71"/>
      <c r="BL551" s="71"/>
    </row>
    <row r="552" spans="58:64" x14ac:dyDescent="0.25">
      <c r="BF552" s="71"/>
      <c r="BI552" s="71"/>
      <c r="BL552" s="71"/>
    </row>
    <row r="553" spans="58:64" x14ac:dyDescent="0.25">
      <c r="BF553" s="71"/>
      <c r="BI553" s="71"/>
      <c r="BL553" s="71"/>
    </row>
    <row r="554" spans="58:64" x14ac:dyDescent="0.25">
      <c r="BF554" s="71"/>
      <c r="BI554" s="71"/>
      <c r="BL554" s="71"/>
    </row>
    <row r="555" spans="58:64" x14ac:dyDescent="0.25">
      <c r="BF555" s="71"/>
      <c r="BI555" s="71"/>
      <c r="BL555" s="71"/>
    </row>
    <row r="556" spans="58:64" x14ac:dyDescent="0.25">
      <c r="BF556" s="71"/>
      <c r="BI556" s="71"/>
      <c r="BL556" s="71"/>
    </row>
    <row r="557" spans="58:64" x14ac:dyDescent="0.25">
      <c r="BF557" s="71"/>
      <c r="BI557" s="71"/>
      <c r="BL557" s="71"/>
    </row>
    <row r="558" spans="58:64" x14ac:dyDescent="0.25">
      <c r="BF558" s="71"/>
      <c r="BI558" s="71"/>
      <c r="BL558" s="71"/>
    </row>
    <row r="559" spans="58:64" x14ac:dyDescent="0.25">
      <c r="BF559" s="71"/>
      <c r="BI559" s="71"/>
      <c r="BL559" s="71"/>
    </row>
    <row r="560" spans="58:64" x14ac:dyDescent="0.25">
      <c r="BF560" s="71"/>
      <c r="BI560" s="71"/>
      <c r="BL560" s="71"/>
    </row>
    <row r="561" spans="58:64" x14ac:dyDescent="0.25">
      <c r="BF561" s="71"/>
      <c r="BI561" s="71"/>
      <c r="BL561" s="71"/>
    </row>
    <row r="562" spans="58:64" x14ac:dyDescent="0.25">
      <c r="BF562" s="71"/>
      <c r="BI562" s="71"/>
      <c r="BL562" s="71"/>
    </row>
    <row r="563" spans="58:64" x14ac:dyDescent="0.25">
      <c r="BF563" s="71"/>
      <c r="BI563" s="71"/>
      <c r="BL563" s="71"/>
    </row>
    <row r="564" spans="58:64" x14ac:dyDescent="0.25">
      <c r="BF564" s="71"/>
      <c r="BI564" s="71"/>
      <c r="BL564" s="71"/>
    </row>
    <row r="565" spans="58:64" x14ac:dyDescent="0.25">
      <c r="BF565" s="71"/>
      <c r="BI565" s="71"/>
      <c r="BL565" s="71"/>
    </row>
    <row r="566" spans="58:64" x14ac:dyDescent="0.25">
      <c r="BF566" s="71"/>
      <c r="BI566" s="71"/>
      <c r="BL566" s="71"/>
    </row>
    <row r="567" spans="58:64" x14ac:dyDescent="0.25">
      <c r="BF567" s="71"/>
      <c r="BI567" s="71"/>
      <c r="BL567" s="71"/>
    </row>
    <row r="568" spans="58:64" x14ac:dyDescent="0.25">
      <c r="BF568" s="71"/>
      <c r="BI568" s="71"/>
      <c r="BL568" s="71"/>
    </row>
    <row r="569" spans="58:64" x14ac:dyDescent="0.25">
      <c r="BF569" s="71"/>
      <c r="BI569" s="71"/>
      <c r="BL569" s="71"/>
    </row>
    <row r="570" spans="58:64" x14ac:dyDescent="0.25">
      <c r="BF570" s="71"/>
      <c r="BI570" s="71"/>
      <c r="BL570" s="71"/>
    </row>
    <row r="571" spans="58:64" x14ac:dyDescent="0.25">
      <c r="BF571" s="71"/>
      <c r="BI571" s="71"/>
      <c r="BL571" s="71"/>
    </row>
    <row r="572" spans="58:64" x14ac:dyDescent="0.25">
      <c r="BF572" s="71"/>
      <c r="BI572" s="71"/>
      <c r="BL572" s="71"/>
    </row>
    <row r="573" spans="58:64" x14ac:dyDescent="0.25">
      <c r="BF573" s="71"/>
      <c r="BI573" s="71"/>
      <c r="BL573" s="71"/>
    </row>
    <row r="574" spans="58:64" x14ac:dyDescent="0.25">
      <c r="BF574" s="71"/>
      <c r="BI574" s="71"/>
      <c r="BL574" s="71"/>
    </row>
    <row r="575" spans="58:64" x14ac:dyDescent="0.25">
      <c r="BF575" s="71"/>
      <c r="BI575" s="71"/>
      <c r="BL575" s="71"/>
    </row>
    <row r="576" spans="58:64" x14ac:dyDescent="0.25">
      <c r="BF576" s="71"/>
      <c r="BI576" s="71"/>
      <c r="BL576" s="71"/>
    </row>
    <row r="577" spans="58:64" x14ac:dyDescent="0.25">
      <c r="BF577" s="71"/>
      <c r="BI577" s="71"/>
      <c r="BL577" s="71"/>
    </row>
    <row r="578" spans="58:64" x14ac:dyDescent="0.25">
      <c r="BF578" s="71"/>
      <c r="BI578" s="71"/>
      <c r="BL578" s="71"/>
    </row>
    <row r="579" spans="58:64" x14ac:dyDescent="0.25">
      <c r="BF579" s="71"/>
      <c r="BI579" s="71"/>
      <c r="BL579" s="71"/>
    </row>
    <row r="580" spans="58:64" x14ac:dyDescent="0.25">
      <c r="BF580" s="71"/>
      <c r="BI580" s="71"/>
      <c r="BL580" s="71"/>
    </row>
    <row r="581" spans="58:64" x14ac:dyDescent="0.25">
      <c r="BF581" s="71"/>
      <c r="BI581" s="71"/>
      <c r="BL581" s="71"/>
    </row>
    <row r="582" spans="58:64" x14ac:dyDescent="0.25">
      <c r="BF582" s="71"/>
      <c r="BI582" s="71"/>
      <c r="BL582" s="71"/>
    </row>
    <row r="583" spans="58:64" x14ac:dyDescent="0.25">
      <c r="BF583" s="71"/>
      <c r="BI583" s="71"/>
      <c r="BL583" s="71"/>
    </row>
    <row r="584" spans="58:64" x14ac:dyDescent="0.25">
      <c r="BF584" s="71"/>
      <c r="BI584" s="71"/>
      <c r="BL584" s="71"/>
    </row>
    <row r="585" spans="58:64" x14ac:dyDescent="0.25">
      <c r="BF585" s="71"/>
      <c r="BI585" s="71"/>
      <c r="BL585" s="71"/>
    </row>
    <row r="586" spans="58:64" x14ac:dyDescent="0.25">
      <c r="BF586" s="71"/>
      <c r="BI586" s="71"/>
      <c r="BL586" s="71"/>
    </row>
    <row r="587" spans="58:64" x14ac:dyDescent="0.25">
      <c r="BF587" s="71"/>
      <c r="BI587" s="71"/>
      <c r="BL587" s="71"/>
    </row>
    <row r="588" spans="58:64" x14ac:dyDescent="0.25">
      <c r="BF588" s="71"/>
      <c r="BI588" s="71"/>
      <c r="BL588" s="71"/>
    </row>
    <row r="589" spans="58:64" x14ac:dyDescent="0.25">
      <c r="BF589" s="71"/>
      <c r="BI589" s="71"/>
      <c r="BL589" s="71"/>
    </row>
    <row r="590" spans="58:64" x14ac:dyDescent="0.25">
      <c r="BF590" s="71"/>
      <c r="BI590" s="71"/>
      <c r="BL590" s="71"/>
    </row>
    <row r="591" spans="58:64" x14ac:dyDescent="0.25">
      <c r="BF591" s="71"/>
      <c r="BI591" s="71"/>
      <c r="BL591" s="71"/>
    </row>
    <row r="592" spans="58:64" x14ac:dyDescent="0.25">
      <c r="BF592" s="71"/>
      <c r="BI592" s="71"/>
      <c r="BL592" s="71"/>
    </row>
    <row r="593" spans="58:64" x14ac:dyDescent="0.25">
      <c r="BF593" s="71"/>
      <c r="BI593" s="71"/>
      <c r="BL593" s="71"/>
    </row>
    <row r="594" spans="58:64" x14ac:dyDescent="0.25">
      <c r="BF594" s="71"/>
      <c r="BI594" s="71"/>
      <c r="BL594" s="71"/>
    </row>
    <row r="595" spans="58:64" x14ac:dyDescent="0.25">
      <c r="BF595" s="71"/>
      <c r="BI595" s="71"/>
      <c r="BL595" s="71"/>
    </row>
    <row r="596" spans="58:64" x14ac:dyDescent="0.25">
      <c r="BF596" s="71"/>
      <c r="BI596" s="71"/>
      <c r="BL596" s="71"/>
    </row>
    <row r="597" spans="58:64" x14ac:dyDescent="0.25">
      <c r="BF597" s="71"/>
      <c r="BI597" s="71"/>
      <c r="BL597" s="71"/>
    </row>
    <row r="598" spans="58:64" x14ac:dyDescent="0.25">
      <c r="BF598" s="71"/>
      <c r="BI598" s="71"/>
      <c r="BL598" s="71"/>
    </row>
    <row r="599" spans="58:64" x14ac:dyDescent="0.25">
      <c r="BF599" s="71"/>
      <c r="BI599" s="71"/>
      <c r="BL599" s="71"/>
    </row>
    <row r="600" spans="58:64" x14ac:dyDescent="0.25">
      <c r="BF600" s="71"/>
      <c r="BI600" s="71"/>
      <c r="BL600" s="71"/>
    </row>
    <row r="601" spans="58:64" x14ac:dyDescent="0.25">
      <c r="BF601" s="71"/>
      <c r="BI601" s="71"/>
      <c r="BL601" s="71"/>
    </row>
    <row r="602" spans="58:64" x14ac:dyDescent="0.25">
      <c r="BF602" s="71"/>
      <c r="BI602" s="71"/>
      <c r="BL602" s="71"/>
    </row>
    <row r="603" spans="58:64" x14ac:dyDescent="0.25">
      <c r="BF603" s="71"/>
      <c r="BI603" s="71"/>
      <c r="BL603" s="71"/>
    </row>
    <row r="604" spans="58:64" x14ac:dyDescent="0.25">
      <c r="BF604" s="71"/>
      <c r="BI604" s="71"/>
      <c r="BL604" s="71"/>
    </row>
    <row r="605" spans="58:64" x14ac:dyDescent="0.25">
      <c r="BF605" s="71"/>
      <c r="BI605" s="71"/>
      <c r="BL605" s="71"/>
    </row>
    <row r="606" spans="58:64" x14ac:dyDescent="0.25">
      <c r="BF606" s="71"/>
      <c r="BI606" s="71"/>
      <c r="BL606" s="71"/>
    </row>
    <row r="607" spans="58:64" x14ac:dyDescent="0.25">
      <c r="BF607" s="71"/>
      <c r="BI607" s="71"/>
      <c r="BL607" s="71"/>
    </row>
    <row r="608" spans="58:64" x14ac:dyDescent="0.25">
      <c r="BF608" s="71"/>
      <c r="BI608" s="71"/>
      <c r="BL608" s="71"/>
    </row>
    <row r="609" spans="58:64" x14ac:dyDescent="0.25">
      <c r="BF609" s="71"/>
      <c r="BI609" s="71"/>
      <c r="BL609" s="71"/>
    </row>
    <row r="610" spans="58:64" x14ac:dyDescent="0.25">
      <c r="BF610" s="71"/>
      <c r="BI610" s="71"/>
      <c r="BL610" s="71"/>
    </row>
    <row r="611" spans="58:64" x14ac:dyDescent="0.25">
      <c r="BF611" s="71"/>
      <c r="BI611" s="71"/>
      <c r="BL611" s="71"/>
    </row>
    <row r="612" spans="58:64" x14ac:dyDescent="0.25">
      <c r="BF612" s="71"/>
      <c r="BI612" s="71"/>
      <c r="BL612" s="71"/>
    </row>
    <row r="613" spans="58:64" x14ac:dyDescent="0.25">
      <c r="BF613" s="71"/>
      <c r="BI613" s="71"/>
      <c r="BL613" s="71"/>
    </row>
    <row r="614" spans="58:64" x14ac:dyDescent="0.25">
      <c r="BF614" s="71"/>
      <c r="BI614" s="71"/>
      <c r="BL614" s="71"/>
    </row>
    <row r="615" spans="58:64" x14ac:dyDescent="0.25">
      <c r="BF615" s="71"/>
      <c r="BI615" s="71"/>
      <c r="BL615" s="71"/>
    </row>
    <row r="616" spans="58:64" x14ac:dyDescent="0.25">
      <c r="BF616" s="71"/>
      <c r="BI616" s="71"/>
      <c r="BL616" s="71"/>
    </row>
    <row r="617" spans="58:64" x14ac:dyDescent="0.25">
      <c r="BF617" s="71"/>
      <c r="BI617" s="71"/>
      <c r="BL617" s="71"/>
    </row>
    <row r="618" spans="58:64" x14ac:dyDescent="0.25">
      <c r="BF618" s="71"/>
      <c r="BI618" s="71"/>
      <c r="BL618" s="71"/>
    </row>
    <row r="619" spans="58:64" x14ac:dyDescent="0.25">
      <c r="BF619" s="71"/>
      <c r="BI619" s="71"/>
      <c r="BL619" s="71"/>
    </row>
    <row r="620" spans="58:64" x14ac:dyDescent="0.25">
      <c r="BF620" s="71"/>
      <c r="BI620" s="71"/>
      <c r="BL620" s="71"/>
    </row>
    <row r="621" spans="58:64" x14ac:dyDescent="0.25">
      <c r="BF621" s="71"/>
      <c r="BI621" s="71"/>
      <c r="BL621" s="71"/>
    </row>
    <row r="622" spans="58:64" x14ac:dyDescent="0.25">
      <c r="BF622" s="71"/>
      <c r="BI622" s="71"/>
      <c r="BL622" s="71"/>
    </row>
    <row r="623" spans="58:64" x14ac:dyDescent="0.25">
      <c r="BF623" s="71"/>
      <c r="BI623" s="71"/>
      <c r="BL623" s="71"/>
    </row>
    <row r="624" spans="58:64" x14ac:dyDescent="0.25">
      <c r="BF624" s="71"/>
      <c r="BI624" s="71"/>
      <c r="BL624" s="71"/>
    </row>
    <row r="625" spans="58:64" x14ac:dyDescent="0.25">
      <c r="BF625" s="71"/>
      <c r="BI625" s="71"/>
      <c r="BL625" s="71"/>
    </row>
    <row r="626" spans="58:64" x14ac:dyDescent="0.25">
      <c r="BF626" s="71"/>
      <c r="BI626" s="71"/>
      <c r="BL626" s="71"/>
    </row>
    <row r="627" spans="58:64" x14ac:dyDescent="0.25">
      <c r="BF627" s="71"/>
      <c r="BI627" s="71"/>
      <c r="BL627" s="71"/>
    </row>
    <row r="628" spans="58:64" x14ac:dyDescent="0.25">
      <c r="BF628" s="71"/>
      <c r="BI628" s="71"/>
      <c r="BL628" s="71"/>
    </row>
    <row r="629" spans="58:64" x14ac:dyDescent="0.25">
      <c r="BF629" s="71"/>
      <c r="BI629" s="71"/>
      <c r="BL629" s="71"/>
    </row>
    <row r="630" spans="58:64" x14ac:dyDescent="0.25">
      <c r="BF630" s="71"/>
      <c r="BI630" s="71"/>
      <c r="BL630" s="71"/>
    </row>
    <row r="631" spans="58:64" x14ac:dyDescent="0.25">
      <c r="BF631" s="71"/>
      <c r="BI631" s="71"/>
      <c r="BL631" s="71"/>
    </row>
    <row r="632" spans="58:64" x14ac:dyDescent="0.25">
      <c r="BF632" s="71"/>
      <c r="BI632" s="71"/>
      <c r="BL632" s="71"/>
    </row>
    <row r="633" spans="58:64" x14ac:dyDescent="0.25">
      <c r="BF633" s="71"/>
      <c r="BI633" s="71"/>
      <c r="BL633" s="71"/>
    </row>
    <row r="634" spans="58:64" x14ac:dyDescent="0.25">
      <c r="BF634" s="71"/>
      <c r="BI634" s="71"/>
      <c r="BL634" s="71"/>
    </row>
    <row r="635" spans="58:64" x14ac:dyDescent="0.25">
      <c r="BF635" s="71"/>
      <c r="BI635" s="71"/>
      <c r="BL635" s="71"/>
    </row>
    <row r="636" spans="58:64" x14ac:dyDescent="0.25">
      <c r="BF636" s="71"/>
      <c r="BI636" s="71"/>
      <c r="BL636" s="71"/>
    </row>
    <row r="637" spans="58:64" x14ac:dyDescent="0.25">
      <c r="BF637" s="71"/>
      <c r="BI637" s="71"/>
      <c r="BL637" s="71"/>
    </row>
    <row r="638" spans="58:64" x14ac:dyDescent="0.25">
      <c r="BF638" s="71"/>
      <c r="BI638" s="71"/>
      <c r="BL638" s="71"/>
    </row>
    <row r="639" spans="58:64" x14ac:dyDescent="0.25">
      <c r="BF639" s="71"/>
      <c r="BI639" s="71"/>
      <c r="BL639" s="71"/>
    </row>
    <row r="640" spans="58:64" x14ac:dyDescent="0.25">
      <c r="BF640" s="71"/>
      <c r="BI640" s="71"/>
      <c r="BL640" s="71"/>
    </row>
    <row r="641" spans="58:64" x14ac:dyDescent="0.25">
      <c r="BF641" s="71"/>
      <c r="BI641" s="71"/>
      <c r="BL641" s="71"/>
    </row>
    <row r="642" spans="58:64" x14ac:dyDescent="0.25">
      <c r="BF642" s="71"/>
      <c r="BI642" s="71"/>
      <c r="BL642" s="71"/>
    </row>
    <row r="643" spans="58:64" x14ac:dyDescent="0.25">
      <c r="BF643" s="71"/>
      <c r="BI643" s="71"/>
      <c r="BL643" s="71"/>
    </row>
    <row r="644" spans="58:64" x14ac:dyDescent="0.25">
      <c r="BF644" s="71"/>
      <c r="BI644" s="71"/>
      <c r="BL644" s="71"/>
    </row>
    <row r="645" spans="58:64" x14ac:dyDescent="0.25">
      <c r="BF645" s="71"/>
      <c r="BI645" s="71"/>
      <c r="BL645" s="71"/>
    </row>
    <row r="646" spans="58:64" x14ac:dyDescent="0.25">
      <c r="BF646" s="71"/>
      <c r="BI646" s="71"/>
      <c r="BL646" s="71"/>
    </row>
    <row r="647" spans="58:64" x14ac:dyDescent="0.25">
      <c r="BF647" s="71"/>
      <c r="BI647" s="71"/>
      <c r="BL647" s="71"/>
    </row>
    <row r="648" spans="58:64" x14ac:dyDescent="0.25">
      <c r="BF648" s="71"/>
      <c r="BI648" s="71"/>
      <c r="BL648" s="71"/>
    </row>
    <row r="649" spans="58:64" x14ac:dyDescent="0.25">
      <c r="BF649" s="71"/>
      <c r="BI649" s="71"/>
      <c r="BL649" s="71"/>
    </row>
    <row r="650" spans="58:64" x14ac:dyDescent="0.25">
      <c r="BF650" s="71"/>
      <c r="BI650" s="71"/>
      <c r="BL650" s="71"/>
    </row>
    <row r="651" spans="58:64" x14ac:dyDescent="0.25">
      <c r="BF651" s="71"/>
      <c r="BI651" s="71"/>
      <c r="BL651" s="71"/>
    </row>
    <row r="652" spans="58:64" x14ac:dyDescent="0.25">
      <c r="BF652" s="71"/>
      <c r="BI652" s="71"/>
      <c r="BL652" s="71"/>
    </row>
    <row r="653" spans="58:64" x14ac:dyDescent="0.25">
      <c r="BF653" s="71"/>
      <c r="BI653" s="71"/>
      <c r="BL653" s="71"/>
    </row>
    <row r="654" spans="58:64" x14ac:dyDescent="0.25">
      <c r="BF654" s="71"/>
      <c r="BI654" s="71"/>
      <c r="BL654" s="71"/>
    </row>
    <row r="655" spans="58:64" x14ac:dyDescent="0.25">
      <c r="BF655" s="71"/>
      <c r="BI655" s="71"/>
      <c r="BL655" s="71"/>
    </row>
    <row r="656" spans="58:64" x14ac:dyDescent="0.25">
      <c r="BF656" s="71"/>
      <c r="BI656" s="71"/>
      <c r="BL656" s="71"/>
    </row>
    <row r="657" spans="58:64" x14ac:dyDescent="0.25">
      <c r="BF657" s="71"/>
      <c r="BI657" s="71"/>
      <c r="BL657" s="71"/>
    </row>
    <row r="658" spans="58:64" x14ac:dyDescent="0.25">
      <c r="BF658" s="71"/>
      <c r="BI658" s="71"/>
      <c r="BL658" s="71"/>
    </row>
    <row r="659" spans="58:64" x14ac:dyDescent="0.25">
      <c r="BF659" s="71"/>
      <c r="BI659" s="71"/>
      <c r="BL659" s="71"/>
    </row>
    <row r="660" spans="58:64" x14ac:dyDescent="0.25">
      <c r="BF660" s="71"/>
      <c r="BI660" s="71"/>
      <c r="BL660" s="71"/>
    </row>
    <row r="661" spans="58:64" x14ac:dyDescent="0.25">
      <c r="BF661" s="71"/>
      <c r="BI661" s="71"/>
      <c r="BL661" s="71"/>
    </row>
    <row r="662" spans="58:64" x14ac:dyDescent="0.25">
      <c r="BF662" s="71"/>
      <c r="BI662" s="71"/>
      <c r="BL662" s="71"/>
    </row>
    <row r="663" spans="58:64" x14ac:dyDescent="0.25">
      <c r="BF663" s="71"/>
      <c r="BI663" s="71"/>
      <c r="BL663" s="71"/>
    </row>
    <row r="664" spans="58:64" x14ac:dyDescent="0.25">
      <c r="BF664" s="71"/>
      <c r="BI664" s="71"/>
      <c r="BL664" s="71"/>
    </row>
    <row r="665" spans="58:64" x14ac:dyDescent="0.25">
      <c r="BF665" s="71"/>
      <c r="BI665" s="71"/>
      <c r="BL665" s="71"/>
    </row>
    <row r="666" spans="58:64" x14ac:dyDescent="0.25">
      <c r="BF666" s="71"/>
      <c r="BI666" s="71"/>
      <c r="BL666" s="71"/>
    </row>
    <row r="667" spans="58:64" x14ac:dyDescent="0.25">
      <c r="BF667" s="71"/>
      <c r="BI667" s="71"/>
      <c r="BL667" s="71"/>
    </row>
    <row r="668" spans="58:64" x14ac:dyDescent="0.25">
      <c r="BF668" s="71"/>
      <c r="BI668" s="71"/>
      <c r="BL668" s="71"/>
    </row>
    <row r="669" spans="58:64" x14ac:dyDescent="0.25">
      <c r="BF669" s="71"/>
      <c r="BI669" s="71"/>
      <c r="BL669" s="71"/>
    </row>
    <row r="670" spans="58:64" x14ac:dyDescent="0.25">
      <c r="BF670" s="71"/>
      <c r="BI670" s="71"/>
      <c r="BL670" s="71"/>
    </row>
    <row r="671" spans="58:64" x14ac:dyDescent="0.25">
      <c r="BF671" s="71"/>
      <c r="BI671" s="71"/>
      <c r="BL671" s="71"/>
    </row>
    <row r="672" spans="58:64" x14ac:dyDescent="0.25">
      <c r="BF672" s="71"/>
      <c r="BI672" s="71"/>
      <c r="BL672" s="71"/>
    </row>
    <row r="673" spans="58:64" x14ac:dyDescent="0.25">
      <c r="BF673" s="71"/>
      <c r="BI673" s="71"/>
      <c r="BL673" s="71"/>
    </row>
    <row r="674" spans="58:64" x14ac:dyDescent="0.25">
      <c r="BF674" s="71"/>
      <c r="BI674" s="71"/>
      <c r="BL674" s="71"/>
    </row>
    <row r="675" spans="58:64" x14ac:dyDescent="0.25">
      <c r="BF675" s="71"/>
      <c r="BI675" s="71"/>
      <c r="BL675" s="71"/>
    </row>
    <row r="676" spans="58:64" x14ac:dyDescent="0.25">
      <c r="BF676" s="71"/>
      <c r="BI676" s="71"/>
      <c r="BL676" s="71"/>
    </row>
    <row r="677" spans="58:64" x14ac:dyDescent="0.25">
      <c r="BF677" s="71"/>
      <c r="BI677" s="71"/>
      <c r="BL677" s="71"/>
    </row>
    <row r="678" spans="58:64" x14ac:dyDescent="0.25">
      <c r="BF678" s="71"/>
      <c r="BI678" s="71"/>
      <c r="BL678" s="71"/>
    </row>
    <row r="679" spans="58:64" x14ac:dyDescent="0.25">
      <c r="BF679" s="71"/>
      <c r="BI679" s="71"/>
      <c r="BL679" s="71"/>
    </row>
    <row r="680" spans="58:64" x14ac:dyDescent="0.25">
      <c r="BF680" s="71"/>
      <c r="BI680" s="71"/>
      <c r="BL680" s="71"/>
    </row>
    <row r="681" spans="58:64" x14ac:dyDescent="0.25">
      <c r="BF681" s="71"/>
      <c r="BI681" s="71"/>
      <c r="BL681" s="71"/>
    </row>
    <row r="682" spans="58:64" x14ac:dyDescent="0.25">
      <c r="BF682" s="71"/>
      <c r="BI682" s="71"/>
      <c r="BL682" s="71"/>
    </row>
    <row r="683" spans="58:64" x14ac:dyDescent="0.25">
      <c r="BF683" s="71"/>
      <c r="BI683" s="71"/>
      <c r="BL683" s="71"/>
    </row>
    <row r="684" spans="58:64" x14ac:dyDescent="0.25">
      <c r="BF684" s="71"/>
      <c r="BI684" s="71"/>
      <c r="BL684" s="71"/>
    </row>
    <row r="685" spans="58:64" x14ac:dyDescent="0.25">
      <c r="BF685" s="71"/>
      <c r="BI685" s="71"/>
      <c r="BL685" s="71"/>
    </row>
    <row r="686" spans="58:64" x14ac:dyDescent="0.25">
      <c r="BF686" s="71"/>
      <c r="BI686" s="71"/>
      <c r="BL686" s="71"/>
    </row>
    <row r="687" spans="58:64" x14ac:dyDescent="0.25">
      <c r="BF687" s="71"/>
      <c r="BI687" s="71"/>
      <c r="BL687" s="71"/>
    </row>
    <row r="688" spans="58:64" x14ac:dyDescent="0.25">
      <c r="BF688" s="71"/>
      <c r="BI688" s="71"/>
      <c r="BL688" s="71"/>
    </row>
    <row r="689" spans="58:64" x14ac:dyDescent="0.25">
      <c r="BF689" s="71"/>
      <c r="BI689" s="71"/>
      <c r="BL689" s="71"/>
    </row>
    <row r="690" spans="58:64" x14ac:dyDescent="0.25">
      <c r="BF690" s="71"/>
      <c r="BI690" s="71"/>
      <c r="BL690" s="71"/>
    </row>
    <row r="691" spans="58:64" x14ac:dyDescent="0.25">
      <c r="BF691" s="71"/>
      <c r="BI691" s="71"/>
      <c r="BL691" s="71"/>
    </row>
    <row r="692" spans="58:64" x14ac:dyDescent="0.25">
      <c r="BF692" s="71"/>
      <c r="BI692" s="71"/>
      <c r="BL692" s="71"/>
    </row>
    <row r="693" spans="58:64" x14ac:dyDescent="0.25">
      <c r="BF693" s="71"/>
      <c r="BI693" s="71"/>
      <c r="BL693" s="71"/>
    </row>
    <row r="694" spans="58:64" x14ac:dyDescent="0.25">
      <c r="BF694" s="71"/>
      <c r="BI694" s="71"/>
      <c r="BL694" s="71"/>
    </row>
    <row r="695" spans="58:64" x14ac:dyDescent="0.25">
      <c r="BF695" s="71"/>
      <c r="BI695" s="71"/>
      <c r="BL695" s="71"/>
    </row>
    <row r="696" spans="58:64" x14ac:dyDescent="0.25">
      <c r="BF696" s="71"/>
      <c r="BI696" s="71"/>
      <c r="BL696" s="71"/>
    </row>
    <row r="697" spans="58:64" x14ac:dyDescent="0.25">
      <c r="BF697" s="71"/>
      <c r="BI697" s="71"/>
      <c r="BL697" s="71"/>
    </row>
    <row r="698" spans="58:64" x14ac:dyDescent="0.25">
      <c r="BF698" s="71"/>
      <c r="BI698" s="71"/>
      <c r="BL698" s="71"/>
    </row>
    <row r="699" spans="58:64" x14ac:dyDescent="0.25">
      <c r="BF699" s="71"/>
      <c r="BI699" s="71"/>
      <c r="BL699" s="71"/>
    </row>
    <row r="700" spans="58:64" x14ac:dyDescent="0.25">
      <c r="BF700" s="71"/>
      <c r="BI700" s="71"/>
      <c r="BL700" s="71"/>
    </row>
    <row r="701" spans="58:64" x14ac:dyDescent="0.25">
      <c r="BF701" s="71"/>
      <c r="BI701" s="71"/>
      <c r="BL701" s="71"/>
    </row>
    <row r="702" spans="58:64" x14ac:dyDescent="0.25">
      <c r="BF702" s="71"/>
      <c r="BI702" s="71"/>
      <c r="BL702" s="71"/>
    </row>
    <row r="703" spans="58:64" x14ac:dyDescent="0.25">
      <c r="BF703" s="71"/>
      <c r="BI703" s="71"/>
      <c r="BL703" s="71"/>
    </row>
    <row r="704" spans="58:64" x14ac:dyDescent="0.25">
      <c r="BF704" s="71"/>
      <c r="BI704" s="71"/>
      <c r="BL704" s="71"/>
    </row>
    <row r="705" spans="58:64" x14ac:dyDescent="0.25">
      <c r="BF705" s="71"/>
      <c r="BI705" s="71"/>
      <c r="BL705" s="71"/>
    </row>
    <row r="706" spans="58:64" x14ac:dyDescent="0.25">
      <c r="BF706" s="71"/>
      <c r="BI706" s="71"/>
      <c r="BL706" s="71"/>
    </row>
    <row r="707" spans="58:64" x14ac:dyDescent="0.25">
      <c r="BF707" s="71"/>
      <c r="BI707" s="71"/>
      <c r="BL707" s="71"/>
    </row>
    <row r="708" spans="58:64" x14ac:dyDescent="0.25">
      <c r="BF708" s="71"/>
      <c r="BI708" s="71"/>
      <c r="BL708" s="71"/>
    </row>
    <row r="709" spans="58:64" x14ac:dyDescent="0.25">
      <c r="BF709" s="71"/>
      <c r="BI709" s="71"/>
      <c r="BL709" s="71"/>
    </row>
    <row r="710" spans="58:64" x14ac:dyDescent="0.25">
      <c r="BF710" s="71"/>
      <c r="BI710" s="71"/>
      <c r="BL710" s="71"/>
    </row>
    <row r="711" spans="58:64" x14ac:dyDescent="0.25">
      <c r="BF711" s="71"/>
      <c r="BI711" s="71"/>
      <c r="BL711" s="71"/>
    </row>
    <row r="712" spans="58:64" x14ac:dyDescent="0.25">
      <c r="BF712" s="71"/>
      <c r="BI712" s="71"/>
      <c r="BL712" s="71"/>
    </row>
    <row r="713" spans="58:64" x14ac:dyDescent="0.25">
      <c r="BF713" s="71"/>
      <c r="BI713" s="71"/>
      <c r="BL713" s="71"/>
    </row>
    <row r="714" spans="58:64" x14ac:dyDescent="0.25">
      <c r="BF714" s="71"/>
      <c r="BI714" s="71"/>
      <c r="BL714" s="71"/>
    </row>
    <row r="715" spans="58:64" x14ac:dyDescent="0.25">
      <c r="BF715" s="71"/>
      <c r="BI715" s="71"/>
      <c r="BL715" s="71"/>
    </row>
    <row r="716" spans="58:64" x14ac:dyDescent="0.25">
      <c r="BF716" s="71"/>
      <c r="BI716" s="71"/>
      <c r="BL716" s="71"/>
    </row>
    <row r="717" spans="58:64" x14ac:dyDescent="0.25">
      <c r="BF717" s="71"/>
      <c r="BI717" s="71"/>
      <c r="BL717" s="71"/>
    </row>
    <row r="718" spans="58:64" x14ac:dyDescent="0.25">
      <c r="BF718" s="71"/>
      <c r="BI718" s="71"/>
      <c r="BL718" s="71"/>
    </row>
    <row r="719" spans="58:64" x14ac:dyDescent="0.25">
      <c r="BF719" s="71"/>
      <c r="BI719" s="71"/>
      <c r="BL719" s="71"/>
    </row>
    <row r="720" spans="58:64" x14ac:dyDescent="0.25">
      <c r="BF720" s="71"/>
      <c r="BI720" s="71"/>
      <c r="BL720" s="71"/>
    </row>
    <row r="721" spans="58:64" x14ac:dyDescent="0.25">
      <c r="BF721" s="71"/>
      <c r="BI721" s="71"/>
      <c r="BL721" s="71"/>
    </row>
    <row r="722" spans="58:64" x14ac:dyDescent="0.25">
      <c r="BF722" s="71"/>
      <c r="BI722" s="71"/>
      <c r="BL722" s="71"/>
    </row>
    <row r="723" spans="58:64" x14ac:dyDescent="0.25">
      <c r="BF723" s="71"/>
      <c r="BI723" s="71"/>
      <c r="BL723" s="71"/>
    </row>
    <row r="724" spans="58:64" x14ac:dyDescent="0.25">
      <c r="BF724" s="71"/>
      <c r="BI724" s="71"/>
      <c r="BL724" s="71"/>
    </row>
    <row r="725" spans="58:64" x14ac:dyDescent="0.25">
      <c r="BF725" s="71"/>
      <c r="BI725" s="71"/>
      <c r="BL725" s="71"/>
    </row>
    <row r="726" spans="58:64" x14ac:dyDescent="0.25">
      <c r="BF726" s="71"/>
      <c r="BI726" s="71"/>
      <c r="BL726" s="71"/>
    </row>
    <row r="727" spans="58:64" x14ac:dyDescent="0.25">
      <c r="BF727" s="71"/>
      <c r="BI727" s="71"/>
      <c r="BL727" s="71"/>
    </row>
    <row r="728" spans="58:64" x14ac:dyDescent="0.25">
      <c r="BF728" s="71"/>
      <c r="BI728" s="71"/>
      <c r="BL728" s="71"/>
    </row>
    <row r="729" spans="58:64" x14ac:dyDescent="0.25">
      <c r="BF729" s="71"/>
      <c r="BI729" s="71"/>
      <c r="BL729" s="71"/>
    </row>
    <row r="730" spans="58:64" x14ac:dyDescent="0.25">
      <c r="BF730" s="71"/>
      <c r="BI730" s="71"/>
      <c r="BL730" s="71"/>
    </row>
    <row r="731" spans="58:64" x14ac:dyDescent="0.25">
      <c r="BF731" s="71"/>
      <c r="BI731" s="71"/>
      <c r="BL731" s="71"/>
    </row>
    <row r="732" spans="58:64" x14ac:dyDescent="0.25">
      <c r="BF732" s="71"/>
      <c r="BI732" s="71"/>
      <c r="BL732" s="71"/>
    </row>
    <row r="733" spans="58:64" x14ac:dyDescent="0.25">
      <c r="BF733" s="71"/>
      <c r="BI733" s="71"/>
      <c r="BL733" s="71"/>
    </row>
    <row r="734" spans="58:64" x14ac:dyDescent="0.25">
      <c r="BF734" s="71"/>
      <c r="BI734" s="71"/>
      <c r="BL734" s="71"/>
    </row>
    <row r="735" spans="58:64" x14ac:dyDescent="0.25">
      <c r="BF735" s="71"/>
      <c r="BI735" s="71"/>
      <c r="BL735" s="71"/>
    </row>
    <row r="736" spans="58:64" x14ac:dyDescent="0.25">
      <c r="BF736" s="71"/>
      <c r="BI736" s="71"/>
      <c r="BL736" s="71"/>
    </row>
    <row r="737" spans="58:64" x14ac:dyDescent="0.25">
      <c r="BF737" s="71"/>
      <c r="BI737" s="71"/>
      <c r="BL737" s="71"/>
    </row>
    <row r="738" spans="58:64" x14ac:dyDescent="0.25">
      <c r="BF738" s="71"/>
      <c r="BI738" s="71"/>
      <c r="BL738" s="71"/>
    </row>
    <row r="739" spans="58:64" x14ac:dyDescent="0.25">
      <c r="BF739" s="71"/>
      <c r="BI739" s="71"/>
      <c r="BL739" s="71"/>
    </row>
    <row r="740" spans="58:64" x14ac:dyDescent="0.25">
      <c r="BF740" s="71"/>
      <c r="BI740" s="71"/>
      <c r="BL740" s="71"/>
    </row>
    <row r="741" spans="58:64" x14ac:dyDescent="0.25">
      <c r="BF741" s="71"/>
      <c r="BI741" s="71"/>
      <c r="BL741" s="71"/>
    </row>
    <row r="742" spans="58:64" x14ac:dyDescent="0.25">
      <c r="BF742" s="71"/>
      <c r="BI742" s="71"/>
      <c r="BL742" s="71"/>
    </row>
    <row r="743" spans="58:64" x14ac:dyDescent="0.25">
      <c r="BF743" s="71"/>
      <c r="BI743" s="71"/>
      <c r="BL743" s="71"/>
    </row>
    <row r="744" spans="58:64" x14ac:dyDescent="0.25">
      <c r="BF744" s="71"/>
      <c r="BI744" s="71"/>
      <c r="BL744" s="71"/>
    </row>
    <row r="745" spans="58:64" x14ac:dyDescent="0.25">
      <c r="BF745" s="71"/>
      <c r="BI745" s="71"/>
      <c r="BL745" s="71"/>
    </row>
    <row r="746" spans="58:64" x14ac:dyDescent="0.25">
      <c r="BF746" s="71"/>
      <c r="BI746" s="71"/>
      <c r="BL746" s="71"/>
    </row>
    <row r="747" spans="58:64" x14ac:dyDescent="0.25">
      <c r="BF747" s="71"/>
      <c r="BI747" s="71"/>
      <c r="BL747" s="71"/>
    </row>
    <row r="748" spans="58:64" x14ac:dyDescent="0.25">
      <c r="BF748" s="71"/>
      <c r="BI748" s="71"/>
      <c r="BL748" s="71"/>
    </row>
    <row r="749" spans="58:64" x14ac:dyDescent="0.25">
      <c r="BF749" s="71"/>
      <c r="BI749" s="71"/>
      <c r="BL749" s="71"/>
    </row>
    <row r="750" spans="58:64" x14ac:dyDescent="0.25">
      <c r="BF750" s="71"/>
      <c r="BI750" s="71"/>
      <c r="BL750" s="71"/>
    </row>
    <row r="751" spans="58:64" x14ac:dyDescent="0.25">
      <c r="BF751" s="71"/>
      <c r="BI751" s="71"/>
      <c r="BL751" s="71"/>
    </row>
    <row r="752" spans="58:64" x14ac:dyDescent="0.25">
      <c r="BF752" s="71"/>
      <c r="BI752" s="71"/>
      <c r="BL752" s="71"/>
    </row>
    <row r="753" spans="58:64" x14ac:dyDescent="0.25">
      <c r="BF753" s="71"/>
      <c r="BI753" s="71"/>
      <c r="BL753" s="71"/>
    </row>
    <row r="754" spans="58:64" x14ac:dyDescent="0.25">
      <c r="BF754" s="71"/>
      <c r="BI754" s="71"/>
      <c r="BL754" s="71"/>
    </row>
    <row r="755" spans="58:64" x14ac:dyDescent="0.25">
      <c r="BF755" s="71"/>
      <c r="BI755" s="71"/>
      <c r="BL755" s="71"/>
    </row>
    <row r="756" spans="58:64" x14ac:dyDescent="0.25">
      <c r="BF756" s="71"/>
      <c r="BI756" s="71"/>
      <c r="BL756" s="71"/>
    </row>
    <row r="757" spans="58:64" x14ac:dyDescent="0.25">
      <c r="BF757" s="71"/>
      <c r="BI757" s="71"/>
      <c r="BL757" s="71"/>
    </row>
    <row r="758" spans="58:64" x14ac:dyDescent="0.25">
      <c r="BF758" s="71"/>
      <c r="BI758" s="71"/>
      <c r="BL758" s="71"/>
    </row>
    <row r="759" spans="58:64" x14ac:dyDescent="0.25">
      <c r="BF759" s="71"/>
      <c r="BI759" s="71"/>
      <c r="BL759" s="71"/>
    </row>
    <row r="760" spans="58:64" x14ac:dyDescent="0.25">
      <c r="BF760" s="71"/>
      <c r="BI760" s="71"/>
      <c r="BL760" s="71"/>
    </row>
    <row r="761" spans="58:64" x14ac:dyDescent="0.25">
      <c r="BF761" s="71"/>
      <c r="BI761" s="71"/>
      <c r="BL761" s="71"/>
    </row>
    <row r="762" spans="58:64" x14ac:dyDescent="0.25">
      <c r="BF762" s="71"/>
      <c r="BI762" s="71"/>
      <c r="BL762" s="71"/>
    </row>
    <row r="763" spans="58:64" x14ac:dyDescent="0.25">
      <c r="BF763" s="71"/>
      <c r="BI763" s="71"/>
      <c r="BL763" s="71"/>
    </row>
    <row r="764" spans="58:64" x14ac:dyDescent="0.25">
      <c r="BF764" s="71"/>
      <c r="BI764" s="71"/>
      <c r="BL764" s="71"/>
    </row>
    <row r="765" spans="58:64" x14ac:dyDescent="0.25">
      <c r="BF765" s="71"/>
      <c r="BI765" s="71"/>
      <c r="BL765" s="71"/>
    </row>
    <row r="766" spans="58:64" x14ac:dyDescent="0.25">
      <c r="BF766" s="71"/>
      <c r="BI766" s="71"/>
      <c r="BL766" s="71"/>
    </row>
    <row r="767" spans="58:64" x14ac:dyDescent="0.25">
      <c r="BF767" s="71"/>
      <c r="BI767" s="71"/>
      <c r="BL767" s="71"/>
    </row>
    <row r="768" spans="58:64" x14ac:dyDescent="0.25">
      <c r="BF768" s="71"/>
      <c r="BI768" s="71"/>
      <c r="BL768" s="71"/>
    </row>
    <row r="769" spans="58:64" x14ac:dyDescent="0.25">
      <c r="BF769" s="71"/>
      <c r="BI769" s="71"/>
      <c r="BL769" s="71"/>
    </row>
    <row r="770" spans="58:64" x14ac:dyDescent="0.25">
      <c r="BF770" s="71"/>
      <c r="BI770" s="71"/>
      <c r="BL770" s="71"/>
    </row>
    <row r="771" spans="58:64" x14ac:dyDescent="0.25">
      <c r="BF771" s="71"/>
      <c r="BI771" s="71"/>
      <c r="BL771" s="71"/>
    </row>
    <row r="772" spans="58:64" x14ac:dyDescent="0.25">
      <c r="BF772" s="71"/>
      <c r="BI772" s="71"/>
      <c r="BL772" s="71"/>
    </row>
    <row r="773" spans="58:64" x14ac:dyDescent="0.25">
      <c r="BF773" s="71"/>
      <c r="BI773" s="71"/>
      <c r="BL773" s="71"/>
    </row>
    <row r="774" spans="58:64" x14ac:dyDescent="0.25">
      <c r="BF774" s="71"/>
      <c r="BI774" s="71"/>
      <c r="BL774" s="71"/>
    </row>
    <row r="775" spans="58:64" x14ac:dyDescent="0.25">
      <c r="BF775" s="71"/>
      <c r="BI775" s="71"/>
      <c r="BL775" s="71"/>
    </row>
    <row r="776" spans="58:64" x14ac:dyDescent="0.25">
      <c r="BF776" s="71"/>
      <c r="BI776" s="71"/>
      <c r="BL776" s="71"/>
    </row>
    <row r="777" spans="58:64" x14ac:dyDescent="0.25">
      <c r="BF777" s="71"/>
      <c r="BI777" s="71"/>
      <c r="BL777" s="71"/>
    </row>
    <row r="778" spans="58:64" x14ac:dyDescent="0.25">
      <c r="BF778" s="71"/>
      <c r="BI778" s="71"/>
      <c r="BL778" s="71"/>
    </row>
    <row r="779" spans="58:64" x14ac:dyDescent="0.25">
      <c r="BF779" s="71"/>
      <c r="BI779" s="71"/>
      <c r="BL779" s="71"/>
    </row>
    <row r="780" spans="58:64" x14ac:dyDescent="0.25">
      <c r="BF780" s="71"/>
      <c r="BI780" s="71"/>
      <c r="BL780" s="71"/>
    </row>
    <row r="781" spans="58:64" x14ac:dyDescent="0.25">
      <c r="BF781" s="71"/>
      <c r="BI781" s="71"/>
      <c r="BL781" s="71"/>
    </row>
    <row r="782" spans="58:64" x14ac:dyDescent="0.25">
      <c r="BF782" s="71"/>
      <c r="BI782" s="71"/>
      <c r="BL782" s="71"/>
    </row>
    <row r="783" spans="58:64" x14ac:dyDescent="0.25">
      <c r="BF783" s="71"/>
      <c r="BI783" s="71"/>
      <c r="BL783" s="71"/>
    </row>
    <row r="784" spans="58:64" x14ac:dyDescent="0.25">
      <c r="BF784" s="71"/>
      <c r="BI784" s="71"/>
      <c r="BL784" s="71"/>
    </row>
    <row r="785" spans="58:64" x14ac:dyDescent="0.25">
      <c r="BF785" s="71"/>
      <c r="BI785" s="71"/>
      <c r="BL785" s="71"/>
    </row>
    <row r="786" spans="58:64" x14ac:dyDescent="0.25">
      <c r="BF786" s="71"/>
      <c r="BI786" s="71"/>
      <c r="BL786" s="71"/>
    </row>
    <row r="787" spans="58:64" x14ac:dyDescent="0.25">
      <c r="BF787" s="71"/>
      <c r="BI787" s="71"/>
      <c r="BL787" s="71"/>
    </row>
    <row r="788" spans="58:64" x14ac:dyDescent="0.25">
      <c r="BF788" s="71"/>
      <c r="BI788" s="71"/>
      <c r="BL788" s="71"/>
    </row>
    <row r="789" spans="58:64" x14ac:dyDescent="0.25">
      <c r="BF789" s="71"/>
      <c r="BI789" s="71"/>
      <c r="BL789" s="71"/>
    </row>
    <row r="790" spans="58:64" x14ac:dyDescent="0.25">
      <c r="BF790" s="71"/>
      <c r="BI790" s="71"/>
      <c r="BL790" s="71"/>
    </row>
    <row r="791" spans="58:64" x14ac:dyDescent="0.25">
      <c r="BF791" s="71"/>
      <c r="BI791" s="71"/>
      <c r="BL791" s="71"/>
    </row>
    <row r="792" spans="58:64" x14ac:dyDescent="0.25">
      <c r="BF792" s="71"/>
      <c r="BI792" s="71"/>
      <c r="BL792" s="71"/>
    </row>
    <row r="793" spans="58:64" x14ac:dyDescent="0.25">
      <c r="BF793" s="71"/>
      <c r="BI793" s="71"/>
      <c r="BL793" s="71"/>
    </row>
    <row r="794" spans="58:64" x14ac:dyDescent="0.25">
      <c r="BF794" s="71"/>
      <c r="BI794" s="71"/>
      <c r="BL794" s="71"/>
    </row>
    <row r="795" spans="58:64" x14ac:dyDescent="0.25">
      <c r="BF795" s="71"/>
      <c r="BI795" s="71"/>
      <c r="BL795" s="71"/>
    </row>
    <row r="796" spans="58:64" x14ac:dyDescent="0.25">
      <c r="BF796" s="71"/>
      <c r="BI796" s="71"/>
      <c r="BL796" s="71"/>
    </row>
    <row r="797" spans="58:64" x14ac:dyDescent="0.25">
      <c r="BF797" s="71"/>
      <c r="BI797" s="71"/>
      <c r="BL797" s="71"/>
    </row>
    <row r="798" spans="58:64" x14ac:dyDescent="0.25">
      <c r="BF798" s="71"/>
      <c r="BI798" s="71"/>
      <c r="BL798" s="71"/>
    </row>
    <row r="799" spans="58:64" x14ac:dyDescent="0.25">
      <c r="BF799" s="71"/>
      <c r="BI799" s="71"/>
      <c r="BL799" s="71"/>
    </row>
    <row r="800" spans="58:64" x14ac:dyDescent="0.25">
      <c r="BF800" s="71"/>
      <c r="BI800" s="71"/>
      <c r="BL800" s="71"/>
    </row>
    <row r="801" spans="58:64" x14ac:dyDescent="0.25">
      <c r="BF801" s="71"/>
      <c r="BI801" s="71"/>
      <c r="BL801" s="71"/>
    </row>
    <row r="802" spans="58:64" x14ac:dyDescent="0.25">
      <c r="BF802" s="71"/>
      <c r="BI802" s="71"/>
      <c r="BL802" s="71"/>
    </row>
    <row r="803" spans="58:64" x14ac:dyDescent="0.25">
      <c r="BF803" s="71"/>
      <c r="BI803" s="71"/>
      <c r="BL803" s="71"/>
    </row>
    <row r="804" spans="58:64" x14ac:dyDescent="0.25">
      <c r="BF804" s="71"/>
      <c r="BI804" s="71"/>
      <c r="BL804" s="71"/>
    </row>
    <row r="805" spans="58:64" x14ac:dyDescent="0.25">
      <c r="BF805" s="71"/>
      <c r="BI805" s="71"/>
      <c r="BL805" s="71"/>
    </row>
    <row r="806" spans="58:64" x14ac:dyDescent="0.25">
      <c r="BF806" s="71"/>
      <c r="BI806" s="71"/>
      <c r="BL806" s="71"/>
    </row>
    <row r="807" spans="58:64" x14ac:dyDescent="0.25">
      <c r="BF807" s="71"/>
      <c r="BI807" s="71"/>
      <c r="BL807" s="71"/>
    </row>
    <row r="808" spans="58:64" x14ac:dyDescent="0.25">
      <c r="BF808" s="71"/>
      <c r="BI808" s="71"/>
      <c r="BL808" s="71"/>
    </row>
    <row r="809" spans="58:64" x14ac:dyDescent="0.25">
      <c r="BF809" s="71"/>
      <c r="BI809" s="71"/>
      <c r="BL809" s="71"/>
    </row>
    <row r="810" spans="58:64" x14ac:dyDescent="0.25">
      <c r="BF810" s="71"/>
      <c r="BI810" s="71"/>
      <c r="BL810" s="71"/>
    </row>
    <row r="811" spans="58:64" x14ac:dyDescent="0.25">
      <c r="BF811" s="71"/>
      <c r="BI811" s="71"/>
      <c r="BL811" s="71"/>
    </row>
    <row r="812" spans="58:64" x14ac:dyDescent="0.25">
      <c r="BF812" s="71"/>
      <c r="BI812" s="71"/>
      <c r="BL812" s="71"/>
    </row>
    <row r="813" spans="58:64" x14ac:dyDescent="0.25">
      <c r="BF813" s="71"/>
      <c r="BI813" s="71"/>
      <c r="BL813" s="71"/>
    </row>
    <row r="814" spans="58:64" x14ac:dyDescent="0.25">
      <c r="BF814" s="71"/>
      <c r="BI814" s="71"/>
      <c r="BL814" s="71"/>
    </row>
    <row r="815" spans="58:64" x14ac:dyDescent="0.25">
      <c r="BF815" s="71"/>
      <c r="BI815" s="71"/>
      <c r="BL815" s="71"/>
    </row>
    <row r="816" spans="58:64" x14ac:dyDescent="0.25">
      <c r="BF816" s="71"/>
      <c r="BI816" s="71"/>
      <c r="BL816" s="71"/>
    </row>
    <row r="817" spans="58:64" x14ac:dyDescent="0.25">
      <c r="BF817" s="71"/>
      <c r="BI817" s="71"/>
      <c r="BL817" s="71"/>
    </row>
    <row r="818" spans="58:64" x14ac:dyDescent="0.25">
      <c r="BF818" s="71"/>
      <c r="BI818" s="71"/>
      <c r="BL818" s="71"/>
    </row>
    <row r="819" spans="58:64" x14ac:dyDescent="0.25">
      <c r="BF819" s="71"/>
      <c r="BI819" s="71"/>
      <c r="BL819" s="71"/>
    </row>
    <row r="820" spans="58:64" x14ac:dyDescent="0.25">
      <c r="BF820" s="71"/>
      <c r="BI820" s="71"/>
      <c r="BL820" s="71"/>
    </row>
    <row r="821" spans="58:64" x14ac:dyDescent="0.25">
      <c r="BF821" s="71"/>
      <c r="BI821" s="71"/>
      <c r="BL821" s="71"/>
    </row>
    <row r="822" spans="58:64" x14ac:dyDescent="0.25">
      <c r="BF822" s="71"/>
      <c r="BI822" s="71"/>
      <c r="BL822" s="71"/>
    </row>
    <row r="823" spans="58:64" x14ac:dyDescent="0.25">
      <c r="BF823" s="71"/>
      <c r="BI823" s="71"/>
      <c r="BL823" s="71"/>
    </row>
    <row r="824" spans="58:64" x14ac:dyDescent="0.25">
      <c r="BF824" s="71"/>
      <c r="BI824" s="71"/>
      <c r="BL824" s="71"/>
    </row>
    <row r="825" spans="58:64" x14ac:dyDescent="0.25">
      <c r="BF825" s="71"/>
      <c r="BI825" s="71"/>
      <c r="BL825" s="71"/>
    </row>
    <row r="826" spans="58:64" x14ac:dyDescent="0.25">
      <c r="BF826" s="71"/>
      <c r="BI826" s="71"/>
      <c r="BL826" s="71"/>
    </row>
    <row r="827" spans="58:64" x14ac:dyDescent="0.25">
      <c r="BF827" s="71"/>
      <c r="BI827" s="71"/>
      <c r="BL827" s="71"/>
    </row>
    <row r="828" spans="58:64" x14ac:dyDescent="0.25">
      <c r="BF828" s="71"/>
      <c r="BI828" s="71"/>
      <c r="BL828" s="71"/>
    </row>
    <row r="829" spans="58:64" x14ac:dyDescent="0.25">
      <c r="BF829" s="71"/>
      <c r="BI829" s="71"/>
      <c r="BL829" s="71"/>
    </row>
    <row r="830" spans="58:64" x14ac:dyDescent="0.25">
      <c r="BF830" s="71"/>
      <c r="BI830" s="71"/>
      <c r="BL830" s="71"/>
    </row>
    <row r="831" spans="58:64" x14ac:dyDescent="0.25">
      <c r="BF831" s="71"/>
      <c r="BI831" s="71"/>
      <c r="BL831" s="71"/>
    </row>
    <row r="832" spans="58:64" x14ac:dyDescent="0.25">
      <c r="BF832" s="71"/>
      <c r="BI832" s="71"/>
      <c r="BL832" s="71"/>
    </row>
    <row r="833" spans="58:64" x14ac:dyDescent="0.25">
      <c r="BF833" s="71"/>
      <c r="BI833" s="71"/>
      <c r="BL833" s="71"/>
    </row>
    <row r="834" spans="58:64" x14ac:dyDescent="0.25">
      <c r="BF834" s="71"/>
      <c r="BI834" s="71"/>
      <c r="BL834" s="71"/>
    </row>
    <row r="835" spans="58:64" x14ac:dyDescent="0.25">
      <c r="BF835" s="71"/>
      <c r="BI835" s="71"/>
      <c r="BL835" s="71"/>
    </row>
    <row r="836" spans="58:64" x14ac:dyDescent="0.25">
      <c r="BF836" s="71"/>
      <c r="BI836" s="71"/>
      <c r="BL836" s="71"/>
    </row>
    <row r="837" spans="58:64" x14ac:dyDescent="0.25">
      <c r="BF837" s="71"/>
      <c r="BI837" s="71"/>
      <c r="BL837" s="71"/>
    </row>
    <row r="838" spans="58:64" x14ac:dyDescent="0.25">
      <c r="BF838" s="71"/>
      <c r="BI838" s="71"/>
      <c r="BL838" s="71"/>
    </row>
    <row r="839" spans="58:64" x14ac:dyDescent="0.25">
      <c r="BF839" s="71"/>
      <c r="BI839" s="71"/>
      <c r="BL839" s="71"/>
    </row>
    <row r="840" spans="58:64" x14ac:dyDescent="0.25">
      <c r="BF840" s="71"/>
      <c r="BI840" s="71"/>
      <c r="BL840" s="71"/>
    </row>
    <row r="841" spans="58:64" x14ac:dyDescent="0.25">
      <c r="BF841" s="71"/>
      <c r="BI841" s="71"/>
      <c r="BL841" s="71"/>
    </row>
    <row r="842" spans="58:64" x14ac:dyDescent="0.25">
      <c r="BF842" s="71"/>
      <c r="BI842" s="71"/>
      <c r="BL842" s="71"/>
    </row>
    <row r="843" spans="58:64" x14ac:dyDescent="0.25">
      <c r="BF843" s="71"/>
      <c r="BI843" s="71"/>
      <c r="BL843" s="71"/>
    </row>
    <row r="844" spans="58:64" x14ac:dyDescent="0.25">
      <c r="BF844" s="71"/>
      <c r="BI844" s="71"/>
      <c r="BL844" s="71"/>
    </row>
    <row r="845" spans="58:64" x14ac:dyDescent="0.25">
      <c r="BF845" s="71"/>
      <c r="BI845" s="71"/>
      <c r="BL845" s="71"/>
    </row>
    <row r="846" spans="58:64" x14ac:dyDescent="0.25">
      <c r="BF846" s="71"/>
      <c r="BI846" s="71"/>
      <c r="BL846" s="71"/>
    </row>
    <row r="847" spans="58:64" x14ac:dyDescent="0.25">
      <c r="BF847" s="71"/>
      <c r="BI847" s="71"/>
      <c r="BL847" s="71"/>
    </row>
    <row r="848" spans="58:64" x14ac:dyDescent="0.25">
      <c r="BF848" s="71"/>
      <c r="BI848" s="71"/>
      <c r="BL848" s="71"/>
    </row>
    <row r="849" spans="58:64" x14ac:dyDescent="0.25">
      <c r="BF849" s="71"/>
      <c r="BI849" s="71"/>
      <c r="BL849" s="71"/>
    </row>
    <row r="850" spans="58:64" x14ac:dyDescent="0.25">
      <c r="BF850" s="71"/>
      <c r="BI850" s="71"/>
      <c r="BL850" s="71"/>
    </row>
    <row r="851" spans="58:64" x14ac:dyDescent="0.25">
      <c r="BF851" s="71"/>
      <c r="BI851" s="71"/>
      <c r="BL851" s="71"/>
    </row>
    <row r="852" spans="58:64" x14ac:dyDescent="0.25">
      <c r="BF852" s="71"/>
      <c r="BI852" s="71"/>
      <c r="BL852" s="71"/>
    </row>
    <row r="853" spans="58:64" x14ac:dyDescent="0.25">
      <c r="BF853" s="71"/>
      <c r="BI853" s="71"/>
      <c r="BL853" s="71"/>
    </row>
    <row r="854" spans="58:64" x14ac:dyDescent="0.25">
      <c r="BF854" s="71"/>
      <c r="BI854" s="71"/>
      <c r="BL854" s="71"/>
    </row>
    <row r="855" spans="58:64" x14ac:dyDescent="0.25">
      <c r="BF855" s="71"/>
      <c r="BI855" s="71"/>
      <c r="BL855" s="71"/>
    </row>
    <row r="856" spans="58:64" x14ac:dyDescent="0.25">
      <c r="BF856" s="71"/>
      <c r="BI856" s="71"/>
      <c r="BL856" s="71"/>
    </row>
    <row r="857" spans="58:64" x14ac:dyDescent="0.25">
      <c r="BF857" s="71"/>
      <c r="BI857" s="71"/>
      <c r="BL857" s="71"/>
    </row>
    <row r="858" spans="58:64" x14ac:dyDescent="0.25">
      <c r="BF858" s="71"/>
      <c r="BI858" s="71"/>
      <c r="BL858" s="71"/>
    </row>
    <row r="859" spans="58:64" x14ac:dyDescent="0.25">
      <c r="BF859" s="71"/>
      <c r="BI859" s="71"/>
      <c r="BL859" s="71"/>
    </row>
    <row r="860" spans="58:64" x14ac:dyDescent="0.25">
      <c r="BF860" s="71"/>
      <c r="BI860" s="71"/>
      <c r="BL860" s="71"/>
    </row>
    <row r="861" spans="58:64" x14ac:dyDescent="0.25">
      <c r="BF861" s="71"/>
      <c r="BI861" s="71"/>
      <c r="BL861" s="71"/>
    </row>
    <row r="862" spans="58:64" x14ac:dyDescent="0.25">
      <c r="BF862" s="71"/>
      <c r="BI862" s="71"/>
      <c r="BL862" s="71"/>
    </row>
    <row r="863" spans="58:64" x14ac:dyDescent="0.25">
      <c r="BF863" s="71"/>
      <c r="BI863" s="71"/>
      <c r="BL863" s="71"/>
    </row>
    <row r="864" spans="58:64" x14ac:dyDescent="0.25">
      <c r="BF864" s="71"/>
      <c r="BI864" s="71"/>
      <c r="BL864" s="71"/>
    </row>
    <row r="865" spans="58:64" x14ac:dyDescent="0.25">
      <c r="BF865" s="71"/>
      <c r="BI865" s="71"/>
      <c r="BL865" s="71"/>
    </row>
    <row r="866" spans="58:64" x14ac:dyDescent="0.25">
      <c r="BF866" s="71"/>
      <c r="BI866" s="71"/>
      <c r="BL866" s="71"/>
    </row>
    <row r="867" spans="58:64" x14ac:dyDescent="0.25">
      <c r="BF867" s="71"/>
      <c r="BI867" s="71"/>
      <c r="BL867" s="71"/>
    </row>
    <row r="868" spans="58:64" x14ac:dyDescent="0.25">
      <c r="BF868" s="71"/>
      <c r="BI868" s="71"/>
      <c r="BL868" s="71"/>
    </row>
    <row r="869" spans="58:64" x14ac:dyDescent="0.25">
      <c r="BF869" s="71"/>
      <c r="BI869" s="71"/>
      <c r="BL869" s="71"/>
    </row>
    <row r="870" spans="58:64" x14ac:dyDescent="0.25">
      <c r="BF870" s="71"/>
      <c r="BI870" s="71"/>
      <c r="BL870" s="71"/>
    </row>
    <row r="871" spans="58:64" x14ac:dyDescent="0.25">
      <c r="BF871" s="71"/>
      <c r="BI871" s="71"/>
      <c r="BL871" s="71"/>
    </row>
    <row r="872" spans="58:64" x14ac:dyDescent="0.25">
      <c r="BF872" s="71"/>
      <c r="BI872" s="71"/>
      <c r="BL872" s="71"/>
    </row>
    <row r="873" spans="58:64" x14ac:dyDescent="0.25">
      <c r="BF873" s="71"/>
      <c r="BI873" s="71"/>
      <c r="BL873" s="71"/>
    </row>
    <row r="874" spans="58:64" x14ac:dyDescent="0.25">
      <c r="BF874" s="71"/>
      <c r="BI874" s="71"/>
      <c r="BL874" s="71"/>
    </row>
    <row r="875" spans="58:64" x14ac:dyDescent="0.25">
      <c r="BF875" s="71"/>
      <c r="BI875" s="71"/>
      <c r="BL875" s="71"/>
    </row>
    <row r="876" spans="58:64" x14ac:dyDescent="0.25">
      <c r="BF876" s="71"/>
      <c r="BI876" s="71"/>
      <c r="BL876" s="71"/>
    </row>
    <row r="877" spans="58:64" x14ac:dyDescent="0.25">
      <c r="BF877" s="71"/>
      <c r="BI877" s="71"/>
      <c r="BL877" s="71"/>
    </row>
    <row r="878" spans="58:64" x14ac:dyDescent="0.25">
      <c r="BF878" s="71"/>
      <c r="BI878" s="71"/>
      <c r="BL878" s="71"/>
    </row>
    <row r="879" spans="58:64" x14ac:dyDescent="0.25">
      <c r="BF879" s="71"/>
      <c r="BI879" s="71"/>
      <c r="BL879" s="71"/>
    </row>
    <row r="880" spans="58:64" x14ac:dyDescent="0.25">
      <c r="BF880" s="71"/>
      <c r="BI880" s="71"/>
      <c r="BL880" s="71"/>
    </row>
    <row r="881" spans="58:64" x14ac:dyDescent="0.25">
      <c r="BF881" s="71"/>
      <c r="BI881" s="71"/>
      <c r="BL881" s="71"/>
    </row>
    <row r="882" spans="58:64" x14ac:dyDescent="0.25">
      <c r="BF882" s="71"/>
      <c r="BI882" s="71"/>
      <c r="BL882" s="71"/>
    </row>
    <row r="883" spans="58:64" x14ac:dyDescent="0.25">
      <c r="BF883" s="71"/>
      <c r="BI883" s="71"/>
      <c r="BL883" s="71"/>
    </row>
    <row r="884" spans="58:64" x14ac:dyDescent="0.25">
      <c r="BF884" s="71"/>
      <c r="BI884" s="71"/>
      <c r="BL884" s="71"/>
    </row>
    <row r="885" spans="58:64" x14ac:dyDescent="0.25">
      <c r="BF885" s="71"/>
      <c r="BI885" s="71"/>
      <c r="BL885" s="71"/>
    </row>
    <row r="886" spans="58:64" x14ac:dyDescent="0.25">
      <c r="BF886" s="71"/>
      <c r="BI886" s="71"/>
      <c r="BL886" s="71"/>
    </row>
    <row r="887" spans="58:64" x14ac:dyDescent="0.25">
      <c r="BF887" s="71"/>
      <c r="BI887" s="71"/>
      <c r="BL887" s="71"/>
    </row>
    <row r="888" spans="58:64" x14ac:dyDescent="0.25">
      <c r="BF888" s="71"/>
      <c r="BI888" s="71"/>
      <c r="BL888" s="71"/>
    </row>
    <row r="889" spans="58:64" x14ac:dyDescent="0.25">
      <c r="BF889" s="71"/>
      <c r="BI889" s="71"/>
      <c r="BL889" s="71"/>
    </row>
    <row r="890" spans="58:64" x14ac:dyDescent="0.25">
      <c r="BF890" s="71"/>
      <c r="BI890" s="71"/>
      <c r="BL890" s="71"/>
    </row>
    <row r="891" spans="58:64" x14ac:dyDescent="0.25">
      <c r="BF891" s="71"/>
      <c r="BI891" s="71"/>
      <c r="BL891" s="71"/>
    </row>
    <row r="892" spans="58:64" x14ac:dyDescent="0.25">
      <c r="BF892" s="71"/>
      <c r="BI892" s="71"/>
      <c r="BL892" s="71"/>
    </row>
    <row r="893" spans="58:64" x14ac:dyDescent="0.25">
      <c r="BF893" s="71"/>
      <c r="BI893" s="71"/>
      <c r="BL893" s="71"/>
    </row>
    <row r="894" spans="58:64" x14ac:dyDescent="0.25">
      <c r="BF894" s="71"/>
      <c r="BI894" s="71"/>
      <c r="BL894" s="71"/>
    </row>
    <row r="895" spans="58:64" x14ac:dyDescent="0.25">
      <c r="BF895" s="71"/>
      <c r="BI895" s="71"/>
      <c r="BL895" s="71"/>
    </row>
    <row r="896" spans="58:64" x14ac:dyDescent="0.25">
      <c r="BF896" s="71"/>
      <c r="BI896" s="71"/>
      <c r="BL896" s="71"/>
    </row>
    <row r="897" spans="58:64" x14ac:dyDescent="0.25">
      <c r="BF897" s="71"/>
      <c r="BI897" s="71"/>
      <c r="BL897" s="71"/>
    </row>
    <row r="898" spans="58:64" x14ac:dyDescent="0.25">
      <c r="BF898" s="71"/>
      <c r="BI898" s="71"/>
      <c r="BL898" s="71"/>
    </row>
    <row r="899" spans="58:64" x14ac:dyDescent="0.25">
      <c r="BF899" s="71"/>
      <c r="BI899" s="71"/>
      <c r="BL899" s="71"/>
    </row>
    <row r="900" spans="58:64" x14ac:dyDescent="0.25">
      <c r="BF900" s="71"/>
      <c r="BI900" s="71"/>
      <c r="BL900" s="71"/>
    </row>
    <row r="901" spans="58:64" x14ac:dyDescent="0.25">
      <c r="BF901" s="71"/>
      <c r="BI901" s="71"/>
      <c r="BL901" s="71"/>
    </row>
    <row r="902" spans="58:64" x14ac:dyDescent="0.25">
      <c r="BF902" s="71"/>
      <c r="BI902" s="71"/>
      <c r="BL902" s="71"/>
    </row>
    <row r="903" spans="58:64" x14ac:dyDescent="0.25">
      <c r="BF903" s="71"/>
      <c r="BI903" s="71"/>
      <c r="BL903" s="71"/>
    </row>
    <row r="904" spans="58:64" x14ac:dyDescent="0.25">
      <c r="BF904" s="71"/>
      <c r="BI904" s="71"/>
      <c r="BL904" s="71"/>
    </row>
    <row r="905" spans="58:64" x14ac:dyDescent="0.25">
      <c r="BF905" s="71"/>
      <c r="BI905" s="71"/>
      <c r="BL905" s="71"/>
    </row>
    <row r="906" spans="58:64" x14ac:dyDescent="0.25">
      <c r="BF906" s="71"/>
      <c r="BI906" s="71"/>
      <c r="BL906" s="71"/>
    </row>
    <row r="907" spans="58:64" x14ac:dyDescent="0.25">
      <c r="BF907" s="71"/>
      <c r="BI907" s="71"/>
      <c r="BL907" s="71"/>
    </row>
    <row r="908" spans="58:64" x14ac:dyDescent="0.25">
      <c r="BF908" s="71"/>
      <c r="BI908" s="71"/>
      <c r="BL908" s="71"/>
    </row>
    <row r="909" spans="58:64" x14ac:dyDescent="0.25">
      <c r="BF909" s="71"/>
      <c r="BI909" s="71"/>
      <c r="BL909" s="71"/>
    </row>
    <row r="910" spans="58:64" x14ac:dyDescent="0.25">
      <c r="BF910" s="71"/>
      <c r="BI910" s="71"/>
      <c r="BL910" s="71"/>
    </row>
    <row r="911" spans="58:64" x14ac:dyDescent="0.25">
      <c r="BF911" s="71"/>
      <c r="BI911" s="71"/>
      <c r="BL911" s="71"/>
    </row>
    <row r="912" spans="58:64" x14ac:dyDescent="0.25">
      <c r="BF912" s="71"/>
      <c r="BI912" s="71"/>
      <c r="BL912" s="71"/>
    </row>
    <row r="913" spans="58:64" x14ac:dyDescent="0.25">
      <c r="BF913" s="71"/>
      <c r="BI913" s="71"/>
      <c r="BL913" s="71"/>
    </row>
    <row r="914" spans="58:64" x14ac:dyDescent="0.25">
      <c r="BF914" s="71"/>
      <c r="BI914" s="71"/>
      <c r="BL914" s="71"/>
    </row>
    <row r="915" spans="58:64" x14ac:dyDescent="0.25">
      <c r="BF915" s="71"/>
      <c r="BI915" s="71"/>
      <c r="BL915" s="71"/>
    </row>
    <row r="916" spans="58:64" x14ac:dyDescent="0.25">
      <c r="BF916" s="71"/>
      <c r="BI916" s="71"/>
      <c r="BL916" s="71"/>
    </row>
    <row r="917" spans="58:64" x14ac:dyDescent="0.25">
      <c r="BF917" s="71"/>
      <c r="BI917" s="71"/>
      <c r="BL917" s="71"/>
    </row>
    <row r="918" spans="58:64" x14ac:dyDescent="0.25">
      <c r="BF918" s="71"/>
      <c r="BI918" s="71"/>
      <c r="BL918" s="71"/>
    </row>
    <row r="919" spans="58:64" x14ac:dyDescent="0.25">
      <c r="BF919" s="71"/>
      <c r="BI919" s="71"/>
      <c r="BL919" s="71"/>
    </row>
    <row r="920" spans="58:64" x14ac:dyDescent="0.25">
      <c r="BF920" s="71"/>
      <c r="BI920" s="71"/>
      <c r="BL920" s="71"/>
    </row>
    <row r="921" spans="58:64" x14ac:dyDescent="0.25">
      <c r="BL921" s="71"/>
    </row>
    <row r="922" spans="58:64" x14ac:dyDescent="0.25">
      <c r="BL922" s="71"/>
    </row>
  </sheetData>
  <protectedRanges>
    <protectedRange sqref="I58:I62 I93:I97" name="Диапазон3_74_5_1_5_2_1_1_1_1_1_1" securityDescriptor="O:WDG:WDD:(A;;CC;;;S-1-5-21-1281035640-548247933-376692995-11259)(A;;CC;;;S-1-5-21-1281035640-548247933-376692995-11258)(A;;CC;;;S-1-5-21-1281035640-548247933-376692995-5864)"/>
    <protectedRange sqref="BD58:BD62" name="Диапазон3_74_5_1_4_1_1_1" securityDescriptor="O:WDG:WDD:(A;;CC;;;S-1-5-21-1281035640-548247933-376692995-11259)(A;;CC;;;S-1-5-21-1281035640-548247933-376692995-11258)(A;;CC;;;S-1-5-21-1281035640-548247933-376692995-5864)"/>
    <protectedRange sqref="BD93:BD97" name="Диапазон3_74_5_1_4_1_1_1_1" securityDescriptor="O:WDG:WDD:(A;;CC;;;S-1-5-21-1281035640-548247933-376692995-11259)(A;;CC;;;S-1-5-21-1281035640-548247933-376692995-11258)(A;;CC;;;S-1-5-21-1281035640-548247933-376692995-5864)"/>
    <protectedRange sqref="I64:I68 I99:I103" name="Диапазон3_74_5_1_5_2_1_1_1_1_1_2" securityDescriptor="O:WDG:WDD:(A;;CC;;;S-1-5-21-1281035640-548247933-376692995-11259)(A;;CC;;;S-1-5-21-1281035640-548247933-376692995-11258)(A;;CC;;;S-1-5-21-1281035640-548247933-376692995-5864)"/>
    <protectedRange sqref="G14" name="Диапазон3_16_1_2_3_2_1" securityDescriptor="O:WDG:WDD:(A;;CC;;;S-1-5-21-1281035640-548247933-376692995-11259)(A;;CC;;;S-1-5-21-1281035640-548247933-376692995-11258)(A;;CC;;;S-1-5-21-1281035640-548247933-376692995-5864)"/>
    <protectedRange sqref="G15" name="Диапазон3_16_1_2_5_2_1" securityDescriptor="O:WDG:WDD:(A;;CC;;;S-1-5-21-1281035640-548247933-376692995-11259)(A;;CC;;;S-1-5-21-1281035640-548247933-376692995-11258)(A;;CC;;;S-1-5-21-1281035640-548247933-376692995-5864)"/>
    <protectedRange sqref="G16" name="Диапазон3_16_1_2_7_2_1" securityDescriptor="O:WDG:WDD:(A;;CC;;;S-1-5-21-1281035640-548247933-376692995-11259)(A;;CC;;;S-1-5-21-1281035640-548247933-376692995-11258)(A;;CC;;;S-1-5-21-1281035640-548247933-376692995-5864)"/>
    <protectedRange sqref="H14" name="Диапазон3_16_1_2_3_1_1_1" securityDescriptor="O:WDG:WDD:(A;;CC;;;S-1-5-21-1281035640-548247933-376692995-11259)(A;;CC;;;S-1-5-21-1281035640-548247933-376692995-11258)(A;;CC;;;S-1-5-21-1281035640-548247933-376692995-5864)"/>
    <protectedRange sqref="H15" name="Диапазон3_16_1_2_5_1_1_1" securityDescriptor="O:WDG:WDD:(A;;CC;;;S-1-5-21-1281035640-548247933-376692995-11259)(A;;CC;;;S-1-5-21-1281035640-548247933-376692995-11258)(A;;CC;;;S-1-5-21-1281035640-548247933-376692995-5864)"/>
    <protectedRange sqref="H16" name="Диапазон3_16_1_2_7_1_1_1" securityDescriptor="O:WDG:WDD:(A;;CC;;;S-1-5-21-1281035640-548247933-376692995-11259)(A;;CC;;;S-1-5-21-1281035640-548247933-376692995-11258)(A;;CC;;;S-1-5-21-1281035640-548247933-376692995-5864)"/>
    <protectedRange sqref="I10:I11" name="Диапазон3_74_5_1_5_2_1_1_1_1_1" securityDescriptor="O:WDG:WDD:(A;;CC;;;S-1-5-21-1281035640-548247933-376692995-11259)(A;;CC;;;S-1-5-21-1281035640-548247933-376692995-11258)(A;;CC;;;S-1-5-21-1281035640-548247933-376692995-5864)"/>
    <protectedRange sqref="R10" name="Диапазон3_16_1_1_1_1_2" securityDescriptor="O:WDG:WDD:(A;;CC;;;S-1-5-21-1281035640-548247933-376692995-11259)(A;;CC;;;S-1-5-21-1281035640-548247933-376692995-11258)(A;;CC;;;S-1-5-21-1281035640-548247933-376692995-5864)"/>
    <protectedRange sqref="G11" name="Диапазон3_2_2_8_3_1_1_2" securityDescriptor="O:WDG:WDD:(A;;CC;;;S-1-5-21-1281035640-548247933-376692995-11259)(A;;CC;;;S-1-5-21-1281035640-548247933-376692995-11258)(A;;CC;;;S-1-5-21-1281035640-548247933-376692995-5864)"/>
    <protectedRange sqref="H11" name="Диапазон3_2_2_8_1_1_1_1_2" securityDescriptor="O:WDG:WDD:(A;;CC;;;S-1-5-21-1281035640-548247933-376692995-11259)(A;;CC;;;S-1-5-21-1281035640-548247933-376692995-11258)(A;;CC;;;S-1-5-21-1281035640-548247933-376692995-5864)"/>
    <protectedRange sqref="G26" name="Диапазон3_2_2_8_3_1_1_2_1" securityDescriptor="O:WDG:WDD:(A;;CC;;;S-1-5-21-1281035640-548247933-376692995-11259)(A;;CC;;;S-1-5-21-1281035640-548247933-376692995-11258)(A;;CC;;;S-1-5-21-1281035640-548247933-376692995-5864)"/>
    <protectedRange sqref="H26" name="Диапазон3_2_2_8_1_1_1_1_2_1" securityDescriptor="O:WDG:WDD:(A;;CC;;;S-1-5-21-1281035640-548247933-376692995-11259)(A;;CC;;;S-1-5-21-1281035640-548247933-376692995-11258)(A;;CC;;;S-1-5-21-1281035640-548247933-376692995-5864)"/>
    <protectedRange sqref="R17:R24" name="Диапазон3_16_1_1_1_1_1" securityDescriptor="O:WDG:WDD:(A;;CC;;;S-1-5-21-1281035640-548247933-376692995-11259)(A;;CC;;;S-1-5-21-1281035640-548247933-376692995-11258)(A;;CC;;;S-1-5-21-1281035640-548247933-376692995-5864)"/>
    <protectedRange sqref="R14:R16" name="Диапазон3_19_1_2_1_1_1" securityDescriptor="O:WDG:WDD:(A;;CC;;;S-1-5-21-1281035640-548247933-376692995-11259)(A;;CC;;;S-1-5-21-1281035640-548247933-376692995-11258)(A;;CC;;;S-1-5-21-1281035640-548247933-376692995-5864)"/>
    <protectedRange sqref="R25" name="Диапазон3_16_1_1_1_1_2_1_1" securityDescriptor="O:WDG:WDD:(A;;CC;;;S-1-5-21-1281035640-548247933-376692995-11259)(A;;CC;;;S-1-5-21-1281035640-548247933-376692995-11258)(A;;CC;;;S-1-5-21-1281035640-548247933-376692995-5864)"/>
  </protectedRanges>
  <autoFilter ref="A6:BO104"/>
  <mergeCells count="67">
    <mergeCell ref="AC5:AC6"/>
    <mergeCell ref="AD5:AD6"/>
    <mergeCell ref="L4:L6"/>
    <mergeCell ref="A4:A6"/>
    <mergeCell ref="B4:B6"/>
    <mergeCell ref="C4:C6"/>
    <mergeCell ref="D4:D6"/>
    <mergeCell ref="E4:E6"/>
    <mergeCell ref="F4:F6"/>
    <mergeCell ref="G4:G6"/>
    <mergeCell ref="H4:H6"/>
    <mergeCell ref="I4:I6"/>
    <mergeCell ref="J4:J6"/>
    <mergeCell ref="K4:K6"/>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M5:AM6"/>
    <mergeCell ref="AN5:AN6"/>
    <mergeCell ref="AO5:AO6"/>
    <mergeCell ref="AP5:AP6"/>
    <mergeCell ref="AQ5:AQ6"/>
    <mergeCell ref="AG5:AG6"/>
    <mergeCell ref="AH5:AH6"/>
    <mergeCell ref="AI5:AI6"/>
    <mergeCell ref="AJ5:AJ6"/>
    <mergeCell ref="AK5:AK6"/>
    <mergeCell ref="BD5:BD6"/>
    <mergeCell ref="BE5:BE6"/>
    <mergeCell ref="BO4:BO6"/>
    <mergeCell ref="AV4:AY4"/>
    <mergeCell ref="AZ4:BB4"/>
    <mergeCell ref="AX5:AX6"/>
    <mergeCell ref="BD4:BE4"/>
    <mergeCell ref="BF4:BN4"/>
    <mergeCell ref="BF5:BH5"/>
    <mergeCell ref="BI5:BK5"/>
    <mergeCell ref="BL5:BN5"/>
  </mergeCells>
  <conditionalFormatting sqref="BD10:BD11">
    <cfRule type="duplicateValues" dxfId="9" priority="2"/>
  </conditionalFormatting>
  <conditionalFormatting sqref="BD25:BD26">
    <cfRule type="duplicateValues" dxfId="8" priority="1"/>
  </conditionalFormatting>
  <dataValidations count="11">
    <dataValidation type="list" allowBlank="1" showInputMessage="1" showErrorMessage="1" sqref="S71:S79 S36:S44 S51:S56 S86:S91 S10 S14:S25">
      <formula1>Инкотермс</formula1>
    </dataValidation>
    <dataValidation type="list" allowBlank="1" showInputMessage="1" showErrorMessage="1" sqref="Z71:Z73 Z36:Z38 Z51:Z54 Z86:Z89">
      <formula1>ЕИ</formula1>
    </dataValidation>
    <dataValidation type="list" allowBlank="1" showInputMessage="1" showErrorMessage="1" sqref="WWI983088:WWI983114 AA65584:AA65610 JW65584:JW65610 TS65584:TS65610 ADO65584:ADO65610 ANK65584:ANK65610 AXG65584:AXG65610 BHC65584:BHC65610 BQY65584:BQY65610 CAU65584:CAU65610 CKQ65584:CKQ65610 CUM65584:CUM65610 DEI65584:DEI65610 DOE65584:DOE65610 DYA65584:DYA65610 EHW65584:EHW65610 ERS65584:ERS65610 FBO65584:FBO65610 FLK65584:FLK65610 FVG65584:FVG65610 GFC65584:GFC65610 GOY65584:GOY65610 GYU65584:GYU65610 HIQ65584:HIQ65610 HSM65584:HSM65610 ICI65584:ICI65610 IME65584:IME65610 IWA65584:IWA65610 JFW65584:JFW65610 JPS65584:JPS65610 JZO65584:JZO65610 KJK65584:KJK65610 KTG65584:KTG65610 LDC65584:LDC65610 LMY65584:LMY65610 LWU65584:LWU65610 MGQ65584:MGQ65610 MQM65584:MQM65610 NAI65584:NAI65610 NKE65584:NKE65610 NUA65584:NUA65610 ODW65584:ODW65610 ONS65584:ONS65610 OXO65584:OXO65610 PHK65584:PHK65610 PRG65584:PRG65610 QBC65584:QBC65610 QKY65584:QKY65610 QUU65584:QUU65610 REQ65584:REQ65610 ROM65584:ROM65610 RYI65584:RYI65610 SIE65584:SIE65610 SSA65584:SSA65610 TBW65584:TBW65610 TLS65584:TLS65610 TVO65584:TVO65610 UFK65584:UFK65610 UPG65584:UPG65610 UZC65584:UZC65610 VIY65584:VIY65610 VSU65584:VSU65610 WCQ65584:WCQ65610 WMM65584:WMM65610 WWI65584:WWI65610 AA131120:AA131146 JW131120:JW131146 TS131120:TS131146 ADO131120:ADO131146 ANK131120:ANK131146 AXG131120:AXG131146 BHC131120:BHC131146 BQY131120:BQY131146 CAU131120:CAU131146 CKQ131120:CKQ131146 CUM131120:CUM131146 DEI131120:DEI131146 DOE131120:DOE131146 DYA131120:DYA131146 EHW131120:EHW131146 ERS131120:ERS131146 FBO131120:FBO131146 FLK131120:FLK131146 FVG131120:FVG131146 GFC131120:GFC131146 GOY131120:GOY131146 GYU131120:GYU131146 HIQ131120:HIQ131146 HSM131120:HSM131146 ICI131120:ICI131146 IME131120:IME131146 IWA131120:IWA131146 JFW131120:JFW131146 JPS131120:JPS131146 JZO131120:JZO131146 KJK131120:KJK131146 KTG131120:KTG131146 LDC131120:LDC131146 LMY131120:LMY131146 LWU131120:LWU131146 MGQ131120:MGQ131146 MQM131120:MQM131146 NAI131120:NAI131146 NKE131120:NKE131146 NUA131120:NUA131146 ODW131120:ODW131146 ONS131120:ONS131146 OXO131120:OXO131146 PHK131120:PHK131146 PRG131120:PRG131146 QBC131120:QBC131146 QKY131120:QKY131146 QUU131120:QUU131146 REQ131120:REQ131146 ROM131120:ROM131146 RYI131120:RYI131146 SIE131120:SIE131146 SSA131120:SSA131146 TBW131120:TBW131146 TLS131120:TLS131146 TVO131120:TVO131146 UFK131120:UFK131146 UPG131120:UPG131146 UZC131120:UZC131146 VIY131120:VIY131146 VSU131120:VSU131146 WCQ131120:WCQ131146 WMM131120:WMM131146 WWI131120:WWI131146 AA196656:AA196682 JW196656:JW196682 TS196656:TS196682 ADO196656:ADO196682 ANK196656:ANK196682 AXG196656:AXG196682 BHC196656:BHC196682 BQY196656:BQY196682 CAU196656:CAU196682 CKQ196656:CKQ196682 CUM196656:CUM196682 DEI196656:DEI196682 DOE196656:DOE196682 DYA196656:DYA196682 EHW196656:EHW196682 ERS196656:ERS196682 FBO196656:FBO196682 FLK196656:FLK196682 FVG196656:FVG196682 GFC196656:GFC196682 GOY196656:GOY196682 GYU196656:GYU196682 HIQ196656:HIQ196682 HSM196656:HSM196682 ICI196656:ICI196682 IME196656:IME196682 IWA196656:IWA196682 JFW196656:JFW196682 JPS196656:JPS196682 JZO196656:JZO196682 KJK196656:KJK196682 KTG196656:KTG196682 LDC196656:LDC196682 LMY196656:LMY196682 LWU196656:LWU196682 MGQ196656:MGQ196682 MQM196656:MQM196682 NAI196656:NAI196682 NKE196656:NKE196682 NUA196656:NUA196682 ODW196656:ODW196682 ONS196656:ONS196682 OXO196656:OXO196682 PHK196656:PHK196682 PRG196656:PRG196682 QBC196656:QBC196682 QKY196656:QKY196682 QUU196656:QUU196682 REQ196656:REQ196682 ROM196656:ROM196682 RYI196656:RYI196682 SIE196656:SIE196682 SSA196656:SSA196682 TBW196656:TBW196682 TLS196656:TLS196682 TVO196656:TVO196682 UFK196656:UFK196682 UPG196656:UPG196682 UZC196656:UZC196682 VIY196656:VIY196682 VSU196656:VSU196682 WCQ196656:WCQ196682 WMM196656:WMM196682 WWI196656:WWI196682 AA262192:AA262218 JW262192:JW262218 TS262192:TS262218 ADO262192:ADO262218 ANK262192:ANK262218 AXG262192:AXG262218 BHC262192:BHC262218 BQY262192:BQY262218 CAU262192:CAU262218 CKQ262192:CKQ262218 CUM262192:CUM262218 DEI262192:DEI262218 DOE262192:DOE262218 DYA262192:DYA262218 EHW262192:EHW262218 ERS262192:ERS262218 FBO262192:FBO262218 FLK262192:FLK262218 FVG262192:FVG262218 GFC262192:GFC262218 GOY262192:GOY262218 GYU262192:GYU262218 HIQ262192:HIQ262218 HSM262192:HSM262218 ICI262192:ICI262218 IME262192:IME262218 IWA262192:IWA262218 JFW262192:JFW262218 JPS262192:JPS262218 JZO262192:JZO262218 KJK262192:KJK262218 KTG262192:KTG262218 LDC262192:LDC262218 LMY262192:LMY262218 LWU262192:LWU262218 MGQ262192:MGQ262218 MQM262192:MQM262218 NAI262192:NAI262218 NKE262192:NKE262218 NUA262192:NUA262218 ODW262192:ODW262218 ONS262192:ONS262218 OXO262192:OXO262218 PHK262192:PHK262218 PRG262192:PRG262218 QBC262192:QBC262218 QKY262192:QKY262218 QUU262192:QUU262218 REQ262192:REQ262218 ROM262192:ROM262218 RYI262192:RYI262218 SIE262192:SIE262218 SSA262192:SSA262218 TBW262192:TBW262218 TLS262192:TLS262218 TVO262192:TVO262218 UFK262192:UFK262218 UPG262192:UPG262218 UZC262192:UZC262218 VIY262192:VIY262218 VSU262192:VSU262218 WCQ262192:WCQ262218 WMM262192:WMM262218 WWI262192:WWI262218 AA327728:AA327754 JW327728:JW327754 TS327728:TS327754 ADO327728:ADO327754 ANK327728:ANK327754 AXG327728:AXG327754 BHC327728:BHC327754 BQY327728:BQY327754 CAU327728:CAU327754 CKQ327728:CKQ327754 CUM327728:CUM327754 DEI327728:DEI327754 DOE327728:DOE327754 DYA327728:DYA327754 EHW327728:EHW327754 ERS327728:ERS327754 FBO327728:FBO327754 FLK327728:FLK327754 FVG327728:FVG327754 GFC327728:GFC327754 GOY327728:GOY327754 GYU327728:GYU327754 HIQ327728:HIQ327754 HSM327728:HSM327754 ICI327728:ICI327754 IME327728:IME327754 IWA327728:IWA327754 JFW327728:JFW327754 JPS327728:JPS327754 JZO327728:JZO327754 KJK327728:KJK327754 KTG327728:KTG327754 LDC327728:LDC327754 LMY327728:LMY327754 LWU327728:LWU327754 MGQ327728:MGQ327754 MQM327728:MQM327754 NAI327728:NAI327754 NKE327728:NKE327754 NUA327728:NUA327754 ODW327728:ODW327754 ONS327728:ONS327754 OXO327728:OXO327754 PHK327728:PHK327754 PRG327728:PRG327754 QBC327728:QBC327754 QKY327728:QKY327754 QUU327728:QUU327754 REQ327728:REQ327754 ROM327728:ROM327754 RYI327728:RYI327754 SIE327728:SIE327754 SSA327728:SSA327754 TBW327728:TBW327754 TLS327728:TLS327754 TVO327728:TVO327754 UFK327728:UFK327754 UPG327728:UPG327754 UZC327728:UZC327754 VIY327728:VIY327754 VSU327728:VSU327754 WCQ327728:WCQ327754 WMM327728:WMM327754 WWI327728:WWI327754 AA393264:AA393290 JW393264:JW393290 TS393264:TS393290 ADO393264:ADO393290 ANK393264:ANK393290 AXG393264:AXG393290 BHC393264:BHC393290 BQY393264:BQY393290 CAU393264:CAU393290 CKQ393264:CKQ393290 CUM393264:CUM393290 DEI393264:DEI393290 DOE393264:DOE393290 DYA393264:DYA393290 EHW393264:EHW393290 ERS393264:ERS393290 FBO393264:FBO393290 FLK393264:FLK393290 FVG393264:FVG393290 GFC393264:GFC393290 GOY393264:GOY393290 GYU393264:GYU393290 HIQ393264:HIQ393290 HSM393264:HSM393290 ICI393264:ICI393290 IME393264:IME393290 IWA393264:IWA393290 JFW393264:JFW393290 JPS393264:JPS393290 JZO393264:JZO393290 KJK393264:KJK393290 KTG393264:KTG393290 LDC393264:LDC393290 LMY393264:LMY393290 LWU393264:LWU393290 MGQ393264:MGQ393290 MQM393264:MQM393290 NAI393264:NAI393290 NKE393264:NKE393290 NUA393264:NUA393290 ODW393264:ODW393290 ONS393264:ONS393290 OXO393264:OXO393290 PHK393264:PHK393290 PRG393264:PRG393290 QBC393264:QBC393290 QKY393264:QKY393290 QUU393264:QUU393290 REQ393264:REQ393290 ROM393264:ROM393290 RYI393264:RYI393290 SIE393264:SIE393290 SSA393264:SSA393290 TBW393264:TBW393290 TLS393264:TLS393290 TVO393264:TVO393290 UFK393264:UFK393290 UPG393264:UPG393290 UZC393264:UZC393290 VIY393264:VIY393290 VSU393264:VSU393290 WCQ393264:WCQ393290 WMM393264:WMM393290 WWI393264:WWI393290 AA458800:AA458826 JW458800:JW458826 TS458800:TS458826 ADO458800:ADO458826 ANK458800:ANK458826 AXG458800:AXG458826 BHC458800:BHC458826 BQY458800:BQY458826 CAU458800:CAU458826 CKQ458800:CKQ458826 CUM458800:CUM458826 DEI458800:DEI458826 DOE458800:DOE458826 DYA458800:DYA458826 EHW458800:EHW458826 ERS458800:ERS458826 FBO458800:FBO458826 FLK458800:FLK458826 FVG458800:FVG458826 GFC458800:GFC458826 GOY458800:GOY458826 GYU458800:GYU458826 HIQ458800:HIQ458826 HSM458800:HSM458826 ICI458800:ICI458826 IME458800:IME458826 IWA458800:IWA458826 JFW458800:JFW458826 JPS458800:JPS458826 JZO458800:JZO458826 KJK458800:KJK458826 KTG458800:KTG458826 LDC458800:LDC458826 LMY458800:LMY458826 LWU458800:LWU458826 MGQ458800:MGQ458826 MQM458800:MQM458826 NAI458800:NAI458826 NKE458800:NKE458826 NUA458800:NUA458826 ODW458800:ODW458826 ONS458800:ONS458826 OXO458800:OXO458826 PHK458800:PHK458826 PRG458800:PRG458826 QBC458800:QBC458826 QKY458800:QKY458826 QUU458800:QUU458826 REQ458800:REQ458826 ROM458800:ROM458826 RYI458800:RYI458826 SIE458800:SIE458826 SSA458800:SSA458826 TBW458800:TBW458826 TLS458800:TLS458826 TVO458800:TVO458826 UFK458800:UFK458826 UPG458800:UPG458826 UZC458800:UZC458826 VIY458800:VIY458826 VSU458800:VSU458826 WCQ458800:WCQ458826 WMM458800:WMM458826 WWI458800:WWI458826 AA524336:AA524362 JW524336:JW524362 TS524336:TS524362 ADO524336:ADO524362 ANK524336:ANK524362 AXG524336:AXG524362 BHC524336:BHC524362 BQY524336:BQY524362 CAU524336:CAU524362 CKQ524336:CKQ524362 CUM524336:CUM524362 DEI524336:DEI524362 DOE524336:DOE524362 DYA524336:DYA524362 EHW524336:EHW524362 ERS524336:ERS524362 FBO524336:FBO524362 FLK524336:FLK524362 FVG524336:FVG524362 GFC524336:GFC524362 GOY524336:GOY524362 GYU524336:GYU524362 HIQ524336:HIQ524362 HSM524336:HSM524362 ICI524336:ICI524362 IME524336:IME524362 IWA524336:IWA524362 JFW524336:JFW524362 JPS524336:JPS524362 JZO524336:JZO524362 KJK524336:KJK524362 KTG524336:KTG524362 LDC524336:LDC524362 LMY524336:LMY524362 LWU524336:LWU524362 MGQ524336:MGQ524362 MQM524336:MQM524362 NAI524336:NAI524362 NKE524336:NKE524362 NUA524336:NUA524362 ODW524336:ODW524362 ONS524336:ONS524362 OXO524336:OXO524362 PHK524336:PHK524362 PRG524336:PRG524362 QBC524336:QBC524362 QKY524336:QKY524362 QUU524336:QUU524362 REQ524336:REQ524362 ROM524336:ROM524362 RYI524336:RYI524362 SIE524336:SIE524362 SSA524336:SSA524362 TBW524336:TBW524362 TLS524336:TLS524362 TVO524336:TVO524362 UFK524336:UFK524362 UPG524336:UPG524362 UZC524336:UZC524362 VIY524336:VIY524362 VSU524336:VSU524362 WCQ524336:WCQ524362 WMM524336:WMM524362 WWI524336:WWI524362 AA589872:AA589898 JW589872:JW589898 TS589872:TS589898 ADO589872:ADO589898 ANK589872:ANK589898 AXG589872:AXG589898 BHC589872:BHC589898 BQY589872:BQY589898 CAU589872:CAU589898 CKQ589872:CKQ589898 CUM589872:CUM589898 DEI589872:DEI589898 DOE589872:DOE589898 DYA589872:DYA589898 EHW589872:EHW589898 ERS589872:ERS589898 FBO589872:FBO589898 FLK589872:FLK589898 FVG589872:FVG589898 GFC589872:GFC589898 GOY589872:GOY589898 GYU589872:GYU589898 HIQ589872:HIQ589898 HSM589872:HSM589898 ICI589872:ICI589898 IME589872:IME589898 IWA589872:IWA589898 JFW589872:JFW589898 JPS589872:JPS589898 JZO589872:JZO589898 KJK589872:KJK589898 KTG589872:KTG589898 LDC589872:LDC589898 LMY589872:LMY589898 LWU589872:LWU589898 MGQ589872:MGQ589898 MQM589872:MQM589898 NAI589872:NAI589898 NKE589872:NKE589898 NUA589872:NUA589898 ODW589872:ODW589898 ONS589872:ONS589898 OXO589872:OXO589898 PHK589872:PHK589898 PRG589872:PRG589898 QBC589872:QBC589898 QKY589872:QKY589898 QUU589872:QUU589898 REQ589872:REQ589898 ROM589872:ROM589898 RYI589872:RYI589898 SIE589872:SIE589898 SSA589872:SSA589898 TBW589872:TBW589898 TLS589872:TLS589898 TVO589872:TVO589898 UFK589872:UFK589898 UPG589872:UPG589898 UZC589872:UZC589898 VIY589872:VIY589898 VSU589872:VSU589898 WCQ589872:WCQ589898 WMM589872:WMM589898 WWI589872:WWI589898 AA655408:AA655434 JW655408:JW655434 TS655408:TS655434 ADO655408:ADO655434 ANK655408:ANK655434 AXG655408:AXG655434 BHC655408:BHC655434 BQY655408:BQY655434 CAU655408:CAU655434 CKQ655408:CKQ655434 CUM655408:CUM655434 DEI655408:DEI655434 DOE655408:DOE655434 DYA655408:DYA655434 EHW655408:EHW655434 ERS655408:ERS655434 FBO655408:FBO655434 FLK655408:FLK655434 FVG655408:FVG655434 GFC655408:GFC655434 GOY655408:GOY655434 GYU655408:GYU655434 HIQ655408:HIQ655434 HSM655408:HSM655434 ICI655408:ICI655434 IME655408:IME655434 IWA655408:IWA655434 JFW655408:JFW655434 JPS655408:JPS655434 JZO655408:JZO655434 KJK655408:KJK655434 KTG655408:KTG655434 LDC655408:LDC655434 LMY655408:LMY655434 LWU655408:LWU655434 MGQ655408:MGQ655434 MQM655408:MQM655434 NAI655408:NAI655434 NKE655408:NKE655434 NUA655408:NUA655434 ODW655408:ODW655434 ONS655408:ONS655434 OXO655408:OXO655434 PHK655408:PHK655434 PRG655408:PRG655434 QBC655408:QBC655434 QKY655408:QKY655434 QUU655408:QUU655434 REQ655408:REQ655434 ROM655408:ROM655434 RYI655408:RYI655434 SIE655408:SIE655434 SSA655408:SSA655434 TBW655408:TBW655434 TLS655408:TLS655434 TVO655408:TVO655434 UFK655408:UFK655434 UPG655408:UPG655434 UZC655408:UZC655434 VIY655408:VIY655434 VSU655408:VSU655434 WCQ655408:WCQ655434 WMM655408:WMM655434 WWI655408:WWI655434 AA720944:AA720970 JW720944:JW720970 TS720944:TS720970 ADO720944:ADO720970 ANK720944:ANK720970 AXG720944:AXG720970 BHC720944:BHC720970 BQY720944:BQY720970 CAU720944:CAU720970 CKQ720944:CKQ720970 CUM720944:CUM720970 DEI720944:DEI720970 DOE720944:DOE720970 DYA720944:DYA720970 EHW720944:EHW720970 ERS720944:ERS720970 FBO720944:FBO720970 FLK720944:FLK720970 FVG720944:FVG720970 GFC720944:GFC720970 GOY720944:GOY720970 GYU720944:GYU720970 HIQ720944:HIQ720970 HSM720944:HSM720970 ICI720944:ICI720970 IME720944:IME720970 IWA720944:IWA720970 JFW720944:JFW720970 JPS720944:JPS720970 JZO720944:JZO720970 KJK720944:KJK720970 KTG720944:KTG720970 LDC720944:LDC720970 LMY720944:LMY720970 LWU720944:LWU720970 MGQ720944:MGQ720970 MQM720944:MQM720970 NAI720944:NAI720970 NKE720944:NKE720970 NUA720944:NUA720970 ODW720944:ODW720970 ONS720944:ONS720970 OXO720944:OXO720970 PHK720944:PHK720970 PRG720944:PRG720970 QBC720944:QBC720970 QKY720944:QKY720970 QUU720944:QUU720970 REQ720944:REQ720970 ROM720944:ROM720970 RYI720944:RYI720970 SIE720944:SIE720970 SSA720944:SSA720970 TBW720944:TBW720970 TLS720944:TLS720970 TVO720944:TVO720970 UFK720944:UFK720970 UPG720944:UPG720970 UZC720944:UZC720970 VIY720944:VIY720970 VSU720944:VSU720970 WCQ720944:WCQ720970 WMM720944:WMM720970 WWI720944:WWI720970 AA786480:AA786506 JW786480:JW786506 TS786480:TS786506 ADO786480:ADO786506 ANK786480:ANK786506 AXG786480:AXG786506 BHC786480:BHC786506 BQY786480:BQY786506 CAU786480:CAU786506 CKQ786480:CKQ786506 CUM786480:CUM786506 DEI786480:DEI786506 DOE786480:DOE786506 DYA786480:DYA786506 EHW786480:EHW786506 ERS786480:ERS786506 FBO786480:FBO786506 FLK786480:FLK786506 FVG786480:FVG786506 GFC786480:GFC786506 GOY786480:GOY786506 GYU786480:GYU786506 HIQ786480:HIQ786506 HSM786480:HSM786506 ICI786480:ICI786506 IME786480:IME786506 IWA786480:IWA786506 JFW786480:JFW786506 JPS786480:JPS786506 JZO786480:JZO786506 KJK786480:KJK786506 KTG786480:KTG786506 LDC786480:LDC786506 LMY786480:LMY786506 LWU786480:LWU786506 MGQ786480:MGQ786506 MQM786480:MQM786506 NAI786480:NAI786506 NKE786480:NKE786506 NUA786480:NUA786506 ODW786480:ODW786506 ONS786480:ONS786506 OXO786480:OXO786506 PHK786480:PHK786506 PRG786480:PRG786506 QBC786480:QBC786506 QKY786480:QKY786506 QUU786480:QUU786506 REQ786480:REQ786506 ROM786480:ROM786506 RYI786480:RYI786506 SIE786480:SIE786506 SSA786480:SSA786506 TBW786480:TBW786506 TLS786480:TLS786506 TVO786480:TVO786506 UFK786480:UFK786506 UPG786480:UPG786506 UZC786480:UZC786506 VIY786480:VIY786506 VSU786480:VSU786506 WCQ786480:WCQ786506 WMM786480:WMM786506 WWI786480:WWI786506 AA852016:AA852042 JW852016:JW852042 TS852016:TS852042 ADO852016:ADO852042 ANK852016:ANK852042 AXG852016:AXG852042 BHC852016:BHC852042 BQY852016:BQY852042 CAU852016:CAU852042 CKQ852016:CKQ852042 CUM852016:CUM852042 DEI852016:DEI852042 DOE852016:DOE852042 DYA852016:DYA852042 EHW852016:EHW852042 ERS852016:ERS852042 FBO852016:FBO852042 FLK852016:FLK852042 FVG852016:FVG852042 GFC852016:GFC852042 GOY852016:GOY852042 GYU852016:GYU852042 HIQ852016:HIQ852042 HSM852016:HSM852042 ICI852016:ICI852042 IME852016:IME852042 IWA852016:IWA852042 JFW852016:JFW852042 JPS852016:JPS852042 JZO852016:JZO852042 KJK852016:KJK852042 KTG852016:KTG852042 LDC852016:LDC852042 LMY852016:LMY852042 LWU852016:LWU852042 MGQ852016:MGQ852042 MQM852016:MQM852042 NAI852016:NAI852042 NKE852016:NKE852042 NUA852016:NUA852042 ODW852016:ODW852042 ONS852016:ONS852042 OXO852016:OXO852042 PHK852016:PHK852042 PRG852016:PRG852042 QBC852016:QBC852042 QKY852016:QKY852042 QUU852016:QUU852042 REQ852016:REQ852042 ROM852016:ROM852042 RYI852016:RYI852042 SIE852016:SIE852042 SSA852016:SSA852042 TBW852016:TBW852042 TLS852016:TLS852042 TVO852016:TVO852042 UFK852016:UFK852042 UPG852016:UPG852042 UZC852016:UZC852042 VIY852016:VIY852042 VSU852016:VSU852042 WCQ852016:WCQ852042 WMM852016:WMM852042 WWI852016:WWI852042 AA917552:AA917578 JW917552:JW917578 TS917552:TS917578 ADO917552:ADO917578 ANK917552:ANK917578 AXG917552:AXG917578 BHC917552:BHC917578 BQY917552:BQY917578 CAU917552:CAU917578 CKQ917552:CKQ917578 CUM917552:CUM917578 DEI917552:DEI917578 DOE917552:DOE917578 DYA917552:DYA917578 EHW917552:EHW917578 ERS917552:ERS917578 FBO917552:FBO917578 FLK917552:FLK917578 FVG917552:FVG917578 GFC917552:GFC917578 GOY917552:GOY917578 GYU917552:GYU917578 HIQ917552:HIQ917578 HSM917552:HSM917578 ICI917552:ICI917578 IME917552:IME917578 IWA917552:IWA917578 JFW917552:JFW917578 JPS917552:JPS917578 JZO917552:JZO917578 KJK917552:KJK917578 KTG917552:KTG917578 LDC917552:LDC917578 LMY917552:LMY917578 LWU917552:LWU917578 MGQ917552:MGQ917578 MQM917552:MQM917578 NAI917552:NAI917578 NKE917552:NKE917578 NUA917552:NUA917578 ODW917552:ODW917578 ONS917552:ONS917578 OXO917552:OXO917578 PHK917552:PHK917578 PRG917552:PRG917578 QBC917552:QBC917578 QKY917552:QKY917578 QUU917552:QUU917578 REQ917552:REQ917578 ROM917552:ROM917578 RYI917552:RYI917578 SIE917552:SIE917578 SSA917552:SSA917578 TBW917552:TBW917578 TLS917552:TLS917578 TVO917552:TVO917578 UFK917552:UFK917578 UPG917552:UPG917578 UZC917552:UZC917578 VIY917552:VIY917578 VSU917552:VSU917578 WCQ917552:WCQ917578 WMM917552:WMM917578 WWI917552:WWI917578 AA983088:AA983114 JW983088:JW983114 TS983088:TS983114 ADO983088:ADO983114 ANK983088:ANK983114 AXG983088:AXG983114 BHC983088:BHC983114 BQY983088:BQY983114 CAU983088:CAU983114 CKQ983088:CKQ983114 CUM983088:CUM983114 DEI983088:DEI983114 DOE983088:DOE983114 DYA983088:DYA983114 EHW983088:EHW983114 ERS983088:ERS983114 FBO983088:FBO983114 FLK983088:FLK983114 FVG983088:FVG983114 GFC983088:GFC983114 GOY983088:GOY983114 GYU983088:GYU983114 HIQ983088:HIQ983114 HSM983088:HSM983114 ICI983088:ICI983114 IME983088:IME983114 IWA983088:IWA983114 JFW983088:JFW983114 JPS983088:JPS983114 JZO983088:JZO983114 KJK983088:KJK983114 KTG983088:KTG983114 LDC983088:LDC983114 LMY983088:LMY983114 LWU983088:LWU983114 MGQ983088:MGQ983114 MQM983088:MQM983114 NAI983088:NAI983114 NKE983088:NKE983114 NUA983088:NUA983114 ODW983088:ODW983114 ONS983088:ONS983114 OXO983088:OXO983114 PHK983088:PHK983114 PRG983088:PRG983114 QBC983088:QBC983114 QKY983088:QKY983114 QUU983088:QUU983114 REQ983088:REQ983114 ROM983088:ROM983114 RYI983088:RYI983114 SIE983088:SIE983114 SSA983088:SSA983114 TBW983088:TBW983114 TLS983088:TLS983114 TVO983088:TVO983114 UFK983088:UFK983114 UPG983088:UPG983114 UZC983088:UZC983114 VIY983088:VIY983114 VSU983088:VSU983114 WCQ983088:WCQ983114 WMM983088:WMM983114 AA71:AA77 AA36:AA42 AA31:AA32 TS31 TT32 ADO31 ADP32 ANK31 ANL32 AXG31 AXH32 BHC31 BHD32 BQY31 BQZ32 CAU31 CAV32 CKQ31 CKR32 CUM31 CUN32 DEI31 DEJ32 DOE31 DOF32 DYA31 DYB32 EHW31 EHX32 ERS31 ERT32 FBO31 FBP32 FLK31 FLL32 FVG31 FVH32 GFC31 GFD32 GOY31 GOZ32 GYU31 GYV32 HIQ31 HIR32 HSM31 HSN32 ICI31 ICJ32 IME31 IMF32 IWA31 IWB32 JFW31 JFX32 JPS31 JPT32 JZO31 JZP32 KJK31 KJL32 KTG31 KTH32 LDC31 LDD32 LMY31 LMZ32 LWU31 LWV32 MGQ31 MGR32 MQM31 MQN32 NAI31 NAJ32 NKE31 NKF32 NUA31 NUB32 ODW31 ODX32 ONS31 ONT32 OXO31 OXP32 PHK31 PHL32 PRG31 PRH32 QBC31 QBD32 QKY31 QKZ32 QUU31 QUV32 REQ31 RER32 ROM31 RON32 RYI31 RYJ32 SIE31 SIF32 SSA31 SSB32 TBW31 TBX32 TLS31 TLT32 TVO31 TVP32 UFK31 UFL32 UPG31 UPH32 UZC31 UZD32 VIY31 VIZ32 VSU31 VSV32 WCQ31 WCR32 WMM31 WMN32 WWI31 WWJ32 JW31 JX32 TS36:TS68 AA51:AA68 JW36:JW68 WWI36:WWI68 WMM36:WMM68 WCQ36:WCQ68 VSU36:VSU68 VIY36:VIY68 UZC36:UZC68 UPG36:UPG68 UFK36:UFK68 TVO36:TVO68 TLS36:TLS68 TBW36:TBW68 SSA36:SSA68 SIE36:SIE68 RYI36:RYI68 ROM36:ROM68 REQ36:REQ68 QUU36:QUU68 QKY36:QKY68 QBC36:QBC68 PRG36:PRG68 PHK36:PHK68 OXO36:OXO68 ONS36:ONS68 ODW36:ODW68 NUA36:NUA68 NKE36:NKE68 NAI36:NAI68 MQM36:MQM68 MGQ36:MGQ68 LWU36:LWU68 LMY36:LMY68 LDC36:LDC68 KTG36:KTG68 KJK36:KJK68 JZO36:JZO68 JPS36:JPS68 JFW36:JFW68 IWA36:IWA68 IME36:IME68 ICI36:ICI68 HSM36:HSM68 HIQ36:HIQ68 GYU36:GYU68 GOY36:GOY68 GFC36:GFC68 FVG36:FVG68 FLK36:FLK68 FBO36:FBO68 ERS36:ERS68 EHW36:EHW68 DYA36:DYA68 DOE36:DOE68 DEI36:DEI68 CUM36:CUM68 CKQ36:CKQ68 CAU36:CAU68 BQY36:BQY68 BHC36:BHC68 AXG36:AXG68 ANK36:ANK68 ADO36:ADO68 AA86:AA103">
      <formula1>НДС</formula1>
    </dataValidation>
    <dataValidation type="custom" allowBlank="1" showInputMessage="1" showErrorMessage="1" sqref="WWL983088:WWL983960 AD65584:AD66456 JZ65584:JZ66456 TV65584:TV66456 ADR65584:ADR66456 ANN65584:ANN66456 AXJ65584:AXJ66456 BHF65584:BHF66456 BRB65584:BRB66456 CAX65584:CAX66456 CKT65584:CKT66456 CUP65584:CUP66456 DEL65584:DEL66456 DOH65584:DOH66456 DYD65584:DYD66456 EHZ65584:EHZ66456 ERV65584:ERV66456 FBR65584:FBR66456 FLN65584:FLN66456 FVJ65584:FVJ66456 GFF65584:GFF66456 GPB65584:GPB66456 GYX65584:GYX66456 HIT65584:HIT66456 HSP65584:HSP66456 ICL65584:ICL66456 IMH65584:IMH66456 IWD65584:IWD66456 JFZ65584:JFZ66456 JPV65584:JPV66456 JZR65584:JZR66456 KJN65584:KJN66456 KTJ65584:KTJ66456 LDF65584:LDF66456 LNB65584:LNB66456 LWX65584:LWX66456 MGT65584:MGT66456 MQP65584:MQP66456 NAL65584:NAL66456 NKH65584:NKH66456 NUD65584:NUD66456 ODZ65584:ODZ66456 ONV65584:ONV66456 OXR65584:OXR66456 PHN65584:PHN66456 PRJ65584:PRJ66456 QBF65584:QBF66456 QLB65584:QLB66456 QUX65584:QUX66456 RET65584:RET66456 ROP65584:ROP66456 RYL65584:RYL66456 SIH65584:SIH66456 SSD65584:SSD66456 TBZ65584:TBZ66456 TLV65584:TLV66456 TVR65584:TVR66456 UFN65584:UFN66456 UPJ65584:UPJ66456 UZF65584:UZF66456 VJB65584:VJB66456 VSX65584:VSX66456 WCT65584:WCT66456 WMP65584:WMP66456 WWL65584:WWL66456 AD131120:AD131992 JZ131120:JZ131992 TV131120:TV131992 ADR131120:ADR131992 ANN131120:ANN131992 AXJ131120:AXJ131992 BHF131120:BHF131992 BRB131120:BRB131992 CAX131120:CAX131992 CKT131120:CKT131992 CUP131120:CUP131992 DEL131120:DEL131992 DOH131120:DOH131992 DYD131120:DYD131992 EHZ131120:EHZ131992 ERV131120:ERV131992 FBR131120:FBR131992 FLN131120:FLN131992 FVJ131120:FVJ131992 GFF131120:GFF131992 GPB131120:GPB131992 GYX131120:GYX131992 HIT131120:HIT131992 HSP131120:HSP131992 ICL131120:ICL131992 IMH131120:IMH131992 IWD131120:IWD131992 JFZ131120:JFZ131992 JPV131120:JPV131992 JZR131120:JZR131992 KJN131120:KJN131992 KTJ131120:KTJ131992 LDF131120:LDF131992 LNB131120:LNB131992 LWX131120:LWX131992 MGT131120:MGT131992 MQP131120:MQP131992 NAL131120:NAL131992 NKH131120:NKH131992 NUD131120:NUD131992 ODZ131120:ODZ131992 ONV131120:ONV131992 OXR131120:OXR131992 PHN131120:PHN131992 PRJ131120:PRJ131992 QBF131120:QBF131992 QLB131120:QLB131992 QUX131120:QUX131992 RET131120:RET131992 ROP131120:ROP131992 RYL131120:RYL131992 SIH131120:SIH131992 SSD131120:SSD131992 TBZ131120:TBZ131992 TLV131120:TLV131992 TVR131120:TVR131992 UFN131120:UFN131992 UPJ131120:UPJ131992 UZF131120:UZF131992 VJB131120:VJB131992 VSX131120:VSX131992 WCT131120:WCT131992 WMP131120:WMP131992 WWL131120:WWL131992 AD196656:AD197528 JZ196656:JZ197528 TV196656:TV197528 ADR196656:ADR197528 ANN196656:ANN197528 AXJ196656:AXJ197528 BHF196656:BHF197528 BRB196656:BRB197528 CAX196656:CAX197528 CKT196656:CKT197528 CUP196656:CUP197528 DEL196656:DEL197528 DOH196656:DOH197528 DYD196656:DYD197528 EHZ196656:EHZ197528 ERV196656:ERV197528 FBR196656:FBR197528 FLN196656:FLN197528 FVJ196656:FVJ197528 GFF196656:GFF197528 GPB196656:GPB197528 GYX196656:GYX197528 HIT196656:HIT197528 HSP196656:HSP197528 ICL196656:ICL197528 IMH196656:IMH197528 IWD196656:IWD197528 JFZ196656:JFZ197528 JPV196656:JPV197528 JZR196656:JZR197528 KJN196656:KJN197528 KTJ196656:KTJ197528 LDF196656:LDF197528 LNB196656:LNB197528 LWX196656:LWX197528 MGT196656:MGT197528 MQP196656:MQP197528 NAL196656:NAL197528 NKH196656:NKH197528 NUD196656:NUD197528 ODZ196656:ODZ197528 ONV196656:ONV197528 OXR196656:OXR197528 PHN196656:PHN197528 PRJ196656:PRJ197528 QBF196656:QBF197528 QLB196656:QLB197528 QUX196656:QUX197528 RET196656:RET197528 ROP196656:ROP197528 RYL196656:RYL197528 SIH196656:SIH197528 SSD196656:SSD197528 TBZ196656:TBZ197528 TLV196656:TLV197528 TVR196656:TVR197528 UFN196656:UFN197528 UPJ196656:UPJ197528 UZF196656:UZF197528 VJB196656:VJB197528 VSX196656:VSX197528 WCT196656:WCT197528 WMP196656:WMP197528 WWL196656:WWL197528 AD262192:AD263064 JZ262192:JZ263064 TV262192:TV263064 ADR262192:ADR263064 ANN262192:ANN263064 AXJ262192:AXJ263064 BHF262192:BHF263064 BRB262192:BRB263064 CAX262192:CAX263064 CKT262192:CKT263064 CUP262192:CUP263064 DEL262192:DEL263064 DOH262192:DOH263064 DYD262192:DYD263064 EHZ262192:EHZ263064 ERV262192:ERV263064 FBR262192:FBR263064 FLN262192:FLN263064 FVJ262192:FVJ263064 GFF262192:GFF263064 GPB262192:GPB263064 GYX262192:GYX263064 HIT262192:HIT263064 HSP262192:HSP263064 ICL262192:ICL263064 IMH262192:IMH263064 IWD262192:IWD263064 JFZ262192:JFZ263064 JPV262192:JPV263064 JZR262192:JZR263064 KJN262192:KJN263064 KTJ262192:KTJ263064 LDF262192:LDF263064 LNB262192:LNB263064 LWX262192:LWX263064 MGT262192:MGT263064 MQP262192:MQP263064 NAL262192:NAL263064 NKH262192:NKH263064 NUD262192:NUD263064 ODZ262192:ODZ263064 ONV262192:ONV263064 OXR262192:OXR263064 PHN262192:PHN263064 PRJ262192:PRJ263064 QBF262192:QBF263064 QLB262192:QLB263064 QUX262192:QUX263064 RET262192:RET263064 ROP262192:ROP263064 RYL262192:RYL263064 SIH262192:SIH263064 SSD262192:SSD263064 TBZ262192:TBZ263064 TLV262192:TLV263064 TVR262192:TVR263064 UFN262192:UFN263064 UPJ262192:UPJ263064 UZF262192:UZF263064 VJB262192:VJB263064 VSX262192:VSX263064 WCT262192:WCT263064 WMP262192:WMP263064 WWL262192:WWL263064 AD327728:AD328600 JZ327728:JZ328600 TV327728:TV328600 ADR327728:ADR328600 ANN327728:ANN328600 AXJ327728:AXJ328600 BHF327728:BHF328600 BRB327728:BRB328600 CAX327728:CAX328600 CKT327728:CKT328600 CUP327728:CUP328600 DEL327728:DEL328600 DOH327728:DOH328600 DYD327728:DYD328600 EHZ327728:EHZ328600 ERV327728:ERV328600 FBR327728:FBR328600 FLN327728:FLN328600 FVJ327728:FVJ328600 GFF327728:GFF328600 GPB327728:GPB328600 GYX327728:GYX328600 HIT327728:HIT328600 HSP327728:HSP328600 ICL327728:ICL328600 IMH327728:IMH328600 IWD327728:IWD328600 JFZ327728:JFZ328600 JPV327728:JPV328600 JZR327728:JZR328600 KJN327728:KJN328600 KTJ327728:KTJ328600 LDF327728:LDF328600 LNB327728:LNB328600 LWX327728:LWX328600 MGT327728:MGT328600 MQP327728:MQP328600 NAL327728:NAL328600 NKH327728:NKH328600 NUD327728:NUD328600 ODZ327728:ODZ328600 ONV327728:ONV328600 OXR327728:OXR328600 PHN327728:PHN328600 PRJ327728:PRJ328600 QBF327728:QBF328600 QLB327728:QLB328600 QUX327728:QUX328600 RET327728:RET328600 ROP327728:ROP328600 RYL327728:RYL328600 SIH327728:SIH328600 SSD327728:SSD328600 TBZ327728:TBZ328600 TLV327728:TLV328600 TVR327728:TVR328600 UFN327728:UFN328600 UPJ327728:UPJ328600 UZF327728:UZF328600 VJB327728:VJB328600 VSX327728:VSX328600 WCT327728:WCT328600 WMP327728:WMP328600 WWL327728:WWL328600 AD393264:AD394136 JZ393264:JZ394136 TV393264:TV394136 ADR393264:ADR394136 ANN393264:ANN394136 AXJ393264:AXJ394136 BHF393264:BHF394136 BRB393264:BRB394136 CAX393264:CAX394136 CKT393264:CKT394136 CUP393264:CUP394136 DEL393264:DEL394136 DOH393264:DOH394136 DYD393264:DYD394136 EHZ393264:EHZ394136 ERV393264:ERV394136 FBR393264:FBR394136 FLN393264:FLN394136 FVJ393264:FVJ394136 GFF393264:GFF394136 GPB393264:GPB394136 GYX393264:GYX394136 HIT393264:HIT394136 HSP393264:HSP394136 ICL393264:ICL394136 IMH393264:IMH394136 IWD393264:IWD394136 JFZ393264:JFZ394136 JPV393264:JPV394136 JZR393264:JZR394136 KJN393264:KJN394136 KTJ393264:KTJ394136 LDF393264:LDF394136 LNB393264:LNB394136 LWX393264:LWX394136 MGT393264:MGT394136 MQP393264:MQP394136 NAL393264:NAL394136 NKH393264:NKH394136 NUD393264:NUD394136 ODZ393264:ODZ394136 ONV393264:ONV394136 OXR393264:OXR394136 PHN393264:PHN394136 PRJ393264:PRJ394136 QBF393264:QBF394136 QLB393264:QLB394136 QUX393264:QUX394136 RET393264:RET394136 ROP393264:ROP394136 RYL393264:RYL394136 SIH393264:SIH394136 SSD393264:SSD394136 TBZ393264:TBZ394136 TLV393264:TLV394136 TVR393264:TVR394136 UFN393264:UFN394136 UPJ393264:UPJ394136 UZF393264:UZF394136 VJB393264:VJB394136 VSX393264:VSX394136 WCT393264:WCT394136 WMP393264:WMP394136 WWL393264:WWL394136 AD458800:AD459672 JZ458800:JZ459672 TV458800:TV459672 ADR458800:ADR459672 ANN458800:ANN459672 AXJ458800:AXJ459672 BHF458800:BHF459672 BRB458800:BRB459672 CAX458800:CAX459672 CKT458800:CKT459672 CUP458800:CUP459672 DEL458800:DEL459672 DOH458800:DOH459672 DYD458800:DYD459672 EHZ458800:EHZ459672 ERV458800:ERV459672 FBR458800:FBR459672 FLN458800:FLN459672 FVJ458800:FVJ459672 GFF458800:GFF459672 GPB458800:GPB459672 GYX458800:GYX459672 HIT458800:HIT459672 HSP458800:HSP459672 ICL458800:ICL459672 IMH458800:IMH459672 IWD458800:IWD459672 JFZ458800:JFZ459672 JPV458800:JPV459672 JZR458800:JZR459672 KJN458800:KJN459672 KTJ458800:KTJ459672 LDF458800:LDF459672 LNB458800:LNB459672 LWX458800:LWX459672 MGT458800:MGT459672 MQP458800:MQP459672 NAL458800:NAL459672 NKH458800:NKH459672 NUD458800:NUD459672 ODZ458800:ODZ459672 ONV458800:ONV459672 OXR458800:OXR459672 PHN458800:PHN459672 PRJ458800:PRJ459672 QBF458800:QBF459672 QLB458800:QLB459672 QUX458800:QUX459672 RET458800:RET459672 ROP458800:ROP459672 RYL458800:RYL459672 SIH458800:SIH459672 SSD458800:SSD459672 TBZ458800:TBZ459672 TLV458800:TLV459672 TVR458800:TVR459672 UFN458800:UFN459672 UPJ458800:UPJ459672 UZF458800:UZF459672 VJB458800:VJB459672 VSX458800:VSX459672 WCT458800:WCT459672 WMP458800:WMP459672 WWL458800:WWL459672 AD524336:AD525208 JZ524336:JZ525208 TV524336:TV525208 ADR524336:ADR525208 ANN524336:ANN525208 AXJ524336:AXJ525208 BHF524336:BHF525208 BRB524336:BRB525208 CAX524336:CAX525208 CKT524336:CKT525208 CUP524336:CUP525208 DEL524336:DEL525208 DOH524336:DOH525208 DYD524336:DYD525208 EHZ524336:EHZ525208 ERV524336:ERV525208 FBR524336:FBR525208 FLN524336:FLN525208 FVJ524336:FVJ525208 GFF524336:GFF525208 GPB524336:GPB525208 GYX524336:GYX525208 HIT524336:HIT525208 HSP524336:HSP525208 ICL524336:ICL525208 IMH524336:IMH525208 IWD524336:IWD525208 JFZ524336:JFZ525208 JPV524336:JPV525208 JZR524336:JZR525208 KJN524336:KJN525208 KTJ524336:KTJ525208 LDF524336:LDF525208 LNB524336:LNB525208 LWX524336:LWX525208 MGT524336:MGT525208 MQP524336:MQP525208 NAL524336:NAL525208 NKH524336:NKH525208 NUD524336:NUD525208 ODZ524336:ODZ525208 ONV524336:ONV525208 OXR524336:OXR525208 PHN524336:PHN525208 PRJ524336:PRJ525208 QBF524336:QBF525208 QLB524336:QLB525208 QUX524336:QUX525208 RET524336:RET525208 ROP524336:ROP525208 RYL524336:RYL525208 SIH524336:SIH525208 SSD524336:SSD525208 TBZ524336:TBZ525208 TLV524336:TLV525208 TVR524336:TVR525208 UFN524336:UFN525208 UPJ524336:UPJ525208 UZF524336:UZF525208 VJB524336:VJB525208 VSX524336:VSX525208 WCT524336:WCT525208 WMP524336:WMP525208 WWL524336:WWL525208 AD589872:AD590744 JZ589872:JZ590744 TV589872:TV590744 ADR589872:ADR590744 ANN589872:ANN590744 AXJ589872:AXJ590744 BHF589872:BHF590744 BRB589872:BRB590744 CAX589872:CAX590744 CKT589872:CKT590744 CUP589872:CUP590744 DEL589872:DEL590744 DOH589872:DOH590744 DYD589872:DYD590744 EHZ589872:EHZ590744 ERV589872:ERV590744 FBR589872:FBR590744 FLN589872:FLN590744 FVJ589872:FVJ590744 GFF589872:GFF590744 GPB589872:GPB590744 GYX589872:GYX590744 HIT589872:HIT590744 HSP589872:HSP590744 ICL589872:ICL590744 IMH589872:IMH590744 IWD589872:IWD590744 JFZ589872:JFZ590744 JPV589872:JPV590744 JZR589872:JZR590744 KJN589872:KJN590744 KTJ589872:KTJ590744 LDF589872:LDF590744 LNB589872:LNB590744 LWX589872:LWX590744 MGT589872:MGT590744 MQP589872:MQP590744 NAL589872:NAL590744 NKH589872:NKH590744 NUD589872:NUD590744 ODZ589872:ODZ590744 ONV589872:ONV590744 OXR589872:OXR590744 PHN589872:PHN590744 PRJ589872:PRJ590744 QBF589872:QBF590744 QLB589872:QLB590744 QUX589872:QUX590744 RET589872:RET590744 ROP589872:ROP590744 RYL589872:RYL590744 SIH589872:SIH590744 SSD589872:SSD590744 TBZ589872:TBZ590744 TLV589872:TLV590744 TVR589872:TVR590744 UFN589872:UFN590744 UPJ589872:UPJ590744 UZF589872:UZF590744 VJB589872:VJB590744 VSX589872:VSX590744 WCT589872:WCT590744 WMP589872:WMP590744 WWL589872:WWL590744 AD655408:AD656280 JZ655408:JZ656280 TV655408:TV656280 ADR655408:ADR656280 ANN655408:ANN656280 AXJ655408:AXJ656280 BHF655408:BHF656280 BRB655408:BRB656280 CAX655408:CAX656280 CKT655408:CKT656280 CUP655408:CUP656280 DEL655408:DEL656280 DOH655408:DOH656280 DYD655408:DYD656280 EHZ655408:EHZ656280 ERV655408:ERV656280 FBR655408:FBR656280 FLN655408:FLN656280 FVJ655408:FVJ656280 GFF655408:GFF656280 GPB655408:GPB656280 GYX655408:GYX656280 HIT655408:HIT656280 HSP655408:HSP656280 ICL655408:ICL656280 IMH655408:IMH656280 IWD655408:IWD656280 JFZ655408:JFZ656280 JPV655408:JPV656280 JZR655408:JZR656280 KJN655408:KJN656280 KTJ655408:KTJ656280 LDF655408:LDF656280 LNB655408:LNB656280 LWX655408:LWX656280 MGT655408:MGT656280 MQP655408:MQP656280 NAL655408:NAL656280 NKH655408:NKH656280 NUD655408:NUD656280 ODZ655408:ODZ656280 ONV655408:ONV656280 OXR655408:OXR656280 PHN655408:PHN656280 PRJ655408:PRJ656280 QBF655408:QBF656280 QLB655408:QLB656280 QUX655408:QUX656280 RET655408:RET656280 ROP655408:ROP656280 RYL655408:RYL656280 SIH655408:SIH656280 SSD655408:SSD656280 TBZ655408:TBZ656280 TLV655408:TLV656280 TVR655408:TVR656280 UFN655408:UFN656280 UPJ655408:UPJ656280 UZF655408:UZF656280 VJB655408:VJB656280 VSX655408:VSX656280 WCT655408:WCT656280 WMP655408:WMP656280 WWL655408:WWL656280 AD720944:AD721816 JZ720944:JZ721816 TV720944:TV721816 ADR720944:ADR721816 ANN720944:ANN721816 AXJ720944:AXJ721816 BHF720944:BHF721816 BRB720944:BRB721816 CAX720944:CAX721816 CKT720944:CKT721816 CUP720944:CUP721816 DEL720944:DEL721816 DOH720944:DOH721816 DYD720944:DYD721816 EHZ720944:EHZ721816 ERV720944:ERV721816 FBR720944:FBR721816 FLN720944:FLN721816 FVJ720944:FVJ721816 GFF720944:GFF721816 GPB720944:GPB721816 GYX720944:GYX721816 HIT720944:HIT721816 HSP720944:HSP721816 ICL720944:ICL721816 IMH720944:IMH721816 IWD720944:IWD721816 JFZ720944:JFZ721816 JPV720944:JPV721816 JZR720944:JZR721816 KJN720944:KJN721816 KTJ720944:KTJ721816 LDF720944:LDF721816 LNB720944:LNB721816 LWX720944:LWX721816 MGT720944:MGT721816 MQP720944:MQP721816 NAL720944:NAL721816 NKH720944:NKH721816 NUD720944:NUD721816 ODZ720944:ODZ721816 ONV720944:ONV721816 OXR720944:OXR721816 PHN720944:PHN721816 PRJ720944:PRJ721816 QBF720944:QBF721816 QLB720944:QLB721816 QUX720944:QUX721816 RET720944:RET721816 ROP720944:ROP721816 RYL720944:RYL721816 SIH720944:SIH721816 SSD720944:SSD721816 TBZ720944:TBZ721816 TLV720944:TLV721816 TVR720944:TVR721816 UFN720944:UFN721816 UPJ720944:UPJ721816 UZF720944:UZF721816 VJB720944:VJB721816 VSX720944:VSX721816 WCT720944:WCT721816 WMP720944:WMP721816 WWL720944:WWL721816 AD786480:AD787352 JZ786480:JZ787352 TV786480:TV787352 ADR786480:ADR787352 ANN786480:ANN787352 AXJ786480:AXJ787352 BHF786480:BHF787352 BRB786480:BRB787352 CAX786480:CAX787352 CKT786480:CKT787352 CUP786480:CUP787352 DEL786480:DEL787352 DOH786480:DOH787352 DYD786480:DYD787352 EHZ786480:EHZ787352 ERV786480:ERV787352 FBR786480:FBR787352 FLN786480:FLN787352 FVJ786480:FVJ787352 GFF786480:GFF787352 GPB786480:GPB787352 GYX786480:GYX787352 HIT786480:HIT787352 HSP786480:HSP787352 ICL786480:ICL787352 IMH786480:IMH787352 IWD786480:IWD787352 JFZ786480:JFZ787352 JPV786480:JPV787352 JZR786480:JZR787352 KJN786480:KJN787352 KTJ786480:KTJ787352 LDF786480:LDF787352 LNB786480:LNB787352 LWX786480:LWX787352 MGT786480:MGT787352 MQP786480:MQP787352 NAL786480:NAL787352 NKH786480:NKH787352 NUD786480:NUD787352 ODZ786480:ODZ787352 ONV786480:ONV787352 OXR786480:OXR787352 PHN786480:PHN787352 PRJ786480:PRJ787352 QBF786480:QBF787352 QLB786480:QLB787352 QUX786480:QUX787352 RET786480:RET787352 ROP786480:ROP787352 RYL786480:RYL787352 SIH786480:SIH787352 SSD786480:SSD787352 TBZ786480:TBZ787352 TLV786480:TLV787352 TVR786480:TVR787352 UFN786480:UFN787352 UPJ786480:UPJ787352 UZF786480:UZF787352 VJB786480:VJB787352 VSX786480:VSX787352 WCT786480:WCT787352 WMP786480:WMP787352 WWL786480:WWL787352 AD852016:AD852888 JZ852016:JZ852888 TV852016:TV852888 ADR852016:ADR852888 ANN852016:ANN852888 AXJ852016:AXJ852888 BHF852016:BHF852888 BRB852016:BRB852888 CAX852016:CAX852888 CKT852016:CKT852888 CUP852016:CUP852888 DEL852016:DEL852888 DOH852016:DOH852888 DYD852016:DYD852888 EHZ852016:EHZ852888 ERV852016:ERV852888 FBR852016:FBR852888 FLN852016:FLN852888 FVJ852016:FVJ852888 GFF852016:GFF852888 GPB852016:GPB852888 GYX852016:GYX852888 HIT852016:HIT852888 HSP852016:HSP852888 ICL852016:ICL852888 IMH852016:IMH852888 IWD852016:IWD852888 JFZ852016:JFZ852888 JPV852016:JPV852888 JZR852016:JZR852888 KJN852016:KJN852888 KTJ852016:KTJ852888 LDF852016:LDF852888 LNB852016:LNB852888 LWX852016:LWX852888 MGT852016:MGT852888 MQP852016:MQP852888 NAL852016:NAL852888 NKH852016:NKH852888 NUD852016:NUD852888 ODZ852016:ODZ852888 ONV852016:ONV852888 OXR852016:OXR852888 PHN852016:PHN852888 PRJ852016:PRJ852888 QBF852016:QBF852888 QLB852016:QLB852888 QUX852016:QUX852888 RET852016:RET852888 ROP852016:ROP852888 RYL852016:RYL852888 SIH852016:SIH852888 SSD852016:SSD852888 TBZ852016:TBZ852888 TLV852016:TLV852888 TVR852016:TVR852888 UFN852016:UFN852888 UPJ852016:UPJ852888 UZF852016:UZF852888 VJB852016:VJB852888 VSX852016:VSX852888 WCT852016:WCT852888 WMP852016:WMP852888 WWL852016:WWL852888 AD917552:AD918424 JZ917552:JZ918424 TV917552:TV918424 ADR917552:ADR918424 ANN917552:ANN918424 AXJ917552:AXJ918424 BHF917552:BHF918424 BRB917552:BRB918424 CAX917552:CAX918424 CKT917552:CKT918424 CUP917552:CUP918424 DEL917552:DEL918424 DOH917552:DOH918424 DYD917552:DYD918424 EHZ917552:EHZ918424 ERV917552:ERV918424 FBR917552:FBR918424 FLN917552:FLN918424 FVJ917552:FVJ918424 GFF917552:GFF918424 GPB917552:GPB918424 GYX917552:GYX918424 HIT917552:HIT918424 HSP917552:HSP918424 ICL917552:ICL918424 IMH917552:IMH918424 IWD917552:IWD918424 JFZ917552:JFZ918424 JPV917552:JPV918424 JZR917552:JZR918424 KJN917552:KJN918424 KTJ917552:KTJ918424 LDF917552:LDF918424 LNB917552:LNB918424 LWX917552:LWX918424 MGT917552:MGT918424 MQP917552:MQP918424 NAL917552:NAL918424 NKH917552:NKH918424 NUD917552:NUD918424 ODZ917552:ODZ918424 ONV917552:ONV918424 OXR917552:OXR918424 PHN917552:PHN918424 PRJ917552:PRJ918424 QBF917552:QBF918424 QLB917552:QLB918424 QUX917552:QUX918424 RET917552:RET918424 ROP917552:ROP918424 RYL917552:RYL918424 SIH917552:SIH918424 SSD917552:SSD918424 TBZ917552:TBZ918424 TLV917552:TLV918424 TVR917552:TVR918424 UFN917552:UFN918424 UPJ917552:UPJ918424 UZF917552:UZF918424 VJB917552:VJB918424 VSX917552:VSX918424 WCT917552:WCT918424 WMP917552:WMP918424 WWL917552:WWL918424 AD983088:AD983960 JZ983088:JZ983960 TV983088:TV983960 ADR983088:ADR983960 ANN983088:ANN983960 AXJ983088:AXJ983960 BHF983088:BHF983960 BRB983088:BRB983960 CAX983088:CAX983960 CKT983088:CKT983960 CUP983088:CUP983960 DEL983088:DEL983960 DOH983088:DOH983960 DYD983088:DYD983960 EHZ983088:EHZ983960 ERV983088:ERV983960 FBR983088:FBR983960 FLN983088:FLN983960 FVJ983088:FVJ983960 GFF983088:GFF983960 GPB983088:GPB983960 GYX983088:GYX983960 HIT983088:HIT983960 HSP983088:HSP983960 ICL983088:ICL983960 IMH983088:IMH983960 IWD983088:IWD983960 JFZ983088:JFZ983960 JPV983088:JPV983960 JZR983088:JZR983960 KJN983088:KJN983960 KTJ983088:KTJ983960 LDF983088:LDF983960 LNB983088:LNB983960 LWX983088:LWX983960 MGT983088:MGT983960 MQP983088:MQP983960 NAL983088:NAL983960 NKH983088:NKH983960 NUD983088:NUD983960 ODZ983088:ODZ983960 ONV983088:ONV983960 OXR983088:OXR983960 PHN983088:PHN983960 PRJ983088:PRJ983960 QBF983088:QBF983960 QLB983088:QLB983960 QUX983088:QUX983960 RET983088:RET983960 ROP983088:ROP983960 RYL983088:RYL983960 SIH983088:SIH983960 SSD983088:SSD983960 TBZ983088:TBZ983960 TLV983088:TLV983960 TVR983088:TVR983960 UFN983088:UFN983960 UPJ983088:UPJ983960 UZF983088:UZF983960 VJB983088:VJB983960 VSX983088:VSX983960 WCT983088:WCT983960 WMP983088:WMP983960 AD126:AD920 JZ126:JZ920 WWL126:WWL920 WMP126:WMP920 WCT126:WCT920 VSX126:VSX920 VJB126:VJB920 UZF126:UZF920 UPJ126:UPJ920 UFN126:UFN920 TVR126:TVR920 TLV126:TLV920 TBZ126:TBZ920 SSD126:SSD920 SIH126:SIH920 RYL126:RYL920 ROP126:ROP920 RET126:RET920 QUX126:QUX920 QLB126:QLB920 QBF126:QBF920 PRJ126:PRJ920 PHN126:PHN920 OXR126:OXR920 ONV126:ONV920 ODZ126:ODZ920 NUD126:NUD920 NKH126:NKH920 NAL126:NAL920 MQP126:MQP920 MGT126:MGT920 LWX126:LWX920 LNB126:LNB920 LDF126:LDF920 KTJ126:KTJ920 KJN126:KJN920 JZR126:JZR920 JPV126:JPV920 JFZ126:JFZ920 IWD126:IWD920 IMH126:IMH920 ICL126:ICL920 HSP126:HSP920 HIT126:HIT920 GYX126:GYX920 GPB126:GPB920 GFF126:GFF920 FVJ126:FVJ920 FLN126:FLN920 FBR126:FBR920 ERV126:ERV920 EHZ126:EHZ920 DYD126:DYD920 DOH126:DOH920 DEL126:DEL920 CUP126:CUP920 CKT126:CKT920 CAX126:CAX920 BRB126:BRB920 BHF126:BHF920 AXJ126:AXJ920 ANN126:ANN920 ADR126:ADR920 TV126:TV920 AC31:AD31 AL32 AH32 AP32 WMQ32 WCU32 VSY32 VJC32 UZG32 UPK32 UFO32 TVS32 TLW32 TCA32 SSE32 SII32 RYM32 ROQ32 REU32 QUY32 QLC32 QBG32 PRK32 PHO32 OXS32 ONW32 OEA32 NUE32 NKI32 NAM32 MQQ32 MGU32 LWY32 LNC32 LDG32 KTK32 KJO32 JZS32 JPW32 JGA32 IWE32 IMI32 ICM32 HSQ32 HIU32 GYY32 GPC32 GFG32 FVK32 FLO32 FBS32 ERW32 EIA32 DYE32 DOI32 DEM32 CUQ32 CKU32 CAY32 BRC32 BHG32 AXK32 ANO32 ADS32 TW32 KA32 WWM32 AC64:AC68 AC36:AD56 AC58:AD62 AC71:AC91 AC93:AC97 WMP33 WCT33 VSX33 VJB33 UZF33 UPJ33 UFN33 TVR33 TLV33 TBZ33 SSD33 SIH33 RYL33 ROP33 RET33 QUX33 QLB33 QBF33 PRJ33 PHN33 OXR33 ONV33 ODZ33 NUD33 NKH33 NAL33 MQP33 MGT33 LWX33 LNB33 LDF33 KTJ33 KJN33 JZR33 JPV33 JFZ33 IWD33 IMH33 ICL33 HSP33 HIT33 GYX33 GPB33 GFF33 FVJ33 FLN33 FBR33 ERV33 EHZ33 DYD33 DOH33 DEL33 CUP33 CKT33 CAX33 BRB33 BHF33 AXJ33 ANN33 ADR33 TV33 JZ33 WWL33 AD32:AD33 AD71:AD104 TV36:TV68 ADR36:ADR68 ANN36:ANN68 AXJ36:AXJ68 BHF36:BHF68 BRB36:BRB68 CAX36:CAX68 CKT36:CKT68 CUP36:CUP68 DEL36:DEL68 DOH36:DOH68 DYD36:DYD68 EHZ36:EHZ68 ERV36:ERV68 FBR36:FBR68 FLN36:FLN68 FVJ36:FVJ68 GFF36:GFF68 GPB36:GPB68 GYX36:GYX68 HIT36:HIT68 HSP36:HSP68 ICL36:ICL68 IMH36:IMH68 IWD36:IWD68 JFZ36:JFZ68 JPV36:JPV68 JZR36:JZR68 KJN36:KJN68 KTJ36:KTJ68 LDF36:LDF68 LNB36:LNB68 LWX36:LWX68 MGT36:MGT68 MQP36:MQP68 NAL36:NAL68 NKH36:NKH68 NUD36:NUD68 ODZ36:ODZ68 ONV36:ONV68 OXR36:OXR68 PHN36:PHN68 PRJ36:PRJ68 QBF36:QBF68 QLB36:QLB68 QUX36:QUX68 RET36:RET68 ROP36:ROP68 RYL36:RYL68 SIH36:SIH68 SSD36:SSD68 TBZ36:TBZ68 TLV36:TLV68 TVR36:TVR68 UFN36:UFN68 UPJ36:UPJ68 UZF36:UZF68 VJB36:VJB68 VSX36:VSX68 WCT36:WCT68 WMP36:WMP68 WWL36:WWL68 JZ36:JZ68 JZ71:JZ104 WWL71:WWL104 WMP71:WMP104 WCT71:WCT104 VSX71:VSX104 VJB71:VJB104 UZF71:UZF104 UPJ71:UPJ104 UFN71:UFN104 TVR71:TVR104 TLV71:TLV104 TBZ71:TBZ104 SSD71:SSD104 SIH71:SIH104 RYL71:RYL104 ROP71:ROP104 RET71:RET104 QUX71:QUX104 QLB71:QLB104 QBF71:QBF104 PRJ71:PRJ104 PHN71:PHN104 OXR71:OXR104 ONV71:ONV104 ODZ71:ODZ104 NUD71:NUD104 NKH71:NKH104 NAL71:NAL104 MQP71:MQP104 MGT71:MGT104 LWX71:LWX104 LNB71:LNB104 LDF71:LDF104 KTJ71:KTJ104 KJN71:KJN104 JZR71:JZR104 JPV71:JPV104 JFZ71:JFZ104 IWD71:IWD104 IMH71:IMH104 ICL71:ICL104 HSP71:HSP104 HIT71:HIT104 GYX71:GYX104 GPB71:GPB104 GFF71:GFF104 FVJ71:FVJ104 FLN71:FLN104 FBR71:FBR104 ERV71:ERV104 EHZ71:EHZ104 DYD71:DYD104 DOH71:DOH104 DEL71:DEL104 CUP71:CUP104 CKT71:CKT104 CAX71:CAX104 BRB71:BRB104 BHF71:BHF104 AXJ71:AXJ104 ANN71:ANN104 ADR71:ADR104 TV71:TV104 WCT8:WCT31 WMP8:WMP31 WWL8:WWL31 JZ8:JZ31 TV8:TV31 ADR8:ADR31 ANN8:ANN31 AXJ8:AXJ31 BHF8:BHF31 BRB8:BRB31 CAX8:CAX31 CKT8:CKT31 CUP8:CUP31 DEL8:DEL31 DOH8:DOH31 DYD8:DYD31 EHZ8:EHZ31 ERV8:ERV31 FBR8:FBR31 FLN8:FLN31 FVJ8:FVJ31 GFF8:GFF31 GPB8:GPB31 GYX8:GYX31 HIT8:HIT31 HSP8:HSP31 ICL8:ICL31 IMH8:IMH31 IWD8:IWD31 JFZ8:JFZ31 JPV8:JPV31 JZR8:JZR31 KJN8:KJN31 KTJ8:KTJ31 LDF8:LDF31 LNB8:LNB31 LWX8:LWX31 MGT8:MGT31 MQP8:MQP31 NAL8:NAL31 NKH8:NKH31 NUD8:NUD31 ODZ8:ODZ31 ONV8:ONV31 OXR8:OXR31 PHN8:PHN31 PRJ8:PRJ31 QBF8:QBF31 QLB8:QLB31 QUX8:QUX31 RET8:RET31 ROP8:ROP31 RYL8:RYL31 SIH8:SIH31 SSD8:SSD31 TBZ8:TBZ31 TLV8:TLV31 TVR8:TVR31 UFN8:UFN31 UPJ8:UPJ31 UZF8:UZF31 VJB8:VJB31 VSX8:VSX31 AD8:AD30">
      <formula1>AA8*AB8</formula1>
    </dataValidation>
    <dataValidation type="whole" allowBlank="1" showInputMessage="1" showErrorMessage="1" sqref="W65584:Y66456 JS65584:JU66456 TO65584:TQ66456 ADK65584:ADM66456 ANG65584:ANI66456 AXC65584:AXE66456 BGY65584:BHA66456 BQU65584:BQW66456 CAQ65584:CAS66456 CKM65584:CKO66456 CUI65584:CUK66456 DEE65584:DEG66456 DOA65584:DOC66456 DXW65584:DXY66456 EHS65584:EHU66456 ERO65584:ERQ66456 FBK65584:FBM66456 FLG65584:FLI66456 FVC65584:FVE66456 GEY65584:GFA66456 GOU65584:GOW66456 GYQ65584:GYS66456 HIM65584:HIO66456 HSI65584:HSK66456 ICE65584:ICG66456 IMA65584:IMC66456 IVW65584:IVY66456 JFS65584:JFU66456 JPO65584:JPQ66456 JZK65584:JZM66456 KJG65584:KJI66456 KTC65584:KTE66456 LCY65584:LDA66456 LMU65584:LMW66456 LWQ65584:LWS66456 MGM65584:MGO66456 MQI65584:MQK66456 NAE65584:NAG66456 NKA65584:NKC66456 NTW65584:NTY66456 ODS65584:ODU66456 ONO65584:ONQ66456 OXK65584:OXM66456 PHG65584:PHI66456 PRC65584:PRE66456 QAY65584:QBA66456 QKU65584:QKW66456 QUQ65584:QUS66456 REM65584:REO66456 ROI65584:ROK66456 RYE65584:RYG66456 SIA65584:SIC66456 SRW65584:SRY66456 TBS65584:TBU66456 TLO65584:TLQ66456 TVK65584:TVM66456 UFG65584:UFI66456 UPC65584:UPE66456 UYY65584:UZA66456 VIU65584:VIW66456 VSQ65584:VSS66456 WCM65584:WCO66456 WMI65584:WMK66456 WWE65584:WWG66456 W131120:Y131992 JS131120:JU131992 TO131120:TQ131992 ADK131120:ADM131992 ANG131120:ANI131992 AXC131120:AXE131992 BGY131120:BHA131992 BQU131120:BQW131992 CAQ131120:CAS131992 CKM131120:CKO131992 CUI131120:CUK131992 DEE131120:DEG131992 DOA131120:DOC131992 DXW131120:DXY131992 EHS131120:EHU131992 ERO131120:ERQ131992 FBK131120:FBM131992 FLG131120:FLI131992 FVC131120:FVE131992 GEY131120:GFA131992 GOU131120:GOW131992 GYQ131120:GYS131992 HIM131120:HIO131992 HSI131120:HSK131992 ICE131120:ICG131992 IMA131120:IMC131992 IVW131120:IVY131992 JFS131120:JFU131992 JPO131120:JPQ131992 JZK131120:JZM131992 KJG131120:KJI131992 KTC131120:KTE131992 LCY131120:LDA131992 LMU131120:LMW131992 LWQ131120:LWS131992 MGM131120:MGO131992 MQI131120:MQK131992 NAE131120:NAG131992 NKA131120:NKC131992 NTW131120:NTY131992 ODS131120:ODU131992 ONO131120:ONQ131992 OXK131120:OXM131992 PHG131120:PHI131992 PRC131120:PRE131992 QAY131120:QBA131992 QKU131120:QKW131992 QUQ131120:QUS131992 REM131120:REO131992 ROI131120:ROK131992 RYE131120:RYG131992 SIA131120:SIC131992 SRW131120:SRY131992 TBS131120:TBU131992 TLO131120:TLQ131992 TVK131120:TVM131992 UFG131120:UFI131992 UPC131120:UPE131992 UYY131120:UZA131992 VIU131120:VIW131992 VSQ131120:VSS131992 WCM131120:WCO131992 WMI131120:WMK131992 WWE131120:WWG131992 W196656:Y197528 JS196656:JU197528 TO196656:TQ197528 ADK196656:ADM197528 ANG196656:ANI197528 AXC196656:AXE197528 BGY196656:BHA197528 BQU196656:BQW197528 CAQ196656:CAS197528 CKM196656:CKO197528 CUI196656:CUK197528 DEE196656:DEG197528 DOA196656:DOC197528 DXW196656:DXY197528 EHS196656:EHU197528 ERO196656:ERQ197528 FBK196656:FBM197528 FLG196656:FLI197528 FVC196656:FVE197528 GEY196656:GFA197528 GOU196656:GOW197528 GYQ196656:GYS197528 HIM196656:HIO197528 HSI196656:HSK197528 ICE196656:ICG197528 IMA196656:IMC197528 IVW196656:IVY197528 JFS196656:JFU197528 JPO196656:JPQ197528 JZK196656:JZM197528 KJG196656:KJI197528 KTC196656:KTE197528 LCY196656:LDA197528 LMU196656:LMW197528 LWQ196656:LWS197528 MGM196656:MGO197528 MQI196656:MQK197528 NAE196656:NAG197528 NKA196656:NKC197528 NTW196656:NTY197528 ODS196656:ODU197528 ONO196656:ONQ197528 OXK196656:OXM197528 PHG196656:PHI197528 PRC196656:PRE197528 QAY196656:QBA197528 QKU196656:QKW197528 QUQ196656:QUS197528 REM196656:REO197528 ROI196656:ROK197528 RYE196656:RYG197528 SIA196656:SIC197528 SRW196656:SRY197528 TBS196656:TBU197528 TLO196656:TLQ197528 TVK196656:TVM197528 UFG196656:UFI197528 UPC196656:UPE197528 UYY196656:UZA197528 VIU196656:VIW197528 VSQ196656:VSS197528 WCM196656:WCO197528 WMI196656:WMK197528 WWE196656:WWG197528 W262192:Y263064 JS262192:JU263064 TO262192:TQ263064 ADK262192:ADM263064 ANG262192:ANI263064 AXC262192:AXE263064 BGY262192:BHA263064 BQU262192:BQW263064 CAQ262192:CAS263064 CKM262192:CKO263064 CUI262192:CUK263064 DEE262192:DEG263064 DOA262192:DOC263064 DXW262192:DXY263064 EHS262192:EHU263064 ERO262192:ERQ263064 FBK262192:FBM263064 FLG262192:FLI263064 FVC262192:FVE263064 GEY262192:GFA263064 GOU262192:GOW263064 GYQ262192:GYS263064 HIM262192:HIO263064 HSI262192:HSK263064 ICE262192:ICG263064 IMA262192:IMC263064 IVW262192:IVY263064 JFS262192:JFU263064 JPO262192:JPQ263064 JZK262192:JZM263064 KJG262192:KJI263064 KTC262192:KTE263064 LCY262192:LDA263064 LMU262192:LMW263064 LWQ262192:LWS263064 MGM262192:MGO263064 MQI262192:MQK263064 NAE262192:NAG263064 NKA262192:NKC263064 NTW262192:NTY263064 ODS262192:ODU263064 ONO262192:ONQ263064 OXK262192:OXM263064 PHG262192:PHI263064 PRC262192:PRE263064 QAY262192:QBA263064 QKU262192:QKW263064 QUQ262192:QUS263064 REM262192:REO263064 ROI262192:ROK263064 RYE262192:RYG263064 SIA262192:SIC263064 SRW262192:SRY263064 TBS262192:TBU263064 TLO262192:TLQ263064 TVK262192:TVM263064 UFG262192:UFI263064 UPC262192:UPE263064 UYY262192:UZA263064 VIU262192:VIW263064 VSQ262192:VSS263064 WCM262192:WCO263064 WMI262192:WMK263064 WWE262192:WWG263064 W327728:Y328600 JS327728:JU328600 TO327728:TQ328600 ADK327728:ADM328600 ANG327728:ANI328600 AXC327728:AXE328600 BGY327728:BHA328600 BQU327728:BQW328600 CAQ327728:CAS328600 CKM327728:CKO328600 CUI327728:CUK328600 DEE327728:DEG328600 DOA327728:DOC328600 DXW327728:DXY328600 EHS327728:EHU328600 ERO327728:ERQ328600 FBK327728:FBM328600 FLG327728:FLI328600 FVC327728:FVE328600 GEY327728:GFA328600 GOU327728:GOW328600 GYQ327728:GYS328600 HIM327728:HIO328600 HSI327728:HSK328600 ICE327728:ICG328600 IMA327728:IMC328600 IVW327728:IVY328600 JFS327728:JFU328600 JPO327728:JPQ328600 JZK327728:JZM328600 KJG327728:KJI328600 KTC327728:KTE328600 LCY327728:LDA328600 LMU327728:LMW328600 LWQ327728:LWS328600 MGM327728:MGO328600 MQI327728:MQK328600 NAE327728:NAG328600 NKA327728:NKC328600 NTW327728:NTY328600 ODS327728:ODU328600 ONO327728:ONQ328600 OXK327728:OXM328600 PHG327728:PHI328600 PRC327728:PRE328600 QAY327728:QBA328600 QKU327728:QKW328600 QUQ327728:QUS328600 REM327728:REO328600 ROI327728:ROK328600 RYE327728:RYG328600 SIA327728:SIC328600 SRW327728:SRY328600 TBS327728:TBU328600 TLO327728:TLQ328600 TVK327728:TVM328600 UFG327728:UFI328600 UPC327728:UPE328600 UYY327728:UZA328600 VIU327728:VIW328600 VSQ327728:VSS328600 WCM327728:WCO328600 WMI327728:WMK328600 WWE327728:WWG328600 W393264:Y394136 JS393264:JU394136 TO393264:TQ394136 ADK393264:ADM394136 ANG393264:ANI394136 AXC393264:AXE394136 BGY393264:BHA394136 BQU393264:BQW394136 CAQ393264:CAS394136 CKM393264:CKO394136 CUI393264:CUK394136 DEE393264:DEG394136 DOA393264:DOC394136 DXW393264:DXY394136 EHS393264:EHU394136 ERO393264:ERQ394136 FBK393264:FBM394136 FLG393264:FLI394136 FVC393264:FVE394136 GEY393264:GFA394136 GOU393264:GOW394136 GYQ393264:GYS394136 HIM393264:HIO394136 HSI393264:HSK394136 ICE393264:ICG394136 IMA393264:IMC394136 IVW393264:IVY394136 JFS393264:JFU394136 JPO393264:JPQ394136 JZK393264:JZM394136 KJG393264:KJI394136 KTC393264:KTE394136 LCY393264:LDA394136 LMU393264:LMW394136 LWQ393264:LWS394136 MGM393264:MGO394136 MQI393264:MQK394136 NAE393264:NAG394136 NKA393264:NKC394136 NTW393264:NTY394136 ODS393264:ODU394136 ONO393264:ONQ394136 OXK393264:OXM394136 PHG393264:PHI394136 PRC393264:PRE394136 QAY393264:QBA394136 QKU393264:QKW394136 QUQ393264:QUS394136 REM393264:REO394136 ROI393264:ROK394136 RYE393264:RYG394136 SIA393264:SIC394136 SRW393264:SRY394136 TBS393264:TBU394136 TLO393264:TLQ394136 TVK393264:TVM394136 UFG393264:UFI394136 UPC393264:UPE394136 UYY393264:UZA394136 VIU393264:VIW394136 VSQ393264:VSS394136 WCM393264:WCO394136 WMI393264:WMK394136 WWE393264:WWG394136 W458800:Y459672 JS458800:JU459672 TO458800:TQ459672 ADK458800:ADM459672 ANG458800:ANI459672 AXC458800:AXE459672 BGY458800:BHA459672 BQU458800:BQW459672 CAQ458800:CAS459672 CKM458800:CKO459672 CUI458800:CUK459672 DEE458800:DEG459672 DOA458800:DOC459672 DXW458800:DXY459672 EHS458800:EHU459672 ERO458800:ERQ459672 FBK458800:FBM459672 FLG458800:FLI459672 FVC458800:FVE459672 GEY458800:GFA459672 GOU458800:GOW459672 GYQ458800:GYS459672 HIM458800:HIO459672 HSI458800:HSK459672 ICE458800:ICG459672 IMA458800:IMC459672 IVW458800:IVY459672 JFS458800:JFU459672 JPO458800:JPQ459672 JZK458800:JZM459672 KJG458800:KJI459672 KTC458800:KTE459672 LCY458800:LDA459672 LMU458800:LMW459672 LWQ458800:LWS459672 MGM458800:MGO459672 MQI458800:MQK459672 NAE458800:NAG459672 NKA458800:NKC459672 NTW458800:NTY459672 ODS458800:ODU459672 ONO458800:ONQ459672 OXK458800:OXM459672 PHG458800:PHI459672 PRC458800:PRE459672 QAY458800:QBA459672 QKU458800:QKW459672 QUQ458800:QUS459672 REM458800:REO459672 ROI458800:ROK459672 RYE458800:RYG459672 SIA458800:SIC459672 SRW458800:SRY459672 TBS458800:TBU459672 TLO458800:TLQ459672 TVK458800:TVM459672 UFG458800:UFI459672 UPC458800:UPE459672 UYY458800:UZA459672 VIU458800:VIW459672 VSQ458800:VSS459672 WCM458800:WCO459672 WMI458800:WMK459672 WWE458800:WWG459672 W524336:Y525208 JS524336:JU525208 TO524336:TQ525208 ADK524336:ADM525208 ANG524336:ANI525208 AXC524336:AXE525208 BGY524336:BHA525208 BQU524336:BQW525208 CAQ524336:CAS525208 CKM524336:CKO525208 CUI524336:CUK525208 DEE524336:DEG525208 DOA524336:DOC525208 DXW524336:DXY525208 EHS524336:EHU525208 ERO524336:ERQ525208 FBK524336:FBM525208 FLG524336:FLI525208 FVC524336:FVE525208 GEY524336:GFA525208 GOU524336:GOW525208 GYQ524336:GYS525208 HIM524336:HIO525208 HSI524336:HSK525208 ICE524336:ICG525208 IMA524336:IMC525208 IVW524336:IVY525208 JFS524336:JFU525208 JPO524336:JPQ525208 JZK524336:JZM525208 KJG524336:KJI525208 KTC524336:KTE525208 LCY524336:LDA525208 LMU524336:LMW525208 LWQ524336:LWS525208 MGM524336:MGO525208 MQI524336:MQK525208 NAE524336:NAG525208 NKA524336:NKC525208 NTW524336:NTY525208 ODS524336:ODU525208 ONO524336:ONQ525208 OXK524336:OXM525208 PHG524336:PHI525208 PRC524336:PRE525208 QAY524336:QBA525208 QKU524336:QKW525208 QUQ524336:QUS525208 REM524336:REO525208 ROI524336:ROK525208 RYE524336:RYG525208 SIA524336:SIC525208 SRW524336:SRY525208 TBS524336:TBU525208 TLO524336:TLQ525208 TVK524336:TVM525208 UFG524336:UFI525208 UPC524336:UPE525208 UYY524336:UZA525208 VIU524336:VIW525208 VSQ524336:VSS525208 WCM524336:WCO525208 WMI524336:WMK525208 WWE524336:WWG525208 W589872:Y590744 JS589872:JU590744 TO589872:TQ590744 ADK589872:ADM590744 ANG589872:ANI590744 AXC589872:AXE590744 BGY589872:BHA590744 BQU589872:BQW590744 CAQ589872:CAS590744 CKM589872:CKO590744 CUI589872:CUK590744 DEE589872:DEG590744 DOA589872:DOC590744 DXW589872:DXY590744 EHS589872:EHU590744 ERO589872:ERQ590744 FBK589872:FBM590744 FLG589872:FLI590744 FVC589872:FVE590744 GEY589872:GFA590744 GOU589872:GOW590744 GYQ589872:GYS590744 HIM589872:HIO590744 HSI589872:HSK590744 ICE589872:ICG590744 IMA589872:IMC590744 IVW589872:IVY590744 JFS589872:JFU590744 JPO589872:JPQ590744 JZK589872:JZM590744 KJG589872:KJI590744 KTC589872:KTE590744 LCY589872:LDA590744 LMU589872:LMW590744 LWQ589872:LWS590744 MGM589872:MGO590744 MQI589872:MQK590744 NAE589872:NAG590744 NKA589872:NKC590744 NTW589872:NTY590744 ODS589872:ODU590744 ONO589872:ONQ590744 OXK589872:OXM590744 PHG589872:PHI590744 PRC589872:PRE590744 QAY589872:QBA590744 QKU589872:QKW590744 QUQ589872:QUS590744 REM589872:REO590744 ROI589872:ROK590744 RYE589872:RYG590744 SIA589872:SIC590744 SRW589872:SRY590744 TBS589872:TBU590744 TLO589872:TLQ590744 TVK589872:TVM590744 UFG589872:UFI590744 UPC589872:UPE590744 UYY589872:UZA590744 VIU589872:VIW590744 VSQ589872:VSS590744 WCM589872:WCO590744 WMI589872:WMK590744 WWE589872:WWG590744 W655408:Y656280 JS655408:JU656280 TO655408:TQ656280 ADK655408:ADM656280 ANG655408:ANI656280 AXC655408:AXE656280 BGY655408:BHA656280 BQU655408:BQW656280 CAQ655408:CAS656280 CKM655408:CKO656280 CUI655408:CUK656280 DEE655408:DEG656280 DOA655408:DOC656280 DXW655408:DXY656280 EHS655408:EHU656280 ERO655408:ERQ656280 FBK655408:FBM656280 FLG655408:FLI656280 FVC655408:FVE656280 GEY655408:GFA656280 GOU655408:GOW656280 GYQ655408:GYS656280 HIM655408:HIO656280 HSI655408:HSK656280 ICE655408:ICG656280 IMA655408:IMC656280 IVW655408:IVY656280 JFS655408:JFU656280 JPO655408:JPQ656280 JZK655408:JZM656280 KJG655408:KJI656280 KTC655408:KTE656280 LCY655408:LDA656280 LMU655408:LMW656280 LWQ655408:LWS656280 MGM655408:MGO656280 MQI655408:MQK656280 NAE655408:NAG656280 NKA655408:NKC656280 NTW655408:NTY656280 ODS655408:ODU656280 ONO655408:ONQ656280 OXK655408:OXM656280 PHG655408:PHI656280 PRC655408:PRE656280 QAY655408:QBA656280 QKU655408:QKW656280 QUQ655408:QUS656280 REM655408:REO656280 ROI655408:ROK656280 RYE655408:RYG656280 SIA655408:SIC656280 SRW655408:SRY656280 TBS655408:TBU656280 TLO655408:TLQ656280 TVK655408:TVM656280 UFG655408:UFI656280 UPC655408:UPE656280 UYY655408:UZA656280 VIU655408:VIW656280 VSQ655408:VSS656280 WCM655408:WCO656280 WMI655408:WMK656280 WWE655408:WWG656280 W720944:Y721816 JS720944:JU721816 TO720944:TQ721816 ADK720944:ADM721816 ANG720944:ANI721816 AXC720944:AXE721816 BGY720944:BHA721816 BQU720944:BQW721816 CAQ720944:CAS721816 CKM720944:CKO721816 CUI720944:CUK721816 DEE720944:DEG721816 DOA720944:DOC721816 DXW720944:DXY721816 EHS720944:EHU721816 ERO720944:ERQ721816 FBK720944:FBM721816 FLG720944:FLI721816 FVC720944:FVE721816 GEY720944:GFA721816 GOU720944:GOW721816 GYQ720944:GYS721816 HIM720944:HIO721816 HSI720944:HSK721816 ICE720944:ICG721816 IMA720944:IMC721816 IVW720944:IVY721816 JFS720944:JFU721816 JPO720944:JPQ721816 JZK720944:JZM721816 KJG720944:KJI721816 KTC720944:KTE721816 LCY720944:LDA721816 LMU720944:LMW721816 LWQ720944:LWS721816 MGM720944:MGO721816 MQI720944:MQK721816 NAE720944:NAG721816 NKA720944:NKC721816 NTW720944:NTY721816 ODS720944:ODU721816 ONO720944:ONQ721816 OXK720944:OXM721816 PHG720944:PHI721816 PRC720944:PRE721816 QAY720944:QBA721816 QKU720944:QKW721816 QUQ720944:QUS721816 REM720944:REO721816 ROI720944:ROK721816 RYE720944:RYG721816 SIA720944:SIC721816 SRW720944:SRY721816 TBS720944:TBU721816 TLO720944:TLQ721816 TVK720944:TVM721816 UFG720944:UFI721816 UPC720944:UPE721816 UYY720944:UZA721816 VIU720944:VIW721816 VSQ720944:VSS721816 WCM720944:WCO721816 WMI720944:WMK721816 WWE720944:WWG721816 W786480:Y787352 JS786480:JU787352 TO786480:TQ787352 ADK786480:ADM787352 ANG786480:ANI787352 AXC786480:AXE787352 BGY786480:BHA787352 BQU786480:BQW787352 CAQ786480:CAS787352 CKM786480:CKO787352 CUI786480:CUK787352 DEE786480:DEG787352 DOA786480:DOC787352 DXW786480:DXY787352 EHS786480:EHU787352 ERO786480:ERQ787352 FBK786480:FBM787352 FLG786480:FLI787352 FVC786480:FVE787352 GEY786480:GFA787352 GOU786480:GOW787352 GYQ786480:GYS787352 HIM786480:HIO787352 HSI786480:HSK787352 ICE786480:ICG787352 IMA786480:IMC787352 IVW786480:IVY787352 JFS786480:JFU787352 JPO786480:JPQ787352 JZK786480:JZM787352 KJG786480:KJI787352 KTC786480:KTE787352 LCY786480:LDA787352 LMU786480:LMW787352 LWQ786480:LWS787352 MGM786480:MGO787352 MQI786480:MQK787352 NAE786480:NAG787352 NKA786480:NKC787352 NTW786480:NTY787352 ODS786480:ODU787352 ONO786480:ONQ787352 OXK786480:OXM787352 PHG786480:PHI787352 PRC786480:PRE787352 QAY786480:QBA787352 QKU786480:QKW787352 QUQ786480:QUS787352 REM786480:REO787352 ROI786480:ROK787352 RYE786480:RYG787352 SIA786480:SIC787352 SRW786480:SRY787352 TBS786480:TBU787352 TLO786480:TLQ787352 TVK786480:TVM787352 UFG786480:UFI787352 UPC786480:UPE787352 UYY786480:UZA787352 VIU786480:VIW787352 VSQ786480:VSS787352 WCM786480:WCO787352 WMI786480:WMK787352 WWE786480:WWG787352 W852016:Y852888 JS852016:JU852888 TO852016:TQ852888 ADK852016:ADM852888 ANG852016:ANI852888 AXC852016:AXE852888 BGY852016:BHA852888 BQU852016:BQW852888 CAQ852016:CAS852888 CKM852016:CKO852888 CUI852016:CUK852888 DEE852016:DEG852888 DOA852016:DOC852888 DXW852016:DXY852888 EHS852016:EHU852888 ERO852016:ERQ852888 FBK852016:FBM852888 FLG852016:FLI852888 FVC852016:FVE852888 GEY852016:GFA852888 GOU852016:GOW852888 GYQ852016:GYS852888 HIM852016:HIO852888 HSI852016:HSK852888 ICE852016:ICG852888 IMA852016:IMC852888 IVW852016:IVY852888 JFS852016:JFU852888 JPO852016:JPQ852888 JZK852016:JZM852888 KJG852016:KJI852888 KTC852016:KTE852888 LCY852016:LDA852888 LMU852016:LMW852888 LWQ852016:LWS852888 MGM852016:MGO852888 MQI852016:MQK852888 NAE852016:NAG852888 NKA852016:NKC852888 NTW852016:NTY852888 ODS852016:ODU852888 ONO852016:ONQ852888 OXK852016:OXM852888 PHG852016:PHI852888 PRC852016:PRE852888 QAY852016:QBA852888 QKU852016:QKW852888 QUQ852016:QUS852888 REM852016:REO852888 ROI852016:ROK852888 RYE852016:RYG852888 SIA852016:SIC852888 SRW852016:SRY852888 TBS852016:TBU852888 TLO852016:TLQ852888 TVK852016:TVM852888 UFG852016:UFI852888 UPC852016:UPE852888 UYY852016:UZA852888 VIU852016:VIW852888 VSQ852016:VSS852888 WCM852016:WCO852888 WMI852016:WMK852888 WWE852016:WWG852888 W917552:Y918424 JS917552:JU918424 TO917552:TQ918424 ADK917552:ADM918424 ANG917552:ANI918424 AXC917552:AXE918424 BGY917552:BHA918424 BQU917552:BQW918424 CAQ917552:CAS918424 CKM917552:CKO918424 CUI917552:CUK918424 DEE917552:DEG918424 DOA917552:DOC918424 DXW917552:DXY918424 EHS917552:EHU918424 ERO917552:ERQ918424 FBK917552:FBM918424 FLG917552:FLI918424 FVC917552:FVE918424 GEY917552:GFA918424 GOU917552:GOW918424 GYQ917552:GYS918424 HIM917552:HIO918424 HSI917552:HSK918424 ICE917552:ICG918424 IMA917552:IMC918424 IVW917552:IVY918424 JFS917552:JFU918424 JPO917552:JPQ918424 JZK917552:JZM918424 KJG917552:KJI918424 KTC917552:KTE918424 LCY917552:LDA918424 LMU917552:LMW918424 LWQ917552:LWS918424 MGM917552:MGO918424 MQI917552:MQK918424 NAE917552:NAG918424 NKA917552:NKC918424 NTW917552:NTY918424 ODS917552:ODU918424 ONO917552:ONQ918424 OXK917552:OXM918424 PHG917552:PHI918424 PRC917552:PRE918424 QAY917552:QBA918424 QKU917552:QKW918424 QUQ917552:QUS918424 REM917552:REO918424 ROI917552:ROK918424 RYE917552:RYG918424 SIA917552:SIC918424 SRW917552:SRY918424 TBS917552:TBU918424 TLO917552:TLQ918424 TVK917552:TVM918424 UFG917552:UFI918424 UPC917552:UPE918424 UYY917552:UZA918424 VIU917552:VIW918424 VSQ917552:VSS918424 WCM917552:WCO918424 WMI917552:WMK918424 WWE917552:WWG918424 W983088:Y983960 JS983088:JU983960 TO983088:TQ983960 ADK983088:ADM983960 ANG983088:ANI983960 AXC983088:AXE983960 BGY983088:BHA983960 BQU983088:BQW983960 CAQ983088:CAS983960 CKM983088:CKO983960 CUI983088:CUK983960 DEE983088:DEG983960 DOA983088:DOC983960 DXW983088:DXY983960 EHS983088:EHU983960 ERO983088:ERQ983960 FBK983088:FBM983960 FLG983088:FLI983960 FVC983088:FVE983960 GEY983088:GFA983960 GOU983088:GOW983960 GYQ983088:GYS983960 HIM983088:HIO983960 HSI983088:HSK983960 ICE983088:ICG983960 IMA983088:IMC983960 IVW983088:IVY983960 JFS983088:JFU983960 JPO983088:JPQ983960 JZK983088:JZM983960 KJG983088:KJI983960 KTC983088:KTE983960 LCY983088:LDA983960 LMU983088:LMW983960 LWQ983088:LWS983960 MGM983088:MGO983960 MQI983088:MQK983960 NAE983088:NAG983960 NKA983088:NKC983960 NTW983088:NTY983960 ODS983088:ODU983960 ONO983088:ONQ983960 OXK983088:OXM983960 PHG983088:PHI983960 PRC983088:PRE983960 QAY983088:QBA983960 QKU983088:QKW983960 QUQ983088:QUS983960 REM983088:REO983960 ROI983088:ROK983960 RYE983088:RYG983960 SIA983088:SIC983960 SRW983088:SRY983960 TBS983088:TBU983960 TLO983088:TLQ983960 TVK983088:TVM983960 UFG983088:UFI983960 UPC983088:UPE983960 UYY983088:UZA983960 VIU983088:VIW983960 VSQ983088:VSS983960 WCM983088:WCO983960 WMI983088:WMK983960 WWE983088:WWG983960 WVT983088:WVT983960 L65584:L66456 JH65584:JH66456 TD65584:TD66456 ACZ65584:ACZ66456 AMV65584:AMV66456 AWR65584:AWR66456 BGN65584:BGN66456 BQJ65584:BQJ66456 CAF65584:CAF66456 CKB65584:CKB66456 CTX65584:CTX66456 DDT65584:DDT66456 DNP65584:DNP66456 DXL65584:DXL66456 EHH65584:EHH66456 ERD65584:ERD66456 FAZ65584:FAZ66456 FKV65584:FKV66456 FUR65584:FUR66456 GEN65584:GEN66456 GOJ65584:GOJ66456 GYF65584:GYF66456 HIB65584:HIB66456 HRX65584:HRX66456 IBT65584:IBT66456 ILP65584:ILP66456 IVL65584:IVL66456 JFH65584:JFH66456 JPD65584:JPD66456 JYZ65584:JYZ66456 KIV65584:KIV66456 KSR65584:KSR66456 LCN65584:LCN66456 LMJ65584:LMJ66456 LWF65584:LWF66456 MGB65584:MGB66456 MPX65584:MPX66456 MZT65584:MZT66456 NJP65584:NJP66456 NTL65584:NTL66456 ODH65584:ODH66456 OND65584:OND66456 OWZ65584:OWZ66456 PGV65584:PGV66456 PQR65584:PQR66456 QAN65584:QAN66456 QKJ65584:QKJ66456 QUF65584:QUF66456 REB65584:REB66456 RNX65584:RNX66456 RXT65584:RXT66456 SHP65584:SHP66456 SRL65584:SRL66456 TBH65584:TBH66456 TLD65584:TLD66456 TUZ65584:TUZ66456 UEV65584:UEV66456 UOR65584:UOR66456 UYN65584:UYN66456 VIJ65584:VIJ66456 VSF65584:VSF66456 WCB65584:WCB66456 WLX65584:WLX66456 WVT65584:WVT66456 L131120:L131992 JH131120:JH131992 TD131120:TD131992 ACZ131120:ACZ131992 AMV131120:AMV131992 AWR131120:AWR131992 BGN131120:BGN131992 BQJ131120:BQJ131992 CAF131120:CAF131992 CKB131120:CKB131992 CTX131120:CTX131992 DDT131120:DDT131992 DNP131120:DNP131992 DXL131120:DXL131992 EHH131120:EHH131992 ERD131120:ERD131992 FAZ131120:FAZ131992 FKV131120:FKV131992 FUR131120:FUR131992 GEN131120:GEN131992 GOJ131120:GOJ131992 GYF131120:GYF131992 HIB131120:HIB131992 HRX131120:HRX131992 IBT131120:IBT131992 ILP131120:ILP131992 IVL131120:IVL131992 JFH131120:JFH131992 JPD131120:JPD131992 JYZ131120:JYZ131992 KIV131120:KIV131992 KSR131120:KSR131992 LCN131120:LCN131992 LMJ131120:LMJ131992 LWF131120:LWF131992 MGB131120:MGB131992 MPX131120:MPX131992 MZT131120:MZT131992 NJP131120:NJP131992 NTL131120:NTL131992 ODH131120:ODH131992 OND131120:OND131992 OWZ131120:OWZ131992 PGV131120:PGV131992 PQR131120:PQR131992 QAN131120:QAN131992 QKJ131120:QKJ131992 QUF131120:QUF131992 REB131120:REB131992 RNX131120:RNX131992 RXT131120:RXT131992 SHP131120:SHP131992 SRL131120:SRL131992 TBH131120:TBH131992 TLD131120:TLD131992 TUZ131120:TUZ131992 UEV131120:UEV131992 UOR131120:UOR131992 UYN131120:UYN131992 VIJ131120:VIJ131992 VSF131120:VSF131992 WCB131120:WCB131992 WLX131120:WLX131992 WVT131120:WVT131992 L196656:L197528 JH196656:JH197528 TD196656:TD197528 ACZ196656:ACZ197528 AMV196656:AMV197528 AWR196656:AWR197528 BGN196656:BGN197528 BQJ196656:BQJ197528 CAF196656:CAF197528 CKB196656:CKB197528 CTX196656:CTX197528 DDT196656:DDT197528 DNP196656:DNP197528 DXL196656:DXL197528 EHH196656:EHH197528 ERD196656:ERD197528 FAZ196656:FAZ197528 FKV196656:FKV197528 FUR196656:FUR197528 GEN196656:GEN197528 GOJ196656:GOJ197528 GYF196656:GYF197528 HIB196656:HIB197528 HRX196656:HRX197528 IBT196656:IBT197528 ILP196656:ILP197528 IVL196656:IVL197528 JFH196656:JFH197528 JPD196656:JPD197528 JYZ196656:JYZ197528 KIV196656:KIV197528 KSR196656:KSR197528 LCN196656:LCN197528 LMJ196656:LMJ197528 LWF196656:LWF197528 MGB196656:MGB197528 MPX196656:MPX197528 MZT196656:MZT197528 NJP196656:NJP197528 NTL196656:NTL197528 ODH196656:ODH197528 OND196656:OND197528 OWZ196656:OWZ197528 PGV196656:PGV197528 PQR196656:PQR197528 QAN196656:QAN197528 QKJ196656:QKJ197528 QUF196656:QUF197528 REB196656:REB197528 RNX196656:RNX197528 RXT196656:RXT197528 SHP196656:SHP197528 SRL196656:SRL197528 TBH196656:TBH197528 TLD196656:TLD197528 TUZ196656:TUZ197528 UEV196656:UEV197528 UOR196656:UOR197528 UYN196656:UYN197528 VIJ196656:VIJ197528 VSF196656:VSF197528 WCB196656:WCB197528 WLX196656:WLX197528 WVT196656:WVT197528 L262192:L263064 JH262192:JH263064 TD262192:TD263064 ACZ262192:ACZ263064 AMV262192:AMV263064 AWR262192:AWR263064 BGN262192:BGN263064 BQJ262192:BQJ263064 CAF262192:CAF263064 CKB262192:CKB263064 CTX262192:CTX263064 DDT262192:DDT263064 DNP262192:DNP263064 DXL262192:DXL263064 EHH262192:EHH263064 ERD262192:ERD263064 FAZ262192:FAZ263064 FKV262192:FKV263064 FUR262192:FUR263064 GEN262192:GEN263064 GOJ262192:GOJ263064 GYF262192:GYF263064 HIB262192:HIB263064 HRX262192:HRX263064 IBT262192:IBT263064 ILP262192:ILP263064 IVL262192:IVL263064 JFH262192:JFH263064 JPD262192:JPD263064 JYZ262192:JYZ263064 KIV262192:KIV263064 KSR262192:KSR263064 LCN262192:LCN263064 LMJ262192:LMJ263064 LWF262192:LWF263064 MGB262192:MGB263064 MPX262192:MPX263064 MZT262192:MZT263064 NJP262192:NJP263064 NTL262192:NTL263064 ODH262192:ODH263064 OND262192:OND263064 OWZ262192:OWZ263064 PGV262192:PGV263064 PQR262192:PQR263064 QAN262192:QAN263064 QKJ262192:QKJ263064 QUF262192:QUF263064 REB262192:REB263064 RNX262192:RNX263064 RXT262192:RXT263064 SHP262192:SHP263064 SRL262192:SRL263064 TBH262192:TBH263064 TLD262192:TLD263064 TUZ262192:TUZ263064 UEV262192:UEV263064 UOR262192:UOR263064 UYN262192:UYN263064 VIJ262192:VIJ263064 VSF262192:VSF263064 WCB262192:WCB263064 WLX262192:WLX263064 WVT262192:WVT263064 L327728:L328600 JH327728:JH328600 TD327728:TD328600 ACZ327728:ACZ328600 AMV327728:AMV328600 AWR327728:AWR328600 BGN327728:BGN328600 BQJ327728:BQJ328600 CAF327728:CAF328600 CKB327728:CKB328600 CTX327728:CTX328600 DDT327728:DDT328600 DNP327728:DNP328600 DXL327728:DXL328600 EHH327728:EHH328600 ERD327728:ERD328600 FAZ327728:FAZ328600 FKV327728:FKV328600 FUR327728:FUR328600 GEN327728:GEN328600 GOJ327728:GOJ328600 GYF327728:GYF328600 HIB327728:HIB328600 HRX327728:HRX328600 IBT327728:IBT328600 ILP327728:ILP328600 IVL327728:IVL328600 JFH327728:JFH328600 JPD327728:JPD328600 JYZ327728:JYZ328600 KIV327728:KIV328600 KSR327728:KSR328600 LCN327728:LCN328600 LMJ327728:LMJ328600 LWF327728:LWF328600 MGB327728:MGB328600 MPX327728:MPX328600 MZT327728:MZT328600 NJP327728:NJP328600 NTL327728:NTL328600 ODH327728:ODH328600 OND327728:OND328600 OWZ327728:OWZ328600 PGV327728:PGV328600 PQR327728:PQR328600 QAN327728:QAN328600 QKJ327728:QKJ328600 QUF327728:QUF328600 REB327728:REB328600 RNX327728:RNX328600 RXT327728:RXT328600 SHP327728:SHP328600 SRL327728:SRL328600 TBH327728:TBH328600 TLD327728:TLD328600 TUZ327728:TUZ328600 UEV327728:UEV328600 UOR327728:UOR328600 UYN327728:UYN328600 VIJ327728:VIJ328600 VSF327728:VSF328600 WCB327728:WCB328600 WLX327728:WLX328600 WVT327728:WVT328600 L393264:L394136 JH393264:JH394136 TD393264:TD394136 ACZ393264:ACZ394136 AMV393264:AMV394136 AWR393264:AWR394136 BGN393264:BGN394136 BQJ393264:BQJ394136 CAF393264:CAF394136 CKB393264:CKB394136 CTX393264:CTX394136 DDT393264:DDT394136 DNP393264:DNP394136 DXL393264:DXL394136 EHH393264:EHH394136 ERD393264:ERD394136 FAZ393264:FAZ394136 FKV393264:FKV394136 FUR393264:FUR394136 GEN393264:GEN394136 GOJ393264:GOJ394136 GYF393264:GYF394136 HIB393264:HIB394136 HRX393264:HRX394136 IBT393264:IBT394136 ILP393264:ILP394136 IVL393264:IVL394136 JFH393264:JFH394136 JPD393264:JPD394136 JYZ393264:JYZ394136 KIV393264:KIV394136 KSR393264:KSR394136 LCN393264:LCN394136 LMJ393264:LMJ394136 LWF393264:LWF394136 MGB393264:MGB394136 MPX393264:MPX394136 MZT393264:MZT394136 NJP393264:NJP394136 NTL393264:NTL394136 ODH393264:ODH394136 OND393264:OND394136 OWZ393264:OWZ394136 PGV393264:PGV394136 PQR393264:PQR394136 QAN393264:QAN394136 QKJ393264:QKJ394136 QUF393264:QUF394136 REB393264:REB394136 RNX393264:RNX394136 RXT393264:RXT394136 SHP393264:SHP394136 SRL393264:SRL394136 TBH393264:TBH394136 TLD393264:TLD394136 TUZ393264:TUZ394136 UEV393264:UEV394136 UOR393264:UOR394136 UYN393264:UYN394136 VIJ393264:VIJ394136 VSF393264:VSF394136 WCB393264:WCB394136 WLX393264:WLX394136 WVT393264:WVT394136 L458800:L459672 JH458800:JH459672 TD458800:TD459672 ACZ458800:ACZ459672 AMV458800:AMV459672 AWR458800:AWR459672 BGN458800:BGN459672 BQJ458800:BQJ459672 CAF458800:CAF459672 CKB458800:CKB459672 CTX458800:CTX459672 DDT458800:DDT459672 DNP458800:DNP459672 DXL458800:DXL459672 EHH458800:EHH459672 ERD458800:ERD459672 FAZ458800:FAZ459672 FKV458800:FKV459672 FUR458800:FUR459672 GEN458800:GEN459672 GOJ458800:GOJ459672 GYF458800:GYF459672 HIB458800:HIB459672 HRX458800:HRX459672 IBT458800:IBT459672 ILP458800:ILP459672 IVL458800:IVL459672 JFH458800:JFH459672 JPD458800:JPD459672 JYZ458800:JYZ459672 KIV458800:KIV459672 KSR458800:KSR459672 LCN458800:LCN459672 LMJ458800:LMJ459672 LWF458800:LWF459672 MGB458800:MGB459672 MPX458800:MPX459672 MZT458800:MZT459672 NJP458800:NJP459672 NTL458800:NTL459672 ODH458800:ODH459672 OND458800:OND459672 OWZ458800:OWZ459672 PGV458800:PGV459672 PQR458800:PQR459672 QAN458800:QAN459672 QKJ458800:QKJ459672 QUF458800:QUF459672 REB458800:REB459672 RNX458800:RNX459672 RXT458800:RXT459672 SHP458800:SHP459672 SRL458800:SRL459672 TBH458800:TBH459672 TLD458800:TLD459672 TUZ458800:TUZ459672 UEV458800:UEV459672 UOR458800:UOR459672 UYN458800:UYN459672 VIJ458800:VIJ459672 VSF458800:VSF459672 WCB458800:WCB459672 WLX458800:WLX459672 WVT458800:WVT459672 L524336:L525208 JH524336:JH525208 TD524336:TD525208 ACZ524336:ACZ525208 AMV524336:AMV525208 AWR524336:AWR525208 BGN524336:BGN525208 BQJ524336:BQJ525208 CAF524336:CAF525208 CKB524336:CKB525208 CTX524336:CTX525208 DDT524336:DDT525208 DNP524336:DNP525208 DXL524336:DXL525208 EHH524336:EHH525208 ERD524336:ERD525208 FAZ524336:FAZ525208 FKV524336:FKV525208 FUR524336:FUR525208 GEN524336:GEN525208 GOJ524336:GOJ525208 GYF524336:GYF525208 HIB524336:HIB525208 HRX524336:HRX525208 IBT524336:IBT525208 ILP524336:ILP525208 IVL524336:IVL525208 JFH524336:JFH525208 JPD524336:JPD525208 JYZ524336:JYZ525208 KIV524336:KIV525208 KSR524336:KSR525208 LCN524336:LCN525208 LMJ524336:LMJ525208 LWF524336:LWF525208 MGB524336:MGB525208 MPX524336:MPX525208 MZT524336:MZT525208 NJP524336:NJP525208 NTL524336:NTL525208 ODH524336:ODH525208 OND524336:OND525208 OWZ524336:OWZ525208 PGV524336:PGV525208 PQR524336:PQR525208 QAN524336:QAN525208 QKJ524336:QKJ525208 QUF524336:QUF525208 REB524336:REB525208 RNX524336:RNX525208 RXT524336:RXT525208 SHP524336:SHP525208 SRL524336:SRL525208 TBH524336:TBH525208 TLD524336:TLD525208 TUZ524336:TUZ525208 UEV524336:UEV525208 UOR524336:UOR525208 UYN524336:UYN525208 VIJ524336:VIJ525208 VSF524336:VSF525208 WCB524336:WCB525208 WLX524336:WLX525208 WVT524336:WVT525208 L589872:L590744 JH589872:JH590744 TD589872:TD590744 ACZ589872:ACZ590744 AMV589872:AMV590744 AWR589872:AWR590744 BGN589872:BGN590744 BQJ589872:BQJ590744 CAF589872:CAF590744 CKB589872:CKB590744 CTX589872:CTX590744 DDT589872:DDT590744 DNP589872:DNP590744 DXL589872:DXL590744 EHH589872:EHH590744 ERD589872:ERD590744 FAZ589872:FAZ590744 FKV589872:FKV590744 FUR589872:FUR590744 GEN589872:GEN590744 GOJ589872:GOJ590744 GYF589872:GYF590744 HIB589872:HIB590744 HRX589872:HRX590744 IBT589872:IBT590744 ILP589872:ILP590744 IVL589872:IVL590744 JFH589872:JFH590744 JPD589872:JPD590744 JYZ589872:JYZ590744 KIV589872:KIV590744 KSR589872:KSR590744 LCN589872:LCN590744 LMJ589872:LMJ590744 LWF589872:LWF590744 MGB589872:MGB590744 MPX589872:MPX590744 MZT589872:MZT590744 NJP589872:NJP590744 NTL589872:NTL590744 ODH589872:ODH590744 OND589872:OND590744 OWZ589872:OWZ590744 PGV589872:PGV590744 PQR589872:PQR590744 QAN589872:QAN590744 QKJ589872:QKJ590744 QUF589872:QUF590744 REB589872:REB590744 RNX589872:RNX590744 RXT589872:RXT590744 SHP589872:SHP590744 SRL589872:SRL590744 TBH589872:TBH590744 TLD589872:TLD590744 TUZ589872:TUZ590744 UEV589872:UEV590744 UOR589872:UOR590744 UYN589872:UYN590744 VIJ589872:VIJ590744 VSF589872:VSF590744 WCB589872:WCB590744 WLX589872:WLX590744 WVT589872:WVT590744 L655408:L656280 JH655408:JH656280 TD655408:TD656280 ACZ655408:ACZ656280 AMV655408:AMV656280 AWR655408:AWR656280 BGN655408:BGN656280 BQJ655408:BQJ656280 CAF655408:CAF656280 CKB655408:CKB656280 CTX655408:CTX656280 DDT655408:DDT656280 DNP655408:DNP656280 DXL655408:DXL656280 EHH655408:EHH656280 ERD655408:ERD656280 FAZ655408:FAZ656280 FKV655408:FKV656280 FUR655408:FUR656280 GEN655408:GEN656280 GOJ655408:GOJ656280 GYF655408:GYF656280 HIB655408:HIB656280 HRX655408:HRX656280 IBT655408:IBT656280 ILP655408:ILP656280 IVL655408:IVL656280 JFH655408:JFH656280 JPD655408:JPD656280 JYZ655408:JYZ656280 KIV655408:KIV656280 KSR655408:KSR656280 LCN655408:LCN656280 LMJ655408:LMJ656280 LWF655408:LWF656280 MGB655408:MGB656280 MPX655408:MPX656280 MZT655408:MZT656280 NJP655408:NJP656280 NTL655408:NTL656280 ODH655408:ODH656280 OND655408:OND656280 OWZ655408:OWZ656280 PGV655408:PGV656280 PQR655408:PQR656280 QAN655408:QAN656280 QKJ655408:QKJ656280 QUF655408:QUF656280 REB655408:REB656280 RNX655408:RNX656280 RXT655408:RXT656280 SHP655408:SHP656280 SRL655408:SRL656280 TBH655408:TBH656280 TLD655408:TLD656280 TUZ655408:TUZ656280 UEV655408:UEV656280 UOR655408:UOR656280 UYN655408:UYN656280 VIJ655408:VIJ656280 VSF655408:VSF656280 WCB655408:WCB656280 WLX655408:WLX656280 WVT655408:WVT656280 L720944:L721816 JH720944:JH721816 TD720944:TD721816 ACZ720944:ACZ721816 AMV720944:AMV721816 AWR720944:AWR721816 BGN720944:BGN721816 BQJ720944:BQJ721816 CAF720944:CAF721816 CKB720944:CKB721816 CTX720944:CTX721816 DDT720944:DDT721816 DNP720944:DNP721816 DXL720944:DXL721816 EHH720944:EHH721816 ERD720944:ERD721816 FAZ720944:FAZ721816 FKV720944:FKV721816 FUR720944:FUR721816 GEN720944:GEN721816 GOJ720944:GOJ721816 GYF720944:GYF721816 HIB720944:HIB721816 HRX720944:HRX721816 IBT720944:IBT721816 ILP720944:ILP721816 IVL720944:IVL721816 JFH720944:JFH721816 JPD720944:JPD721816 JYZ720944:JYZ721816 KIV720944:KIV721816 KSR720944:KSR721816 LCN720944:LCN721816 LMJ720944:LMJ721816 LWF720944:LWF721816 MGB720944:MGB721816 MPX720944:MPX721816 MZT720944:MZT721816 NJP720944:NJP721816 NTL720944:NTL721816 ODH720944:ODH721816 OND720944:OND721816 OWZ720944:OWZ721816 PGV720944:PGV721816 PQR720944:PQR721816 QAN720944:QAN721816 QKJ720944:QKJ721816 QUF720944:QUF721816 REB720944:REB721816 RNX720944:RNX721816 RXT720944:RXT721816 SHP720944:SHP721816 SRL720944:SRL721816 TBH720944:TBH721816 TLD720944:TLD721816 TUZ720944:TUZ721816 UEV720944:UEV721816 UOR720944:UOR721816 UYN720944:UYN721816 VIJ720944:VIJ721816 VSF720944:VSF721816 WCB720944:WCB721816 WLX720944:WLX721816 WVT720944:WVT721816 L786480:L787352 JH786480:JH787352 TD786480:TD787352 ACZ786480:ACZ787352 AMV786480:AMV787352 AWR786480:AWR787352 BGN786480:BGN787352 BQJ786480:BQJ787352 CAF786480:CAF787352 CKB786480:CKB787352 CTX786480:CTX787352 DDT786480:DDT787352 DNP786480:DNP787352 DXL786480:DXL787352 EHH786480:EHH787352 ERD786480:ERD787352 FAZ786480:FAZ787352 FKV786480:FKV787352 FUR786480:FUR787352 GEN786480:GEN787352 GOJ786480:GOJ787352 GYF786480:GYF787352 HIB786480:HIB787352 HRX786480:HRX787352 IBT786480:IBT787352 ILP786480:ILP787352 IVL786480:IVL787352 JFH786480:JFH787352 JPD786480:JPD787352 JYZ786480:JYZ787352 KIV786480:KIV787352 KSR786480:KSR787352 LCN786480:LCN787352 LMJ786480:LMJ787352 LWF786480:LWF787352 MGB786480:MGB787352 MPX786480:MPX787352 MZT786480:MZT787352 NJP786480:NJP787352 NTL786480:NTL787352 ODH786480:ODH787352 OND786480:OND787352 OWZ786480:OWZ787352 PGV786480:PGV787352 PQR786480:PQR787352 QAN786480:QAN787352 QKJ786480:QKJ787352 QUF786480:QUF787352 REB786480:REB787352 RNX786480:RNX787352 RXT786480:RXT787352 SHP786480:SHP787352 SRL786480:SRL787352 TBH786480:TBH787352 TLD786480:TLD787352 TUZ786480:TUZ787352 UEV786480:UEV787352 UOR786480:UOR787352 UYN786480:UYN787352 VIJ786480:VIJ787352 VSF786480:VSF787352 WCB786480:WCB787352 WLX786480:WLX787352 WVT786480:WVT787352 L852016:L852888 JH852016:JH852888 TD852016:TD852888 ACZ852016:ACZ852888 AMV852016:AMV852888 AWR852016:AWR852888 BGN852016:BGN852888 BQJ852016:BQJ852888 CAF852016:CAF852888 CKB852016:CKB852888 CTX852016:CTX852888 DDT852016:DDT852888 DNP852016:DNP852888 DXL852016:DXL852888 EHH852016:EHH852888 ERD852016:ERD852888 FAZ852016:FAZ852888 FKV852016:FKV852888 FUR852016:FUR852888 GEN852016:GEN852888 GOJ852016:GOJ852888 GYF852016:GYF852888 HIB852016:HIB852888 HRX852016:HRX852888 IBT852016:IBT852888 ILP852016:ILP852888 IVL852016:IVL852888 JFH852016:JFH852888 JPD852016:JPD852888 JYZ852016:JYZ852888 KIV852016:KIV852888 KSR852016:KSR852888 LCN852016:LCN852888 LMJ852016:LMJ852888 LWF852016:LWF852888 MGB852016:MGB852888 MPX852016:MPX852888 MZT852016:MZT852888 NJP852016:NJP852888 NTL852016:NTL852888 ODH852016:ODH852888 OND852016:OND852888 OWZ852016:OWZ852888 PGV852016:PGV852888 PQR852016:PQR852888 QAN852016:QAN852888 QKJ852016:QKJ852888 QUF852016:QUF852888 REB852016:REB852888 RNX852016:RNX852888 RXT852016:RXT852888 SHP852016:SHP852888 SRL852016:SRL852888 TBH852016:TBH852888 TLD852016:TLD852888 TUZ852016:TUZ852888 UEV852016:UEV852888 UOR852016:UOR852888 UYN852016:UYN852888 VIJ852016:VIJ852888 VSF852016:VSF852888 WCB852016:WCB852888 WLX852016:WLX852888 WVT852016:WVT852888 L917552:L918424 JH917552:JH918424 TD917552:TD918424 ACZ917552:ACZ918424 AMV917552:AMV918424 AWR917552:AWR918424 BGN917552:BGN918424 BQJ917552:BQJ918424 CAF917552:CAF918424 CKB917552:CKB918424 CTX917552:CTX918424 DDT917552:DDT918424 DNP917552:DNP918424 DXL917552:DXL918424 EHH917552:EHH918424 ERD917552:ERD918424 FAZ917552:FAZ918424 FKV917552:FKV918424 FUR917552:FUR918424 GEN917552:GEN918424 GOJ917552:GOJ918424 GYF917552:GYF918424 HIB917552:HIB918424 HRX917552:HRX918424 IBT917552:IBT918424 ILP917552:ILP918424 IVL917552:IVL918424 JFH917552:JFH918424 JPD917552:JPD918424 JYZ917552:JYZ918424 KIV917552:KIV918424 KSR917552:KSR918424 LCN917552:LCN918424 LMJ917552:LMJ918424 LWF917552:LWF918424 MGB917552:MGB918424 MPX917552:MPX918424 MZT917552:MZT918424 NJP917552:NJP918424 NTL917552:NTL918424 ODH917552:ODH918424 OND917552:OND918424 OWZ917552:OWZ918424 PGV917552:PGV918424 PQR917552:PQR918424 QAN917552:QAN918424 QKJ917552:QKJ918424 QUF917552:QUF918424 REB917552:REB918424 RNX917552:RNX918424 RXT917552:RXT918424 SHP917552:SHP918424 SRL917552:SRL918424 TBH917552:TBH918424 TLD917552:TLD918424 TUZ917552:TUZ918424 UEV917552:UEV918424 UOR917552:UOR918424 UYN917552:UYN918424 VIJ917552:VIJ918424 VSF917552:VSF918424 WCB917552:WCB918424 WLX917552:WLX918424 WVT917552:WVT918424 L983088:L983960 JH983088:JH983960 TD983088:TD983960 ACZ983088:ACZ983960 AMV983088:AMV983960 AWR983088:AWR983960 BGN983088:BGN983960 BQJ983088:BQJ983960 CAF983088:CAF983960 CKB983088:CKB983960 CTX983088:CTX983960 DDT983088:DDT983960 DNP983088:DNP983960 DXL983088:DXL983960 EHH983088:EHH983960 ERD983088:ERD983960 FAZ983088:FAZ983960 FKV983088:FKV983960 FUR983088:FUR983960 GEN983088:GEN983960 GOJ983088:GOJ983960 GYF983088:GYF983960 HIB983088:HIB983960 HRX983088:HRX983960 IBT983088:IBT983960 ILP983088:ILP983960 IVL983088:IVL983960 JFH983088:JFH983960 JPD983088:JPD983960 JYZ983088:JYZ983960 KIV983088:KIV983960 KSR983088:KSR983960 LCN983088:LCN983960 LMJ983088:LMJ983960 LWF983088:LWF983960 MGB983088:MGB983960 MPX983088:MPX983960 MZT983088:MZT983960 NJP983088:NJP983960 NTL983088:NTL983960 ODH983088:ODH983960 OND983088:OND983960 OWZ983088:OWZ983960 PGV983088:PGV983960 PQR983088:PQR983960 QAN983088:QAN983960 QKJ983088:QKJ983960 QUF983088:QUF983960 REB983088:REB983960 RNX983088:RNX983960 RXT983088:RXT983960 SHP983088:SHP983960 SRL983088:SRL983960 TBH983088:TBH983960 TLD983088:TLD983960 TUZ983088:TUZ983960 UEV983088:UEV983960 UOR983088:UOR983960 UYN983088:UYN983960 VIJ983088:VIJ983960 VSF983088:VSF983960 WCB983088:WCB983960 WLX983088:WLX983960 WLX126:WLX920 WCB126:WCB920 VSF126:VSF920 VIJ126:VIJ920 UYN126:UYN920 UOR126:UOR920 UEV126:UEV920 TUZ126:TUZ920 TLD126:TLD920 TBH126:TBH920 SRL126:SRL920 SHP126:SHP920 RXT126:RXT920 RNX126:RNX920 REB126:REB920 QUF126:QUF920 QKJ126:QKJ920 QAN126:QAN920 PQR126:PQR920 PGV126:PGV920 OWZ126:OWZ920 OND126:OND920 ODH126:ODH920 NTL126:NTL920 NJP126:NJP920 MZT126:MZT920 MPX126:MPX920 MGB126:MGB920 LWF126:LWF920 LMJ126:LMJ920 LCN126:LCN920 KSR126:KSR920 KIV126:KIV920 JYZ126:JYZ920 JPD126:JPD920 JFH126:JFH920 IVL126:IVL920 ILP126:ILP920 IBT126:IBT920 HRX126:HRX920 HIB126:HIB920 GYF126:GYF920 GOJ126:GOJ920 GEN126:GEN920 FUR126:FUR920 FKV126:FKV920 FAZ126:FAZ920 ERD126:ERD920 EHH126:EHH920 DXL126:DXL920 DNP126:DNP920 DDT126:DDT920 CTX126:CTX920 CKB126:CKB920 CAF126:CAF920 BQJ126:BQJ920 BGN126:BGN920 AWR126:AWR920 AMV126:AMV920 ACZ126:ACZ920 TD126:TD920 JH126:JH920 WWE126:WWG920 WMI126:WMK920 WCM126:WCO920 VSQ126:VSS920 VIU126:VIW920 UYY126:UZA920 UPC126:UPE920 UFG126:UFI920 TVK126:TVM920 TLO126:TLQ920 TBS126:TBU920 SRW126:SRY920 SIA126:SIC920 RYE126:RYG920 ROI126:ROK920 REM126:REO920 QUQ126:QUS920 QKU126:QKW920 QAY126:QBA920 PRC126:PRE920 PHG126:PHI920 OXK126:OXM920 ONO126:ONQ920 ODS126:ODU920 NTW126:NTY920 NKA126:NKC920 NAE126:NAG920 MQI126:MQK920 MGM126:MGO920 LWQ126:LWS920 LMU126:LMW920 LCY126:LDA920 KTC126:KTE920 KJG126:KJI920 JZK126:JZM920 JPO126:JPQ920 JFS126:JFU920 IVW126:IVY920 IMA126:IMC920 ICE126:ICG920 HSI126:HSK920 HIM126:HIO920 GYQ126:GYS920 GOU126:GOW920 GEY126:GFA920 FVC126:FVE920 FLG126:FLI920 FBK126:FBM920 ERO126:ERQ920 EHS126:EHU920 DXW126:DXY920 DOA126:DOC920 DEE126:DEG920 CUI126:CUK920 CKM126:CKO920 CAQ126:CAS920 BQU126:BQW920 BGY126:BHA920 AXC126:AXE920 ANG126:ANI920 ADK126:ADM920 TO126:TQ920 JS126:JU920 WVT126:WVT920 W126:Y920 L126:L920 WCC32 VSG32 VIK32 UYO32 UOS32 UEW32 TVA32 TLE32 TBI32 SRM32 SHQ32 RXU32 RNY32 REC32 QUG32 QKK32 QAO32 PQS32 PGW32 OXA32 ONE32 ODI32 NTM32 NJQ32 MZU32 MPY32 MGC32 LWG32 LMK32 LCO32 KSS32 KIW32 JZA32 JPE32 JFI32 IVM32 ILQ32 IBU32 HRY32 HIC32 GYG32 GOK32 GEO32 FUS32 FKW32 FBA32 ERE32 EHI32 DXM32 DNQ32 DDU32 CTY32 CKC32 CAG32 BQK32 BGO32 AWS32 AMW32 ADA32 TE32 JI32 WWF32:WWH32 WMJ32:WML32 WCN32:WCP32 VSR32:VST32 VIV32:VIX32 UYZ32:UZB32 UPD32:UPF32 UFH32:UFJ32 TVL32:TVN32 TLP32:TLR32 TBT32:TBV32 SRX32:SRZ32 SIB32:SID32 RYF32:RYH32 ROJ32:ROL32 REN32:REP32 QUR32:QUT32 QKV32:QKX32 QAZ32:QBB32 PRD32:PRF32 PHH32:PHJ32 OXL32:OXN32 ONP32:ONR32 ODT32:ODV32 NTX32:NTZ32 NKB32:NKD32 NAF32:NAH32 MQJ32:MQL32 MGN32:MGP32 LWR32:LWT32 LMV32:LMX32 LCZ32:LDB32 KTD32:KTF32 KJH32:KJJ32 JZL32:JZN32 JPP32:JPR32 JFT32:JFV32 IVX32:IVZ32 IMB32:IMD32 ICF32:ICH32 HSJ32:HSL32 HIN32:HIP32 GYR32:GYT32 GOV32:GOX32 GEZ32:GFB32 FVD32:FVF32 FLH32:FLJ32 FBL32:FBN32 ERP32:ERR32 EHT32:EHV32 DXX32:DXZ32 DOB32:DOD32 DEF32:DEH32 CUJ32:CUL32 CKN32:CKP32 CAR32:CAT32 BQV32:BQX32 BGZ32:BHB32 AXD32:AXF32 ANH32:ANJ32 ADL32:ADN32 TP32:TR32 JT32:JV32 WVU32 WLY32 WVT36:WVT68 WLX36:WLX68 WCB36:WCB68 VSF36:VSF68 VIJ36:VIJ68 UYN36:UYN68 UOR36:UOR68 UEV36:UEV68 TUZ36:TUZ68 TLD36:TLD68 TBH36:TBH68 SRL36:SRL68 SHP36:SHP68 RXT36:RXT68 RNX36:RNX68 REB36:REB68 QUF36:QUF68 QKJ36:QKJ68 QAN36:QAN68 PQR36:PQR68 PGV36:PGV68 OWZ36:OWZ68 OND36:OND68 ODH36:ODH68 NTL36:NTL68 NJP36:NJP68 MZT36:MZT68 MPX36:MPX68 MGB36:MGB68 LWF36:LWF68 LMJ36:LMJ68 LCN36:LCN68 KSR36:KSR68 KIV36:KIV68 JYZ36:JYZ68 JPD36:JPD68 JFH36:JFH68 IVL36:IVL68 ILP36:ILP68 IBT36:IBT68 HRX36:HRX68 HIB36:HIB68 GYF36:GYF68 GOJ36:GOJ68 GEN36:GEN68 FUR36:FUR68 FKV36:FKV68 FAZ36:FAZ68 ERD36:ERD68 EHH36:EHH68 DXL36:DXL68 DNP36:DNP68 DDT36:DDT68 CTX36:CTX68 CKB36:CKB68 CAF36:CAF68 BQJ36:BQJ68 BGN36:BGN68 AWR36:AWR68 AMV36:AMV68 ACZ36:ACZ68 TD36:TD68 JH36:JH68 WWE36:WWG68 WMI36:WMK68 WCM36:WCO68 VSQ36:VSS68 VIU36:VIW68 UYY36:UZA68 UPC36:UPE68 UFG36:UFI68 TVK36:TVM68 TLO36:TLQ68 TBS36:TBU68 SRW36:SRY68 SIA36:SIC68 RYE36:RYG68 ROI36:ROK68 REM36:REO68 QUQ36:QUS68 QKU36:QKW68 QAY36:QBA68 PRC36:PRE68 PHG36:PHI68 OXK36:OXM68 ONO36:ONQ68 ODS36:ODU68 NTW36:NTY68 NKA36:NKC68 NAE36:NAG68 MQI36:MQK68 MGM36:MGO68 LWQ36:LWS68 LMU36:LMW68 LCY36:LDA68 KTC36:KTE68 KJG36:KJI68 JZK36:JZM68 JPO36:JPQ68 JFS36:JFU68 IVW36:IVY68 IMA36:IMC68 ICE36:ICG68 HSI36:HSK68 HIM36:HIO68 GYQ36:GYS68 GOU36:GOW68 GEY36:GFA68 FVC36:FVE68 FLG36:FLI68 FBK36:FBM68 ERO36:ERQ68 EHS36:EHU68 DXW36:DXY68 DOA36:DOC68 DEE36:DEG68 CUI36:CUK68 CKM36:CKO68 CAQ36:CAS68 BQU36:BQW68 BGY36:BHA68 AXC36:AXE68 ANG36:ANI68 ADK36:ADM68 TO36:TQ68 JS36:JU68 L36:L56 W36:Y68 L71:L91 W12:Y13 WCB33 VSF33 VIJ33 UYN33 UOR33 UEV33 TUZ33 TLD33 TBH33 SRL33 SHP33 RXT33 RNX33 REB33 QUF33 QKJ33 QAN33 PQR33 PGV33 OWZ33 OND33 ODH33 NTL33 NJP33 MZT33 MPX33 MGB33 LWF33 LMJ33 LCN33 KSR33 KIV33 JYZ33 JPD33 JFH33 IVL33 ILP33 IBT33 HRX33 HIB33 GYF33 GOJ33 GEN33 FUR33 FKV33 FAZ33 ERD33 EHH33 DXL33 DNP33 DDT33 CTX33 CKB33 CAF33 BQJ33 BGN33 AWR33 AMV33 ACZ33 TD33 JH33 WWE33:WWG33 WMI33:WMK33 WCM33:WCO33 VSQ33:VSS33 VIU33:VIW33 UYY33:UZA33 UPC33:UPE33 UFG33:UFI33 TVK33:TVM33 TLO33:TLQ33 TBS33:TBU33 SRW33:SRY33 SIA33:SIC33 RYE33:RYG33 ROI33:ROK33 REM33:REO33 QUQ33:QUS33 QKU33:QKW33 QAY33:QBA33 PRC33:PRE33 PHG33:PHI33 OXK33:OXM33 ONO33:ONQ33 ODS33:ODU33 NTW33:NTY33 NKA33:NKC33 NAE33:NAG33 MQI33:MQK33 MGM33:MGO33 LWQ33:LWS33 LMU33:LMW33 LCY33:LDA33 KTC33:KTE33 KJG33:KJI33 JZK33:JZM33 JPO33:JPQ33 JFS33:JFU33 IVW33:IVY33 IMA33:IMC33 ICE33:ICG33 HSI33:HSK33 HIM33:HIO33 GYQ33:GYS33 GOU33:GOW33 GEY33:GFA33 FVC33:FVE33 FLG33:FLI33 FBK33:FBM33 ERO33:ERQ33 EHS33:EHU33 DXW33:DXY33 DOA33:DOC33 DEE33:DEG33 CUI33:CUK33 CKM33:CKO33 CAQ33:CAS33 BQU33:BQW33 BGY33:BHA33 AXC33:AXE33 ANG33:ANI33 ADK33:ADM33 TO33:TQ33 JS33:JU33 WVT33 WLX33 W71:Y104 W27:Y33 L27:L33 L104 WCB71:WCB104 VSF71:VSF104 VIJ71:VIJ104 UYN71:UYN104 UOR71:UOR104 UEV71:UEV104 TUZ71:TUZ104 TLD71:TLD104 TBH71:TBH104 SRL71:SRL104 SHP71:SHP104 RXT71:RXT104 RNX71:RNX104 REB71:REB104 QUF71:QUF104 QKJ71:QKJ104 QAN71:QAN104 PQR71:PQR104 PGV71:PGV104 OWZ71:OWZ104 OND71:OND104 ODH71:ODH104 NTL71:NTL104 NJP71:NJP104 MZT71:MZT104 MPX71:MPX104 MGB71:MGB104 LWF71:LWF104 LMJ71:LMJ104 LCN71:LCN104 KSR71:KSR104 KIV71:KIV104 JYZ71:JYZ104 JPD71:JPD104 JFH71:JFH104 IVL71:IVL104 ILP71:ILP104 IBT71:IBT104 HRX71:HRX104 HIB71:HIB104 GYF71:GYF104 GOJ71:GOJ104 GEN71:GEN104 FUR71:FUR104 FKV71:FKV104 FAZ71:FAZ104 ERD71:ERD104 EHH71:EHH104 DXL71:DXL104 DNP71:DNP104 DDT71:DDT104 CTX71:CTX104 CKB71:CKB104 CAF71:CAF104 BQJ71:BQJ104 BGN71:BGN104 AWR71:AWR104 AMV71:AMV104 ACZ71:ACZ104 TD71:TD104 JH71:JH104 WWE71:WWG104 WMI71:WMK104 WCM71:WCO104 VSQ71:VSS104 VIU71:VIW104 UYY71:UZA104 UPC71:UPE104 UFG71:UFI104 TVK71:TVM104 TLO71:TLQ104 TBS71:TBU104 SRW71:SRY104 SIA71:SIC104 RYE71:RYG104 ROI71:ROK104 REM71:REO104 QUQ71:QUS104 QKU71:QKW104 QAY71:QBA104 PRC71:PRE104 PHG71:PHI104 OXK71:OXM104 ONO71:ONQ104 ODS71:ODU104 NTW71:NTY104 NKA71:NKC104 NAE71:NAG104 MQI71:MQK104 MGM71:MGO104 LWQ71:LWS104 LMU71:LMW104 LCY71:LDA104 KTC71:KTE104 KJG71:KJI104 JZK71:JZM104 JPO71:JPQ104 JFS71:JFU104 IVW71:IVY104 IMA71:IMC104 ICE71:ICG104 HSI71:HSK104 HIM71:HIO104 GYQ71:GYS104 GOU71:GOW104 GEY71:GFA104 FVC71:FVE104 FLG71:FLI104 FBK71:FBM104 ERO71:ERQ104 EHS71:EHU104 DXW71:DXY104 DOA71:DOC104 DEE71:DEG104 CUI71:CUK104 CKM71:CKO104 CAQ71:CAS104 BQU71:BQW104 BGY71:BHA104 AXC71:AXE104 ANG71:ANI104 ADK71:ADM104 TO71:TQ104 JS71:JU104 WVT71:WVT104 WLX71:WLX104 W8:Y9 L8:L9 W10:W11 L12:L13 WLX8:WLX31 WVT8:WVT31 JS8:JU31 TO8:TQ31 ADK8:ADM31 ANG8:ANI31 AXC8:AXE31 BGY8:BHA31 BQU8:BQW31 CAQ8:CAS31 CKM8:CKO31 CUI8:CUK31 DEE8:DEG31 DOA8:DOC31 DXW8:DXY31 EHS8:EHU31 ERO8:ERQ31 FBK8:FBM31 FLG8:FLI31 FVC8:FVE31 GEY8:GFA31 GOU8:GOW31 GYQ8:GYS31 HIM8:HIO31 HSI8:HSK31 ICE8:ICG31 IMA8:IMC31 IVW8:IVY31 JFS8:JFU31 JPO8:JPQ31 JZK8:JZM31 KJG8:KJI31 KTC8:KTE31 LCY8:LDA31 LMU8:LMW31 LWQ8:LWS31 MGM8:MGO31 MQI8:MQK31 NAE8:NAG31 NKA8:NKC31 NTW8:NTY31 ODS8:ODU31 ONO8:ONQ31 OXK8:OXM31 PHG8:PHI31 PRC8:PRE31 QAY8:QBA31 QKU8:QKW31 QUQ8:QUS31 REM8:REO31 ROI8:ROK31 RYE8:RYG31 SIA8:SIC31 SRW8:SRY31 TBS8:TBU31 TLO8:TLQ31 TVK8:TVM31 UFG8:UFI31 UPC8:UPE31 UYY8:UZA31 VIU8:VIW31 VSQ8:VSS31 WCM8:WCO31 WMI8:WMK31 WWE8:WWG31 JH8:JH31 TD8:TD31 ACZ8:ACZ31 AMV8:AMV31 AWR8:AWR31 BGN8:BGN31 BQJ8:BQJ31 CAF8:CAF31 CKB8:CKB31 CTX8:CTX31 DDT8:DDT31 DNP8:DNP31 DXL8:DXL31 EHH8:EHH31 ERD8:ERD31 FAZ8:FAZ31 FKV8:FKV31 FUR8:FUR31 GEN8:GEN31 GOJ8:GOJ31 GYF8:GYF31 HIB8:HIB31 HRX8:HRX31 IBT8:IBT31 ILP8:ILP31 IVL8:IVL31 JFH8:JFH31 JPD8:JPD31 JYZ8:JYZ31 KIV8:KIV31 KSR8:KSR31 LCN8:LCN31 LMJ8:LMJ31 LWF8:LWF31 MGB8:MGB31 MPX8:MPX31 MZT8:MZT31 NJP8:NJP31 NTL8:NTL31 ODH8:ODH31 OND8:OND31 OWZ8:OWZ31 PGV8:PGV31 PQR8:PQR31 QAN8:QAN31 QKJ8:QKJ31 QUF8:QUF31 REB8:REB31 RNX8:RNX31 RXT8:RXT31 SHP8:SHP31 SRL8:SRL31 TBH8:TBH31 TLD8:TLD31 TUZ8:TUZ31 UEV8:UEV31 UOR8:UOR31 UYN8:UYN31 VIJ8:VIJ31 VSF8:VSF31 WCB8:WCB31 W14:W26">
      <formula1>0</formula1>
      <formula2>100</formula2>
    </dataValidation>
    <dataValidation type="textLength" operator="equal" allowBlank="1" showInputMessage="1" showErrorMessage="1" error="БИН должен содержать 12 символов" sqref="WXK983088:WXK983960 BC65584:BC66456 KY65584:KY66456 UU65584:UU66456 AEQ65584:AEQ66456 AOM65584:AOM66456 AYI65584:AYI66456 BIE65584:BIE66456 BSA65584:BSA66456 CBW65584:CBW66456 CLS65584:CLS66456 CVO65584:CVO66456 DFK65584:DFK66456 DPG65584:DPG66456 DZC65584:DZC66456 EIY65584:EIY66456 ESU65584:ESU66456 FCQ65584:FCQ66456 FMM65584:FMM66456 FWI65584:FWI66456 GGE65584:GGE66456 GQA65584:GQA66456 GZW65584:GZW66456 HJS65584:HJS66456 HTO65584:HTO66456 IDK65584:IDK66456 ING65584:ING66456 IXC65584:IXC66456 JGY65584:JGY66456 JQU65584:JQU66456 KAQ65584:KAQ66456 KKM65584:KKM66456 KUI65584:KUI66456 LEE65584:LEE66456 LOA65584:LOA66456 LXW65584:LXW66456 MHS65584:MHS66456 MRO65584:MRO66456 NBK65584:NBK66456 NLG65584:NLG66456 NVC65584:NVC66456 OEY65584:OEY66456 OOU65584:OOU66456 OYQ65584:OYQ66456 PIM65584:PIM66456 PSI65584:PSI66456 QCE65584:QCE66456 QMA65584:QMA66456 QVW65584:QVW66456 RFS65584:RFS66456 RPO65584:RPO66456 RZK65584:RZK66456 SJG65584:SJG66456 STC65584:STC66456 TCY65584:TCY66456 TMU65584:TMU66456 TWQ65584:TWQ66456 UGM65584:UGM66456 UQI65584:UQI66456 VAE65584:VAE66456 VKA65584:VKA66456 VTW65584:VTW66456 WDS65584:WDS66456 WNO65584:WNO66456 WXK65584:WXK66456 BC131120:BC131992 KY131120:KY131992 UU131120:UU131992 AEQ131120:AEQ131992 AOM131120:AOM131992 AYI131120:AYI131992 BIE131120:BIE131992 BSA131120:BSA131992 CBW131120:CBW131992 CLS131120:CLS131992 CVO131120:CVO131992 DFK131120:DFK131992 DPG131120:DPG131992 DZC131120:DZC131992 EIY131120:EIY131992 ESU131120:ESU131992 FCQ131120:FCQ131992 FMM131120:FMM131992 FWI131120:FWI131992 GGE131120:GGE131992 GQA131120:GQA131992 GZW131120:GZW131992 HJS131120:HJS131992 HTO131120:HTO131992 IDK131120:IDK131992 ING131120:ING131992 IXC131120:IXC131992 JGY131120:JGY131992 JQU131120:JQU131992 KAQ131120:KAQ131992 KKM131120:KKM131992 KUI131120:KUI131992 LEE131120:LEE131992 LOA131120:LOA131992 LXW131120:LXW131992 MHS131120:MHS131992 MRO131120:MRO131992 NBK131120:NBK131992 NLG131120:NLG131992 NVC131120:NVC131992 OEY131120:OEY131992 OOU131120:OOU131992 OYQ131120:OYQ131992 PIM131120:PIM131992 PSI131120:PSI131992 QCE131120:QCE131992 QMA131120:QMA131992 QVW131120:QVW131992 RFS131120:RFS131992 RPO131120:RPO131992 RZK131120:RZK131992 SJG131120:SJG131992 STC131120:STC131992 TCY131120:TCY131992 TMU131120:TMU131992 TWQ131120:TWQ131992 UGM131120:UGM131992 UQI131120:UQI131992 VAE131120:VAE131992 VKA131120:VKA131992 VTW131120:VTW131992 WDS131120:WDS131992 WNO131120:WNO131992 WXK131120:WXK131992 BC196656:BC197528 KY196656:KY197528 UU196656:UU197528 AEQ196656:AEQ197528 AOM196656:AOM197528 AYI196656:AYI197528 BIE196656:BIE197528 BSA196656:BSA197528 CBW196656:CBW197528 CLS196656:CLS197528 CVO196656:CVO197528 DFK196656:DFK197528 DPG196656:DPG197528 DZC196656:DZC197528 EIY196656:EIY197528 ESU196656:ESU197528 FCQ196656:FCQ197528 FMM196656:FMM197528 FWI196656:FWI197528 GGE196656:GGE197528 GQA196656:GQA197528 GZW196656:GZW197528 HJS196656:HJS197528 HTO196656:HTO197528 IDK196656:IDK197528 ING196656:ING197528 IXC196656:IXC197528 JGY196656:JGY197528 JQU196656:JQU197528 KAQ196656:KAQ197528 KKM196656:KKM197528 KUI196656:KUI197528 LEE196656:LEE197528 LOA196656:LOA197528 LXW196656:LXW197528 MHS196656:MHS197528 MRO196656:MRO197528 NBK196656:NBK197528 NLG196656:NLG197528 NVC196656:NVC197528 OEY196656:OEY197528 OOU196656:OOU197528 OYQ196656:OYQ197528 PIM196656:PIM197528 PSI196656:PSI197528 QCE196656:QCE197528 QMA196656:QMA197528 QVW196656:QVW197528 RFS196656:RFS197528 RPO196656:RPO197528 RZK196656:RZK197528 SJG196656:SJG197528 STC196656:STC197528 TCY196656:TCY197528 TMU196656:TMU197528 TWQ196656:TWQ197528 UGM196656:UGM197528 UQI196656:UQI197528 VAE196656:VAE197528 VKA196656:VKA197528 VTW196656:VTW197528 WDS196656:WDS197528 WNO196656:WNO197528 WXK196656:WXK197528 BC262192:BC263064 KY262192:KY263064 UU262192:UU263064 AEQ262192:AEQ263064 AOM262192:AOM263064 AYI262192:AYI263064 BIE262192:BIE263064 BSA262192:BSA263064 CBW262192:CBW263064 CLS262192:CLS263064 CVO262192:CVO263064 DFK262192:DFK263064 DPG262192:DPG263064 DZC262192:DZC263064 EIY262192:EIY263064 ESU262192:ESU263064 FCQ262192:FCQ263064 FMM262192:FMM263064 FWI262192:FWI263064 GGE262192:GGE263064 GQA262192:GQA263064 GZW262192:GZW263064 HJS262192:HJS263064 HTO262192:HTO263064 IDK262192:IDK263064 ING262192:ING263064 IXC262192:IXC263064 JGY262192:JGY263064 JQU262192:JQU263064 KAQ262192:KAQ263064 KKM262192:KKM263064 KUI262192:KUI263064 LEE262192:LEE263064 LOA262192:LOA263064 LXW262192:LXW263064 MHS262192:MHS263064 MRO262192:MRO263064 NBK262192:NBK263064 NLG262192:NLG263064 NVC262192:NVC263064 OEY262192:OEY263064 OOU262192:OOU263064 OYQ262192:OYQ263064 PIM262192:PIM263064 PSI262192:PSI263064 QCE262192:QCE263064 QMA262192:QMA263064 QVW262192:QVW263064 RFS262192:RFS263064 RPO262192:RPO263064 RZK262192:RZK263064 SJG262192:SJG263064 STC262192:STC263064 TCY262192:TCY263064 TMU262192:TMU263064 TWQ262192:TWQ263064 UGM262192:UGM263064 UQI262192:UQI263064 VAE262192:VAE263064 VKA262192:VKA263064 VTW262192:VTW263064 WDS262192:WDS263064 WNO262192:WNO263064 WXK262192:WXK263064 BC327728:BC328600 KY327728:KY328600 UU327728:UU328600 AEQ327728:AEQ328600 AOM327728:AOM328600 AYI327728:AYI328600 BIE327728:BIE328600 BSA327728:BSA328600 CBW327728:CBW328600 CLS327728:CLS328600 CVO327728:CVO328600 DFK327728:DFK328600 DPG327728:DPG328600 DZC327728:DZC328600 EIY327728:EIY328600 ESU327728:ESU328600 FCQ327728:FCQ328600 FMM327728:FMM328600 FWI327728:FWI328600 GGE327728:GGE328600 GQA327728:GQA328600 GZW327728:GZW328600 HJS327728:HJS328600 HTO327728:HTO328600 IDK327728:IDK328600 ING327728:ING328600 IXC327728:IXC328600 JGY327728:JGY328600 JQU327728:JQU328600 KAQ327728:KAQ328600 KKM327728:KKM328600 KUI327728:KUI328600 LEE327728:LEE328600 LOA327728:LOA328600 LXW327728:LXW328600 MHS327728:MHS328600 MRO327728:MRO328600 NBK327728:NBK328600 NLG327728:NLG328600 NVC327728:NVC328600 OEY327728:OEY328600 OOU327728:OOU328600 OYQ327728:OYQ328600 PIM327728:PIM328600 PSI327728:PSI328600 QCE327728:QCE328600 QMA327728:QMA328600 QVW327728:QVW328600 RFS327728:RFS328600 RPO327728:RPO328600 RZK327728:RZK328600 SJG327728:SJG328600 STC327728:STC328600 TCY327728:TCY328600 TMU327728:TMU328600 TWQ327728:TWQ328600 UGM327728:UGM328600 UQI327728:UQI328600 VAE327728:VAE328600 VKA327728:VKA328600 VTW327728:VTW328600 WDS327728:WDS328600 WNO327728:WNO328600 WXK327728:WXK328600 BC393264:BC394136 KY393264:KY394136 UU393264:UU394136 AEQ393264:AEQ394136 AOM393264:AOM394136 AYI393264:AYI394136 BIE393264:BIE394136 BSA393264:BSA394136 CBW393264:CBW394136 CLS393264:CLS394136 CVO393264:CVO394136 DFK393264:DFK394136 DPG393264:DPG394136 DZC393264:DZC394136 EIY393264:EIY394136 ESU393264:ESU394136 FCQ393264:FCQ394136 FMM393264:FMM394136 FWI393264:FWI394136 GGE393264:GGE394136 GQA393264:GQA394136 GZW393264:GZW394136 HJS393264:HJS394136 HTO393264:HTO394136 IDK393264:IDK394136 ING393264:ING394136 IXC393264:IXC394136 JGY393264:JGY394136 JQU393264:JQU394136 KAQ393264:KAQ394136 KKM393264:KKM394136 KUI393264:KUI394136 LEE393264:LEE394136 LOA393264:LOA394136 LXW393264:LXW394136 MHS393264:MHS394136 MRO393264:MRO394136 NBK393264:NBK394136 NLG393264:NLG394136 NVC393264:NVC394136 OEY393264:OEY394136 OOU393264:OOU394136 OYQ393264:OYQ394136 PIM393264:PIM394136 PSI393264:PSI394136 QCE393264:QCE394136 QMA393264:QMA394136 QVW393264:QVW394136 RFS393264:RFS394136 RPO393264:RPO394136 RZK393264:RZK394136 SJG393264:SJG394136 STC393264:STC394136 TCY393264:TCY394136 TMU393264:TMU394136 TWQ393264:TWQ394136 UGM393264:UGM394136 UQI393264:UQI394136 VAE393264:VAE394136 VKA393264:VKA394136 VTW393264:VTW394136 WDS393264:WDS394136 WNO393264:WNO394136 WXK393264:WXK394136 BC458800:BC459672 KY458800:KY459672 UU458800:UU459672 AEQ458800:AEQ459672 AOM458800:AOM459672 AYI458800:AYI459672 BIE458800:BIE459672 BSA458800:BSA459672 CBW458800:CBW459672 CLS458800:CLS459672 CVO458800:CVO459672 DFK458800:DFK459672 DPG458800:DPG459672 DZC458800:DZC459672 EIY458800:EIY459672 ESU458800:ESU459672 FCQ458800:FCQ459672 FMM458800:FMM459672 FWI458800:FWI459672 GGE458800:GGE459672 GQA458800:GQA459672 GZW458800:GZW459672 HJS458800:HJS459672 HTO458800:HTO459672 IDK458800:IDK459672 ING458800:ING459672 IXC458800:IXC459672 JGY458800:JGY459672 JQU458800:JQU459672 KAQ458800:KAQ459672 KKM458800:KKM459672 KUI458800:KUI459672 LEE458800:LEE459672 LOA458800:LOA459672 LXW458800:LXW459672 MHS458800:MHS459672 MRO458800:MRO459672 NBK458800:NBK459672 NLG458800:NLG459672 NVC458800:NVC459672 OEY458800:OEY459672 OOU458800:OOU459672 OYQ458800:OYQ459672 PIM458800:PIM459672 PSI458800:PSI459672 QCE458800:QCE459672 QMA458800:QMA459672 QVW458800:QVW459672 RFS458800:RFS459672 RPO458800:RPO459672 RZK458800:RZK459672 SJG458800:SJG459672 STC458800:STC459672 TCY458800:TCY459672 TMU458800:TMU459672 TWQ458800:TWQ459672 UGM458800:UGM459672 UQI458800:UQI459672 VAE458800:VAE459672 VKA458800:VKA459672 VTW458800:VTW459672 WDS458800:WDS459672 WNO458800:WNO459672 WXK458800:WXK459672 BC524336:BC525208 KY524336:KY525208 UU524336:UU525208 AEQ524336:AEQ525208 AOM524336:AOM525208 AYI524336:AYI525208 BIE524336:BIE525208 BSA524336:BSA525208 CBW524336:CBW525208 CLS524336:CLS525208 CVO524336:CVO525208 DFK524336:DFK525208 DPG524336:DPG525208 DZC524336:DZC525208 EIY524336:EIY525208 ESU524336:ESU525208 FCQ524336:FCQ525208 FMM524336:FMM525208 FWI524336:FWI525208 GGE524336:GGE525208 GQA524336:GQA525208 GZW524336:GZW525208 HJS524336:HJS525208 HTO524336:HTO525208 IDK524336:IDK525208 ING524336:ING525208 IXC524336:IXC525208 JGY524336:JGY525208 JQU524336:JQU525208 KAQ524336:KAQ525208 KKM524336:KKM525208 KUI524336:KUI525208 LEE524336:LEE525208 LOA524336:LOA525208 LXW524336:LXW525208 MHS524336:MHS525208 MRO524336:MRO525208 NBK524336:NBK525208 NLG524336:NLG525208 NVC524336:NVC525208 OEY524336:OEY525208 OOU524336:OOU525208 OYQ524336:OYQ525208 PIM524336:PIM525208 PSI524336:PSI525208 QCE524336:QCE525208 QMA524336:QMA525208 QVW524336:QVW525208 RFS524336:RFS525208 RPO524336:RPO525208 RZK524336:RZK525208 SJG524336:SJG525208 STC524336:STC525208 TCY524336:TCY525208 TMU524336:TMU525208 TWQ524336:TWQ525208 UGM524336:UGM525208 UQI524336:UQI525208 VAE524336:VAE525208 VKA524336:VKA525208 VTW524336:VTW525208 WDS524336:WDS525208 WNO524336:WNO525208 WXK524336:WXK525208 BC589872:BC590744 KY589872:KY590744 UU589872:UU590744 AEQ589872:AEQ590744 AOM589872:AOM590744 AYI589872:AYI590744 BIE589872:BIE590744 BSA589872:BSA590744 CBW589872:CBW590744 CLS589872:CLS590744 CVO589872:CVO590744 DFK589872:DFK590744 DPG589872:DPG590744 DZC589872:DZC590744 EIY589872:EIY590744 ESU589872:ESU590744 FCQ589872:FCQ590744 FMM589872:FMM590744 FWI589872:FWI590744 GGE589872:GGE590744 GQA589872:GQA590744 GZW589872:GZW590744 HJS589872:HJS590744 HTO589872:HTO590744 IDK589872:IDK590744 ING589872:ING590744 IXC589872:IXC590744 JGY589872:JGY590744 JQU589872:JQU590744 KAQ589872:KAQ590744 KKM589872:KKM590744 KUI589872:KUI590744 LEE589872:LEE590744 LOA589872:LOA590744 LXW589872:LXW590744 MHS589872:MHS590744 MRO589872:MRO590744 NBK589872:NBK590744 NLG589872:NLG590744 NVC589872:NVC590744 OEY589872:OEY590744 OOU589872:OOU590744 OYQ589872:OYQ590744 PIM589872:PIM590744 PSI589872:PSI590744 QCE589872:QCE590744 QMA589872:QMA590744 QVW589872:QVW590744 RFS589872:RFS590744 RPO589872:RPO590744 RZK589872:RZK590744 SJG589872:SJG590744 STC589872:STC590744 TCY589872:TCY590744 TMU589872:TMU590744 TWQ589872:TWQ590744 UGM589872:UGM590744 UQI589872:UQI590744 VAE589872:VAE590744 VKA589872:VKA590744 VTW589872:VTW590744 WDS589872:WDS590744 WNO589872:WNO590744 WXK589872:WXK590744 BC655408:BC656280 KY655408:KY656280 UU655408:UU656280 AEQ655408:AEQ656280 AOM655408:AOM656280 AYI655408:AYI656280 BIE655408:BIE656280 BSA655408:BSA656280 CBW655408:CBW656280 CLS655408:CLS656280 CVO655408:CVO656280 DFK655408:DFK656280 DPG655408:DPG656280 DZC655408:DZC656280 EIY655408:EIY656280 ESU655408:ESU656280 FCQ655408:FCQ656280 FMM655408:FMM656280 FWI655408:FWI656280 GGE655408:GGE656280 GQA655408:GQA656280 GZW655408:GZW656280 HJS655408:HJS656280 HTO655408:HTO656280 IDK655408:IDK656280 ING655408:ING656280 IXC655408:IXC656280 JGY655408:JGY656280 JQU655408:JQU656280 KAQ655408:KAQ656280 KKM655408:KKM656280 KUI655408:KUI656280 LEE655408:LEE656280 LOA655408:LOA656280 LXW655408:LXW656280 MHS655408:MHS656280 MRO655408:MRO656280 NBK655408:NBK656280 NLG655408:NLG656280 NVC655408:NVC656280 OEY655408:OEY656280 OOU655408:OOU656280 OYQ655408:OYQ656280 PIM655408:PIM656280 PSI655408:PSI656280 QCE655408:QCE656280 QMA655408:QMA656280 QVW655408:QVW656280 RFS655408:RFS656280 RPO655408:RPO656280 RZK655408:RZK656280 SJG655408:SJG656280 STC655408:STC656280 TCY655408:TCY656280 TMU655408:TMU656280 TWQ655408:TWQ656280 UGM655408:UGM656280 UQI655408:UQI656280 VAE655408:VAE656280 VKA655408:VKA656280 VTW655408:VTW656280 WDS655408:WDS656280 WNO655408:WNO656280 WXK655408:WXK656280 BC720944:BC721816 KY720944:KY721816 UU720944:UU721816 AEQ720944:AEQ721816 AOM720944:AOM721816 AYI720944:AYI721816 BIE720944:BIE721816 BSA720944:BSA721816 CBW720944:CBW721816 CLS720944:CLS721816 CVO720944:CVO721816 DFK720944:DFK721816 DPG720944:DPG721816 DZC720944:DZC721816 EIY720944:EIY721816 ESU720944:ESU721816 FCQ720944:FCQ721816 FMM720944:FMM721816 FWI720944:FWI721816 GGE720944:GGE721816 GQA720944:GQA721816 GZW720944:GZW721816 HJS720944:HJS721816 HTO720944:HTO721816 IDK720944:IDK721816 ING720944:ING721816 IXC720944:IXC721816 JGY720944:JGY721816 JQU720944:JQU721816 KAQ720944:KAQ721816 KKM720944:KKM721816 KUI720944:KUI721816 LEE720944:LEE721816 LOA720944:LOA721816 LXW720944:LXW721816 MHS720944:MHS721816 MRO720944:MRO721816 NBK720944:NBK721816 NLG720944:NLG721816 NVC720944:NVC721816 OEY720944:OEY721816 OOU720944:OOU721816 OYQ720944:OYQ721816 PIM720944:PIM721816 PSI720944:PSI721816 QCE720944:QCE721816 QMA720944:QMA721816 QVW720944:QVW721816 RFS720944:RFS721816 RPO720944:RPO721816 RZK720944:RZK721816 SJG720944:SJG721816 STC720944:STC721816 TCY720944:TCY721816 TMU720944:TMU721816 TWQ720944:TWQ721816 UGM720944:UGM721816 UQI720944:UQI721816 VAE720944:VAE721816 VKA720944:VKA721816 VTW720944:VTW721816 WDS720944:WDS721816 WNO720944:WNO721816 WXK720944:WXK721816 BC786480:BC787352 KY786480:KY787352 UU786480:UU787352 AEQ786480:AEQ787352 AOM786480:AOM787352 AYI786480:AYI787352 BIE786480:BIE787352 BSA786480:BSA787352 CBW786480:CBW787352 CLS786480:CLS787352 CVO786480:CVO787352 DFK786480:DFK787352 DPG786480:DPG787352 DZC786480:DZC787352 EIY786480:EIY787352 ESU786480:ESU787352 FCQ786480:FCQ787352 FMM786480:FMM787352 FWI786480:FWI787352 GGE786480:GGE787352 GQA786480:GQA787352 GZW786480:GZW787352 HJS786480:HJS787352 HTO786480:HTO787352 IDK786480:IDK787352 ING786480:ING787352 IXC786480:IXC787352 JGY786480:JGY787352 JQU786480:JQU787352 KAQ786480:KAQ787352 KKM786480:KKM787352 KUI786480:KUI787352 LEE786480:LEE787352 LOA786480:LOA787352 LXW786480:LXW787352 MHS786480:MHS787352 MRO786480:MRO787352 NBK786480:NBK787352 NLG786480:NLG787352 NVC786480:NVC787352 OEY786480:OEY787352 OOU786480:OOU787352 OYQ786480:OYQ787352 PIM786480:PIM787352 PSI786480:PSI787352 QCE786480:QCE787352 QMA786480:QMA787352 QVW786480:QVW787352 RFS786480:RFS787352 RPO786480:RPO787352 RZK786480:RZK787352 SJG786480:SJG787352 STC786480:STC787352 TCY786480:TCY787352 TMU786480:TMU787352 TWQ786480:TWQ787352 UGM786480:UGM787352 UQI786480:UQI787352 VAE786480:VAE787352 VKA786480:VKA787352 VTW786480:VTW787352 WDS786480:WDS787352 WNO786480:WNO787352 WXK786480:WXK787352 BC852016:BC852888 KY852016:KY852888 UU852016:UU852888 AEQ852016:AEQ852888 AOM852016:AOM852888 AYI852016:AYI852888 BIE852016:BIE852888 BSA852016:BSA852888 CBW852016:CBW852888 CLS852016:CLS852888 CVO852016:CVO852888 DFK852016:DFK852888 DPG852016:DPG852888 DZC852016:DZC852888 EIY852016:EIY852888 ESU852016:ESU852888 FCQ852016:FCQ852888 FMM852016:FMM852888 FWI852016:FWI852888 GGE852016:GGE852888 GQA852016:GQA852888 GZW852016:GZW852888 HJS852016:HJS852888 HTO852016:HTO852888 IDK852016:IDK852888 ING852016:ING852888 IXC852016:IXC852888 JGY852016:JGY852888 JQU852016:JQU852888 KAQ852016:KAQ852888 KKM852016:KKM852888 KUI852016:KUI852888 LEE852016:LEE852888 LOA852016:LOA852888 LXW852016:LXW852888 MHS852016:MHS852888 MRO852016:MRO852888 NBK852016:NBK852888 NLG852016:NLG852888 NVC852016:NVC852888 OEY852016:OEY852888 OOU852016:OOU852888 OYQ852016:OYQ852888 PIM852016:PIM852888 PSI852016:PSI852888 QCE852016:QCE852888 QMA852016:QMA852888 QVW852016:QVW852888 RFS852016:RFS852888 RPO852016:RPO852888 RZK852016:RZK852888 SJG852016:SJG852888 STC852016:STC852888 TCY852016:TCY852888 TMU852016:TMU852888 TWQ852016:TWQ852888 UGM852016:UGM852888 UQI852016:UQI852888 VAE852016:VAE852888 VKA852016:VKA852888 VTW852016:VTW852888 WDS852016:WDS852888 WNO852016:WNO852888 WXK852016:WXK852888 BC917552:BC918424 KY917552:KY918424 UU917552:UU918424 AEQ917552:AEQ918424 AOM917552:AOM918424 AYI917552:AYI918424 BIE917552:BIE918424 BSA917552:BSA918424 CBW917552:CBW918424 CLS917552:CLS918424 CVO917552:CVO918424 DFK917552:DFK918424 DPG917552:DPG918424 DZC917552:DZC918424 EIY917552:EIY918424 ESU917552:ESU918424 FCQ917552:FCQ918424 FMM917552:FMM918424 FWI917552:FWI918424 GGE917552:GGE918424 GQA917552:GQA918424 GZW917552:GZW918424 HJS917552:HJS918424 HTO917552:HTO918424 IDK917552:IDK918424 ING917552:ING918424 IXC917552:IXC918424 JGY917552:JGY918424 JQU917552:JQU918424 KAQ917552:KAQ918424 KKM917552:KKM918424 KUI917552:KUI918424 LEE917552:LEE918424 LOA917552:LOA918424 LXW917552:LXW918424 MHS917552:MHS918424 MRO917552:MRO918424 NBK917552:NBK918424 NLG917552:NLG918424 NVC917552:NVC918424 OEY917552:OEY918424 OOU917552:OOU918424 OYQ917552:OYQ918424 PIM917552:PIM918424 PSI917552:PSI918424 QCE917552:QCE918424 QMA917552:QMA918424 QVW917552:QVW918424 RFS917552:RFS918424 RPO917552:RPO918424 RZK917552:RZK918424 SJG917552:SJG918424 STC917552:STC918424 TCY917552:TCY918424 TMU917552:TMU918424 TWQ917552:TWQ918424 UGM917552:UGM918424 UQI917552:UQI918424 VAE917552:VAE918424 VKA917552:VKA918424 VTW917552:VTW918424 WDS917552:WDS918424 WNO917552:WNO918424 WXK917552:WXK918424 BC983088:BC983960 KY983088:KY983960 UU983088:UU983960 AEQ983088:AEQ983960 AOM983088:AOM983960 AYI983088:AYI983960 BIE983088:BIE983960 BSA983088:BSA983960 CBW983088:CBW983960 CLS983088:CLS983960 CVO983088:CVO983960 DFK983088:DFK983960 DPG983088:DPG983960 DZC983088:DZC983960 EIY983088:EIY983960 ESU983088:ESU983960 FCQ983088:FCQ983960 FMM983088:FMM983960 FWI983088:FWI983960 GGE983088:GGE983960 GQA983088:GQA983960 GZW983088:GZW983960 HJS983088:HJS983960 HTO983088:HTO983960 IDK983088:IDK983960 ING983088:ING983960 IXC983088:IXC983960 JGY983088:JGY983960 JQU983088:JQU983960 KAQ983088:KAQ983960 KKM983088:KKM983960 KUI983088:KUI983960 LEE983088:LEE983960 LOA983088:LOA983960 LXW983088:LXW983960 MHS983088:MHS983960 MRO983088:MRO983960 NBK983088:NBK983960 NLG983088:NLG983960 NVC983088:NVC983960 OEY983088:OEY983960 OOU983088:OOU983960 OYQ983088:OYQ983960 PIM983088:PIM983960 PSI983088:PSI983960 QCE983088:QCE983960 QMA983088:QMA983960 QVW983088:QVW983960 RFS983088:RFS983960 RPO983088:RPO983960 RZK983088:RZK983960 SJG983088:SJG983960 STC983088:STC983960 TCY983088:TCY983960 TMU983088:TMU983960 TWQ983088:TWQ983960 UGM983088:UGM983960 UQI983088:UQI983960 VAE983088:VAE983960 VKA983088:VKA983960 VTW983088:VTW983960 WDS983088:WDS983960 WNO983088:WNO983960 KY126:KY920 BC126:BC920 WXK126:WXK920 WNO126:WNO920 WDS126:WDS920 VTW126:VTW920 VKA126:VKA920 VAE126:VAE920 UQI126:UQI920 UGM126:UGM920 TWQ126:TWQ920 TMU126:TMU920 TCY126:TCY920 STC126:STC920 SJG126:SJG920 RZK126:RZK920 RPO126:RPO920 RFS126:RFS920 QVW126:QVW920 QMA126:QMA920 QCE126:QCE920 PSI126:PSI920 PIM126:PIM920 OYQ126:OYQ920 OOU126:OOU920 OEY126:OEY920 NVC126:NVC920 NLG126:NLG920 NBK126:NBK920 MRO126:MRO920 MHS126:MHS920 LXW126:LXW920 LOA126:LOA920 LEE126:LEE920 KUI126:KUI920 KKM126:KKM920 KAQ126:KAQ920 JQU126:JQU920 JGY126:JGY920 IXC126:IXC920 ING126:ING920 IDK126:IDK920 HTO126:HTO920 HJS126:HJS920 GZW126:GZW920 GQA126:GQA920 GGE126:GGE920 FWI126:FWI920 FMM126:FMM920 FCQ126:FCQ920 ESU126:ESU920 EIY126:EIY920 DZC126:DZC920 DPG126:DPG920 DFK126:DFK920 CVO126:CVO920 CLS126:CLS920 CBW126:CBW920 BSA126:BSA920 BIE126:BIE920 AYI126:AYI920 AOM126:AOM920 AEQ126:AEQ920 UU126:UU920 KZ32 WXL32 WNP32 WDT32 VTX32 VKB32 VAF32 UQJ32 UGN32 TWR32 TMV32 TCZ32 STD32 SJH32 RZL32 RPP32 RFT32 QVX32 QMB32 QCF32 PSJ32 PIN32 OYR32 OOV32 OEZ32 NVD32 NLH32 NBL32 MRP32 MHT32 LXX32 LOB32 LEF32 KUJ32 KKN32 KAR32 JQV32 JGZ32 IXD32 INH32 IDL32 HTP32 HJT32 GZX32 GQB32 GGF32 FWJ32 FMN32 FCR32 ESV32 EIZ32 DZD32 DPH32 DFL32 CVP32 CLT32 CBX32 BSB32 BIF32 AYJ32 AON32 AER32 UV32 BC8:BC33 KY36:KY68 WXK36:WXK68 WNO36:WNO68 WDS36:WDS68 VTW36:VTW68 VKA36:VKA68 VAE36:VAE68 UQI36:UQI68 UGM36:UGM68 TWQ36:TWQ68 TMU36:TMU68 TCY36:TCY68 STC36:STC68 SJG36:SJG68 RZK36:RZK68 RPO36:RPO68 RFS36:RFS68 QVW36:QVW68 QMA36:QMA68 QCE36:QCE68 PSI36:PSI68 PIM36:PIM68 OYQ36:OYQ68 OOU36:OOU68 OEY36:OEY68 NVC36:NVC68 NLG36:NLG68 NBK36:NBK68 MRO36:MRO68 MHS36:MHS68 LXW36:LXW68 LOA36:LOA68 LEE36:LEE68 KUI36:KUI68 KKM36:KKM68 KAQ36:KAQ68 JQU36:JQU68 JGY36:JGY68 IXC36:IXC68 ING36:ING68 IDK36:IDK68 HTO36:HTO68 HJS36:HJS68 GZW36:GZW68 GQA36:GQA68 GGE36:GGE68 FWI36:FWI68 FMM36:FMM68 FCQ36:FCQ68 ESU36:ESU68 EIY36:EIY68 DZC36:DZC68 DPG36:DPG68 DFK36:DFK68 CVO36:CVO68 CLS36:CLS68 CBW36:CBW68 BSA36:BSA68 BIE36:BIE68 AYI36:AYI68 AOM36:AOM68 AEQ36:AEQ68 UU36:UU68 WXK33 WNO33 WDS33 VTW33 VKA33 VAE33 UQI33 UGM33 TWQ33 TMU33 TCY33 STC33 SJG33 RZK33 RPO33 RFS33 QVW33 QMA33 QCE33 PSI33 PIM33 OYQ33 OOU33 OEY33 NVC33 NLG33 NBK33 MRO33 MHS33 LXW33 LOA33 LEE33 KUI33 KKM33 KAQ33 JQU33 JGY33 IXC33 ING33 IDK33 HTO33 HJS33 GZW33 GQA33 GGE33 FWI33 FMM33 FCQ33 ESU33 EIY33 DZC33 DPG33 DFK33 CVO33 CLS33 CBW33 BSA33 BIE33 AYI33 AOM33 AEQ33 UU33 KY33 UU71:UU104 BC71:BC104 KY71:KY104 WXK71:WXK104 WNO71:WNO104 WDS71:WDS104 VTW71:VTW104 VKA71:VKA104 VAE71:VAE104 UQI71:UQI104 UGM71:UGM104 TWQ71:TWQ104 TMU71:TMU104 TCY71:TCY104 STC71:STC104 SJG71:SJG104 RZK71:RZK104 RPO71:RPO104 RFS71:RFS104 QVW71:QVW104 QMA71:QMA104 QCE71:QCE104 PSI71:PSI104 PIM71:PIM104 OYQ71:OYQ104 OOU71:OOU104 OEY71:OEY104 NVC71:NVC104 NLG71:NLG104 NBK71:NBK104 MRO71:MRO104 MHS71:MHS104 LXW71:LXW104 LOA71:LOA104 LEE71:LEE104 KUI71:KUI104 KKM71:KKM104 KAQ71:KAQ104 JQU71:JQU104 JGY71:JGY104 IXC71:IXC104 ING71:ING104 IDK71:IDK104 HTO71:HTO104 HJS71:HJS104 GZW71:GZW104 GQA71:GQA104 GGE71:GGE104 FWI71:FWI104 FMM71:FMM104 FCQ71:FCQ104 ESU71:ESU104 EIY71:EIY104 DZC71:DZC104 DPG71:DPG104 DFK71:DFK104 CVO71:CVO104 CLS71:CLS104 CBW71:CBW104 BSA71:BSA104 BIE71:BIE104 AYI71:AYI104 AOM71:AOM104 AEQ71:AEQ104 KY8:KY31 UU8:UU31 AEQ8:AEQ31 AOM8:AOM31 AYI8:AYI31 BIE8:BIE31 BSA8:BSA31 CBW8:CBW31 CLS8:CLS31 CVO8:CVO31 DFK8:DFK31 DPG8:DPG31 DZC8:DZC31 EIY8:EIY31 ESU8:ESU31 FCQ8:FCQ31 FMM8:FMM31 FWI8:FWI31 GGE8:GGE31 GQA8:GQA31 GZW8:GZW31 HJS8:HJS31 HTO8:HTO31 IDK8:IDK31 ING8:ING31 IXC8:IXC31 JGY8:JGY31 JQU8:JQU31 KAQ8:KAQ31 KKM8:KKM31 KUI8:KUI31 LEE8:LEE31 LOA8:LOA31 LXW8:LXW31 MHS8:MHS31 MRO8:MRO31 NBK8:NBK31 NLG8:NLG31 NVC8:NVC31 OEY8:OEY31 OOU8:OOU31 OYQ8:OYQ31 PIM8:PIM31 PSI8:PSI31 QCE8:QCE31 QMA8:QMA31 QVW8:QVW31 RFS8:RFS31 RPO8:RPO31 RZK8:RZK31 SJG8:SJG31 STC8:STC31 TCY8:TCY31 TMU8:TMU31 TWQ8:TWQ31 UGM8:UGM31 UQI8:UQI31 VAE8:VAE31 VKA8:VKA31 VTW8:VTW31 WDS8:WDS31 WNO8:WNO31 WXK8:WXK31 BC36:BC68">
      <formula1>12</formula1>
    </dataValidation>
    <dataValidation type="textLength" operator="equal" allowBlank="1" showInputMessage="1" showErrorMessage="1" error="Код КАТО должен содержать 9 символов" sqref="Q65584:Q66456 JM65584:JM66456 TI65584:TI66456 ADE65584:ADE66456 ANA65584:ANA66456 AWW65584:AWW66456 BGS65584:BGS66456 BQO65584:BQO66456 CAK65584:CAK66456 CKG65584:CKG66456 CUC65584:CUC66456 DDY65584:DDY66456 DNU65584:DNU66456 DXQ65584:DXQ66456 EHM65584:EHM66456 ERI65584:ERI66456 FBE65584:FBE66456 FLA65584:FLA66456 FUW65584:FUW66456 GES65584:GES66456 GOO65584:GOO66456 GYK65584:GYK66456 HIG65584:HIG66456 HSC65584:HSC66456 IBY65584:IBY66456 ILU65584:ILU66456 IVQ65584:IVQ66456 JFM65584:JFM66456 JPI65584:JPI66456 JZE65584:JZE66456 KJA65584:KJA66456 KSW65584:KSW66456 LCS65584:LCS66456 LMO65584:LMO66456 LWK65584:LWK66456 MGG65584:MGG66456 MQC65584:MQC66456 MZY65584:MZY66456 NJU65584:NJU66456 NTQ65584:NTQ66456 ODM65584:ODM66456 ONI65584:ONI66456 OXE65584:OXE66456 PHA65584:PHA66456 PQW65584:PQW66456 QAS65584:QAS66456 QKO65584:QKO66456 QUK65584:QUK66456 REG65584:REG66456 ROC65584:ROC66456 RXY65584:RXY66456 SHU65584:SHU66456 SRQ65584:SRQ66456 TBM65584:TBM66456 TLI65584:TLI66456 TVE65584:TVE66456 UFA65584:UFA66456 UOW65584:UOW66456 UYS65584:UYS66456 VIO65584:VIO66456 VSK65584:VSK66456 WCG65584:WCG66456 WMC65584:WMC66456 WVY65584:WVY66456 Q131120:Q131992 JM131120:JM131992 TI131120:TI131992 ADE131120:ADE131992 ANA131120:ANA131992 AWW131120:AWW131992 BGS131120:BGS131992 BQO131120:BQO131992 CAK131120:CAK131992 CKG131120:CKG131992 CUC131120:CUC131992 DDY131120:DDY131992 DNU131120:DNU131992 DXQ131120:DXQ131992 EHM131120:EHM131992 ERI131120:ERI131992 FBE131120:FBE131992 FLA131120:FLA131992 FUW131120:FUW131992 GES131120:GES131992 GOO131120:GOO131992 GYK131120:GYK131992 HIG131120:HIG131992 HSC131120:HSC131992 IBY131120:IBY131992 ILU131120:ILU131992 IVQ131120:IVQ131992 JFM131120:JFM131992 JPI131120:JPI131992 JZE131120:JZE131992 KJA131120:KJA131992 KSW131120:KSW131992 LCS131120:LCS131992 LMO131120:LMO131992 LWK131120:LWK131992 MGG131120:MGG131992 MQC131120:MQC131992 MZY131120:MZY131992 NJU131120:NJU131992 NTQ131120:NTQ131992 ODM131120:ODM131992 ONI131120:ONI131992 OXE131120:OXE131992 PHA131120:PHA131992 PQW131120:PQW131992 QAS131120:QAS131992 QKO131120:QKO131992 QUK131120:QUK131992 REG131120:REG131992 ROC131120:ROC131992 RXY131120:RXY131992 SHU131120:SHU131992 SRQ131120:SRQ131992 TBM131120:TBM131992 TLI131120:TLI131992 TVE131120:TVE131992 UFA131120:UFA131992 UOW131120:UOW131992 UYS131120:UYS131992 VIO131120:VIO131992 VSK131120:VSK131992 WCG131120:WCG131992 WMC131120:WMC131992 WVY131120:WVY131992 Q196656:Q197528 JM196656:JM197528 TI196656:TI197528 ADE196656:ADE197528 ANA196656:ANA197528 AWW196656:AWW197528 BGS196656:BGS197528 BQO196656:BQO197528 CAK196656:CAK197528 CKG196656:CKG197528 CUC196656:CUC197528 DDY196656:DDY197528 DNU196656:DNU197528 DXQ196656:DXQ197528 EHM196656:EHM197528 ERI196656:ERI197528 FBE196656:FBE197528 FLA196656:FLA197528 FUW196656:FUW197528 GES196656:GES197528 GOO196656:GOO197528 GYK196656:GYK197528 HIG196656:HIG197528 HSC196656:HSC197528 IBY196656:IBY197528 ILU196656:ILU197528 IVQ196656:IVQ197528 JFM196656:JFM197528 JPI196656:JPI197528 JZE196656:JZE197528 KJA196656:KJA197528 KSW196656:KSW197528 LCS196656:LCS197528 LMO196656:LMO197528 LWK196656:LWK197528 MGG196656:MGG197528 MQC196656:MQC197528 MZY196656:MZY197528 NJU196656:NJU197528 NTQ196656:NTQ197528 ODM196656:ODM197528 ONI196656:ONI197528 OXE196656:OXE197528 PHA196656:PHA197528 PQW196656:PQW197528 QAS196656:QAS197528 QKO196656:QKO197528 QUK196656:QUK197528 REG196656:REG197528 ROC196656:ROC197528 RXY196656:RXY197528 SHU196656:SHU197528 SRQ196656:SRQ197528 TBM196656:TBM197528 TLI196656:TLI197528 TVE196656:TVE197528 UFA196656:UFA197528 UOW196656:UOW197528 UYS196656:UYS197528 VIO196656:VIO197528 VSK196656:VSK197528 WCG196656:WCG197528 WMC196656:WMC197528 WVY196656:WVY197528 Q262192:Q263064 JM262192:JM263064 TI262192:TI263064 ADE262192:ADE263064 ANA262192:ANA263064 AWW262192:AWW263064 BGS262192:BGS263064 BQO262192:BQO263064 CAK262192:CAK263064 CKG262192:CKG263064 CUC262192:CUC263064 DDY262192:DDY263064 DNU262192:DNU263064 DXQ262192:DXQ263064 EHM262192:EHM263064 ERI262192:ERI263064 FBE262192:FBE263064 FLA262192:FLA263064 FUW262192:FUW263064 GES262192:GES263064 GOO262192:GOO263064 GYK262192:GYK263064 HIG262192:HIG263064 HSC262192:HSC263064 IBY262192:IBY263064 ILU262192:ILU263064 IVQ262192:IVQ263064 JFM262192:JFM263064 JPI262192:JPI263064 JZE262192:JZE263064 KJA262192:KJA263064 KSW262192:KSW263064 LCS262192:LCS263064 LMO262192:LMO263064 LWK262192:LWK263064 MGG262192:MGG263064 MQC262192:MQC263064 MZY262192:MZY263064 NJU262192:NJU263064 NTQ262192:NTQ263064 ODM262192:ODM263064 ONI262192:ONI263064 OXE262192:OXE263064 PHA262192:PHA263064 PQW262192:PQW263064 QAS262192:QAS263064 QKO262192:QKO263064 QUK262192:QUK263064 REG262192:REG263064 ROC262192:ROC263064 RXY262192:RXY263064 SHU262192:SHU263064 SRQ262192:SRQ263064 TBM262192:TBM263064 TLI262192:TLI263064 TVE262192:TVE263064 UFA262192:UFA263064 UOW262192:UOW263064 UYS262192:UYS263064 VIO262192:VIO263064 VSK262192:VSK263064 WCG262192:WCG263064 WMC262192:WMC263064 WVY262192:WVY263064 Q327728:Q328600 JM327728:JM328600 TI327728:TI328600 ADE327728:ADE328600 ANA327728:ANA328600 AWW327728:AWW328600 BGS327728:BGS328600 BQO327728:BQO328600 CAK327728:CAK328600 CKG327728:CKG328600 CUC327728:CUC328600 DDY327728:DDY328600 DNU327728:DNU328600 DXQ327728:DXQ328600 EHM327728:EHM328600 ERI327728:ERI328600 FBE327728:FBE328600 FLA327728:FLA328600 FUW327728:FUW328600 GES327728:GES328600 GOO327728:GOO328600 GYK327728:GYK328600 HIG327728:HIG328600 HSC327728:HSC328600 IBY327728:IBY328600 ILU327728:ILU328600 IVQ327728:IVQ328600 JFM327728:JFM328600 JPI327728:JPI328600 JZE327728:JZE328600 KJA327728:KJA328600 KSW327728:KSW328600 LCS327728:LCS328600 LMO327728:LMO328600 LWK327728:LWK328600 MGG327728:MGG328600 MQC327728:MQC328600 MZY327728:MZY328600 NJU327728:NJU328600 NTQ327728:NTQ328600 ODM327728:ODM328600 ONI327728:ONI328600 OXE327728:OXE328600 PHA327728:PHA328600 PQW327728:PQW328600 QAS327728:QAS328600 QKO327728:QKO328600 QUK327728:QUK328600 REG327728:REG328600 ROC327728:ROC328600 RXY327728:RXY328600 SHU327728:SHU328600 SRQ327728:SRQ328600 TBM327728:TBM328600 TLI327728:TLI328600 TVE327728:TVE328600 UFA327728:UFA328600 UOW327728:UOW328600 UYS327728:UYS328600 VIO327728:VIO328600 VSK327728:VSK328600 WCG327728:WCG328600 WMC327728:WMC328600 WVY327728:WVY328600 Q393264:Q394136 JM393264:JM394136 TI393264:TI394136 ADE393264:ADE394136 ANA393264:ANA394136 AWW393264:AWW394136 BGS393264:BGS394136 BQO393264:BQO394136 CAK393264:CAK394136 CKG393264:CKG394136 CUC393264:CUC394136 DDY393264:DDY394136 DNU393264:DNU394136 DXQ393264:DXQ394136 EHM393264:EHM394136 ERI393264:ERI394136 FBE393264:FBE394136 FLA393264:FLA394136 FUW393264:FUW394136 GES393264:GES394136 GOO393264:GOO394136 GYK393264:GYK394136 HIG393264:HIG394136 HSC393264:HSC394136 IBY393264:IBY394136 ILU393264:ILU394136 IVQ393264:IVQ394136 JFM393264:JFM394136 JPI393264:JPI394136 JZE393264:JZE394136 KJA393264:KJA394136 KSW393264:KSW394136 LCS393264:LCS394136 LMO393264:LMO394136 LWK393264:LWK394136 MGG393264:MGG394136 MQC393264:MQC394136 MZY393264:MZY394136 NJU393264:NJU394136 NTQ393264:NTQ394136 ODM393264:ODM394136 ONI393264:ONI394136 OXE393264:OXE394136 PHA393264:PHA394136 PQW393264:PQW394136 QAS393264:QAS394136 QKO393264:QKO394136 QUK393264:QUK394136 REG393264:REG394136 ROC393264:ROC394136 RXY393264:RXY394136 SHU393264:SHU394136 SRQ393264:SRQ394136 TBM393264:TBM394136 TLI393264:TLI394136 TVE393264:TVE394136 UFA393264:UFA394136 UOW393264:UOW394136 UYS393264:UYS394136 VIO393264:VIO394136 VSK393264:VSK394136 WCG393264:WCG394136 WMC393264:WMC394136 WVY393264:WVY394136 Q458800:Q459672 JM458800:JM459672 TI458800:TI459672 ADE458800:ADE459672 ANA458800:ANA459672 AWW458800:AWW459672 BGS458800:BGS459672 BQO458800:BQO459672 CAK458800:CAK459672 CKG458800:CKG459672 CUC458800:CUC459672 DDY458800:DDY459672 DNU458800:DNU459672 DXQ458800:DXQ459672 EHM458800:EHM459672 ERI458800:ERI459672 FBE458800:FBE459672 FLA458800:FLA459672 FUW458800:FUW459672 GES458800:GES459672 GOO458800:GOO459672 GYK458800:GYK459672 HIG458800:HIG459672 HSC458800:HSC459672 IBY458800:IBY459672 ILU458800:ILU459672 IVQ458800:IVQ459672 JFM458800:JFM459672 JPI458800:JPI459672 JZE458800:JZE459672 KJA458800:KJA459672 KSW458800:KSW459672 LCS458800:LCS459672 LMO458800:LMO459672 LWK458800:LWK459672 MGG458800:MGG459672 MQC458800:MQC459672 MZY458800:MZY459672 NJU458800:NJU459672 NTQ458800:NTQ459672 ODM458800:ODM459672 ONI458800:ONI459672 OXE458800:OXE459672 PHA458800:PHA459672 PQW458800:PQW459672 QAS458800:QAS459672 QKO458800:QKO459672 QUK458800:QUK459672 REG458800:REG459672 ROC458800:ROC459672 RXY458800:RXY459672 SHU458800:SHU459672 SRQ458800:SRQ459672 TBM458800:TBM459672 TLI458800:TLI459672 TVE458800:TVE459672 UFA458800:UFA459672 UOW458800:UOW459672 UYS458800:UYS459672 VIO458800:VIO459672 VSK458800:VSK459672 WCG458800:WCG459672 WMC458800:WMC459672 WVY458800:WVY459672 Q524336:Q525208 JM524336:JM525208 TI524336:TI525208 ADE524336:ADE525208 ANA524336:ANA525208 AWW524336:AWW525208 BGS524336:BGS525208 BQO524336:BQO525208 CAK524336:CAK525208 CKG524336:CKG525208 CUC524336:CUC525208 DDY524336:DDY525208 DNU524336:DNU525208 DXQ524336:DXQ525208 EHM524336:EHM525208 ERI524336:ERI525208 FBE524336:FBE525208 FLA524336:FLA525208 FUW524336:FUW525208 GES524336:GES525208 GOO524336:GOO525208 GYK524336:GYK525208 HIG524336:HIG525208 HSC524336:HSC525208 IBY524336:IBY525208 ILU524336:ILU525208 IVQ524336:IVQ525208 JFM524336:JFM525208 JPI524336:JPI525208 JZE524336:JZE525208 KJA524336:KJA525208 KSW524336:KSW525208 LCS524336:LCS525208 LMO524336:LMO525208 LWK524336:LWK525208 MGG524336:MGG525208 MQC524336:MQC525208 MZY524336:MZY525208 NJU524336:NJU525208 NTQ524336:NTQ525208 ODM524336:ODM525208 ONI524336:ONI525208 OXE524336:OXE525208 PHA524336:PHA525208 PQW524336:PQW525208 QAS524336:QAS525208 QKO524336:QKO525208 QUK524336:QUK525208 REG524336:REG525208 ROC524336:ROC525208 RXY524336:RXY525208 SHU524336:SHU525208 SRQ524336:SRQ525208 TBM524336:TBM525208 TLI524336:TLI525208 TVE524336:TVE525208 UFA524336:UFA525208 UOW524336:UOW525208 UYS524336:UYS525208 VIO524336:VIO525208 VSK524336:VSK525208 WCG524336:WCG525208 WMC524336:WMC525208 WVY524336:WVY525208 Q589872:Q590744 JM589872:JM590744 TI589872:TI590744 ADE589872:ADE590744 ANA589872:ANA590744 AWW589872:AWW590744 BGS589872:BGS590744 BQO589872:BQO590744 CAK589872:CAK590744 CKG589872:CKG590744 CUC589872:CUC590744 DDY589872:DDY590744 DNU589872:DNU590744 DXQ589872:DXQ590744 EHM589872:EHM590744 ERI589872:ERI590744 FBE589872:FBE590744 FLA589872:FLA590744 FUW589872:FUW590744 GES589872:GES590744 GOO589872:GOO590744 GYK589872:GYK590744 HIG589872:HIG590744 HSC589872:HSC590744 IBY589872:IBY590744 ILU589872:ILU590744 IVQ589872:IVQ590744 JFM589872:JFM590744 JPI589872:JPI590744 JZE589872:JZE590744 KJA589872:KJA590744 KSW589872:KSW590744 LCS589872:LCS590744 LMO589872:LMO590744 LWK589872:LWK590744 MGG589872:MGG590744 MQC589872:MQC590744 MZY589872:MZY590744 NJU589872:NJU590744 NTQ589872:NTQ590744 ODM589872:ODM590744 ONI589872:ONI590744 OXE589872:OXE590744 PHA589872:PHA590744 PQW589872:PQW590744 QAS589872:QAS590744 QKO589872:QKO590744 QUK589872:QUK590744 REG589872:REG590744 ROC589872:ROC590744 RXY589872:RXY590744 SHU589872:SHU590744 SRQ589872:SRQ590744 TBM589872:TBM590744 TLI589872:TLI590744 TVE589872:TVE590744 UFA589872:UFA590744 UOW589872:UOW590744 UYS589872:UYS590744 VIO589872:VIO590744 VSK589872:VSK590744 WCG589872:WCG590744 WMC589872:WMC590744 WVY589872:WVY590744 Q655408:Q656280 JM655408:JM656280 TI655408:TI656280 ADE655408:ADE656280 ANA655408:ANA656280 AWW655408:AWW656280 BGS655408:BGS656280 BQO655408:BQO656280 CAK655408:CAK656280 CKG655408:CKG656280 CUC655408:CUC656280 DDY655408:DDY656280 DNU655408:DNU656280 DXQ655408:DXQ656280 EHM655408:EHM656280 ERI655408:ERI656280 FBE655408:FBE656280 FLA655408:FLA656280 FUW655408:FUW656280 GES655408:GES656280 GOO655408:GOO656280 GYK655408:GYK656280 HIG655408:HIG656280 HSC655408:HSC656280 IBY655408:IBY656280 ILU655408:ILU656280 IVQ655408:IVQ656280 JFM655408:JFM656280 JPI655408:JPI656280 JZE655408:JZE656280 KJA655408:KJA656280 KSW655408:KSW656280 LCS655408:LCS656280 LMO655408:LMO656280 LWK655408:LWK656280 MGG655408:MGG656280 MQC655408:MQC656280 MZY655408:MZY656280 NJU655408:NJU656280 NTQ655408:NTQ656280 ODM655408:ODM656280 ONI655408:ONI656280 OXE655408:OXE656280 PHA655408:PHA656280 PQW655408:PQW656280 QAS655408:QAS656280 QKO655408:QKO656280 QUK655408:QUK656280 REG655408:REG656280 ROC655408:ROC656280 RXY655408:RXY656280 SHU655408:SHU656280 SRQ655408:SRQ656280 TBM655408:TBM656280 TLI655408:TLI656280 TVE655408:TVE656280 UFA655408:UFA656280 UOW655408:UOW656280 UYS655408:UYS656280 VIO655408:VIO656280 VSK655408:VSK656280 WCG655408:WCG656280 WMC655408:WMC656280 WVY655408:WVY656280 Q720944:Q721816 JM720944:JM721816 TI720944:TI721816 ADE720944:ADE721816 ANA720944:ANA721816 AWW720944:AWW721816 BGS720944:BGS721816 BQO720944:BQO721816 CAK720944:CAK721816 CKG720944:CKG721816 CUC720944:CUC721816 DDY720944:DDY721816 DNU720944:DNU721816 DXQ720944:DXQ721816 EHM720944:EHM721816 ERI720944:ERI721816 FBE720944:FBE721816 FLA720944:FLA721816 FUW720944:FUW721816 GES720944:GES721816 GOO720944:GOO721816 GYK720944:GYK721816 HIG720944:HIG721816 HSC720944:HSC721816 IBY720944:IBY721816 ILU720944:ILU721816 IVQ720944:IVQ721816 JFM720944:JFM721816 JPI720944:JPI721816 JZE720944:JZE721816 KJA720944:KJA721816 KSW720944:KSW721816 LCS720944:LCS721816 LMO720944:LMO721816 LWK720944:LWK721816 MGG720944:MGG721816 MQC720944:MQC721816 MZY720944:MZY721816 NJU720944:NJU721816 NTQ720944:NTQ721816 ODM720944:ODM721816 ONI720944:ONI721816 OXE720944:OXE721816 PHA720944:PHA721816 PQW720944:PQW721816 QAS720944:QAS721816 QKO720944:QKO721816 QUK720944:QUK721816 REG720944:REG721816 ROC720944:ROC721816 RXY720944:RXY721816 SHU720944:SHU721816 SRQ720944:SRQ721816 TBM720944:TBM721816 TLI720944:TLI721816 TVE720944:TVE721816 UFA720944:UFA721816 UOW720944:UOW721816 UYS720944:UYS721816 VIO720944:VIO721816 VSK720944:VSK721816 WCG720944:WCG721816 WMC720944:WMC721816 WVY720944:WVY721816 Q786480:Q787352 JM786480:JM787352 TI786480:TI787352 ADE786480:ADE787352 ANA786480:ANA787352 AWW786480:AWW787352 BGS786480:BGS787352 BQO786480:BQO787352 CAK786480:CAK787352 CKG786480:CKG787352 CUC786480:CUC787352 DDY786480:DDY787352 DNU786480:DNU787352 DXQ786480:DXQ787352 EHM786480:EHM787352 ERI786480:ERI787352 FBE786480:FBE787352 FLA786480:FLA787352 FUW786480:FUW787352 GES786480:GES787352 GOO786480:GOO787352 GYK786480:GYK787352 HIG786480:HIG787352 HSC786480:HSC787352 IBY786480:IBY787352 ILU786480:ILU787352 IVQ786480:IVQ787352 JFM786480:JFM787352 JPI786480:JPI787352 JZE786480:JZE787352 KJA786480:KJA787352 KSW786480:KSW787352 LCS786480:LCS787352 LMO786480:LMO787352 LWK786480:LWK787352 MGG786480:MGG787352 MQC786480:MQC787352 MZY786480:MZY787352 NJU786480:NJU787352 NTQ786480:NTQ787352 ODM786480:ODM787352 ONI786480:ONI787352 OXE786480:OXE787352 PHA786480:PHA787352 PQW786480:PQW787352 QAS786480:QAS787352 QKO786480:QKO787352 QUK786480:QUK787352 REG786480:REG787352 ROC786480:ROC787352 RXY786480:RXY787352 SHU786480:SHU787352 SRQ786480:SRQ787352 TBM786480:TBM787352 TLI786480:TLI787352 TVE786480:TVE787352 UFA786480:UFA787352 UOW786480:UOW787352 UYS786480:UYS787352 VIO786480:VIO787352 VSK786480:VSK787352 WCG786480:WCG787352 WMC786480:WMC787352 WVY786480:WVY787352 Q852016:Q852888 JM852016:JM852888 TI852016:TI852888 ADE852016:ADE852888 ANA852016:ANA852888 AWW852016:AWW852888 BGS852016:BGS852888 BQO852016:BQO852888 CAK852016:CAK852888 CKG852016:CKG852888 CUC852016:CUC852888 DDY852016:DDY852888 DNU852016:DNU852888 DXQ852016:DXQ852888 EHM852016:EHM852888 ERI852016:ERI852888 FBE852016:FBE852888 FLA852016:FLA852888 FUW852016:FUW852888 GES852016:GES852888 GOO852016:GOO852888 GYK852016:GYK852888 HIG852016:HIG852888 HSC852016:HSC852888 IBY852016:IBY852888 ILU852016:ILU852888 IVQ852016:IVQ852888 JFM852016:JFM852888 JPI852016:JPI852888 JZE852016:JZE852888 KJA852016:KJA852888 KSW852016:KSW852888 LCS852016:LCS852888 LMO852016:LMO852888 LWK852016:LWK852888 MGG852016:MGG852888 MQC852016:MQC852888 MZY852016:MZY852888 NJU852016:NJU852888 NTQ852016:NTQ852888 ODM852016:ODM852888 ONI852016:ONI852888 OXE852016:OXE852888 PHA852016:PHA852888 PQW852016:PQW852888 QAS852016:QAS852888 QKO852016:QKO852888 QUK852016:QUK852888 REG852016:REG852888 ROC852016:ROC852888 RXY852016:RXY852888 SHU852016:SHU852888 SRQ852016:SRQ852888 TBM852016:TBM852888 TLI852016:TLI852888 TVE852016:TVE852888 UFA852016:UFA852888 UOW852016:UOW852888 UYS852016:UYS852888 VIO852016:VIO852888 VSK852016:VSK852888 WCG852016:WCG852888 WMC852016:WMC852888 WVY852016:WVY852888 Q917552:Q918424 JM917552:JM918424 TI917552:TI918424 ADE917552:ADE918424 ANA917552:ANA918424 AWW917552:AWW918424 BGS917552:BGS918424 BQO917552:BQO918424 CAK917552:CAK918424 CKG917552:CKG918424 CUC917552:CUC918424 DDY917552:DDY918424 DNU917552:DNU918424 DXQ917552:DXQ918424 EHM917552:EHM918424 ERI917552:ERI918424 FBE917552:FBE918424 FLA917552:FLA918424 FUW917552:FUW918424 GES917552:GES918424 GOO917552:GOO918424 GYK917552:GYK918424 HIG917552:HIG918424 HSC917552:HSC918424 IBY917552:IBY918424 ILU917552:ILU918424 IVQ917552:IVQ918424 JFM917552:JFM918424 JPI917552:JPI918424 JZE917552:JZE918424 KJA917552:KJA918424 KSW917552:KSW918424 LCS917552:LCS918424 LMO917552:LMO918424 LWK917552:LWK918424 MGG917552:MGG918424 MQC917552:MQC918424 MZY917552:MZY918424 NJU917552:NJU918424 NTQ917552:NTQ918424 ODM917552:ODM918424 ONI917552:ONI918424 OXE917552:OXE918424 PHA917552:PHA918424 PQW917552:PQW918424 QAS917552:QAS918424 QKO917552:QKO918424 QUK917552:QUK918424 REG917552:REG918424 ROC917552:ROC918424 RXY917552:RXY918424 SHU917552:SHU918424 SRQ917552:SRQ918424 TBM917552:TBM918424 TLI917552:TLI918424 TVE917552:TVE918424 UFA917552:UFA918424 UOW917552:UOW918424 UYS917552:UYS918424 VIO917552:VIO918424 VSK917552:VSK918424 WCG917552:WCG918424 WMC917552:WMC918424 WVY917552:WVY918424 Q983088:Q983960 JM983088:JM983960 TI983088:TI983960 ADE983088:ADE983960 ANA983088:ANA983960 AWW983088:AWW983960 BGS983088:BGS983960 BQO983088:BQO983960 CAK983088:CAK983960 CKG983088:CKG983960 CUC983088:CUC983960 DDY983088:DDY983960 DNU983088:DNU983960 DXQ983088:DXQ983960 EHM983088:EHM983960 ERI983088:ERI983960 FBE983088:FBE983960 FLA983088:FLA983960 FUW983088:FUW983960 GES983088:GES983960 GOO983088:GOO983960 GYK983088:GYK983960 HIG983088:HIG983960 HSC983088:HSC983960 IBY983088:IBY983960 ILU983088:ILU983960 IVQ983088:IVQ983960 JFM983088:JFM983960 JPI983088:JPI983960 JZE983088:JZE983960 KJA983088:KJA983960 KSW983088:KSW983960 LCS983088:LCS983960 LMO983088:LMO983960 LWK983088:LWK983960 MGG983088:MGG983960 MQC983088:MQC983960 MZY983088:MZY983960 NJU983088:NJU983960 NTQ983088:NTQ983960 ODM983088:ODM983960 ONI983088:ONI983960 OXE983088:OXE983960 PHA983088:PHA983960 PQW983088:PQW983960 QAS983088:QAS983960 QKO983088:QKO983960 QUK983088:QUK983960 REG983088:REG983960 ROC983088:ROC983960 RXY983088:RXY983960 SHU983088:SHU983960 SRQ983088:SRQ983960 TBM983088:TBM983960 TLI983088:TLI983960 TVE983088:TVE983960 UFA983088:UFA983960 UOW983088:UOW983960 UYS983088:UYS983960 VIO983088:VIO983960 VSK983088:VSK983960 WCG983088:WCG983960 WMC983088:WMC983960 WVY983088:WVY983960 WVU983088:WVU983961 M65584:M66457 JI65584:JI66457 TE65584:TE66457 ADA65584:ADA66457 AMW65584:AMW66457 AWS65584:AWS66457 BGO65584:BGO66457 BQK65584:BQK66457 CAG65584:CAG66457 CKC65584:CKC66457 CTY65584:CTY66457 DDU65584:DDU66457 DNQ65584:DNQ66457 DXM65584:DXM66457 EHI65584:EHI66457 ERE65584:ERE66457 FBA65584:FBA66457 FKW65584:FKW66457 FUS65584:FUS66457 GEO65584:GEO66457 GOK65584:GOK66457 GYG65584:GYG66457 HIC65584:HIC66457 HRY65584:HRY66457 IBU65584:IBU66457 ILQ65584:ILQ66457 IVM65584:IVM66457 JFI65584:JFI66457 JPE65584:JPE66457 JZA65584:JZA66457 KIW65584:KIW66457 KSS65584:KSS66457 LCO65584:LCO66457 LMK65584:LMK66457 LWG65584:LWG66457 MGC65584:MGC66457 MPY65584:MPY66457 MZU65584:MZU66457 NJQ65584:NJQ66457 NTM65584:NTM66457 ODI65584:ODI66457 ONE65584:ONE66457 OXA65584:OXA66457 PGW65584:PGW66457 PQS65584:PQS66457 QAO65584:QAO66457 QKK65584:QKK66457 QUG65584:QUG66457 REC65584:REC66457 RNY65584:RNY66457 RXU65584:RXU66457 SHQ65584:SHQ66457 SRM65584:SRM66457 TBI65584:TBI66457 TLE65584:TLE66457 TVA65584:TVA66457 UEW65584:UEW66457 UOS65584:UOS66457 UYO65584:UYO66457 VIK65584:VIK66457 VSG65584:VSG66457 WCC65584:WCC66457 WLY65584:WLY66457 WVU65584:WVU66457 M131120:M131993 JI131120:JI131993 TE131120:TE131993 ADA131120:ADA131993 AMW131120:AMW131993 AWS131120:AWS131993 BGO131120:BGO131993 BQK131120:BQK131993 CAG131120:CAG131993 CKC131120:CKC131993 CTY131120:CTY131993 DDU131120:DDU131993 DNQ131120:DNQ131993 DXM131120:DXM131993 EHI131120:EHI131993 ERE131120:ERE131993 FBA131120:FBA131993 FKW131120:FKW131993 FUS131120:FUS131993 GEO131120:GEO131993 GOK131120:GOK131993 GYG131120:GYG131993 HIC131120:HIC131993 HRY131120:HRY131993 IBU131120:IBU131993 ILQ131120:ILQ131993 IVM131120:IVM131993 JFI131120:JFI131993 JPE131120:JPE131993 JZA131120:JZA131993 KIW131120:KIW131993 KSS131120:KSS131993 LCO131120:LCO131993 LMK131120:LMK131993 LWG131120:LWG131993 MGC131120:MGC131993 MPY131120:MPY131993 MZU131120:MZU131993 NJQ131120:NJQ131993 NTM131120:NTM131993 ODI131120:ODI131993 ONE131120:ONE131993 OXA131120:OXA131993 PGW131120:PGW131993 PQS131120:PQS131993 QAO131120:QAO131993 QKK131120:QKK131993 QUG131120:QUG131993 REC131120:REC131993 RNY131120:RNY131993 RXU131120:RXU131993 SHQ131120:SHQ131993 SRM131120:SRM131993 TBI131120:TBI131993 TLE131120:TLE131993 TVA131120:TVA131993 UEW131120:UEW131993 UOS131120:UOS131993 UYO131120:UYO131993 VIK131120:VIK131993 VSG131120:VSG131993 WCC131120:WCC131993 WLY131120:WLY131993 WVU131120:WVU131993 M196656:M197529 JI196656:JI197529 TE196656:TE197529 ADA196656:ADA197529 AMW196656:AMW197529 AWS196656:AWS197529 BGO196656:BGO197529 BQK196656:BQK197529 CAG196656:CAG197529 CKC196656:CKC197529 CTY196656:CTY197529 DDU196656:DDU197529 DNQ196656:DNQ197529 DXM196656:DXM197529 EHI196656:EHI197529 ERE196656:ERE197529 FBA196656:FBA197529 FKW196656:FKW197529 FUS196656:FUS197529 GEO196656:GEO197529 GOK196656:GOK197529 GYG196656:GYG197529 HIC196656:HIC197529 HRY196656:HRY197529 IBU196656:IBU197529 ILQ196656:ILQ197529 IVM196656:IVM197529 JFI196656:JFI197529 JPE196656:JPE197529 JZA196656:JZA197529 KIW196656:KIW197529 KSS196656:KSS197529 LCO196656:LCO197529 LMK196656:LMK197529 LWG196656:LWG197529 MGC196656:MGC197529 MPY196656:MPY197529 MZU196656:MZU197529 NJQ196656:NJQ197529 NTM196656:NTM197529 ODI196656:ODI197529 ONE196656:ONE197529 OXA196656:OXA197529 PGW196656:PGW197529 PQS196656:PQS197529 QAO196656:QAO197529 QKK196656:QKK197529 QUG196656:QUG197529 REC196656:REC197529 RNY196656:RNY197529 RXU196656:RXU197529 SHQ196656:SHQ197529 SRM196656:SRM197529 TBI196656:TBI197529 TLE196656:TLE197529 TVA196656:TVA197529 UEW196656:UEW197529 UOS196656:UOS197529 UYO196656:UYO197529 VIK196656:VIK197529 VSG196656:VSG197529 WCC196656:WCC197529 WLY196656:WLY197529 WVU196656:WVU197529 M262192:M263065 JI262192:JI263065 TE262192:TE263065 ADA262192:ADA263065 AMW262192:AMW263065 AWS262192:AWS263065 BGO262192:BGO263065 BQK262192:BQK263065 CAG262192:CAG263065 CKC262192:CKC263065 CTY262192:CTY263065 DDU262192:DDU263065 DNQ262192:DNQ263065 DXM262192:DXM263065 EHI262192:EHI263065 ERE262192:ERE263065 FBA262192:FBA263065 FKW262192:FKW263065 FUS262192:FUS263065 GEO262192:GEO263065 GOK262192:GOK263065 GYG262192:GYG263065 HIC262192:HIC263065 HRY262192:HRY263065 IBU262192:IBU263065 ILQ262192:ILQ263065 IVM262192:IVM263065 JFI262192:JFI263065 JPE262192:JPE263065 JZA262192:JZA263065 KIW262192:KIW263065 KSS262192:KSS263065 LCO262192:LCO263065 LMK262192:LMK263065 LWG262192:LWG263065 MGC262192:MGC263065 MPY262192:MPY263065 MZU262192:MZU263065 NJQ262192:NJQ263065 NTM262192:NTM263065 ODI262192:ODI263065 ONE262192:ONE263065 OXA262192:OXA263065 PGW262192:PGW263065 PQS262192:PQS263065 QAO262192:QAO263065 QKK262192:QKK263065 QUG262192:QUG263065 REC262192:REC263065 RNY262192:RNY263065 RXU262192:RXU263065 SHQ262192:SHQ263065 SRM262192:SRM263065 TBI262192:TBI263065 TLE262192:TLE263065 TVA262192:TVA263065 UEW262192:UEW263065 UOS262192:UOS263065 UYO262192:UYO263065 VIK262192:VIK263065 VSG262192:VSG263065 WCC262192:WCC263065 WLY262192:WLY263065 WVU262192:WVU263065 M327728:M328601 JI327728:JI328601 TE327728:TE328601 ADA327728:ADA328601 AMW327728:AMW328601 AWS327728:AWS328601 BGO327728:BGO328601 BQK327728:BQK328601 CAG327728:CAG328601 CKC327728:CKC328601 CTY327728:CTY328601 DDU327728:DDU328601 DNQ327728:DNQ328601 DXM327728:DXM328601 EHI327728:EHI328601 ERE327728:ERE328601 FBA327728:FBA328601 FKW327728:FKW328601 FUS327728:FUS328601 GEO327728:GEO328601 GOK327728:GOK328601 GYG327728:GYG328601 HIC327728:HIC328601 HRY327728:HRY328601 IBU327728:IBU328601 ILQ327728:ILQ328601 IVM327728:IVM328601 JFI327728:JFI328601 JPE327728:JPE328601 JZA327728:JZA328601 KIW327728:KIW328601 KSS327728:KSS328601 LCO327728:LCO328601 LMK327728:LMK328601 LWG327728:LWG328601 MGC327728:MGC328601 MPY327728:MPY328601 MZU327728:MZU328601 NJQ327728:NJQ328601 NTM327728:NTM328601 ODI327728:ODI328601 ONE327728:ONE328601 OXA327728:OXA328601 PGW327728:PGW328601 PQS327728:PQS328601 QAO327728:QAO328601 QKK327728:QKK328601 QUG327728:QUG328601 REC327728:REC328601 RNY327728:RNY328601 RXU327728:RXU328601 SHQ327728:SHQ328601 SRM327728:SRM328601 TBI327728:TBI328601 TLE327728:TLE328601 TVA327728:TVA328601 UEW327728:UEW328601 UOS327728:UOS328601 UYO327728:UYO328601 VIK327728:VIK328601 VSG327728:VSG328601 WCC327728:WCC328601 WLY327728:WLY328601 WVU327728:WVU328601 M393264:M394137 JI393264:JI394137 TE393264:TE394137 ADA393264:ADA394137 AMW393264:AMW394137 AWS393264:AWS394137 BGO393264:BGO394137 BQK393264:BQK394137 CAG393264:CAG394137 CKC393264:CKC394137 CTY393264:CTY394137 DDU393264:DDU394137 DNQ393264:DNQ394137 DXM393264:DXM394137 EHI393264:EHI394137 ERE393264:ERE394137 FBA393264:FBA394137 FKW393264:FKW394137 FUS393264:FUS394137 GEO393264:GEO394137 GOK393264:GOK394137 GYG393264:GYG394137 HIC393264:HIC394137 HRY393264:HRY394137 IBU393264:IBU394137 ILQ393264:ILQ394137 IVM393264:IVM394137 JFI393264:JFI394137 JPE393264:JPE394137 JZA393264:JZA394137 KIW393264:KIW394137 KSS393264:KSS394137 LCO393264:LCO394137 LMK393264:LMK394137 LWG393264:LWG394137 MGC393264:MGC394137 MPY393264:MPY394137 MZU393264:MZU394137 NJQ393264:NJQ394137 NTM393264:NTM394137 ODI393264:ODI394137 ONE393264:ONE394137 OXA393264:OXA394137 PGW393264:PGW394137 PQS393264:PQS394137 QAO393264:QAO394137 QKK393264:QKK394137 QUG393264:QUG394137 REC393264:REC394137 RNY393264:RNY394137 RXU393264:RXU394137 SHQ393264:SHQ394137 SRM393264:SRM394137 TBI393264:TBI394137 TLE393264:TLE394137 TVA393264:TVA394137 UEW393264:UEW394137 UOS393264:UOS394137 UYO393264:UYO394137 VIK393264:VIK394137 VSG393264:VSG394137 WCC393264:WCC394137 WLY393264:WLY394137 WVU393264:WVU394137 M458800:M459673 JI458800:JI459673 TE458800:TE459673 ADA458800:ADA459673 AMW458800:AMW459673 AWS458800:AWS459673 BGO458800:BGO459673 BQK458800:BQK459673 CAG458800:CAG459673 CKC458800:CKC459673 CTY458800:CTY459673 DDU458800:DDU459673 DNQ458800:DNQ459673 DXM458800:DXM459673 EHI458800:EHI459673 ERE458800:ERE459673 FBA458800:FBA459673 FKW458800:FKW459673 FUS458800:FUS459673 GEO458800:GEO459673 GOK458800:GOK459673 GYG458800:GYG459673 HIC458800:HIC459673 HRY458800:HRY459673 IBU458800:IBU459673 ILQ458800:ILQ459673 IVM458800:IVM459673 JFI458800:JFI459673 JPE458800:JPE459673 JZA458800:JZA459673 KIW458800:KIW459673 KSS458800:KSS459673 LCO458800:LCO459673 LMK458800:LMK459673 LWG458800:LWG459673 MGC458800:MGC459673 MPY458800:MPY459673 MZU458800:MZU459673 NJQ458800:NJQ459673 NTM458800:NTM459673 ODI458800:ODI459673 ONE458800:ONE459673 OXA458800:OXA459673 PGW458800:PGW459673 PQS458800:PQS459673 QAO458800:QAO459673 QKK458800:QKK459673 QUG458800:QUG459673 REC458800:REC459673 RNY458800:RNY459673 RXU458800:RXU459673 SHQ458800:SHQ459673 SRM458800:SRM459673 TBI458800:TBI459673 TLE458800:TLE459673 TVA458800:TVA459673 UEW458800:UEW459673 UOS458800:UOS459673 UYO458800:UYO459673 VIK458800:VIK459673 VSG458800:VSG459673 WCC458800:WCC459673 WLY458800:WLY459673 WVU458800:WVU459673 M524336:M525209 JI524336:JI525209 TE524336:TE525209 ADA524336:ADA525209 AMW524336:AMW525209 AWS524336:AWS525209 BGO524336:BGO525209 BQK524336:BQK525209 CAG524336:CAG525209 CKC524336:CKC525209 CTY524336:CTY525209 DDU524336:DDU525209 DNQ524336:DNQ525209 DXM524336:DXM525209 EHI524336:EHI525209 ERE524336:ERE525209 FBA524336:FBA525209 FKW524336:FKW525209 FUS524336:FUS525209 GEO524336:GEO525209 GOK524336:GOK525209 GYG524336:GYG525209 HIC524336:HIC525209 HRY524336:HRY525209 IBU524336:IBU525209 ILQ524336:ILQ525209 IVM524336:IVM525209 JFI524336:JFI525209 JPE524336:JPE525209 JZA524336:JZA525209 KIW524336:KIW525209 KSS524336:KSS525209 LCO524336:LCO525209 LMK524336:LMK525209 LWG524336:LWG525209 MGC524336:MGC525209 MPY524336:MPY525209 MZU524336:MZU525209 NJQ524336:NJQ525209 NTM524336:NTM525209 ODI524336:ODI525209 ONE524336:ONE525209 OXA524336:OXA525209 PGW524336:PGW525209 PQS524336:PQS525209 QAO524336:QAO525209 QKK524336:QKK525209 QUG524336:QUG525209 REC524336:REC525209 RNY524336:RNY525209 RXU524336:RXU525209 SHQ524336:SHQ525209 SRM524336:SRM525209 TBI524336:TBI525209 TLE524336:TLE525209 TVA524336:TVA525209 UEW524336:UEW525209 UOS524336:UOS525209 UYO524336:UYO525209 VIK524336:VIK525209 VSG524336:VSG525209 WCC524336:WCC525209 WLY524336:WLY525209 WVU524336:WVU525209 M589872:M590745 JI589872:JI590745 TE589872:TE590745 ADA589872:ADA590745 AMW589872:AMW590745 AWS589872:AWS590745 BGO589872:BGO590745 BQK589872:BQK590745 CAG589872:CAG590745 CKC589872:CKC590745 CTY589872:CTY590745 DDU589872:DDU590745 DNQ589872:DNQ590745 DXM589872:DXM590745 EHI589872:EHI590745 ERE589872:ERE590745 FBA589872:FBA590745 FKW589872:FKW590745 FUS589872:FUS590745 GEO589872:GEO590745 GOK589872:GOK590745 GYG589872:GYG590745 HIC589872:HIC590745 HRY589872:HRY590745 IBU589872:IBU590745 ILQ589872:ILQ590745 IVM589872:IVM590745 JFI589872:JFI590745 JPE589872:JPE590745 JZA589872:JZA590745 KIW589872:KIW590745 KSS589872:KSS590745 LCO589872:LCO590745 LMK589872:LMK590745 LWG589872:LWG590745 MGC589872:MGC590745 MPY589872:MPY590745 MZU589872:MZU590745 NJQ589872:NJQ590745 NTM589872:NTM590745 ODI589872:ODI590745 ONE589872:ONE590745 OXA589872:OXA590745 PGW589872:PGW590745 PQS589872:PQS590745 QAO589872:QAO590745 QKK589872:QKK590745 QUG589872:QUG590745 REC589872:REC590745 RNY589872:RNY590745 RXU589872:RXU590745 SHQ589872:SHQ590745 SRM589872:SRM590745 TBI589872:TBI590745 TLE589872:TLE590745 TVA589872:TVA590745 UEW589872:UEW590745 UOS589872:UOS590745 UYO589872:UYO590745 VIK589872:VIK590745 VSG589872:VSG590745 WCC589872:WCC590745 WLY589872:WLY590745 WVU589872:WVU590745 M655408:M656281 JI655408:JI656281 TE655408:TE656281 ADA655408:ADA656281 AMW655408:AMW656281 AWS655408:AWS656281 BGO655408:BGO656281 BQK655408:BQK656281 CAG655408:CAG656281 CKC655408:CKC656281 CTY655408:CTY656281 DDU655408:DDU656281 DNQ655408:DNQ656281 DXM655408:DXM656281 EHI655408:EHI656281 ERE655408:ERE656281 FBA655408:FBA656281 FKW655408:FKW656281 FUS655408:FUS656281 GEO655408:GEO656281 GOK655408:GOK656281 GYG655408:GYG656281 HIC655408:HIC656281 HRY655408:HRY656281 IBU655408:IBU656281 ILQ655408:ILQ656281 IVM655408:IVM656281 JFI655408:JFI656281 JPE655408:JPE656281 JZA655408:JZA656281 KIW655408:KIW656281 KSS655408:KSS656281 LCO655408:LCO656281 LMK655408:LMK656281 LWG655408:LWG656281 MGC655408:MGC656281 MPY655408:MPY656281 MZU655408:MZU656281 NJQ655408:NJQ656281 NTM655408:NTM656281 ODI655408:ODI656281 ONE655408:ONE656281 OXA655408:OXA656281 PGW655408:PGW656281 PQS655408:PQS656281 QAO655408:QAO656281 QKK655408:QKK656281 QUG655408:QUG656281 REC655408:REC656281 RNY655408:RNY656281 RXU655408:RXU656281 SHQ655408:SHQ656281 SRM655408:SRM656281 TBI655408:TBI656281 TLE655408:TLE656281 TVA655408:TVA656281 UEW655408:UEW656281 UOS655408:UOS656281 UYO655408:UYO656281 VIK655408:VIK656281 VSG655408:VSG656281 WCC655408:WCC656281 WLY655408:WLY656281 WVU655408:WVU656281 M720944:M721817 JI720944:JI721817 TE720944:TE721817 ADA720944:ADA721817 AMW720944:AMW721817 AWS720944:AWS721817 BGO720944:BGO721817 BQK720944:BQK721817 CAG720944:CAG721817 CKC720944:CKC721817 CTY720944:CTY721817 DDU720944:DDU721817 DNQ720944:DNQ721817 DXM720944:DXM721817 EHI720944:EHI721817 ERE720944:ERE721817 FBA720944:FBA721817 FKW720944:FKW721817 FUS720944:FUS721817 GEO720944:GEO721817 GOK720944:GOK721817 GYG720944:GYG721817 HIC720944:HIC721817 HRY720944:HRY721817 IBU720944:IBU721817 ILQ720944:ILQ721817 IVM720944:IVM721817 JFI720944:JFI721817 JPE720944:JPE721817 JZA720944:JZA721817 KIW720944:KIW721817 KSS720944:KSS721817 LCO720944:LCO721817 LMK720944:LMK721817 LWG720944:LWG721817 MGC720944:MGC721817 MPY720944:MPY721817 MZU720944:MZU721817 NJQ720944:NJQ721817 NTM720944:NTM721817 ODI720944:ODI721817 ONE720944:ONE721817 OXA720944:OXA721817 PGW720944:PGW721817 PQS720944:PQS721817 QAO720944:QAO721817 QKK720944:QKK721817 QUG720944:QUG721817 REC720944:REC721817 RNY720944:RNY721817 RXU720944:RXU721817 SHQ720944:SHQ721817 SRM720944:SRM721817 TBI720944:TBI721817 TLE720944:TLE721817 TVA720944:TVA721817 UEW720944:UEW721817 UOS720944:UOS721817 UYO720944:UYO721817 VIK720944:VIK721817 VSG720944:VSG721817 WCC720944:WCC721817 WLY720944:WLY721817 WVU720944:WVU721817 M786480:M787353 JI786480:JI787353 TE786480:TE787353 ADA786480:ADA787353 AMW786480:AMW787353 AWS786480:AWS787353 BGO786480:BGO787353 BQK786480:BQK787353 CAG786480:CAG787353 CKC786480:CKC787353 CTY786480:CTY787353 DDU786480:DDU787353 DNQ786480:DNQ787353 DXM786480:DXM787353 EHI786480:EHI787353 ERE786480:ERE787353 FBA786480:FBA787353 FKW786480:FKW787353 FUS786480:FUS787353 GEO786480:GEO787353 GOK786480:GOK787353 GYG786480:GYG787353 HIC786480:HIC787353 HRY786480:HRY787353 IBU786480:IBU787353 ILQ786480:ILQ787353 IVM786480:IVM787353 JFI786480:JFI787353 JPE786480:JPE787353 JZA786480:JZA787353 KIW786480:KIW787353 KSS786480:KSS787353 LCO786480:LCO787353 LMK786480:LMK787353 LWG786480:LWG787353 MGC786480:MGC787353 MPY786480:MPY787353 MZU786480:MZU787353 NJQ786480:NJQ787353 NTM786480:NTM787353 ODI786480:ODI787353 ONE786480:ONE787353 OXA786480:OXA787353 PGW786480:PGW787353 PQS786480:PQS787353 QAO786480:QAO787353 QKK786480:QKK787353 QUG786480:QUG787353 REC786480:REC787353 RNY786480:RNY787353 RXU786480:RXU787353 SHQ786480:SHQ787353 SRM786480:SRM787353 TBI786480:TBI787353 TLE786480:TLE787353 TVA786480:TVA787353 UEW786480:UEW787353 UOS786480:UOS787353 UYO786480:UYO787353 VIK786480:VIK787353 VSG786480:VSG787353 WCC786480:WCC787353 WLY786480:WLY787353 WVU786480:WVU787353 M852016:M852889 JI852016:JI852889 TE852016:TE852889 ADA852016:ADA852889 AMW852016:AMW852889 AWS852016:AWS852889 BGO852016:BGO852889 BQK852016:BQK852889 CAG852016:CAG852889 CKC852016:CKC852889 CTY852016:CTY852889 DDU852016:DDU852889 DNQ852016:DNQ852889 DXM852016:DXM852889 EHI852016:EHI852889 ERE852016:ERE852889 FBA852016:FBA852889 FKW852016:FKW852889 FUS852016:FUS852889 GEO852016:GEO852889 GOK852016:GOK852889 GYG852016:GYG852889 HIC852016:HIC852889 HRY852016:HRY852889 IBU852016:IBU852889 ILQ852016:ILQ852889 IVM852016:IVM852889 JFI852016:JFI852889 JPE852016:JPE852889 JZA852016:JZA852889 KIW852016:KIW852889 KSS852016:KSS852889 LCO852016:LCO852889 LMK852016:LMK852889 LWG852016:LWG852889 MGC852016:MGC852889 MPY852016:MPY852889 MZU852016:MZU852889 NJQ852016:NJQ852889 NTM852016:NTM852889 ODI852016:ODI852889 ONE852016:ONE852889 OXA852016:OXA852889 PGW852016:PGW852889 PQS852016:PQS852889 QAO852016:QAO852889 QKK852016:QKK852889 QUG852016:QUG852889 REC852016:REC852889 RNY852016:RNY852889 RXU852016:RXU852889 SHQ852016:SHQ852889 SRM852016:SRM852889 TBI852016:TBI852889 TLE852016:TLE852889 TVA852016:TVA852889 UEW852016:UEW852889 UOS852016:UOS852889 UYO852016:UYO852889 VIK852016:VIK852889 VSG852016:VSG852889 WCC852016:WCC852889 WLY852016:WLY852889 WVU852016:WVU852889 M917552:M918425 JI917552:JI918425 TE917552:TE918425 ADA917552:ADA918425 AMW917552:AMW918425 AWS917552:AWS918425 BGO917552:BGO918425 BQK917552:BQK918425 CAG917552:CAG918425 CKC917552:CKC918425 CTY917552:CTY918425 DDU917552:DDU918425 DNQ917552:DNQ918425 DXM917552:DXM918425 EHI917552:EHI918425 ERE917552:ERE918425 FBA917552:FBA918425 FKW917552:FKW918425 FUS917552:FUS918425 GEO917552:GEO918425 GOK917552:GOK918425 GYG917552:GYG918425 HIC917552:HIC918425 HRY917552:HRY918425 IBU917552:IBU918425 ILQ917552:ILQ918425 IVM917552:IVM918425 JFI917552:JFI918425 JPE917552:JPE918425 JZA917552:JZA918425 KIW917552:KIW918425 KSS917552:KSS918425 LCO917552:LCO918425 LMK917552:LMK918425 LWG917552:LWG918425 MGC917552:MGC918425 MPY917552:MPY918425 MZU917552:MZU918425 NJQ917552:NJQ918425 NTM917552:NTM918425 ODI917552:ODI918425 ONE917552:ONE918425 OXA917552:OXA918425 PGW917552:PGW918425 PQS917552:PQS918425 QAO917552:QAO918425 QKK917552:QKK918425 QUG917552:QUG918425 REC917552:REC918425 RNY917552:RNY918425 RXU917552:RXU918425 SHQ917552:SHQ918425 SRM917552:SRM918425 TBI917552:TBI918425 TLE917552:TLE918425 TVA917552:TVA918425 UEW917552:UEW918425 UOS917552:UOS918425 UYO917552:UYO918425 VIK917552:VIK918425 VSG917552:VSG918425 WCC917552:WCC918425 WLY917552:WLY918425 WVU917552:WVU918425 M983088:M983961 JI983088:JI983961 TE983088:TE983961 ADA983088:ADA983961 AMW983088:AMW983961 AWS983088:AWS983961 BGO983088:BGO983961 BQK983088:BQK983961 CAG983088:CAG983961 CKC983088:CKC983961 CTY983088:CTY983961 DDU983088:DDU983961 DNQ983088:DNQ983961 DXM983088:DXM983961 EHI983088:EHI983961 ERE983088:ERE983961 FBA983088:FBA983961 FKW983088:FKW983961 FUS983088:FUS983961 GEO983088:GEO983961 GOK983088:GOK983961 GYG983088:GYG983961 HIC983088:HIC983961 HRY983088:HRY983961 IBU983088:IBU983961 ILQ983088:ILQ983961 IVM983088:IVM983961 JFI983088:JFI983961 JPE983088:JPE983961 JZA983088:JZA983961 KIW983088:KIW983961 KSS983088:KSS983961 LCO983088:LCO983961 LMK983088:LMK983961 LWG983088:LWG983961 MGC983088:MGC983961 MPY983088:MPY983961 MZU983088:MZU983961 NJQ983088:NJQ983961 NTM983088:NTM983961 ODI983088:ODI983961 ONE983088:ONE983961 OXA983088:OXA983961 PGW983088:PGW983961 PQS983088:PQS983961 QAO983088:QAO983961 QKK983088:QKK983961 QUG983088:QUG983961 REC983088:REC983961 RNY983088:RNY983961 RXU983088:RXU983961 SHQ983088:SHQ983961 SRM983088:SRM983961 TBI983088:TBI983961 TLE983088:TLE983961 TVA983088:TVA983961 UEW983088:UEW983961 UOS983088:UOS983961 UYO983088:UYO983961 VIK983088:VIK983961 VSG983088:VSG983961 WCC983088:WCC983961 WLY983088:WLY983961 JM126:JM920 Q126:Q920 TE126:TE921 ADA126:ADA921 AMW126:AMW921 AWS126:AWS921 BGO126:BGO921 BQK126:BQK921 CAG126:CAG921 CKC126:CKC921 CTY126:CTY921 DDU126:DDU921 DNQ126:DNQ921 DXM126:DXM921 EHI126:EHI921 ERE126:ERE921 FBA126:FBA921 FKW126:FKW921 FUS126:FUS921 GEO126:GEO921 GOK126:GOK921 GYG126:GYG921 HIC126:HIC921 HRY126:HRY921 IBU126:IBU921 ILQ126:ILQ921 IVM126:IVM921 JFI126:JFI921 JPE126:JPE921 JZA126:JZA921 KIW126:KIW921 KSS126:KSS921 LCO126:LCO921 LMK126:LMK921 LWG126:LWG921 MGC126:MGC921 MPY126:MPY921 MZU126:MZU921 NJQ126:NJQ921 NTM126:NTM921 ODI126:ODI921 ONE126:ONE921 OXA126:OXA921 PGW126:PGW921 PQS126:PQS921 QAO126:QAO921 QKK126:QKK921 QUG126:QUG921 REC126:REC921 RNY126:RNY921 RXU126:RXU921 SHQ126:SHQ921 SRM126:SRM921 TBI126:TBI921 TLE126:TLE921 TVA126:TVA921 UEW126:UEW921 UOS126:UOS921 UYO126:UYO921 VIK126:VIK921 VSG126:VSG921 WCC126:WCC921 WLY126:WLY921 WVU126:WVU921 JI126:JI921 WVY126:WVY920 WMC126:WMC920 WCG126:WCG920 VSK126:VSK920 VIO126:VIO920 UYS126:UYS920 UOW126:UOW920 UFA126:UFA920 TVE126:TVE920 TLI126:TLI920 TBM126:TBM920 SRQ126:SRQ920 SHU126:SHU920 RXY126:RXY920 ROC126:ROC920 REG126:REG920 QUK126:QUK920 QKO126:QKO920 QAS126:QAS920 PQW126:PQW920 PHA126:PHA920 OXE126:OXE920 ONI126:ONI920 ODM126:ODM920 NTQ126:NTQ920 NJU126:NJU920 MZY126:MZY920 MQC126:MQC920 MGG126:MGG920 LWK126:LWK920 LMO126:LMO920 LCS126:LCS920 KSW126:KSW920 KJA126:KJA920 JZE126:JZE920 JPI126:JPI920 JFM126:JFM920 IVQ126:IVQ920 ILU126:ILU920 IBY126:IBY920 HSC126:HSC920 HIG126:HIG920 GYK126:GYK920 GOO126:GOO920 GES126:GES920 FUW126:FUW920 FLA126:FLA920 FBE126:FBE920 ERI126:ERI920 EHM126:EHM920 DXQ126:DXQ920 DNU126:DNU920 DDY126:DDY920 CUC126:CUC920 CKG126:CKG920 CAK126:CAK920 BQO126:BQO920 BGS126:BGS920 AWW126:AWW920 ANA126:ANA920 ADE126:ADE920 TI126:TI920 M126:M921 M36:M50 M71:M85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JJ32 JN32 WVZ32 WMD32 WCH32 VSL32 VIP32 UYT32 UOX32 UFB32 TVF32 TLJ32 TBN32 SRR32 SHV32 RXZ32 ROD32 REH32 QUL32 QKP32 QAT32 PQX32 PHB32 OXF32 ONJ32 ODN32 NTR32 NJV32 MZZ32 MQD32 MGH32 LWL32 LMP32 LCT32 KSX32 KJB32 JZF32 JPJ32 JFN32 IVR32 ILV32 IBZ32 HSD32 HIH32 GYL32 GOP32 GET32 FUX32 FLB32 FBF32 ERJ32 EHN32 DXR32 DNV32 DDZ32 CUD32 CKH32 CAL32 BQP32 BGT32 AWX32 ANB32 ADF32 TJ32 JM36:JM68 WVU36:WVU68 WLY36:WLY68 WCC36:WCC68 VSG36:VSG68 VIK36:VIK68 UYO36:UYO68 UOS36:UOS68 UEW36:UEW68 TVA36:TVA68 TLE36:TLE68 TBI36:TBI68 SRM36:SRM68 SHQ36:SHQ68 RXU36:RXU68 RNY36:RNY68 REC36:REC68 QUG36:QUG68 QKK36:QKK68 QAO36:QAO68 PQS36:PQS68 PGW36:PGW68 OXA36:OXA68 ONE36:ONE68 ODI36:ODI68 NTM36:NTM68 NJQ36:NJQ68 MZU36:MZU68 MPY36:MPY68 MGC36:MGC68 LWG36:LWG68 LMK36:LMK68 LCO36:LCO68 KSS36:KSS68 KIW36:KIW68 JZA36:JZA68 JPE36:JPE68 JFI36:JFI68 IVM36:IVM68 ILQ36:ILQ68 IBU36:IBU68 HRY36:HRY68 HIC36:HIC68 GYG36:GYG68 GOK36:GOK68 GEO36:GEO68 FUS36:FUS68 FKW36:FKW68 FBA36:FBA68 ERE36:ERE68 EHI36:EHI68 DXM36:DXM68 DNQ36:DNQ68 DDU36:DDU68 CTY36:CTY68 CKC36:CKC68 CAG36:CAG68 BQK36:BQK68 BGO36:BGO68 AWS36:AWS68 AMW36:AMW68 ADA36:ADA68 TE36:TE68 JI36:JI68 WVY36:WVY68 WMC36:WMC68 WCG36:WCG68 VSK36:VSK68 VIO36:VIO68 UYS36:UYS68 UOW36:UOW68 UFA36:UFA68 TVE36:TVE68 TLI36:TLI68 TBM36:TBM68 SRQ36:SRQ68 SHU36:SHU68 RXY36:RXY68 ROC36:ROC68 REG36:REG68 QUK36:QUK68 QKO36:QKO68 QAS36:QAS68 PQW36:PQW68 PHA36:PHA68 OXE36:OXE68 ONI36:ONI68 ODM36:ODM68 NTQ36:NTQ68 NJU36:NJU68 MZY36:MZY68 MQC36:MQC68 MGG36:MGG68 LWK36:LWK68 LMO36:LMO68 LCS36:LCS68 KSW36:KSW68 KJA36:KJA68 JZE36:JZE68 JPI36:JPI68 JFM36:JFM68 IVQ36:IVQ68 ILU36:ILU68 IBY36:IBY68 HSC36:HSC68 HIG36:HIG68 GYK36:GYK68 GOO36:GOO68 GES36:GES68 FUW36:FUW68 FLA36:FLA68 FBE36:FBE68 ERI36:ERI68 EHM36:EHM68 DXQ36:DXQ68 DNU36:DNU68 DDY36:DDY68 CUC36:CUC68 CKG36:CKG68 CAK36:CAK68 BQO36:BQO68 BGS36:BGS68 AWW36:AWW68 ANA36:ANA68 ADE36:ADE68 TI36:TI68 M51:N56 M86:N91 M57:M68 Q36:Q68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JI33 JM33 WVY33 WMC33 WCG33 VSK33 VIO33 UYS33 UOW33 UFA33 TVE33 TLI33 TBM33 SRQ33 SHU33 RXY33 ROC33 REG33 QUK33 QKO33 QAS33 PQW33 PHA33 OXE33 ONI33 ODM33 NTQ33 NJU33 MZY33 MQC33 MGG33 LWK33 LMO33 LCS33 KSW33 KJA33 JZE33 JPI33 JFM33 IVQ33 ILU33 IBY33 HSC33 HIG33 GYK33 GOO33 GES33 FUW33 FLA33 FBE33 ERI33 EHM33 DXQ33 DNU33 DDY33 CUC33 CKG33 CAK33 BQO33 BGS33 AWW33 ANA33 ADE33 TI33 TI71:TI104 M27:M33 Q71:Q104 M92:M104 TE71:TE104 ADA71:ADA104 AMW71:AMW104 AWS71:AWS104 BGO71:BGO104 BQK71:BQK104 CAG71:CAG104 CKC71:CKC104 CTY71:CTY104 DDU71:DDU104 DNQ71:DNQ104 DXM71:DXM104 EHI71:EHI104 ERE71:ERE104 FBA71:FBA104 FKW71:FKW104 FUS71:FUS104 GEO71:GEO104 GOK71:GOK104 GYG71:GYG104 HIC71:HIC104 HRY71:HRY104 IBU71:IBU104 ILQ71:ILQ104 IVM71:IVM104 JFI71:JFI104 JPE71:JPE104 JZA71:JZA104 KIW71:KIW104 KSS71:KSS104 LCO71:LCO104 LMK71:LMK104 LWG71:LWG104 MGC71:MGC104 MPY71:MPY104 MZU71:MZU104 NJQ71:NJQ104 NTM71:NTM104 ODI71:ODI104 ONE71:ONE104 OXA71:OXA104 PGW71:PGW104 PQS71:PQS104 QAO71:QAO104 QKK71:QKK104 QUG71:QUG104 REC71:REC104 RNY71:RNY104 RXU71:RXU104 SHQ71:SHQ104 SRM71:SRM104 TBI71:TBI104 TLE71:TLE104 TVA71:TVA104 UEW71:UEW104 UOS71:UOS104 UYO71:UYO104 VIK71:VIK104 VSG71:VSG104 WCC71:WCC104 WLY71:WLY104 WVU71:WVU104 JI71:JI104 JM71:JM104 WVY71:WVY104 WMC71:WMC104 WCG71:WCG104 VSK71:VSK104 VIO71:VIO104 UYS71:UYS104 UOW71:UOW104 UFA71:UFA104 TVE71:TVE104 TLI71:TLI104 TBM71:TBM104 SRQ71:SRQ104 SHU71:SHU104 RXY71:RXY104 ROC71:ROC104 REG71:REG104 QUK71:QUK104 QKO71:QKO104 QAS71:QAS104 PQW71:PQW104 PHA71:PHA104 OXE71:OXE104 ONI71:ONI104 ODM71:ODM104 NTQ71:NTQ104 NJU71:NJU104 MZY71:MZY104 MQC71:MQC104 MGG71:MGG104 LWK71:LWK104 LMO71:LMO104 LCS71:LCS104 KSW71:KSW104 KJA71:KJA104 JZE71:JZE104 JPI71:JPI104 JFM71:JFM104 IVQ71:IVQ104 ILU71:ILU104 IBY71:IBY104 HSC71:HSC104 HIG71:HIG104 GYK71:GYK104 GOO71:GOO104 GES71:GES104 FUW71:FUW104 FLA71:FLA104 FBE71:FBE104 ERI71:ERI104 EHM71:EHM104 DXQ71:DXQ104 DNU71:DNU104 DDY71:DDY104 CUC71:CUC104 CKG71:CKG104 CAK71:CAK104 BQO71:BQO104 BGS71:BGS104 AWW71:AWW104 ANA71:ANA104 ADE71:ADE104 M8:M9 M12:M13 TE8:TE31 TI8:TI31 ADE8:ADE31 ANA8:ANA31 AWW8:AWW31 BGS8:BGS31 BQO8:BQO31 CAK8:CAK31 CKG8:CKG31 CUC8:CUC31 DDY8:DDY31 DNU8:DNU31 DXQ8:DXQ31 EHM8:EHM31 ERI8:ERI31 FBE8:FBE31 FLA8:FLA31 FUW8:FUW31 GES8:GES31 GOO8:GOO31 GYK8:GYK31 HIG8:HIG31 HSC8:HSC31 IBY8:IBY31 ILU8:ILU31 IVQ8:IVQ31 JFM8:JFM31 JPI8:JPI31 JZE8:JZE31 KJA8:KJA31 KSW8:KSW31 LCS8:LCS31 LMO8:LMO31 LWK8:LWK31 MGG8:MGG31 MQC8:MQC31 MZY8:MZY31 NJU8:NJU31 NTQ8:NTQ31 ODM8:ODM31 ONI8:ONI31 OXE8:OXE31 PHA8:PHA31 PQW8:PQW31 QAS8:QAS31 QKO8:QKO31 QUK8:QUK31 REG8:REG31 ROC8:ROC31 RXY8:RXY31 SHU8:SHU31 SRQ8:SRQ31 TBM8:TBM31 TLI8:TLI31 TVE8:TVE31 UFA8:UFA31 UOW8:UOW31 UYS8:UYS31 VIO8:VIO31 VSK8:VSK31 WCG8:WCG31 WMC8:WMC31 WVY8:WVY31 JM8:JM31 JI8:JI31 WVU8:WVU31 WLY8:WLY31 WCC8:WCC31 VSG8:VSG31 VIK8:VIK31 UYO8:UYO31 UOS8:UOS31 UEW8:UEW31 TVA8:TVA31 TLE8:TLE31 TBI8:TBI31 SRM8:SRM31 SHQ8:SHQ31 RXU8:RXU31 RNY8:RNY31 REC8:REC31 QUG8:QUG31 QKK8:QKK31 QAO8:QAO31 PQS8:PQS31 PGW8:PGW31 OXA8:OXA31 ONE8:ONE31 ODI8:ODI31 NTM8:NTM31 NJQ8:NJQ31 MZU8:MZU31 MPY8:MPY31 MGC8:MGC31 LWG8:LWG31 LMK8:LMK31 LCO8:LCO31 KSS8:KSS31 KIW8:KIW31 JZA8:JZA31 JPE8:JPE31 JFI8:JFI31 IVM8:IVM31 ILQ8:ILQ31 IBU8:IBU31 HRY8:HRY31 HIC8:HIC31 GYG8:GYG31 GOK8:GOK31 GEO8:GEO31 FUS8:FUS31 FKW8:FKW31 FBA8:FBA31 ERE8:ERE31 EHI8:EHI31 DXM8:DXM31 DNQ8:DNQ31 DDU8:DDU31 CTY8:CTY31 CKC8:CKC31 CAG8:CAG31 BQK8:BQK31 BGO8:BGO31 AWS8:AWS31 AMW8:AMW31 ADA8:ADA31 Q8:Q33">
      <formula1>9</formula1>
    </dataValidation>
    <dataValidation type="list" allowBlank="1" showInputMessage="1" showErrorMessage="1" sqref="WVQ983088:WVQ983960 I65584:I66456 JE65584:JE66456 TA65584:TA66456 ACW65584:ACW66456 AMS65584:AMS66456 AWO65584:AWO66456 BGK65584:BGK66456 BQG65584:BQG66456 CAC65584:CAC66456 CJY65584:CJY66456 CTU65584:CTU66456 DDQ65584:DDQ66456 DNM65584:DNM66456 DXI65584:DXI66456 EHE65584:EHE66456 ERA65584:ERA66456 FAW65584:FAW66456 FKS65584:FKS66456 FUO65584:FUO66456 GEK65584:GEK66456 GOG65584:GOG66456 GYC65584:GYC66456 HHY65584:HHY66456 HRU65584:HRU66456 IBQ65584:IBQ66456 ILM65584:ILM66456 IVI65584:IVI66456 JFE65584:JFE66456 JPA65584:JPA66456 JYW65584:JYW66456 KIS65584:KIS66456 KSO65584:KSO66456 LCK65584:LCK66456 LMG65584:LMG66456 LWC65584:LWC66456 MFY65584:MFY66456 MPU65584:MPU66456 MZQ65584:MZQ66456 NJM65584:NJM66456 NTI65584:NTI66456 ODE65584:ODE66456 ONA65584:ONA66456 OWW65584:OWW66456 PGS65584:PGS66456 PQO65584:PQO66456 QAK65584:QAK66456 QKG65584:QKG66456 QUC65584:QUC66456 RDY65584:RDY66456 RNU65584:RNU66456 RXQ65584:RXQ66456 SHM65584:SHM66456 SRI65584:SRI66456 TBE65584:TBE66456 TLA65584:TLA66456 TUW65584:TUW66456 UES65584:UES66456 UOO65584:UOO66456 UYK65584:UYK66456 VIG65584:VIG66456 VSC65584:VSC66456 WBY65584:WBY66456 WLU65584:WLU66456 WVQ65584:WVQ66456 I131120:I131992 JE131120:JE131992 TA131120:TA131992 ACW131120:ACW131992 AMS131120:AMS131992 AWO131120:AWO131992 BGK131120:BGK131992 BQG131120:BQG131992 CAC131120:CAC131992 CJY131120:CJY131992 CTU131120:CTU131992 DDQ131120:DDQ131992 DNM131120:DNM131992 DXI131120:DXI131992 EHE131120:EHE131992 ERA131120:ERA131992 FAW131120:FAW131992 FKS131120:FKS131992 FUO131120:FUO131992 GEK131120:GEK131992 GOG131120:GOG131992 GYC131120:GYC131992 HHY131120:HHY131992 HRU131120:HRU131992 IBQ131120:IBQ131992 ILM131120:ILM131992 IVI131120:IVI131992 JFE131120:JFE131992 JPA131120:JPA131992 JYW131120:JYW131992 KIS131120:KIS131992 KSO131120:KSO131992 LCK131120:LCK131992 LMG131120:LMG131992 LWC131120:LWC131992 MFY131120:MFY131992 MPU131120:MPU131992 MZQ131120:MZQ131992 NJM131120:NJM131992 NTI131120:NTI131992 ODE131120:ODE131992 ONA131120:ONA131992 OWW131120:OWW131992 PGS131120:PGS131992 PQO131120:PQO131992 QAK131120:QAK131992 QKG131120:QKG131992 QUC131120:QUC131992 RDY131120:RDY131992 RNU131120:RNU131992 RXQ131120:RXQ131992 SHM131120:SHM131992 SRI131120:SRI131992 TBE131120:TBE131992 TLA131120:TLA131992 TUW131120:TUW131992 UES131120:UES131992 UOO131120:UOO131992 UYK131120:UYK131992 VIG131120:VIG131992 VSC131120:VSC131992 WBY131120:WBY131992 WLU131120:WLU131992 WVQ131120:WVQ131992 I196656:I197528 JE196656:JE197528 TA196656:TA197528 ACW196656:ACW197528 AMS196656:AMS197528 AWO196656:AWO197528 BGK196656:BGK197528 BQG196656:BQG197528 CAC196656:CAC197528 CJY196656:CJY197528 CTU196656:CTU197528 DDQ196656:DDQ197528 DNM196656:DNM197528 DXI196656:DXI197528 EHE196656:EHE197528 ERA196656:ERA197528 FAW196656:FAW197528 FKS196656:FKS197528 FUO196656:FUO197528 GEK196656:GEK197528 GOG196656:GOG197528 GYC196656:GYC197528 HHY196656:HHY197528 HRU196656:HRU197528 IBQ196656:IBQ197528 ILM196656:ILM197528 IVI196656:IVI197528 JFE196656:JFE197528 JPA196656:JPA197528 JYW196656:JYW197528 KIS196656:KIS197528 KSO196656:KSO197528 LCK196656:LCK197528 LMG196656:LMG197528 LWC196656:LWC197528 MFY196656:MFY197528 MPU196656:MPU197528 MZQ196656:MZQ197528 NJM196656:NJM197528 NTI196656:NTI197528 ODE196656:ODE197528 ONA196656:ONA197528 OWW196656:OWW197528 PGS196656:PGS197528 PQO196656:PQO197528 QAK196656:QAK197528 QKG196656:QKG197528 QUC196656:QUC197528 RDY196656:RDY197528 RNU196656:RNU197528 RXQ196656:RXQ197528 SHM196656:SHM197528 SRI196656:SRI197528 TBE196656:TBE197528 TLA196656:TLA197528 TUW196656:TUW197528 UES196656:UES197528 UOO196656:UOO197528 UYK196656:UYK197528 VIG196656:VIG197528 VSC196656:VSC197528 WBY196656:WBY197528 WLU196656:WLU197528 WVQ196656:WVQ197528 I262192:I263064 JE262192:JE263064 TA262192:TA263064 ACW262192:ACW263064 AMS262192:AMS263064 AWO262192:AWO263064 BGK262192:BGK263064 BQG262192:BQG263064 CAC262192:CAC263064 CJY262192:CJY263064 CTU262192:CTU263064 DDQ262192:DDQ263064 DNM262192:DNM263064 DXI262192:DXI263064 EHE262192:EHE263064 ERA262192:ERA263064 FAW262192:FAW263064 FKS262192:FKS263064 FUO262192:FUO263064 GEK262192:GEK263064 GOG262192:GOG263064 GYC262192:GYC263064 HHY262192:HHY263064 HRU262192:HRU263064 IBQ262192:IBQ263064 ILM262192:ILM263064 IVI262192:IVI263064 JFE262192:JFE263064 JPA262192:JPA263064 JYW262192:JYW263064 KIS262192:KIS263064 KSO262192:KSO263064 LCK262192:LCK263064 LMG262192:LMG263064 LWC262192:LWC263064 MFY262192:MFY263064 MPU262192:MPU263064 MZQ262192:MZQ263064 NJM262192:NJM263064 NTI262192:NTI263064 ODE262192:ODE263064 ONA262192:ONA263064 OWW262192:OWW263064 PGS262192:PGS263064 PQO262192:PQO263064 QAK262192:QAK263064 QKG262192:QKG263064 QUC262192:QUC263064 RDY262192:RDY263064 RNU262192:RNU263064 RXQ262192:RXQ263064 SHM262192:SHM263064 SRI262192:SRI263064 TBE262192:TBE263064 TLA262192:TLA263064 TUW262192:TUW263064 UES262192:UES263064 UOO262192:UOO263064 UYK262192:UYK263064 VIG262192:VIG263064 VSC262192:VSC263064 WBY262192:WBY263064 WLU262192:WLU263064 WVQ262192:WVQ263064 I327728:I328600 JE327728:JE328600 TA327728:TA328600 ACW327728:ACW328600 AMS327728:AMS328600 AWO327728:AWO328600 BGK327728:BGK328600 BQG327728:BQG328600 CAC327728:CAC328600 CJY327728:CJY328600 CTU327728:CTU328600 DDQ327728:DDQ328600 DNM327728:DNM328600 DXI327728:DXI328600 EHE327728:EHE328600 ERA327728:ERA328600 FAW327728:FAW328600 FKS327728:FKS328600 FUO327728:FUO328600 GEK327728:GEK328600 GOG327728:GOG328600 GYC327728:GYC328600 HHY327728:HHY328600 HRU327728:HRU328600 IBQ327728:IBQ328600 ILM327728:ILM328600 IVI327728:IVI328600 JFE327728:JFE328600 JPA327728:JPA328600 JYW327728:JYW328600 KIS327728:KIS328600 KSO327728:KSO328600 LCK327728:LCK328600 LMG327728:LMG328600 LWC327728:LWC328600 MFY327728:MFY328600 MPU327728:MPU328600 MZQ327728:MZQ328600 NJM327728:NJM328600 NTI327728:NTI328600 ODE327728:ODE328600 ONA327728:ONA328600 OWW327728:OWW328600 PGS327728:PGS328600 PQO327728:PQO328600 QAK327728:QAK328600 QKG327728:QKG328600 QUC327728:QUC328600 RDY327728:RDY328600 RNU327728:RNU328600 RXQ327728:RXQ328600 SHM327728:SHM328600 SRI327728:SRI328600 TBE327728:TBE328600 TLA327728:TLA328600 TUW327728:TUW328600 UES327728:UES328600 UOO327728:UOO328600 UYK327728:UYK328600 VIG327728:VIG328600 VSC327728:VSC328600 WBY327728:WBY328600 WLU327728:WLU328600 WVQ327728:WVQ328600 I393264:I394136 JE393264:JE394136 TA393264:TA394136 ACW393264:ACW394136 AMS393264:AMS394136 AWO393264:AWO394136 BGK393264:BGK394136 BQG393264:BQG394136 CAC393264:CAC394136 CJY393264:CJY394136 CTU393264:CTU394136 DDQ393264:DDQ394136 DNM393264:DNM394136 DXI393264:DXI394136 EHE393264:EHE394136 ERA393264:ERA394136 FAW393264:FAW394136 FKS393264:FKS394136 FUO393264:FUO394136 GEK393264:GEK394136 GOG393264:GOG394136 GYC393264:GYC394136 HHY393264:HHY394136 HRU393264:HRU394136 IBQ393264:IBQ394136 ILM393264:ILM394136 IVI393264:IVI394136 JFE393264:JFE394136 JPA393264:JPA394136 JYW393264:JYW394136 KIS393264:KIS394136 KSO393264:KSO394136 LCK393264:LCK394136 LMG393264:LMG394136 LWC393264:LWC394136 MFY393264:MFY394136 MPU393264:MPU394136 MZQ393264:MZQ394136 NJM393264:NJM394136 NTI393264:NTI394136 ODE393264:ODE394136 ONA393264:ONA394136 OWW393264:OWW394136 PGS393264:PGS394136 PQO393264:PQO394136 QAK393264:QAK394136 QKG393264:QKG394136 QUC393264:QUC394136 RDY393264:RDY394136 RNU393264:RNU394136 RXQ393264:RXQ394136 SHM393264:SHM394136 SRI393264:SRI394136 TBE393264:TBE394136 TLA393264:TLA394136 TUW393264:TUW394136 UES393264:UES394136 UOO393264:UOO394136 UYK393264:UYK394136 VIG393264:VIG394136 VSC393264:VSC394136 WBY393264:WBY394136 WLU393264:WLU394136 WVQ393264:WVQ394136 I458800:I459672 JE458800:JE459672 TA458800:TA459672 ACW458800:ACW459672 AMS458800:AMS459672 AWO458800:AWO459672 BGK458800:BGK459672 BQG458800:BQG459672 CAC458800:CAC459672 CJY458800:CJY459672 CTU458800:CTU459672 DDQ458800:DDQ459672 DNM458800:DNM459672 DXI458800:DXI459672 EHE458800:EHE459672 ERA458800:ERA459672 FAW458800:FAW459672 FKS458800:FKS459672 FUO458800:FUO459672 GEK458800:GEK459672 GOG458800:GOG459672 GYC458800:GYC459672 HHY458800:HHY459672 HRU458800:HRU459672 IBQ458800:IBQ459672 ILM458800:ILM459672 IVI458800:IVI459672 JFE458800:JFE459672 JPA458800:JPA459672 JYW458800:JYW459672 KIS458800:KIS459672 KSO458800:KSO459672 LCK458800:LCK459672 LMG458800:LMG459672 LWC458800:LWC459672 MFY458800:MFY459672 MPU458800:MPU459672 MZQ458800:MZQ459672 NJM458800:NJM459672 NTI458800:NTI459672 ODE458800:ODE459672 ONA458800:ONA459672 OWW458800:OWW459672 PGS458800:PGS459672 PQO458800:PQO459672 QAK458800:QAK459672 QKG458800:QKG459672 QUC458800:QUC459672 RDY458800:RDY459672 RNU458800:RNU459672 RXQ458800:RXQ459672 SHM458800:SHM459672 SRI458800:SRI459672 TBE458800:TBE459672 TLA458800:TLA459672 TUW458800:TUW459672 UES458800:UES459672 UOO458800:UOO459672 UYK458800:UYK459672 VIG458800:VIG459672 VSC458800:VSC459672 WBY458800:WBY459672 WLU458800:WLU459672 WVQ458800:WVQ459672 I524336:I525208 JE524336:JE525208 TA524336:TA525208 ACW524336:ACW525208 AMS524336:AMS525208 AWO524336:AWO525208 BGK524336:BGK525208 BQG524336:BQG525208 CAC524336:CAC525208 CJY524336:CJY525208 CTU524336:CTU525208 DDQ524336:DDQ525208 DNM524336:DNM525208 DXI524336:DXI525208 EHE524336:EHE525208 ERA524336:ERA525208 FAW524336:FAW525208 FKS524336:FKS525208 FUO524336:FUO525208 GEK524336:GEK525208 GOG524336:GOG525208 GYC524336:GYC525208 HHY524336:HHY525208 HRU524336:HRU525208 IBQ524336:IBQ525208 ILM524336:ILM525208 IVI524336:IVI525208 JFE524336:JFE525208 JPA524336:JPA525208 JYW524336:JYW525208 KIS524336:KIS525208 KSO524336:KSO525208 LCK524336:LCK525208 LMG524336:LMG525208 LWC524336:LWC525208 MFY524336:MFY525208 MPU524336:MPU525208 MZQ524336:MZQ525208 NJM524336:NJM525208 NTI524336:NTI525208 ODE524336:ODE525208 ONA524336:ONA525208 OWW524336:OWW525208 PGS524336:PGS525208 PQO524336:PQO525208 QAK524336:QAK525208 QKG524336:QKG525208 QUC524336:QUC525208 RDY524336:RDY525208 RNU524336:RNU525208 RXQ524336:RXQ525208 SHM524336:SHM525208 SRI524336:SRI525208 TBE524336:TBE525208 TLA524336:TLA525208 TUW524336:TUW525208 UES524336:UES525208 UOO524336:UOO525208 UYK524336:UYK525208 VIG524336:VIG525208 VSC524336:VSC525208 WBY524336:WBY525208 WLU524336:WLU525208 WVQ524336:WVQ525208 I589872:I590744 JE589872:JE590744 TA589872:TA590744 ACW589872:ACW590744 AMS589872:AMS590744 AWO589872:AWO590744 BGK589872:BGK590744 BQG589872:BQG590744 CAC589872:CAC590744 CJY589872:CJY590744 CTU589872:CTU590744 DDQ589872:DDQ590744 DNM589872:DNM590744 DXI589872:DXI590744 EHE589872:EHE590744 ERA589872:ERA590744 FAW589872:FAW590744 FKS589872:FKS590744 FUO589872:FUO590744 GEK589872:GEK590744 GOG589872:GOG590744 GYC589872:GYC590744 HHY589872:HHY590744 HRU589872:HRU590744 IBQ589872:IBQ590744 ILM589872:ILM590744 IVI589872:IVI590744 JFE589872:JFE590744 JPA589872:JPA590744 JYW589872:JYW590744 KIS589872:KIS590744 KSO589872:KSO590744 LCK589872:LCK590744 LMG589872:LMG590744 LWC589872:LWC590744 MFY589872:MFY590744 MPU589872:MPU590744 MZQ589872:MZQ590744 NJM589872:NJM590744 NTI589872:NTI590744 ODE589872:ODE590744 ONA589872:ONA590744 OWW589872:OWW590744 PGS589872:PGS590744 PQO589872:PQO590744 QAK589872:QAK590744 QKG589872:QKG590744 QUC589872:QUC590744 RDY589872:RDY590744 RNU589872:RNU590744 RXQ589872:RXQ590744 SHM589872:SHM590744 SRI589872:SRI590744 TBE589872:TBE590744 TLA589872:TLA590744 TUW589872:TUW590744 UES589872:UES590744 UOO589872:UOO590744 UYK589872:UYK590744 VIG589872:VIG590744 VSC589872:VSC590744 WBY589872:WBY590744 WLU589872:WLU590744 WVQ589872:WVQ590744 I655408:I656280 JE655408:JE656280 TA655408:TA656280 ACW655408:ACW656280 AMS655408:AMS656280 AWO655408:AWO656280 BGK655408:BGK656280 BQG655408:BQG656280 CAC655408:CAC656280 CJY655408:CJY656280 CTU655408:CTU656280 DDQ655408:DDQ656280 DNM655408:DNM656280 DXI655408:DXI656280 EHE655408:EHE656280 ERA655408:ERA656280 FAW655408:FAW656280 FKS655408:FKS656280 FUO655408:FUO656280 GEK655408:GEK656280 GOG655408:GOG656280 GYC655408:GYC656280 HHY655408:HHY656280 HRU655408:HRU656280 IBQ655408:IBQ656280 ILM655408:ILM656280 IVI655408:IVI656280 JFE655408:JFE656280 JPA655408:JPA656280 JYW655408:JYW656280 KIS655408:KIS656280 KSO655408:KSO656280 LCK655408:LCK656280 LMG655408:LMG656280 LWC655408:LWC656280 MFY655408:MFY656280 MPU655408:MPU656280 MZQ655408:MZQ656280 NJM655408:NJM656280 NTI655408:NTI656280 ODE655408:ODE656280 ONA655408:ONA656280 OWW655408:OWW656280 PGS655408:PGS656280 PQO655408:PQO656280 QAK655408:QAK656280 QKG655408:QKG656280 QUC655408:QUC656280 RDY655408:RDY656280 RNU655408:RNU656280 RXQ655408:RXQ656280 SHM655408:SHM656280 SRI655408:SRI656280 TBE655408:TBE656280 TLA655408:TLA656280 TUW655408:TUW656280 UES655408:UES656280 UOO655408:UOO656280 UYK655408:UYK656280 VIG655408:VIG656280 VSC655408:VSC656280 WBY655408:WBY656280 WLU655408:WLU656280 WVQ655408:WVQ656280 I720944:I721816 JE720944:JE721816 TA720944:TA721816 ACW720944:ACW721816 AMS720944:AMS721816 AWO720944:AWO721816 BGK720944:BGK721816 BQG720944:BQG721816 CAC720944:CAC721816 CJY720944:CJY721816 CTU720944:CTU721816 DDQ720944:DDQ721816 DNM720944:DNM721816 DXI720944:DXI721816 EHE720944:EHE721816 ERA720944:ERA721816 FAW720944:FAW721816 FKS720944:FKS721816 FUO720944:FUO721816 GEK720944:GEK721816 GOG720944:GOG721816 GYC720944:GYC721816 HHY720944:HHY721816 HRU720944:HRU721816 IBQ720944:IBQ721816 ILM720944:ILM721816 IVI720944:IVI721816 JFE720944:JFE721816 JPA720944:JPA721816 JYW720944:JYW721816 KIS720944:KIS721816 KSO720944:KSO721816 LCK720944:LCK721816 LMG720944:LMG721816 LWC720944:LWC721816 MFY720944:MFY721816 MPU720944:MPU721816 MZQ720944:MZQ721816 NJM720944:NJM721816 NTI720944:NTI721816 ODE720944:ODE721816 ONA720944:ONA721816 OWW720944:OWW721816 PGS720944:PGS721816 PQO720944:PQO721816 QAK720944:QAK721816 QKG720944:QKG721816 QUC720944:QUC721816 RDY720944:RDY721816 RNU720944:RNU721816 RXQ720944:RXQ721816 SHM720944:SHM721816 SRI720944:SRI721816 TBE720944:TBE721816 TLA720944:TLA721816 TUW720944:TUW721816 UES720944:UES721816 UOO720944:UOO721816 UYK720944:UYK721816 VIG720944:VIG721816 VSC720944:VSC721816 WBY720944:WBY721816 WLU720944:WLU721816 WVQ720944:WVQ721816 I786480:I787352 JE786480:JE787352 TA786480:TA787352 ACW786480:ACW787352 AMS786480:AMS787352 AWO786480:AWO787352 BGK786480:BGK787352 BQG786480:BQG787352 CAC786480:CAC787352 CJY786480:CJY787352 CTU786480:CTU787352 DDQ786480:DDQ787352 DNM786480:DNM787352 DXI786480:DXI787352 EHE786480:EHE787352 ERA786480:ERA787352 FAW786480:FAW787352 FKS786480:FKS787352 FUO786480:FUO787352 GEK786480:GEK787352 GOG786480:GOG787352 GYC786480:GYC787352 HHY786480:HHY787352 HRU786480:HRU787352 IBQ786480:IBQ787352 ILM786480:ILM787352 IVI786480:IVI787352 JFE786480:JFE787352 JPA786480:JPA787352 JYW786480:JYW787352 KIS786480:KIS787352 KSO786480:KSO787352 LCK786480:LCK787352 LMG786480:LMG787352 LWC786480:LWC787352 MFY786480:MFY787352 MPU786480:MPU787352 MZQ786480:MZQ787352 NJM786480:NJM787352 NTI786480:NTI787352 ODE786480:ODE787352 ONA786480:ONA787352 OWW786480:OWW787352 PGS786480:PGS787352 PQO786480:PQO787352 QAK786480:QAK787352 QKG786480:QKG787352 QUC786480:QUC787352 RDY786480:RDY787352 RNU786480:RNU787352 RXQ786480:RXQ787352 SHM786480:SHM787352 SRI786480:SRI787352 TBE786480:TBE787352 TLA786480:TLA787352 TUW786480:TUW787352 UES786480:UES787352 UOO786480:UOO787352 UYK786480:UYK787352 VIG786480:VIG787352 VSC786480:VSC787352 WBY786480:WBY787352 WLU786480:WLU787352 WVQ786480:WVQ787352 I852016:I852888 JE852016:JE852888 TA852016:TA852888 ACW852016:ACW852888 AMS852016:AMS852888 AWO852016:AWO852888 BGK852016:BGK852888 BQG852016:BQG852888 CAC852016:CAC852888 CJY852016:CJY852888 CTU852016:CTU852888 DDQ852016:DDQ852888 DNM852016:DNM852888 DXI852016:DXI852888 EHE852016:EHE852888 ERA852016:ERA852888 FAW852016:FAW852888 FKS852016:FKS852888 FUO852016:FUO852888 GEK852016:GEK852888 GOG852016:GOG852888 GYC852016:GYC852888 HHY852016:HHY852888 HRU852016:HRU852888 IBQ852016:IBQ852888 ILM852016:ILM852888 IVI852016:IVI852888 JFE852016:JFE852888 JPA852016:JPA852888 JYW852016:JYW852888 KIS852016:KIS852888 KSO852016:KSO852888 LCK852016:LCK852888 LMG852016:LMG852888 LWC852016:LWC852888 MFY852016:MFY852888 MPU852016:MPU852888 MZQ852016:MZQ852888 NJM852016:NJM852888 NTI852016:NTI852888 ODE852016:ODE852888 ONA852016:ONA852888 OWW852016:OWW852888 PGS852016:PGS852888 PQO852016:PQO852888 QAK852016:QAK852888 QKG852016:QKG852888 QUC852016:QUC852888 RDY852016:RDY852888 RNU852016:RNU852888 RXQ852016:RXQ852888 SHM852016:SHM852888 SRI852016:SRI852888 TBE852016:TBE852888 TLA852016:TLA852888 TUW852016:TUW852888 UES852016:UES852888 UOO852016:UOO852888 UYK852016:UYK852888 VIG852016:VIG852888 VSC852016:VSC852888 WBY852016:WBY852888 WLU852016:WLU852888 WVQ852016:WVQ852888 I917552:I918424 JE917552:JE918424 TA917552:TA918424 ACW917552:ACW918424 AMS917552:AMS918424 AWO917552:AWO918424 BGK917552:BGK918424 BQG917552:BQG918424 CAC917552:CAC918424 CJY917552:CJY918424 CTU917552:CTU918424 DDQ917552:DDQ918424 DNM917552:DNM918424 DXI917552:DXI918424 EHE917552:EHE918424 ERA917552:ERA918424 FAW917552:FAW918424 FKS917552:FKS918424 FUO917552:FUO918424 GEK917552:GEK918424 GOG917552:GOG918424 GYC917552:GYC918424 HHY917552:HHY918424 HRU917552:HRU918424 IBQ917552:IBQ918424 ILM917552:ILM918424 IVI917552:IVI918424 JFE917552:JFE918424 JPA917552:JPA918424 JYW917552:JYW918424 KIS917552:KIS918424 KSO917552:KSO918424 LCK917552:LCK918424 LMG917552:LMG918424 LWC917552:LWC918424 MFY917552:MFY918424 MPU917552:MPU918424 MZQ917552:MZQ918424 NJM917552:NJM918424 NTI917552:NTI918424 ODE917552:ODE918424 ONA917552:ONA918424 OWW917552:OWW918424 PGS917552:PGS918424 PQO917552:PQO918424 QAK917552:QAK918424 QKG917552:QKG918424 QUC917552:QUC918424 RDY917552:RDY918424 RNU917552:RNU918424 RXQ917552:RXQ918424 SHM917552:SHM918424 SRI917552:SRI918424 TBE917552:TBE918424 TLA917552:TLA918424 TUW917552:TUW918424 UES917552:UES918424 UOO917552:UOO918424 UYK917552:UYK918424 VIG917552:VIG918424 VSC917552:VSC918424 WBY917552:WBY918424 WLU917552:WLU918424 WVQ917552:WVQ918424 I983088:I983960 JE983088:JE983960 TA983088:TA983960 ACW983088:ACW983960 AMS983088:AMS983960 AWO983088:AWO983960 BGK983088:BGK983960 BQG983088:BQG983960 CAC983088:CAC983960 CJY983088:CJY983960 CTU983088:CTU983960 DDQ983088:DDQ983960 DNM983088:DNM983960 DXI983088:DXI983960 EHE983088:EHE983960 ERA983088:ERA983960 FAW983088:FAW983960 FKS983088:FKS983960 FUO983088:FUO983960 GEK983088:GEK983960 GOG983088:GOG983960 GYC983088:GYC983960 HHY983088:HHY983960 HRU983088:HRU983960 IBQ983088:IBQ983960 ILM983088:ILM983960 IVI983088:IVI983960 JFE983088:JFE983960 JPA983088:JPA983960 JYW983088:JYW983960 KIS983088:KIS983960 KSO983088:KSO983960 LCK983088:LCK983960 LMG983088:LMG983960 LWC983088:LWC983960 MFY983088:MFY983960 MPU983088:MPU983960 MZQ983088:MZQ983960 NJM983088:NJM983960 NTI983088:NTI983960 ODE983088:ODE983960 ONA983088:ONA983960 OWW983088:OWW983960 PGS983088:PGS983960 PQO983088:PQO983960 QAK983088:QAK983960 QKG983088:QKG983960 QUC983088:QUC983960 RDY983088:RDY983960 RNU983088:RNU983960 RXQ983088:RXQ983960 SHM983088:SHM983960 SRI983088:SRI983960 TBE983088:TBE983960 TLA983088:TLA983960 TUW983088:TUW983960 UES983088:UES983960 UOO983088:UOO983960 UYK983088:UYK983960 VIG983088:VIG983960 VSC983088:VSC983960 WBY983088:WBY983960 WLU983088:WLU983960 JE126:JE920 I126:I920 WVQ126:WVQ920 WLU126:WLU920 WBY126:WBY920 VSC126:VSC920 VIG126:VIG920 UYK126:UYK920 UOO126:UOO920 UES126:UES920 TUW126:TUW920 TLA126:TLA920 TBE126:TBE920 SRI126:SRI920 SHM126:SHM920 RXQ126:RXQ920 RNU126:RNU920 RDY126:RDY920 QUC126:QUC920 QKG126:QKG920 QAK126:QAK920 PQO126:PQO920 PGS126:PGS920 OWW126:OWW920 ONA126:ONA920 ODE126:ODE920 NTI126:NTI920 NJM126:NJM920 MZQ126:MZQ920 MPU126:MPU920 MFY126:MFY920 LWC126:LWC920 LMG126:LMG920 LCK126:LCK920 KSO126:KSO920 KIS126:KIS920 JYW126:JYW920 JPA126:JPA920 JFE126:JFE920 IVI126:IVI920 ILM126:ILM920 IBQ126:IBQ920 HRU126:HRU920 HHY126:HHY920 GYC126:GYC920 GOG126:GOG920 GEK126:GEK920 FUO126:FUO920 FKS126:FKS920 FAW126:FAW920 ERA126:ERA920 EHE126:EHE920 DXI126:DXI920 DNM126:DNM920 DDQ126:DDQ920 CTU126:CTU920 CJY126:CJY920 CAC126:CAC920 BQG126:BQG920 BGK126:BGK920 AWO126:AWO920 AMS126:AMS920 ACW126:ACW920 TA126:TA920 JF32 WVR32 WLV32 WBZ32 VSD32 VIH32 UYL32 UOP32 UET32 TUX32 TLB32 TBF32 SRJ32 SHN32 RXR32 RNV32 RDZ32 QUD32 QKH32 QAL32 PQP32 PGT32 OWX32 ONB32 ODF32 NTJ32 NJN32 MZR32 MPV32 MFZ32 LWD32 LMH32 LCL32 KSP32 KIT32 JYX32 JPB32 JFF32 IVJ32 ILN32 IBR32 HRV32 HHZ32 GYD32 GOH32 GEL32 FUP32 FKT32 FAX32 ERB32 EHF32 DXJ32 DNN32 DDR32 CTV32 CJZ32 CAD32 BQH32 BGL32 AWP32 AMT32 ACX32 TB32 I58:I62 JE36:JE68 WVQ36:WVQ68 WLU36:WLU68 WBY36:WBY68 VSC36:VSC68 VIG36:VIG68 UYK36:UYK68 UOO36:UOO68 UES36:UES68 TUW36:TUW68 TLA36:TLA68 TBE36:TBE68 SRI36:SRI68 SHM36:SHM68 RXQ36:RXQ68 RNU36:RNU68 RDY36:RDY68 QUC36:QUC68 QKG36:QKG68 QAK36:QAK68 PQO36:PQO68 PGS36:PGS68 OWW36:OWW68 ONA36:ONA68 ODE36:ODE68 NTI36:NTI68 NJM36:NJM68 MZQ36:MZQ68 MPU36:MPU68 MFY36:MFY68 LWC36:LWC68 LMG36:LMG68 LCK36:LCK68 KSO36:KSO68 KIS36:KIS68 JYW36:JYW68 JPA36:JPA68 JFE36:JFE68 IVI36:IVI68 ILM36:ILM68 IBQ36:IBQ68 HRU36:HRU68 HHY36:HHY68 GYC36:GYC68 GOG36:GOG68 GEK36:GEK68 FUO36:FUO68 FKS36:FKS68 FAW36:FAW68 ERA36:ERA68 EHE36:EHE68 DXI36:DXI68 DNM36:DNM68 DDQ36:DDQ68 CTU36:CTU68 CJY36:CJY68 CAC36:CAC68 BQG36:BQG68 BGK36:BGK68 AWO36:AWO68 AMS36:AMS68 ACW36:ACW68 TA36:TA68 I36:I56 I71:I91 I93:I97 I64:I68 TA33 JE33 WVQ33 WLU33 WBY33 VSC33 VIG33 UYK33 UOO33 UES33 TUW33 TLA33 TBE33 SRI33 SHM33 RXQ33 RNU33 RDY33 QUC33 QKG33 QAK33 PQO33 PGS33 OWW33 ONA33 ODE33 NTI33 NJM33 MZQ33 MPU33 MFY33 LWC33 LMG33 LCK33 KSO33 KIS33 JYW33 JPA33 JFE33 IVI33 ILM33 IBQ33 HRU33 HHY33 GYC33 GOG33 GEK33 FUO33 FKS33 FAW33 ERA33 EHE33 DXI33 DNM33 DDQ33 CTU33 CJY33 CAC33 BQG33 BGK33 AWO33 AMS33 ACW33 TA71:TA104 I99:I104 JE71:JE104 WVQ71:WVQ104 WLU71:WLU104 WBY71:WBY104 VSC71:VSC104 VIG71:VIG104 UYK71:UYK104 UOO71:UOO104 UES71:UES104 TUW71:TUW104 TLA71:TLA104 TBE71:TBE104 SRI71:SRI104 SHM71:SHM104 RXQ71:RXQ104 RNU71:RNU104 RDY71:RDY104 QUC71:QUC104 QKG71:QKG104 QAK71:QAK104 PQO71:PQO104 PGS71:PGS104 OWW71:OWW104 ONA71:ONA104 ODE71:ODE104 NTI71:NTI104 NJM71:NJM104 MZQ71:MZQ104 MPU71:MPU104 MFY71:MFY104 LWC71:LWC104 LMG71:LMG104 LCK71:LCK104 KSO71:KSO104 KIS71:KIS104 JYW71:JYW104 JPA71:JPA104 JFE71:JFE104 IVI71:IVI104 ILM71:ILM104 IBQ71:IBQ104 HRU71:HRU104 HHY71:HHY104 GYC71:GYC104 GOG71:GOG104 GEK71:GEK104 FUO71:FUO104 FKS71:FKS104 FAW71:FAW104 ERA71:ERA104 EHE71:EHE104 DXI71:DXI104 DNM71:DNM104 DDQ71:DDQ104 CTU71:CTU104 CJY71:CJY104 CAC71:CAC104 BQG71:BQG104 BGK71:BGK104 AWO71:AWO104 AMS71:AMS104 ACW71:ACW104 JE8:JE31 TA8:TA31 ACW8:ACW31 AMS8:AMS31 AWO8:AWO31 BGK8:BGK31 BQG8:BQG31 CAC8:CAC31 CJY8:CJY31 CTU8:CTU31 DDQ8:DDQ31 DNM8:DNM31 DXI8:DXI31 EHE8:EHE31 ERA8:ERA31 FAW8:FAW31 FKS8:FKS31 FUO8:FUO31 GEK8:GEK31 GOG8:GOG31 GYC8:GYC31 HHY8:HHY31 HRU8:HRU31 IBQ8:IBQ31 ILM8:ILM31 IVI8:IVI31 JFE8:JFE31 JPA8:JPA31 JYW8:JYW31 KIS8:KIS31 KSO8:KSO31 LCK8:LCK31 LMG8:LMG31 LWC8:LWC31 MFY8:MFY31 MPU8:MPU31 MZQ8:MZQ31 NJM8:NJM31 NTI8:NTI31 ODE8:ODE31 ONA8:ONA31 OWW8:OWW31 PGS8:PGS31 PQO8:PQO31 QAK8:QAK31 QKG8:QKG31 QUC8:QUC31 RDY8:RDY31 RNU8:RNU31 RXQ8:RXQ31 SHM8:SHM31 SRI8:SRI31 TBE8:TBE31 TLA8:TLA31 TUW8:TUW31 UES8:UES31 UOO8:UOO31 UYK8:UYK31 VIG8:VIG31 VSC8:VSC31 WBY8:WBY31 WLU8:WLU31 WVQ8:WVQ31 I8:I33">
      <formula1>Способ_закупок</formula1>
    </dataValidation>
    <dataValidation type="list" allowBlank="1" showInputMessage="1" showErrorMessage="1" sqref="K65584:K66456 JG65584:JG66456 TC65584:TC66456 ACY65584:ACY66456 AMU65584:AMU66456 AWQ65584:AWQ66456 BGM65584:BGM66456 BQI65584:BQI66456 CAE65584:CAE66456 CKA65584:CKA66456 CTW65584:CTW66456 DDS65584:DDS66456 DNO65584:DNO66456 DXK65584:DXK66456 EHG65584:EHG66456 ERC65584:ERC66456 FAY65584:FAY66456 FKU65584:FKU66456 FUQ65584:FUQ66456 GEM65584:GEM66456 GOI65584:GOI66456 GYE65584:GYE66456 HIA65584:HIA66456 HRW65584:HRW66456 IBS65584:IBS66456 ILO65584:ILO66456 IVK65584:IVK66456 JFG65584:JFG66456 JPC65584:JPC66456 JYY65584:JYY66456 KIU65584:KIU66456 KSQ65584:KSQ66456 LCM65584:LCM66456 LMI65584:LMI66456 LWE65584:LWE66456 MGA65584:MGA66456 MPW65584:MPW66456 MZS65584:MZS66456 NJO65584:NJO66456 NTK65584:NTK66456 ODG65584:ODG66456 ONC65584:ONC66456 OWY65584:OWY66456 PGU65584:PGU66456 PQQ65584:PQQ66456 QAM65584:QAM66456 QKI65584:QKI66456 QUE65584:QUE66456 REA65584:REA66456 RNW65584:RNW66456 RXS65584:RXS66456 SHO65584:SHO66456 SRK65584:SRK66456 TBG65584:TBG66456 TLC65584:TLC66456 TUY65584:TUY66456 UEU65584:UEU66456 UOQ65584:UOQ66456 UYM65584:UYM66456 VII65584:VII66456 VSE65584:VSE66456 WCA65584:WCA66456 WLW65584:WLW66456 WVS65584:WVS66456 K131120:K131992 JG131120:JG131992 TC131120:TC131992 ACY131120:ACY131992 AMU131120:AMU131992 AWQ131120:AWQ131992 BGM131120:BGM131992 BQI131120:BQI131992 CAE131120:CAE131992 CKA131120:CKA131992 CTW131120:CTW131992 DDS131120:DDS131992 DNO131120:DNO131992 DXK131120:DXK131992 EHG131120:EHG131992 ERC131120:ERC131992 FAY131120:FAY131992 FKU131120:FKU131992 FUQ131120:FUQ131992 GEM131120:GEM131992 GOI131120:GOI131992 GYE131120:GYE131992 HIA131120:HIA131992 HRW131120:HRW131992 IBS131120:IBS131992 ILO131120:ILO131992 IVK131120:IVK131992 JFG131120:JFG131992 JPC131120:JPC131992 JYY131120:JYY131992 KIU131120:KIU131992 KSQ131120:KSQ131992 LCM131120:LCM131992 LMI131120:LMI131992 LWE131120:LWE131992 MGA131120:MGA131992 MPW131120:MPW131992 MZS131120:MZS131992 NJO131120:NJO131992 NTK131120:NTK131992 ODG131120:ODG131992 ONC131120:ONC131992 OWY131120:OWY131992 PGU131120:PGU131992 PQQ131120:PQQ131992 QAM131120:QAM131992 QKI131120:QKI131992 QUE131120:QUE131992 REA131120:REA131992 RNW131120:RNW131992 RXS131120:RXS131992 SHO131120:SHO131992 SRK131120:SRK131992 TBG131120:TBG131992 TLC131120:TLC131992 TUY131120:TUY131992 UEU131120:UEU131992 UOQ131120:UOQ131992 UYM131120:UYM131992 VII131120:VII131992 VSE131120:VSE131992 WCA131120:WCA131992 WLW131120:WLW131992 WVS131120:WVS131992 K196656:K197528 JG196656:JG197528 TC196656:TC197528 ACY196656:ACY197528 AMU196656:AMU197528 AWQ196656:AWQ197528 BGM196656:BGM197528 BQI196656:BQI197528 CAE196656:CAE197528 CKA196656:CKA197528 CTW196656:CTW197528 DDS196656:DDS197528 DNO196656:DNO197528 DXK196656:DXK197528 EHG196656:EHG197528 ERC196656:ERC197528 FAY196656:FAY197528 FKU196656:FKU197528 FUQ196656:FUQ197528 GEM196656:GEM197528 GOI196656:GOI197528 GYE196656:GYE197528 HIA196656:HIA197528 HRW196656:HRW197528 IBS196656:IBS197528 ILO196656:ILO197528 IVK196656:IVK197528 JFG196656:JFG197528 JPC196656:JPC197528 JYY196656:JYY197528 KIU196656:KIU197528 KSQ196656:KSQ197528 LCM196656:LCM197528 LMI196656:LMI197528 LWE196656:LWE197528 MGA196656:MGA197528 MPW196656:MPW197528 MZS196656:MZS197528 NJO196656:NJO197528 NTK196656:NTK197528 ODG196656:ODG197528 ONC196656:ONC197528 OWY196656:OWY197528 PGU196656:PGU197528 PQQ196656:PQQ197528 QAM196656:QAM197528 QKI196656:QKI197528 QUE196656:QUE197528 REA196656:REA197528 RNW196656:RNW197528 RXS196656:RXS197528 SHO196656:SHO197528 SRK196656:SRK197528 TBG196656:TBG197528 TLC196656:TLC197528 TUY196656:TUY197528 UEU196656:UEU197528 UOQ196656:UOQ197528 UYM196656:UYM197528 VII196656:VII197528 VSE196656:VSE197528 WCA196656:WCA197528 WLW196656:WLW197528 WVS196656:WVS197528 K262192:K263064 JG262192:JG263064 TC262192:TC263064 ACY262192:ACY263064 AMU262192:AMU263064 AWQ262192:AWQ263064 BGM262192:BGM263064 BQI262192:BQI263064 CAE262192:CAE263064 CKA262192:CKA263064 CTW262192:CTW263064 DDS262192:DDS263064 DNO262192:DNO263064 DXK262192:DXK263064 EHG262192:EHG263064 ERC262192:ERC263064 FAY262192:FAY263064 FKU262192:FKU263064 FUQ262192:FUQ263064 GEM262192:GEM263064 GOI262192:GOI263064 GYE262192:GYE263064 HIA262192:HIA263064 HRW262192:HRW263064 IBS262192:IBS263064 ILO262192:ILO263064 IVK262192:IVK263064 JFG262192:JFG263064 JPC262192:JPC263064 JYY262192:JYY263064 KIU262192:KIU263064 KSQ262192:KSQ263064 LCM262192:LCM263064 LMI262192:LMI263064 LWE262192:LWE263064 MGA262192:MGA263064 MPW262192:MPW263064 MZS262192:MZS263064 NJO262192:NJO263064 NTK262192:NTK263064 ODG262192:ODG263064 ONC262192:ONC263064 OWY262192:OWY263064 PGU262192:PGU263064 PQQ262192:PQQ263064 QAM262192:QAM263064 QKI262192:QKI263064 QUE262192:QUE263064 REA262192:REA263064 RNW262192:RNW263064 RXS262192:RXS263064 SHO262192:SHO263064 SRK262192:SRK263064 TBG262192:TBG263064 TLC262192:TLC263064 TUY262192:TUY263064 UEU262192:UEU263064 UOQ262192:UOQ263064 UYM262192:UYM263064 VII262192:VII263064 VSE262192:VSE263064 WCA262192:WCA263064 WLW262192:WLW263064 WVS262192:WVS263064 K327728:K328600 JG327728:JG328600 TC327728:TC328600 ACY327728:ACY328600 AMU327728:AMU328600 AWQ327728:AWQ328600 BGM327728:BGM328600 BQI327728:BQI328600 CAE327728:CAE328600 CKA327728:CKA328600 CTW327728:CTW328600 DDS327728:DDS328600 DNO327728:DNO328600 DXK327728:DXK328600 EHG327728:EHG328600 ERC327728:ERC328600 FAY327728:FAY328600 FKU327728:FKU328600 FUQ327728:FUQ328600 GEM327728:GEM328600 GOI327728:GOI328600 GYE327728:GYE328600 HIA327728:HIA328600 HRW327728:HRW328600 IBS327728:IBS328600 ILO327728:ILO328600 IVK327728:IVK328600 JFG327728:JFG328600 JPC327728:JPC328600 JYY327728:JYY328600 KIU327728:KIU328600 KSQ327728:KSQ328600 LCM327728:LCM328600 LMI327728:LMI328600 LWE327728:LWE328600 MGA327728:MGA328600 MPW327728:MPW328600 MZS327728:MZS328600 NJO327728:NJO328600 NTK327728:NTK328600 ODG327728:ODG328600 ONC327728:ONC328600 OWY327728:OWY328600 PGU327728:PGU328600 PQQ327728:PQQ328600 QAM327728:QAM328600 QKI327728:QKI328600 QUE327728:QUE328600 REA327728:REA328600 RNW327728:RNW328600 RXS327728:RXS328600 SHO327728:SHO328600 SRK327728:SRK328600 TBG327728:TBG328600 TLC327728:TLC328600 TUY327728:TUY328600 UEU327728:UEU328600 UOQ327728:UOQ328600 UYM327728:UYM328600 VII327728:VII328600 VSE327728:VSE328600 WCA327728:WCA328600 WLW327728:WLW328600 WVS327728:WVS328600 K393264:K394136 JG393264:JG394136 TC393264:TC394136 ACY393264:ACY394136 AMU393264:AMU394136 AWQ393264:AWQ394136 BGM393264:BGM394136 BQI393264:BQI394136 CAE393264:CAE394136 CKA393264:CKA394136 CTW393264:CTW394136 DDS393264:DDS394136 DNO393264:DNO394136 DXK393264:DXK394136 EHG393264:EHG394136 ERC393264:ERC394136 FAY393264:FAY394136 FKU393264:FKU394136 FUQ393264:FUQ394136 GEM393264:GEM394136 GOI393264:GOI394136 GYE393264:GYE394136 HIA393264:HIA394136 HRW393264:HRW394136 IBS393264:IBS394136 ILO393264:ILO394136 IVK393264:IVK394136 JFG393264:JFG394136 JPC393264:JPC394136 JYY393264:JYY394136 KIU393264:KIU394136 KSQ393264:KSQ394136 LCM393264:LCM394136 LMI393264:LMI394136 LWE393264:LWE394136 MGA393264:MGA394136 MPW393264:MPW394136 MZS393264:MZS394136 NJO393264:NJO394136 NTK393264:NTK394136 ODG393264:ODG394136 ONC393264:ONC394136 OWY393264:OWY394136 PGU393264:PGU394136 PQQ393264:PQQ394136 QAM393264:QAM394136 QKI393264:QKI394136 QUE393264:QUE394136 REA393264:REA394136 RNW393264:RNW394136 RXS393264:RXS394136 SHO393264:SHO394136 SRK393264:SRK394136 TBG393264:TBG394136 TLC393264:TLC394136 TUY393264:TUY394136 UEU393264:UEU394136 UOQ393264:UOQ394136 UYM393264:UYM394136 VII393264:VII394136 VSE393264:VSE394136 WCA393264:WCA394136 WLW393264:WLW394136 WVS393264:WVS394136 K458800:K459672 JG458800:JG459672 TC458800:TC459672 ACY458800:ACY459672 AMU458800:AMU459672 AWQ458800:AWQ459672 BGM458800:BGM459672 BQI458800:BQI459672 CAE458800:CAE459672 CKA458800:CKA459672 CTW458800:CTW459672 DDS458800:DDS459672 DNO458800:DNO459672 DXK458800:DXK459672 EHG458800:EHG459672 ERC458800:ERC459672 FAY458800:FAY459672 FKU458800:FKU459672 FUQ458800:FUQ459672 GEM458800:GEM459672 GOI458800:GOI459672 GYE458800:GYE459672 HIA458800:HIA459672 HRW458800:HRW459672 IBS458800:IBS459672 ILO458800:ILO459672 IVK458800:IVK459672 JFG458800:JFG459672 JPC458800:JPC459672 JYY458800:JYY459672 KIU458800:KIU459672 KSQ458800:KSQ459672 LCM458800:LCM459672 LMI458800:LMI459672 LWE458800:LWE459672 MGA458800:MGA459672 MPW458800:MPW459672 MZS458800:MZS459672 NJO458800:NJO459672 NTK458800:NTK459672 ODG458800:ODG459672 ONC458800:ONC459672 OWY458800:OWY459672 PGU458800:PGU459672 PQQ458800:PQQ459672 QAM458800:QAM459672 QKI458800:QKI459672 QUE458800:QUE459672 REA458800:REA459672 RNW458800:RNW459672 RXS458800:RXS459672 SHO458800:SHO459672 SRK458800:SRK459672 TBG458800:TBG459672 TLC458800:TLC459672 TUY458800:TUY459672 UEU458800:UEU459672 UOQ458800:UOQ459672 UYM458800:UYM459672 VII458800:VII459672 VSE458800:VSE459672 WCA458800:WCA459672 WLW458800:WLW459672 WVS458800:WVS459672 K524336:K525208 JG524336:JG525208 TC524336:TC525208 ACY524336:ACY525208 AMU524336:AMU525208 AWQ524336:AWQ525208 BGM524336:BGM525208 BQI524336:BQI525208 CAE524336:CAE525208 CKA524336:CKA525208 CTW524336:CTW525208 DDS524336:DDS525208 DNO524336:DNO525208 DXK524336:DXK525208 EHG524336:EHG525208 ERC524336:ERC525208 FAY524336:FAY525208 FKU524336:FKU525208 FUQ524336:FUQ525208 GEM524336:GEM525208 GOI524336:GOI525208 GYE524336:GYE525208 HIA524336:HIA525208 HRW524336:HRW525208 IBS524336:IBS525208 ILO524336:ILO525208 IVK524336:IVK525208 JFG524336:JFG525208 JPC524336:JPC525208 JYY524336:JYY525208 KIU524336:KIU525208 KSQ524336:KSQ525208 LCM524336:LCM525208 LMI524336:LMI525208 LWE524336:LWE525208 MGA524336:MGA525208 MPW524336:MPW525208 MZS524336:MZS525208 NJO524336:NJO525208 NTK524336:NTK525208 ODG524336:ODG525208 ONC524336:ONC525208 OWY524336:OWY525208 PGU524336:PGU525208 PQQ524336:PQQ525208 QAM524336:QAM525208 QKI524336:QKI525208 QUE524336:QUE525208 REA524336:REA525208 RNW524336:RNW525208 RXS524336:RXS525208 SHO524336:SHO525208 SRK524336:SRK525208 TBG524336:TBG525208 TLC524336:TLC525208 TUY524336:TUY525208 UEU524336:UEU525208 UOQ524336:UOQ525208 UYM524336:UYM525208 VII524336:VII525208 VSE524336:VSE525208 WCA524336:WCA525208 WLW524336:WLW525208 WVS524336:WVS525208 K589872:K590744 JG589872:JG590744 TC589872:TC590744 ACY589872:ACY590744 AMU589872:AMU590744 AWQ589872:AWQ590744 BGM589872:BGM590744 BQI589872:BQI590744 CAE589872:CAE590744 CKA589872:CKA590744 CTW589872:CTW590744 DDS589872:DDS590744 DNO589872:DNO590744 DXK589872:DXK590744 EHG589872:EHG590744 ERC589872:ERC590744 FAY589872:FAY590744 FKU589872:FKU590744 FUQ589872:FUQ590744 GEM589872:GEM590744 GOI589872:GOI590744 GYE589872:GYE590744 HIA589872:HIA590744 HRW589872:HRW590744 IBS589872:IBS590744 ILO589872:ILO590744 IVK589872:IVK590744 JFG589872:JFG590744 JPC589872:JPC590744 JYY589872:JYY590744 KIU589872:KIU590744 KSQ589872:KSQ590744 LCM589872:LCM590744 LMI589872:LMI590744 LWE589872:LWE590744 MGA589872:MGA590744 MPW589872:MPW590744 MZS589872:MZS590744 NJO589872:NJO590744 NTK589872:NTK590744 ODG589872:ODG590744 ONC589872:ONC590744 OWY589872:OWY590744 PGU589872:PGU590744 PQQ589872:PQQ590744 QAM589872:QAM590744 QKI589872:QKI590744 QUE589872:QUE590744 REA589872:REA590744 RNW589872:RNW590744 RXS589872:RXS590744 SHO589872:SHO590744 SRK589872:SRK590744 TBG589872:TBG590744 TLC589872:TLC590744 TUY589872:TUY590744 UEU589872:UEU590744 UOQ589872:UOQ590744 UYM589872:UYM590744 VII589872:VII590744 VSE589872:VSE590744 WCA589872:WCA590744 WLW589872:WLW590744 WVS589872:WVS590744 K655408:K656280 JG655408:JG656280 TC655408:TC656280 ACY655408:ACY656280 AMU655408:AMU656280 AWQ655408:AWQ656280 BGM655408:BGM656280 BQI655408:BQI656280 CAE655408:CAE656280 CKA655408:CKA656280 CTW655408:CTW656280 DDS655408:DDS656280 DNO655408:DNO656280 DXK655408:DXK656280 EHG655408:EHG656280 ERC655408:ERC656280 FAY655408:FAY656280 FKU655408:FKU656280 FUQ655408:FUQ656280 GEM655408:GEM656280 GOI655408:GOI656280 GYE655408:GYE656280 HIA655408:HIA656280 HRW655408:HRW656280 IBS655408:IBS656280 ILO655408:ILO656280 IVK655408:IVK656280 JFG655408:JFG656280 JPC655408:JPC656280 JYY655408:JYY656280 KIU655408:KIU656280 KSQ655408:KSQ656280 LCM655408:LCM656280 LMI655408:LMI656280 LWE655408:LWE656280 MGA655408:MGA656280 MPW655408:MPW656280 MZS655408:MZS656280 NJO655408:NJO656280 NTK655408:NTK656280 ODG655408:ODG656280 ONC655408:ONC656280 OWY655408:OWY656280 PGU655408:PGU656280 PQQ655408:PQQ656280 QAM655408:QAM656280 QKI655408:QKI656280 QUE655408:QUE656280 REA655408:REA656280 RNW655408:RNW656280 RXS655408:RXS656280 SHO655408:SHO656280 SRK655408:SRK656280 TBG655408:TBG656280 TLC655408:TLC656280 TUY655408:TUY656280 UEU655408:UEU656280 UOQ655408:UOQ656280 UYM655408:UYM656280 VII655408:VII656280 VSE655408:VSE656280 WCA655408:WCA656280 WLW655408:WLW656280 WVS655408:WVS656280 K720944:K721816 JG720944:JG721816 TC720944:TC721816 ACY720944:ACY721816 AMU720944:AMU721816 AWQ720944:AWQ721816 BGM720944:BGM721816 BQI720944:BQI721816 CAE720944:CAE721816 CKA720944:CKA721816 CTW720944:CTW721816 DDS720944:DDS721816 DNO720944:DNO721816 DXK720944:DXK721816 EHG720944:EHG721816 ERC720944:ERC721816 FAY720944:FAY721816 FKU720944:FKU721816 FUQ720944:FUQ721816 GEM720944:GEM721816 GOI720944:GOI721816 GYE720944:GYE721816 HIA720944:HIA721816 HRW720944:HRW721816 IBS720944:IBS721816 ILO720944:ILO721816 IVK720944:IVK721816 JFG720944:JFG721816 JPC720944:JPC721816 JYY720944:JYY721816 KIU720944:KIU721816 KSQ720944:KSQ721816 LCM720944:LCM721816 LMI720944:LMI721816 LWE720944:LWE721816 MGA720944:MGA721816 MPW720944:MPW721816 MZS720944:MZS721816 NJO720944:NJO721816 NTK720944:NTK721816 ODG720944:ODG721816 ONC720944:ONC721816 OWY720944:OWY721816 PGU720944:PGU721816 PQQ720944:PQQ721816 QAM720944:QAM721816 QKI720944:QKI721816 QUE720944:QUE721816 REA720944:REA721816 RNW720944:RNW721816 RXS720944:RXS721816 SHO720944:SHO721816 SRK720944:SRK721816 TBG720944:TBG721816 TLC720944:TLC721816 TUY720944:TUY721816 UEU720944:UEU721816 UOQ720944:UOQ721816 UYM720944:UYM721816 VII720944:VII721816 VSE720944:VSE721816 WCA720944:WCA721816 WLW720944:WLW721816 WVS720944:WVS721816 K786480:K787352 JG786480:JG787352 TC786480:TC787352 ACY786480:ACY787352 AMU786480:AMU787352 AWQ786480:AWQ787352 BGM786480:BGM787352 BQI786480:BQI787352 CAE786480:CAE787352 CKA786480:CKA787352 CTW786480:CTW787352 DDS786480:DDS787352 DNO786480:DNO787352 DXK786480:DXK787352 EHG786480:EHG787352 ERC786480:ERC787352 FAY786480:FAY787352 FKU786480:FKU787352 FUQ786480:FUQ787352 GEM786480:GEM787352 GOI786480:GOI787352 GYE786480:GYE787352 HIA786480:HIA787352 HRW786480:HRW787352 IBS786480:IBS787352 ILO786480:ILO787352 IVK786480:IVK787352 JFG786480:JFG787352 JPC786480:JPC787352 JYY786480:JYY787352 KIU786480:KIU787352 KSQ786480:KSQ787352 LCM786480:LCM787352 LMI786480:LMI787352 LWE786480:LWE787352 MGA786480:MGA787352 MPW786480:MPW787352 MZS786480:MZS787352 NJO786480:NJO787352 NTK786480:NTK787352 ODG786480:ODG787352 ONC786480:ONC787352 OWY786480:OWY787352 PGU786480:PGU787352 PQQ786480:PQQ787352 QAM786480:QAM787352 QKI786480:QKI787352 QUE786480:QUE787352 REA786480:REA787352 RNW786480:RNW787352 RXS786480:RXS787352 SHO786480:SHO787352 SRK786480:SRK787352 TBG786480:TBG787352 TLC786480:TLC787352 TUY786480:TUY787352 UEU786480:UEU787352 UOQ786480:UOQ787352 UYM786480:UYM787352 VII786480:VII787352 VSE786480:VSE787352 WCA786480:WCA787352 WLW786480:WLW787352 WVS786480:WVS787352 K852016:K852888 JG852016:JG852888 TC852016:TC852888 ACY852016:ACY852888 AMU852016:AMU852888 AWQ852016:AWQ852888 BGM852016:BGM852888 BQI852016:BQI852888 CAE852016:CAE852888 CKA852016:CKA852888 CTW852016:CTW852888 DDS852016:DDS852888 DNO852016:DNO852888 DXK852016:DXK852888 EHG852016:EHG852888 ERC852016:ERC852888 FAY852016:FAY852888 FKU852016:FKU852888 FUQ852016:FUQ852888 GEM852016:GEM852888 GOI852016:GOI852888 GYE852016:GYE852888 HIA852016:HIA852888 HRW852016:HRW852888 IBS852016:IBS852888 ILO852016:ILO852888 IVK852016:IVK852888 JFG852016:JFG852888 JPC852016:JPC852888 JYY852016:JYY852888 KIU852016:KIU852888 KSQ852016:KSQ852888 LCM852016:LCM852888 LMI852016:LMI852888 LWE852016:LWE852888 MGA852016:MGA852888 MPW852016:MPW852888 MZS852016:MZS852888 NJO852016:NJO852888 NTK852016:NTK852888 ODG852016:ODG852888 ONC852016:ONC852888 OWY852016:OWY852888 PGU852016:PGU852888 PQQ852016:PQQ852888 QAM852016:QAM852888 QKI852016:QKI852888 QUE852016:QUE852888 REA852016:REA852888 RNW852016:RNW852888 RXS852016:RXS852888 SHO852016:SHO852888 SRK852016:SRK852888 TBG852016:TBG852888 TLC852016:TLC852888 TUY852016:TUY852888 UEU852016:UEU852888 UOQ852016:UOQ852888 UYM852016:UYM852888 VII852016:VII852888 VSE852016:VSE852888 WCA852016:WCA852888 WLW852016:WLW852888 WVS852016:WVS852888 K917552:K918424 JG917552:JG918424 TC917552:TC918424 ACY917552:ACY918424 AMU917552:AMU918424 AWQ917552:AWQ918424 BGM917552:BGM918424 BQI917552:BQI918424 CAE917552:CAE918424 CKA917552:CKA918424 CTW917552:CTW918424 DDS917552:DDS918424 DNO917552:DNO918424 DXK917552:DXK918424 EHG917552:EHG918424 ERC917552:ERC918424 FAY917552:FAY918424 FKU917552:FKU918424 FUQ917552:FUQ918424 GEM917552:GEM918424 GOI917552:GOI918424 GYE917552:GYE918424 HIA917552:HIA918424 HRW917552:HRW918424 IBS917552:IBS918424 ILO917552:ILO918424 IVK917552:IVK918424 JFG917552:JFG918424 JPC917552:JPC918424 JYY917552:JYY918424 KIU917552:KIU918424 KSQ917552:KSQ918424 LCM917552:LCM918424 LMI917552:LMI918424 LWE917552:LWE918424 MGA917552:MGA918424 MPW917552:MPW918424 MZS917552:MZS918424 NJO917552:NJO918424 NTK917552:NTK918424 ODG917552:ODG918424 ONC917552:ONC918424 OWY917552:OWY918424 PGU917552:PGU918424 PQQ917552:PQQ918424 QAM917552:QAM918424 QKI917552:QKI918424 QUE917552:QUE918424 REA917552:REA918424 RNW917552:RNW918424 RXS917552:RXS918424 SHO917552:SHO918424 SRK917552:SRK918424 TBG917552:TBG918424 TLC917552:TLC918424 TUY917552:TUY918424 UEU917552:UEU918424 UOQ917552:UOQ918424 UYM917552:UYM918424 VII917552:VII918424 VSE917552:VSE918424 WCA917552:WCA918424 WLW917552:WLW918424 WVS917552:WVS918424 K983088:K983960 JG983088:JG983960 TC983088:TC983960 ACY983088:ACY983960 AMU983088:AMU983960 AWQ983088:AWQ983960 BGM983088:BGM983960 BQI983088:BQI983960 CAE983088:CAE983960 CKA983088:CKA983960 CTW983088:CTW983960 DDS983088:DDS983960 DNO983088:DNO983960 DXK983088:DXK983960 EHG983088:EHG983960 ERC983088:ERC983960 FAY983088:FAY983960 FKU983088:FKU983960 FUQ983088:FUQ983960 GEM983088:GEM983960 GOI983088:GOI983960 GYE983088:GYE983960 HIA983088:HIA983960 HRW983088:HRW983960 IBS983088:IBS983960 ILO983088:ILO983960 IVK983088:IVK983960 JFG983088:JFG983960 JPC983088:JPC983960 JYY983088:JYY983960 KIU983088:KIU983960 KSQ983088:KSQ983960 LCM983088:LCM983960 LMI983088:LMI983960 LWE983088:LWE983960 MGA983088:MGA983960 MPW983088:MPW983960 MZS983088:MZS983960 NJO983088:NJO983960 NTK983088:NTK983960 ODG983088:ODG983960 ONC983088:ONC983960 OWY983088:OWY983960 PGU983088:PGU983960 PQQ983088:PQQ983960 QAM983088:QAM983960 QKI983088:QKI983960 QUE983088:QUE983960 REA983088:REA983960 RNW983088:RNW983960 RXS983088:RXS983960 SHO983088:SHO983960 SRK983088:SRK983960 TBG983088:TBG983960 TLC983088:TLC983960 TUY983088:TUY983960 UEU983088:UEU983960 UOQ983088:UOQ983960 UYM983088:UYM983960 VII983088:VII983960 VSE983088:VSE983960 WCA983088:WCA983960 WLW983088:WLW983960 WVS983088:WVS983960 WVS126:WVS920 K126:K920 WLW126:WLW920 WCA126:WCA920 VSE126:VSE920 VII126:VII920 UYM126:UYM920 UOQ126:UOQ920 UEU126:UEU920 TUY126:TUY920 TLC126:TLC920 TBG126:TBG920 SRK126:SRK920 SHO126:SHO920 RXS126:RXS920 RNW126:RNW920 REA126:REA920 QUE126:QUE920 QKI126:QKI920 QAM126:QAM920 PQQ126:PQQ920 PGU126:PGU920 OWY126:OWY920 ONC126:ONC920 ODG126:ODG920 NTK126:NTK920 NJO126:NJO920 MZS126:MZS920 MPW126:MPW920 MGA126:MGA920 LWE126:LWE920 LMI126:LMI920 LCM126:LCM920 KSQ126:KSQ920 KIU126:KIU920 JYY126:JYY920 JPC126:JPC920 JFG126:JFG920 IVK126:IVK920 ILO126:ILO920 IBS126:IBS920 HRW126:HRW920 HIA126:HIA920 GYE126:GYE920 GOI126:GOI920 GEM126:GEM920 FUQ126:FUQ920 FKU126:FKU920 FAY126:FAY920 ERC126:ERC920 EHG126:EHG920 DXK126:DXK920 DNO126:DNO920 DDS126:DDS920 CTW126:CTW920 CKA126:CKA920 CAE126:CAE920 BQI126:BQI920 BGM126:BGM920 AWQ126:AWQ920 AMU126:AMU920 ACY126:ACY920 TC126:TC920 JG126:JG920 WVT32 WLX32 WCB32 VSF32 VIJ32 UYN32 UOR32 UEV32 TUZ32 TLD32 TBH32 SRL32 SHP32 RXT32 RNX32 REB32 QUF32 QKJ32 QAN32 PQR32 PGV32 OWZ32 OND32 ODH32 NTL32 NJP32 MZT32 MPX32 MGB32 LWF32 LMJ32 LCN32 KSR32 KIV32 JYZ32 JPD32 JFH32 IVL32 ILP32 IBT32 HRX32 HIB32 GYF32 GOJ32 GEN32 FUR32 FKV32 FAZ32 ERD32 EHH32 DXL32 DNP32 DDT32 CTX32 CKB32 CAF32 BQJ32 BGN32 AWR32 AMV32 ACZ32 TD32 JH32 K36:K68 WVS36:WVS68 WLW36:WLW68 WCA36:WCA68 VSE36:VSE68 VII36:VII68 UYM36:UYM68 UOQ36:UOQ68 UEU36:UEU68 TUY36:TUY68 TLC36:TLC68 TBG36:TBG68 SRK36:SRK68 SHO36:SHO68 RXS36:RXS68 RNW36:RNW68 REA36:REA68 QUE36:QUE68 QKI36:QKI68 QAM36:QAM68 PQQ36:PQQ68 PGU36:PGU68 OWY36:OWY68 ONC36:ONC68 ODG36:ODG68 NTK36:NTK68 NJO36:NJO68 MZS36:MZS68 MPW36:MPW68 MGA36:MGA68 LWE36:LWE68 LMI36:LMI68 LCM36:LCM68 KSQ36:KSQ68 KIU36:KIU68 JYY36:JYY68 JPC36:JPC68 JFG36:JFG68 IVK36:IVK68 ILO36:ILO68 IBS36:IBS68 HRW36:HRW68 HIA36:HIA68 GYE36:GYE68 GOI36:GOI68 GEM36:GEM68 FUQ36:FUQ68 FKU36:FKU68 FAY36:FAY68 ERC36:ERC68 EHG36:EHG68 DXK36:DXK68 DNO36:DNO68 DDS36:DDS68 CTW36:CTW68 CKA36:CKA68 CAE36:CAE68 BQI36:BQI68 BGM36:BGM68 AWQ36:AWQ68 AMU36:AMU68 ACY36:ACY68 TC36:TC68 JG36:JG68 WVS33 WLW33 WCA33 VSE33 VII33 UYM33 UOQ33 UEU33 TUY33 TLC33 TBG33 SRK33 SHO33 RXS33 RNW33 REA33 QUE33 QKI33 QAM33 PQQ33 PGU33 OWY33 ONC33 ODG33 NTK33 NJO33 MZS33 MPW33 MGA33 LWE33 LMI33 LCM33 KSQ33 KIU33 JYY33 JPC33 JFG33 IVK33 ILO33 IBS33 HRW33 HIA33 GYE33 GOI33 GEM33 FUQ33 FKU33 FAY33 ERC33 EHG33 DXK33 DNO33 DDS33 CTW33 CKA33 CAE33 BQI33 BGM33 AWQ33 AMU33 ACY33 TC33 JG33 JG71:JG104 K71:K104 WVS71:WVS104 WLW71:WLW104 WCA71:WCA104 VSE71:VSE104 VII71:VII104 UYM71:UYM104 UOQ71:UOQ104 UEU71:UEU104 TUY71:TUY104 TLC71:TLC104 TBG71:TBG104 SRK71:SRK104 SHO71:SHO104 RXS71:RXS104 RNW71:RNW104 REA71:REA104 QUE71:QUE104 QKI71:QKI104 QAM71:QAM104 PQQ71:PQQ104 PGU71:PGU104 OWY71:OWY104 ONC71:ONC104 ODG71:ODG104 NTK71:NTK104 NJO71:NJO104 MZS71:MZS104 MPW71:MPW104 MGA71:MGA104 LWE71:LWE104 LMI71:LMI104 LCM71:LCM104 KSQ71:KSQ104 KIU71:KIU104 JYY71:JYY104 JPC71:JPC104 JFG71:JFG104 IVK71:IVK104 ILO71:ILO104 IBS71:IBS104 HRW71:HRW104 HIA71:HIA104 GYE71:GYE104 GOI71:GOI104 GEM71:GEM104 FUQ71:FUQ104 FKU71:FKU104 FAY71:FAY104 ERC71:ERC104 EHG71:EHG104 DXK71:DXK104 DNO71:DNO104 DDS71:DDS104 CTW71:CTW104 CKA71:CKA104 CAE71:CAE104 BQI71:BQI104 BGM71:BGM104 AWQ71:AWQ104 AMU71:AMU104 ACY71:ACY104 TC71:TC104 WVS8:WVS31 JG8:JG31 TC8:TC31 ACY8:ACY31 AMU8:AMU31 AWQ8:AWQ31 BGM8:BGM31 BQI8:BQI31 CAE8:CAE31 CKA8:CKA31 CTW8:CTW31 DDS8:DDS31 DNO8:DNO31 DXK8:DXK31 EHG8:EHG31 ERC8:ERC31 FAY8:FAY31 FKU8:FKU31 FUQ8:FUQ31 GEM8:GEM31 GOI8:GOI31 GYE8:GYE31 HIA8:HIA31 HRW8:HRW31 IBS8:IBS31 ILO8:ILO31 IVK8:IVK31 JFG8:JFG31 JPC8:JPC31 JYY8:JYY31 KIU8:KIU31 KSQ8:KSQ31 LCM8:LCM31 LMI8:LMI31 LWE8:LWE31 MGA8:MGA31 MPW8:MPW31 MZS8:MZS31 NJO8:NJO31 NTK8:NTK31 ODG8:ODG31 ONC8:ONC31 OWY8:OWY31 PGU8:PGU31 PQQ8:PQQ31 QAM8:QAM31 QKI8:QKI31 QUE8:QUE31 REA8:REA31 RNW8:RNW31 RXS8:RXS31 SHO8:SHO31 SRK8:SRK31 TBG8:TBG31 TLC8:TLC31 TUY8:TUY31 UEU8:UEU31 UOQ8:UOQ31 UYM8:UYM31 VII8:VII31 VSE8:VSE31 WCA8:WCA31 WLW8:WLW31 K8:K33">
      <formula1>Приоритет_закупок</formula1>
    </dataValidation>
    <dataValidation type="list" allowBlank="1" showInputMessage="1" sqref="BF65584:BF66456 LB65584:LB66456 UX65584:UX66456 AET65584:AET66456 AOP65584:AOP66456 AYL65584:AYL66456 BIH65584:BIH66456 BSD65584:BSD66456 CBZ65584:CBZ66456 CLV65584:CLV66456 CVR65584:CVR66456 DFN65584:DFN66456 DPJ65584:DPJ66456 DZF65584:DZF66456 EJB65584:EJB66456 ESX65584:ESX66456 FCT65584:FCT66456 FMP65584:FMP66456 FWL65584:FWL66456 GGH65584:GGH66456 GQD65584:GQD66456 GZZ65584:GZZ66456 HJV65584:HJV66456 HTR65584:HTR66456 IDN65584:IDN66456 INJ65584:INJ66456 IXF65584:IXF66456 JHB65584:JHB66456 JQX65584:JQX66456 KAT65584:KAT66456 KKP65584:KKP66456 KUL65584:KUL66456 LEH65584:LEH66456 LOD65584:LOD66456 LXZ65584:LXZ66456 MHV65584:MHV66456 MRR65584:MRR66456 NBN65584:NBN66456 NLJ65584:NLJ66456 NVF65584:NVF66456 OFB65584:OFB66456 OOX65584:OOX66456 OYT65584:OYT66456 PIP65584:PIP66456 PSL65584:PSL66456 QCH65584:QCH66456 QMD65584:QMD66456 QVZ65584:QVZ66456 RFV65584:RFV66456 RPR65584:RPR66456 RZN65584:RZN66456 SJJ65584:SJJ66456 STF65584:STF66456 TDB65584:TDB66456 TMX65584:TMX66456 TWT65584:TWT66456 UGP65584:UGP66456 UQL65584:UQL66456 VAH65584:VAH66456 VKD65584:VKD66456 VTZ65584:VTZ66456 WDV65584:WDV66456 WNR65584:WNR66456 WXN65584:WXN66456 BF131120:BF131992 LB131120:LB131992 UX131120:UX131992 AET131120:AET131992 AOP131120:AOP131992 AYL131120:AYL131992 BIH131120:BIH131992 BSD131120:BSD131992 CBZ131120:CBZ131992 CLV131120:CLV131992 CVR131120:CVR131992 DFN131120:DFN131992 DPJ131120:DPJ131992 DZF131120:DZF131992 EJB131120:EJB131992 ESX131120:ESX131992 FCT131120:FCT131992 FMP131120:FMP131992 FWL131120:FWL131992 GGH131120:GGH131992 GQD131120:GQD131992 GZZ131120:GZZ131992 HJV131120:HJV131992 HTR131120:HTR131992 IDN131120:IDN131992 INJ131120:INJ131992 IXF131120:IXF131992 JHB131120:JHB131992 JQX131120:JQX131992 KAT131120:KAT131992 KKP131120:KKP131992 KUL131120:KUL131992 LEH131120:LEH131992 LOD131120:LOD131992 LXZ131120:LXZ131992 MHV131120:MHV131992 MRR131120:MRR131992 NBN131120:NBN131992 NLJ131120:NLJ131992 NVF131120:NVF131992 OFB131120:OFB131992 OOX131120:OOX131992 OYT131120:OYT131992 PIP131120:PIP131992 PSL131120:PSL131992 QCH131120:QCH131992 QMD131120:QMD131992 QVZ131120:QVZ131992 RFV131120:RFV131992 RPR131120:RPR131992 RZN131120:RZN131992 SJJ131120:SJJ131992 STF131120:STF131992 TDB131120:TDB131992 TMX131120:TMX131992 TWT131120:TWT131992 UGP131120:UGP131992 UQL131120:UQL131992 VAH131120:VAH131992 VKD131120:VKD131992 VTZ131120:VTZ131992 WDV131120:WDV131992 WNR131120:WNR131992 WXN131120:WXN131992 BF196656:BF197528 LB196656:LB197528 UX196656:UX197528 AET196656:AET197528 AOP196656:AOP197528 AYL196656:AYL197528 BIH196656:BIH197528 BSD196656:BSD197528 CBZ196656:CBZ197528 CLV196656:CLV197528 CVR196656:CVR197528 DFN196656:DFN197528 DPJ196656:DPJ197528 DZF196656:DZF197528 EJB196656:EJB197528 ESX196656:ESX197528 FCT196656:FCT197528 FMP196656:FMP197528 FWL196656:FWL197528 GGH196656:GGH197528 GQD196656:GQD197528 GZZ196656:GZZ197528 HJV196656:HJV197528 HTR196656:HTR197528 IDN196656:IDN197528 INJ196656:INJ197528 IXF196656:IXF197528 JHB196656:JHB197528 JQX196656:JQX197528 KAT196656:KAT197528 KKP196656:KKP197528 KUL196656:KUL197528 LEH196656:LEH197528 LOD196656:LOD197528 LXZ196656:LXZ197528 MHV196656:MHV197528 MRR196656:MRR197528 NBN196656:NBN197528 NLJ196656:NLJ197528 NVF196656:NVF197528 OFB196656:OFB197528 OOX196656:OOX197528 OYT196656:OYT197528 PIP196656:PIP197528 PSL196656:PSL197528 QCH196656:QCH197528 QMD196656:QMD197528 QVZ196656:QVZ197528 RFV196656:RFV197528 RPR196656:RPR197528 RZN196656:RZN197528 SJJ196656:SJJ197528 STF196656:STF197528 TDB196656:TDB197528 TMX196656:TMX197528 TWT196656:TWT197528 UGP196656:UGP197528 UQL196656:UQL197528 VAH196656:VAH197528 VKD196656:VKD197528 VTZ196656:VTZ197528 WDV196656:WDV197528 WNR196656:WNR197528 WXN196656:WXN197528 BF262192:BF263064 LB262192:LB263064 UX262192:UX263064 AET262192:AET263064 AOP262192:AOP263064 AYL262192:AYL263064 BIH262192:BIH263064 BSD262192:BSD263064 CBZ262192:CBZ263064 CLV262192:CLV263064 CVR262192:CVR263064 DFN262192:DFN263064 DPJ262192:DPJ263064 DZF262192:DZF263064 EJB262192:EJB263064 ESX262192:ESX263064 FCT262192:FCT263064 FMP262192:FMP263064 FWL262192:FWL263064 GGH262192:GGH263064 GQD262192:GQD263064 GZZ262192:GZZ263064 HJV262192:HJV263064 HTR262192:HTR263064 IDN262192:IDN263064 INJ262192:INJ263064 IXF262192:IXF263064 JHB262192:JHB263064 JQX262192:JQX263064 KAT262192:KAT263064 KKP262192:KKP263064 KUL262192:KUL263064 LEH262192:LEH263064 LOD262192:LOD263064 LXZ262192:LXZ263064 MHV262192:MHV263064 MRR262192:MRR263064 NBN262192:NBN263064 NLJ262192:NLJ263064 NVF262192:NVF263064 OFB262192:OFB263064 OOX262192:OOX263064 OYT262192:OYT263064 PIP262192:PIP263064 PSL262192:PSL263064 QCH262192:QCH263064 QMD262192:QMD263064 QVZ262192:QVZ263064 RFV262192:RFV263064 RPR262192:RPR263064 RZN262192:RZN263064 SJJ262192:SJJ263064 STF262192:STF263064 TDB262192:TDB263064 TMX262192:TMX263064 TWT262192:TWT263064 UGP262192:UGP263064 UQL262192:UQL263064 VAH262192:VAH263064 VKD262192:VKD263064 VTZ262192:VTZ263064 WDV262192:WDV263064 WNR262192:WNR263064 WXN262192:WXN263064 BF327728:BF328600 LB327728:LB328600 UX327728:UX328600 AET327728:AET328600 AOP327728:AOP328600 AYL327728:AYL328600 BIH327728:BIH328600 BSD327728:BSD328600 CBZ327728:CBZ328600 CLV327728:CLV328600 CVR327728:CVR328600 DFN327728:DFN328600 DPJ327728:DPJ328600 DZF327728:DZF328600 EJB327728:EJB328600 ESX327728:ESX328600 FCT327728:FCT328600 FMP327728:FMP328600 FWL327728:FWL328600 GGH327728:GGH328600 GQD327728:GQD328600 GZZ327728:GZZ328600 HJV327728:HJV328600 HTR327728:HTR328600 IDN327728:IDN328600 INJ327728:INJ328600 IXF327728:IXF328600 JHB327728:JHB328600 JQX327728:JQX328600 KAT327728:KAT328600 KKP327728:KKP328600 KUL327728:KUL328600 LEH327728:LEH328600 LOD327728:LOD328600 LXZ327728:LXZ328600 MHV327728:MHV328600 MRR327728:MRR328600 NBN327728:NBN328600 NLJ327728:NLJ328600 NVF327728:NVF328600 OFB327728:OFB328600 OOX327728:OOX328600 OYT327728:OYT328600 PIP327728:PIP328600 PSL327728:PSL328600 QCH327728:QCH328600 QMD327728:QMD328600 QVZ327728:QVZ328600 RFV327728:RFV328600 RPR327728:RPR328600 RZN327728:RZN328600 SJJ327728:SJJ328600 STF327728:STF328600 TDB327728:TDB328600 TMX327728:TMX328600 TWT327728:TWT328600 UGP327728:UGP328600 UQL327728:UQL328600 VAH327728:VAH328600 VKD327728:VKD328600 VTZ327728:VTZ328600 WDV327728:WDV328600 WNR327728:WNR328600 WXN327728:WXN328600 BF393264:BF394136 LB393264:LB394136 UX393264:UX394136 AET393264:AET394136 AOP393264:AOP394136 AYL393264:AYL394136 BIH393264:BIH394136 BSD393264:BSD394136 CBZ393264:CBZ394136 CLV393264:CLV394136 CVR393264:CVR394136 DFN393264:DFN394136 DPJ393264:DPJ394136 DZF393264:DZF394136 EJB393264:EJB394136 ESX393264:ESX394136 FCT393264:FCT394136 FMP393264:FMP394136 FWL393264:FWL394136 GGH393264:GGH394136 GQD393264:GQD394136 GZZ393264:GZZ394136 HJV393264:HJV394136 HTR393264:HTR394136 IDN393264:IDN394136 INJ393264:INJ394136 IXF393264:IXF394136 JHB393264:JHB394136 JQX393264:JQX394136 KAT393264:KAT394136 KKP393264:KKP394136 KUL393264:KUL394136 LEH393264:LEH394136 LOD393264:LOD394136 LXZ393264:LXZ394136 MHV393264:MHV394136 MRR393264:MRR394136 NBN393264:NBN394136 NLJ393264:NLJ394136 NVF393264:NVF394136 OFB393264:OFB394136 OOX393264:OOX394136 OYT393264:OYT394136 PIP393264:PIP394136 PSL393264:PSL394136 QCH393264:QCH394136 QMD393264:QMD394136 QVZ393264:QVZ394136 RFV393264:RFV394136 RPR393264:RPR394136 RZN393264:RZN394136 SJJ393264:SJJ394136 STF393264:STF394136 TDB393264:TDB394136 TMX393264:TMX394136 TWT393264:TWT394136 UGP393264:UGP394136 UQL393264:UQL394136 VAH393264:VAH394136 VKD393264:VKD394136 VTZ393264:VTZ394136 WDV393264:WDV394136 WNR393264:WNR394136 WXN393264:WXN394136 BF458800:BF459672 LB458800:LB459672 UX458800:UX459672 AET458800:AET459672 AOP458800:AOP459672 AYL458800:AYL459672 BIH458800:BIH459672 BSD458800:BSD459672 CBZ458800:CBZ459672 CLV458800:CLV459672 CVR458800:CVR459672 DFN458800:DFN459672 DPJ458800:DPJ459672 DZF458800:DZF459672 EJB458800:EJB459672 ESX458800:ESX459672 FCT458800:FCT459672 FMP458800:FMP459672 FWL458800:FWL459672 GGH458800:GGH459672 GQD458800:GQD459672 GZZ458800:GZZ459672 HJV458800:HJV459672 HTR458800:HTR459672 IDN458800:IDN459672 INJ458800:INJ459672 IXF458800:IXF459672 JHB458800:JHB459672 JQX458800:JQX459672 KAT458800:KAT459672 KKP458800:KKP459672 KUL458800:KUL459672 LEH458800:LEH459672 LOD458800:LOD459672 LXZ458800:LXZ459672 MHV458800:MHV459672 MRR458800:MRR459672 NBN458800:NBN459672 NLJ458800:NLJ459672 NVF458800:NVF459672 OFB458800:OFB459672 OOX458800:OOX459672 OYT458800:OYT459672 PIP458800:PIP459672 PSL458800:PSL459672 QCH458800:QCH459672 QMD458800:QMD459672 QVZ458800:QVZ459672 RFV458800:RFV459672 RPR458800:RPR459672 RZN458800:RZN459672 SJJ458800:SJJ459672 STF458800:STF459672 TDB458800:TDB459672 TMX458800:TMX459672 TWT458800:TWT459672 UGP458800:UGP459672 UQL458800:UQL459672 VAH458800:VAH459672 VKD458800:VKD459672 VTZ458800:VTZ459672 WDV458800:WDV459672 WNR458800:WNR459672 WXN458800:WXN459672 BF524336:BF525208 LB524336:LB525208 UX524336:UX525208 AET524336:AET525208 AOP524336:AOP525208 AYL524336:AYL525208 BIH524336:BIH525208 BSD524336:BSD525208 CBZ524336:CBZ525208 CLV524336:CLV525208 CVR524336:CVR525208 DFN524336:DFN525208 DPJ524336:DPJ525208 DZF524336:DZF525208 EJB524336:EJB525208 ESX524336:ESX525208 FCT524336:FCT525208 FMP524336:FMP525208 FWL524336:FWL525208 GGH524336:GGH525208 GQD524336:GQD525208 GZZ524336:GZZ525208 HJV524336:HJV525208 HTR524336:HTR525208 IDN524336:IDN525208 INJ524336:INJ525208 IXF524336:IXF525208 JHB524336:JHB525208 JQX524336:JQX525208 KAT524336:KAT525208 KKP524336:KKP525208 KUL524336:KUL525208 LEH524336:LEH525208 LOD524336:LOD525208 LXZ524336:LXZ525208 MHV524336:MHV525208 MRR524336:MRR525208 NBN524336:NBN525208 NLJ524336:NLJ525208 NVF524336:NVF525208 OFB524336:OFB525208 OOX524336:OOX525208 OYT524336:OYT525208 PIP524336:PIP525208 PSL524336:PSL525208 QCH524336:QCH525208 QMD524336:QMD525208 QVZ524336:QVZ525208 RFV524336:RFV525208 RPR524336:RPR525208 RZN524336:RZN525208 SJJ524336:SJJ525208 STF524336:STF525208 TDB524336:TDB525208 TMX524336:TMX525208 TWT524336:TWT525208 UGP524336:UGP525208 UQL524336:UQL525208 VAH524336:VAH525208 VKD524336:VKD525208 VTZ524336:VTZ525208 WDV524336:WDV525208 WNR524336:WNR525208 WXN524336:WXN525208 BF589872:BF590744 LB589872:LB590744 UX589872:UX590744 AET589872:AET590744 AOP589872:AOP590744 AYL589872:AYL590744 BIH589872:BIH590744 BSD589872:BSD590744 CBZ589872:CBZ590744 CLV589872:CLV590744 CVR589872:CVR590744 DFN589872:DFN590744 DPJ589872:DPJ590744 DZF589872:DZF590744 EJB589872:EJB590744 ESX589872:ESX590744 FCT589872:FCT590744 FMP589872:FMP590744 FWL589872:FWL590744 GGH589872:GGH590744 GQD589872:GQD590744 GZZ589872:GZZ590744 HJV589872:HJV590744 HTR589872:HTR590744 IDN589872:IDN590744 INJ589872:INJ590744 IXF589872:IXF590744 JHB589872:JHB590744 JQX589872:JQX590744 KAT589872:KAT590744 KKP589872:KKP590744 KUL589872:KUL590744 LEH589872:LEH590744 LOD589872:LOD590744 LXZ589872:LXZ590744 MHV589872:MHV590744 MRR589872:MRR590744 NBN589872:NBN590744 NLJ589872:NLJ590744 NVF589872:NVF590744 OFB589872:OFB590744 OOX589872:OOX590744 OYT589872:OYT590744 PIP589872:PIP590744 PSL589872:PSL590744 QCH589872:QCH590744 QMD589872:QMD590744 QVZ589872:QVZ590744 RFV589872:RFV590744 RPR589872:RPR590744 RZN589872:RZN590744 SJJ589872:SJJ590744 STF589872:STF590744 TDB589872:TDB590744 TMX589872:TMX590744 TWT589872:TWT590744 UGP589872:UGP590744 UQL589872:UQL590744 VAH589872:VAH590744 VKD589872:VKD590744 VTZ589872:VTZ590744 WDV589872:WDV590744 WNR589872:WNR590744 WXN589872:WXN590744 BF655408:BF656280 LB655408:LB656280 UX655408:UX656280 AET655408:AET656280 AOP655408:AOP656280 AYL655408:AYL656280 BIH655408:BIH656280 BSD655408:BSD656280 CBZ655408:CBZ656280 CLV655408:CLV656280 CVR655408:CVR656280 DFN655408:DFN656280 DPJ655408:DPJ656280 DZF655408:DZF656280 EJB655408:EJB656280 ESX655408:ESX656280 FCT655408:FCT656280 FMP655408:FMP656280 FWL655408:FWL656280 GGH655408:GGH656280 GQD655408:GQD656280 GZZ655408:GZZ656280 HJV655408:HJV656280 HTR655408:HTR656280 IDN655408:IDN656280 INJ655408:INJ656280 IXF655408:IXF656280 JHB655408:JHB656280 JQX655408:JQX656280 KAT655408:KAT656280 KKP655408:KKP656280 KUL655408:KUL656280 LEH655408:LEH656280 LOD655408:LOD656280 LXZ655408:LXZ656280 MHV655408:MHV656280 MRR655408:MRR656280 NBN655408:NBN656280 NLJ655408:NLJ656280 NVF655408:NVF656280 OFB655408:OFB656280 OOX655408:OOX656280 OYT655408:OYT656280 PIP655408:PIP656280 PSL655408:PSL656280 QCH655408:QCH656280 QMD655408:QMD656280 QVZ655408:QVZ656280 RFV655408:RFV656280 RPR655408:RPR656280 RZN655408:RZN656280 SJJ655408:SJJ656280 STF655408:STF656280 TDB655408:TDB656280 TMX655408:TMX656280 TWT655408:TWT656280 UGP655408:UGP656280 UQL655408:UQL656280 VAH655408:VAH656280 VKD655408:VKD656280 VTZ655408:VTZ656280 WDV655408:WDV656280 WNR655408:WNR656280 WXN655408:WXN656280 BF720944:BF721816 LB720944:LB721816 UX720944:UX721816 AET720944:AET721816 AOP720944:AOP721816 AYL720944:AYL721816 BIH720944:BIH721816 BSD720944:BSD721816 CBZ720944:CBZ721816 CLV720944:CLV721816 CVR720944:CVR721816 DFN720944:DFN721816 DPJ720944:DPJ721816 DZF720944:DZF721816 EJB720944:EJB721816 ESX720944:ESX721816 FCT720944:FCT721816 FMP720944:FMP721816 FWL720944:FWL721816 GGH720944:GGH721816 GQD720944:GQD721816 GZZ720944:GZZ721816 HJV720944:HJV721816 HTR720944:HTR721816 IDN720944:IDN721816 INJ720944:INJ721816 IXF720944:IXF721816 JHB720944:JHB721816 JQX720944:JQX721816 KAT720944:KAT721816 KKP720944:KKP721816 KUL720944:KUL721816 LEH720944:LEH721816 LOD720944:LOD721816 LXZ720944:LXZ721816 MHV720944:MHV721816 MRR720944:MRR721816 NBN720944:NBN721816 NLJ720944:NLJ721816 NVF720944:NVF721816 OFB720944:OFB721816 OOX720944:OOX721816 OYT720944:OYT721816 PIP720944:PIP721816 PSL720944:PSL721816 QCH720944:QCH721816 QMD720944:QMD721816 QVZ720944:QVZ721816 RFV720944:RFV721816 RPR720944:RPR721816 RZN720944:RZN721816 SJJ720944:SJJ721816 STF720944:STF721816 TDB720944:TDB721816 TMX720944:TMX721816 TWT720944:TWT721816 UGP720944:UGP721816 UQL720944:UQL721816 VAH720944:VAH721816 VKD720944:VKD721816 VTZ720944:VTZ721816 WDV720944:WDV721816 WNR720944:WNR721816 WXN720944:WXN721816 BF786480:BF787352 LB786480:LB787352 UX786480:UX787352 AET786480:AET787352 AOP786480:AOP787352 AYL786480:AYL787352 BIH786480:BIH787352 BSD786480:BSD787352 CBZ786480:CBZ787352 CLV786480:CLV787352 CVR786480:CVR787352 DFN786480:DFN787352 DPJ786480:DPJ787352 DZF786480:DZF787352 EJB786480:EJB787352 ESX786480:ESX787352 FCT786480:FCT787352 FMP786480:FMP787352 FWL786480:FWL787352 GGH786480:GGH787352 GQD786480:GQD787352 GZZ786480:GZZ787352 HJV786480:HJV787352 HTR786480:HTR787352 IDN786480:IDN787352 INJ786480:INJ787352 IXF786480:IXF787352 JHB786480:JHB787352 JQX786480:JQX787352 KAT786480:KAT787352 KKP786480:KKP787352 KUL786480:KUL787352 LEH786480:LEH787352 LOD786480:LOD787352 LXZ786480:LXZ787352 MHV786480:MHV787352 MRR786480:MRR787352 NBN786480:NBN787352 NLJ786480:NLJ787352 NVF786480:NVF787352 OFB786480:OFB787352 OOX786480:OOX787352 OYT786480:OYT787352 PIP786480:PIP787352 PSL786480:PSL787352 QCH786480:QCH787352 QMD786480:QMD787352 QVZ786480:QVZ787352 RFV786480:RFV787352 RPR786480:RPR787352 RZN786480:RZN787352 SJJ786480:SJJ787352 STF786480:STF787352 TDB786480:TDB787352 TMX786480:TMX787352 TWT786480:TWT787352 UGP786480:UGP787352 UQL786480:UQL787352 VAH786480:VAH787352 VKD786480:VKD787352 VTZ786480:VTZ787352 WDV786480:WDV787352 WNR786480:WNR787352 WXN786480:WXN787352 BF852016:BF852888 LB852016:LB852888 UX852016:UX852888 AET852016:AET852888 AOP852016:AOP852888 AYL852016:AYL852888 BIH852016:BIH852888 BSD852016:BSD852888 CBZ852016:CBZ852888 CLV852016:CLV852888 CVR852016:CVR852888 DFN852016:DFN852888 DPJ852016:DPJ852888 DZF852016:DZF852888 EJB852016:EJB852888 ESX852016:ESX852888 FCT852016:FCT852888 FMP852016:FMP852888 FWL852016:FWL852888 GGH852016:GGH852888 GQD852016:GQD852888 GZZ852016:GZZ852888 HJV852016:HJV852888 HTR852016:HTR852888 IDN852016:IDN852888 INJ852016:INJ852888 IXF852016:IXF852888 JHB852016:JHB852888 JQX852016:JQX852888 KAT852016:KAT852888 KKP852016:KKP852888 KUL852016:KUL852888 LEH852016:LEH852888 LOD852016:LOD852888 LXZ852016:LXZ852888 MHV852016:MHV852888 MRR852016:MRR852888 NBN852016:NBN852888 NLJ852016:NLJ852888 NVF852016:NVF852888 OFB852016:OFB852888 OOX852016:OOX852888 OYT852016:OYT852888 PIP852016:PIP852888 PSL852016:PSL852888 QCH852016:QCH852888 QMD852016:QMD852888 QVZ852016:QVZ852888 RFV852016:RFV852888 RPR852016:RPR852888 RZN852016:RZN852888 SJJ852016:SJJ852888 STF852016:STF852888 TDB852016:TDB852888 TMX852016:TMX852888 TWT852016:TWT852888 UGP852016:UGP852888 UQL852016:UQL852888 VAH852016:VAH852888 VKD852016:VKD852888 VTZ852016:VTZ852888 WDV852016:WDV852888 WNR852016:WNR852888 WXN852016:WXN852888 BF917552:BF918424 LB917552:LB918424 UX917552:UX918424 AET917552:AET918424 AOP917552:AOP918424 AYL917552:AYL918424 BIH917552:BIH918424 BSD917552:BSD918424 CBZ917552:CBZ918424 CLV917552:CLV918424 CVR917552:CVR918424 DFN917552:DFN918424 DPJ917552:DPJ918424 DZF917552:DZF918424 EJB917552:EJB918424 ESX917552:ESX918424 FCT917552:FCT918424 FMP917552:FMP918424 FWL917552:FWL918424 GGH917552:GGH918424 GQD917552:GQD918424 GZZ917552:GZZ918424 HJV917552:HJV918424 HTR917552:HTR918424 IDN917552:IDN918424 INJ917552:INJ918424 IXF917552:IXF918424 JHB917552:JHB918424 JQX917552:JQX918424 KAT917552:KAT918424 KKP917552:KKP918424 KUL917552:KUL918424 LEH917552:LEH918424 LOD917552:LOD918424 LXZ917552:LXZ918424 MHV917552:MHV918424 MRR917552:MRR918424 NBN917552:NBN918424 NLJ917552:NLJ918424 NVF917552:NVF918424 OFB917552:OFB918424 OOX917552:OOX918424 OYT917552:OYT918424 PIP917552:PIP918424 PSL917552:PSL918424 QCH917552:QCH918424 QMD917552:QMD918424 QVZ917552:QVZ918424 RFV917552:RFV918424 RPR917552:RPR918424 RZN917552:RZN918424 SJJ917552:SJJ918424 STF917552:STF918424 TDB917552:TDB918424 TMX917552:TMX918424 TWT917552:TWT918424 UGP917552:UGP918424 UQL917552:UQL918424 VAH917552:VAH918424 VKD917552:VKD918424 VTZ917552:VTZ918424 WDV917552:WDV918424 WNR917552:WNR918424 WXN917552:WXN918424 BF983088:BF983960 LB983088:LB983960 UX983088:UX983960 AET983088:AET983960 AOP983088:AOP983960 AYL983088:AYL983960 BIH983088:BIH983960 BSD983088:BSD983960 CBZ983088:CBZ983960 CLV983088:CLV983960 CVR983088:CVR983960 DFN983088:DFN983960 DPJ983088:DPJ983960 DZF983088:DZF983960 EJB983088:EJB983960 ESX983088:ESX983960 FCT983088:FCT983960 FMP983088:FMP983960 FWL983088:FWL983960 GGH983088:GGH983960 GQD983088:GQD983960 GZZ983088:GZZ983960 HJV983088:HJV983960 HTR983088:HTR983960 IDN983088:IDN983960 INJ983088:INJ983960 IXF983088:IXF983960 JHB983088:JHB983960 JQX983088:JQX983960 KAT983088:KAT983960 KKP983088:KKP983960 KUL983088:KUL983960 LEH983088:LEH983960 LOD983088:LOD983960 LXZ983088:LXZ983960 MHV983088:MHV983960 MRR983088:MRR983960 NBN983088:NBN983960 NLJ983088:NLJ983960 NVF983088:NVF983960 OFB983088:OFB983960 OOX983088:OOX983960 OYT983088:OYT983960 PIP983088:PIP983960 PSL983088:PSL983960 QCH983088:QCH983960 QMD983088:QMD983960 QVZ983088:QVZ983960 RFV983088:RFV983960 RPR983088:RPR983960 RZN983088:RZN983960 SJJ983088:SJJ983960 STF983088:STF983960 TDB983088:TDB983960 TMX983088:TMX983960 TWT983088:TWT983960 UGP983088:UGP983960 UQL983088:UQL983960 VAH983088:VAH983960 VKD983088:VKD983960 VTZ983088:VTZ983960 WDV983088:WDV983960 WNR983088:WNR983960 WXN983088:WXN983960 BL65584:BL66458 LH65584:LH66458 VD65584:VD66458 AEZ65584:AEZ66458 AOV65584:AOV66458 AYR65584:AYR66458 BIN65584:BIN66458 BSJ65584:BSJ66458 CCF65584:CCF66458 CMB65584:CMB66458 CVX65584:CVX66458 DFT65584:DFT66458 DPP65584:DPP66458 DZL65584:DZL66458 EJH65584:EJH66458 ETD65584:ETD66458 FCZ65584:FCZ66458 FMV65584:FMV66458 FWR65584:FWR66458 GGN65584:GGN66458 GQJ65584:GQJ66458 HAF65584:HAF66458 HKB65584:HKB66458 HTX65584:HTX66458 IDT65584:IDT66458 INP65584:INP66458 IXL65584:IXL66458 JHH65584:JHH66458 JRD65584:JRD66458 KAZ65584:KAZ66458 KKV65584:KKV66458 KUR65584:KUR66458 LEN65584:LEN66458 LOJ65584:LOJ66458 LYF65584:LYF66458 MIB65584:MIB66458 MRX65584:MRX66458 NBT65584:NBT66458 NLP65584:NLP66458 NVL65584:NVL66458 OFH65584:OFH66458 OPD65584:OPD66458 OYZ65584:OYZ66458 PIV65584:PIV66458 PSR65584:PSR66458 QCN65584:QCN66458 QMJ65584:QMJ66458 QWF65584:QWF66458 RGB65584:RGB66458 RPX65584:RPX66458 RZT65584:RZT66458 SJP65584:SJP66458 STL65584:STL66458 TDH65584:TDH66458 TND65584:TND66458 TWZ65584:TWZ66458 UGV65584:UGV66458 UQR65584:UQR66458 VAN65584:VAN66458 VKJ65584:VKJ66458 VUF65584:VUF66458 WEB65584:WEB66458 WNX65584:WNX66458 WXT65584:WXT66458 BL131120:BL131994 LH131120:LH131994 VD131120:VD131994 AEZ131120:AEZ131994 AOV131120:AOV131994 AYR131120:AYR131994 BIN131120:BIN131994 BSJ131120:BSJ131994 CCF131120:CCF131994 CMB131120:CMB131994 CVX131120:CVX131994 DFT131120:DFT131994 DPP131120:DPP131994 DZL131120:DZL131994 EJH131120:EJH131994 ETD131120:ETD131994 FCZ131120:FCZ131994 FMV131120:FMV131994 FWR131120:FWR131994 GGN131120:GGN131994 GQJ131120:GQJ131994 HAF131120:HAF131994 HKB131120:HKB131994 HTX131120:HTX131994 IDT131120:IDT131994 INP131120:INP131994 IXL131120:IXL131994 JHH131120:JHH131994 JRD131120:JRD131994 KAZ131120:KAZ131994 KKV131120:KKV131994 KUR131120:KUR131994 LEN131120:LEN131994 LOJ131120:LOJ131994 LYF131120:LYF131994 MIB131120:MIB131994 MRX131120:MRX131994 NBT131120:NBT131994 NLP131120:NLP131994 NVL131120:NVL131994 OFH131120:OFH131994 OPD131120:OPD131994 OYZ131120:OYZ131994 PIV131120:PIV131994 PSR131120:PSR131994 QCN131120:QCN131994 QMJ131120:QMJ131994 QWF131120:QWF131994 RGB131120:RGB131994 RPX131120:RPX131994 RZT131120:RZT131994 SJP131120:SJP131994 STL131120:STL131994 TDH131120:TDH131994 TND131120:TND131994 TWZ131120:TWZ131994 UGV131120:UGV131994 UQR131120:UQR131994 VAN131120:VAN131994 VKJ131120:VKJ131994 VUF131120:VUF131994 WEB131120:WEB131994 WNX131120:WNX131994 WXT131120:WXT131994 BL196656:BL197530 LH196656:LH197530 VD196656:VD197530 AEZ196656:AEZ197530 AOV196656:AOV197530 AYR196656:AYR197530 BIN196656:BIN197530 BSJ196656:BSJ197530 CCF196656:CCF197530 CMB196656:CMB197530 CVX196656:CVX197530 DFT196656:DFT197530 DPP196656:DPP197530 DZL196656:DZL197530 EJH196656:EJH197530 ETD196656:ETD197530 FCZ196656:FCZ197530 FMV196656:FMV197530 FWR196656:FWR197530 GGN196656:GGN197530 GQJ196656:GQJ197530 HAF196656:HAF197530 HKB196656:HKB197530 HTX196656:HTX197530 IDT196656:IDT197530 INP196656:INP197530 IXL196656:IXL197530 JHH196656:JHH197530 JRD196656:JRD197530 KAZ196656:KAZ197530 KKV196656:KKV197530 KUR196656:KUR197530 LEN196656:LEN197530 LOJ196656:LOJ197530 LYF196656:LYF197530 MIB196656:MIB197530 MRX196656:MRX197530 NBT196656:NBT197530 NLP196656:NLP197530 NVL196656:NVL197530 OFH196656:OFH197530 OPD196656:OPD197530 OYZ196656:OYZ197530 PIV196656:PIV197530 PSR196656:PSR197530 QCN196656:QCN197530 QMJ196656:QMJ197530 QWF196656:QWF197530 RGB196656:RGB197530 RPX196656:RPX197530 RZT196656:RZT197530 SJP196656:SJP197530 STL196656:STL197530 TDH196656:TDH197530 TND196656:TND197530 TWZ196656:TWZ197530 UGV196656:UGV197530 UQR196656:UQR197530 VAN196656:VAN197530 VKJ196656:VKJ197530 VUF196656:VUF197530 WEB196656:WEB197530 WNX196656:WNX197530 WXT196656:WXT197530 BL262192:BL263066 LH262192:LH263066 VD262192:VD263066 AEZ262192:AEZ263066 AOV262192:AOV263066 AYR262192:AYR263066 BIN262192:BIN263066 BSJ262192:BSJ263066 CCF262192:CCF263066 CMB262192:CMB263066 CVX262192:CVX263066 DFT262192:DFT263066 DPP262192:DPP263066 DZL262192:DZL263066 EJH262192:EJH263066 ETD262192:ETD263066 FCZ262192:FCZ263066 FMV262192:FMV263066 FWR262192:FWR263066 GGN262192:GGN263066 GQJ262192:GQJ263066 HAF262192:HAF263066 HKB262192:HKB263066 HTX262192:HTX263066 IDT262192:IDT263066 INP262192:INP263066 IXL262192:IXL263066 JHH262192:JHH263066 JRD262192:JRD263066 KAZ262192:KAZ263066 KKV262192:KKV263066 KUR262192:KUR263066 LEN262192:LEN263066 LOJ262192:LOJ263066 LYF262192:LYF263066 MIB262192:MIB263066 MRX262192:MRX263066 NBT262192:NBT263066 NLP262192:NLP263066 NVL262192:NVL263066 OFH262192:OFH263066 OPD262192:OPD263066 OYZ262192:OYZ263066 PIV262192:PIV263066 PSR262192:PSR263066 QCN262192:QCN263066 QMJ262192:QMJ263066 QWF262192:QWF263066 RGB262192:RGB263066 RPX262192:RPX263066 RZT262192:RZT263066 SJP262192:SJP263066 STL262192:STL263066 TDH262192:TDH263066 TND262192:TND263066 TWZ262192:TWZ263066 UGV262192:UGV263066 UQR262192:UQR263066 VAN262192:VAN263066 VKJ262192:VKJ263066 VUF262192:VUF263066 WEB262192:WEB263066 WNX262192:WNX263066 WXT262192:WXT263066 BL327728:BL328602 LH327728:LH328602 VD327728:VD328602 AEZ327728:AEZ328602 AOV327728:AOV328602 AYR327728:AYR328602 BIN327728:BIN328602 BSJ327728:BSJ328602 CCF327728:CCF328602 CMB327728:CMB328602 CVX327728:CVX328602 DFT327728:DFT328602 DPP327728:DPP328602 DZL327728:DZL328602 EJH327728:EJH328602 ETD327728:ETD328602 FCZ327728:FCZ328602 FMV327728:FMV328602 FWR327728:FWR328602 GGN327728:GGN328602 GQJ327728:GQJ328602 HAF327728:HAF328602 HKB327728:HKB328602 HTX327728:HTX328602 IDT327728:IDT328602 INP327728:INP328602 IXL327728:IXL328602 JHH327728:JHH328602 JRD327728:JRD328602 KAZ327728:KAZ328602 KKV327728:KKV328602 KUR327728:KUR328602 LEN327728:LEN328602 LOJ327728:LOJ328602 LYF327728:LYF328602 MIB327728:MIB328602 MRX327728:MRX328602 NBT327728:NBT328602 NLP327728:NLP328602 NVL327728:NVL328602 OFH327728:OFH328602 OPD327728:OPD328602 OYZ327728:OYZ328602 PIV327728:PIV328602 PSR327728:PSR328602 QCN327728:QCN328602 QMJ327728:QMJ328602 QWF327728:QWF328602 RGB327728:RGB328602 RPX327728:RPX328602 RZT327728:RZT328602 SJP327728:SJP328602 STL327728:STL328602 TDH327728:TDH328602 TND327728:TND328602 TWZ327728:TWZ328602 UGV327728:UGV328602 UQR327728:UQR328602 VAN327728:VAN328602 VKJ327728:VKJ328602 VUF327728:VUF328602 WEB327728:WEB328602 WNX327728:WNX328602 WXT327728:WXT328602 BL393264:BL394138 LH393264:LH394138 VD393264:VD394138 AEZ393264:AEZ394138 AOV393264:AOV394138 AYR393264:AYR394138 BIN393264:BIN394138 BSJ393264:BSJ394138 CCF393264:CCF394138 CMB393264:CMB394138 CVX393264:CVX394138 DFT393264:DFT394138 DPP393264:DPP394138 DZL393264:DZL394138 EJH393264:EJH394138 ETD393264:ETD394138 FCZ393264:FCZ394138 FMV393264:FMV394138 FWR393264:FWR394138 GGN393264:GGN394138 GQJ393264:GQJ394138 HAF393264:HAF394138 HKB393264:HKB394138 HTX393264:HTX394138 IDT393264:IDT394138 INP393264:INP394138 IXL393264:IXL394138 JHH393264:JHH394138 JRD393264:JRD394138 KAZ393264:KAZ394138 KKV393264:KKV394138 KUR393264:KUR394138 LEN393264:LEN394138 LOJ393264:LOJ394138 LYF393264:LYF394138 MIB393264:MIB394138 MRX393264:MRX394138 NBT393264:NBT394138 NLP393264:NLP394138 NVL393264:NVL394138 OFH393264:OFH394138 OPD393264:OPD394138 OYZ393264:OYZ394138 PIV393264:PIV394138 PSR393264:PSR394138 QCN393264:QCN394138 QMJ393264:QMJ394138 QWF393264:QWF394138 RGB393264:RGB394138 RPX393264:RPX394138 RZT393264:RZT394138 SJP393264:SJP394138 STL393264:STL394138 TDH393264:TDH394138 TND393264:TND394138 TWZ393264:TWZ394138 UGV393264:UGV394138 UQR393264:UQR394138 VAN393264:VAN394138 VKJ393264:VKJ394138 VUF393264:VUF394138 WEB393264:WEB394138 WNX393264:WNX394138 WXT393264:WXT394138 BL458800:BL459674 LH458800:LH459674 VD458800:VD459674 AEZ458800:AEZ459674 AOV458800:AOV459674 AYR458800:AYR459674 BIN458800:BIN459674 BSJ458800:BSJ459674 CCF458800:CCF459674 CMB458800:CMB459674 CVX458800:CVX459674 DFT458800:DFT459674 DPP458800:DPP459674 DZL458800:DZL459674 EJH458800:EJH459674 ETD458800:ETD459674 FCZ458800:FCZ459674 FMV458800:FMV459674 FWR458800:FWR459674 GGN458800:GGN459674 GQJ458800:GQJ459674 HAF458800:HAF459674 HKB458800:HKB459674 HTX458800:HTX459674 IDT458800:IDT459674 INP458800:INP459674 IXL458800:IXL459674 JHH458800:JHH459674 JRD458800:JRD459674 KAZ458800:KAZ459674 KKV458800:KKV459674 KUR458800:KUR459674 LEN458800:LEN459674 LOJ458800:LOJ459674 LYF458800:LYF459674 MIB458800:MIB459674 MRX458800:MRX459674 NBT458800:NBT459674 NLP458800:NLP459674 NVL458800:NVL459674 OFH458800:OFH459674 OPD458800:OPD459674 OYZ458800:OYZ459674 PIV458800:PIV459674 PSR458800:PSR459674 QCN458800:QCN459674 QMJ458800:QMJ459674 QWF458800:QWF459674 RGB458800:RGB459674 RPX458800:RPX459674 RZT458800:RZT459674 SJP458800:SJP459674 STL458800:STL459674 TDH458800:TDH459674 TND458800:TND459674 TWZ458800:TWZ459674 UGV458800:UGV459674 UQR458800:UQR459674 VAN458800:VAN459674 VKJ458800:VKJ459674 VUF458800:VUF459674 WEB458800:WEB459674 WNX458800:WNX459674 WXT458800:WXT459674 BL524336:BL525210 LH524336:LH525210 VD524336:VD525210 AEZ524336:AEZ525210 AOV524336:AOV525210 AYR524336:AYR525210 BIN524336:BIN525210 BSJ524336:BSJ525210 CCF524336:CCF525210 CMB524336:CMB525210 CVX524336:CVX525210 DFT524336:DFT525210 DPP524336:DPP525210 DZL524336:DZL525210 EJH524336:EJH525210 ETD524336:ETD525210 FCZ524336:FCZ525210 FMV524336:FMV525210 FWR524336:FWR525210 GGN524336:GGN525210 GQJ524336:GQJ525210 HAF524336:HAF525210 HKB524336:HKB525210 HTX524336:HTX525210 IDT524336:IDT525210 INP524336:INP525210 IXL524336:IXL525210 JHH524336:JHH525210 JRD524336:JRD525210 KAZ524336:KAZ525210 KKV524336:KKV525210 KUR524336:KUR525210 LEN524336:LEN525210 LOJ524336:LOJ525210 LYF524336:LYF525210 MIB524336:MIB525210 MRX524336:MRX525210 NBT524336:NBT525210 NLP524336:NLP525210 NVL524336:NVL525210 OFH524336:OFH525210 OPD524336:OPD525210 OYZ524336:OYZ525210 PIV524336:PIV525210 PSR524336:PSR525210 QCN524336:QCN525210 QMJ524336:QMJ525210 QWF524336:QWF525210 RGB524336:RGB525210 RPX524336:RPX525210 RZT524336:RZT525210 SJP524336:SJP525210 STL524336:STL525210 TDH524336:TDH525210 TND524336:TND525210 TWZ524336:TWZ525210 UGV524336:UGV525210 UQR524336:UQR525210 VAN524336:VAN525210 VKJ524336:VKJ525210 VUF524336:VUF525210 WEB524336:WEB525210 WNX524336:WNX525210 WXT524336:WXT525210 BL589872:BL590746 LH589872:LH590746 VD589872:VD590746 AEZ589872:AEZ590746 AOV589872:AOV590746 AYR589872:AYR590746 BIN589872:BIN590746 BSJ589872:BSJ590746 CCF589872:CCF590746 CMB589872:CMB590746 CVX589872:CVX590746 DFT589872:DFT590746 DPP589872:DPP590746 DZL589872:DZL590746 EJH589872:EJH590746 ETD589872:ETD590746 FCZ589872:FCZ590746 FMV589872:FMV590746 FWR589872:FWR590746 GGN589872:GGN590746 GQJ589872:GQJ590746 HAF589872:HAF590746 HKB589872:HKB590746 HTX589872:HTX590746 IDT589872:IDT590746 INP589872:INP590746 IXL589872:IXL590746 JHH589872:JHH590746 JRD589872:JRD590746 KAZ589872:KAZ590746 KKV589872:KKV590746 KUR589872:KUR590746 LEN589872:LEN590746 LOJ589872:LOJ590746 LYF589872:LYF590746 MIB589872:MIB590746 MRX589872:MRX590746 NBT589872:NBT590746 NLP589872:NLP590746 NVL589872:NVL590746 OFH589872:OFH590746 OPD589872:OPD590746 OYZ589872:OYZ590746 PIV589872:PIV590746 PSR589872:PSR590746 QCN589872:QCN590746 QMJ589872:QMJ590746 QWF589872:QWF590746 RGB589872:RGB590746 RPX589872:RPX590746 RZT589872:RZT590746 SJP589872:SJP590746 STL589872:STL590746 TDH589872:TDH590746 TND589872:TND590746 TWZ589872:TWZ590746 UGV589872:UGV590746 UQR589872:UQR590746 VAN589872:VAN590746 VKJ589872:VKJ590746 VUF589872:VUF590746 WEB589872:WEB590746 WNX589872:WNX590746 WXT589872:WXT590746 BL655408:BL656282 LH655408:LH656282 VD655408:VD656282 AEZ655408:AEZ656282 AOV655408:AOV656282 AYR655408:AYR656282 BIN655408:BIN656282 BSJ655408:BSJ656282 CCF655408:CCF656282 CMB655408:CMB656282 CVX655408:CVX656282 DFT655408:DFT656282 DPP655408:DPP656282 DZL655408:DZL656282 EJH655408:EJH656282 ETD655408:ETD656282 FCZ655408:FCZ656282 FMV655408:FMV656282 FWR655408:FWR656282 GGN655408:GGN656282 GQJ655408:GQJ656282 HAF655408:HAF656282 HKB655408:HKB656282 HTX655408:HTX656282 IDT655408:IDT656282 INP655408:INP656282 IXL655408:IXL656282 JHH655408:JHH656282 JRD655408:JRD656282 KAZ655408:KAZ656282 KKV655408:KKV656282 KUR655408:KUR656282 LEN655408:LEN656282 LOJ655408:LOJ656282 LYF655408:LYF656282 MIB655408:MIB656282 MRX655408:MRX656282 NBT655408:NBT656282 NLP655408:NLP656282 NVL655408:NVL656282 OFH655408:OFH656282 OPD655408:OPD656282 OYZ655408:OYZ656282 PIV655408:PIV656282 PSR655408:PSR656282 QCN655408:QCN656282 QMJ655408:QMJ656282 QWF655408:QWF656282 RGB655408:RGB656282 RPX655408:RPX656282 RZT655408:RZT656282 SJP655408:SJP656282 STL655408:STL656282 TDH655408:TDH656282 TND655408:TND656282 TWZ655408:TWZ656282 UGV655408:UGV656282 UQR655408:UQR656282 VAN655408:VAN656282 VKJ655408:VKJ656282 VUF655408:VUF656282 WEB655408:WEB656282 WNX655408:WNX656282 WXT655408:WXT656282 BL720944:BL721818 LH720944:LH721818 VD720944:VD721818 AEZ720944:AEZ721818 AOV720944:AOV721818 AYR720944:AYR721818 BIN720944:BIN721818 BSJ720944:BSJ721818 CCF720944:CCF721818 CMB720944:CMB721818 CVX720944:CVX721818 DFT720944:DFT721818 DPP720944:DPP721818 DZL720944:DZL721818 EJH720944:EJH721818 ETD720944:ETD721818 FCZ720944:FCZ721818 FMV720944:FMV721818 FWR720944:FWR721818 GGN720944:GGN721818 GQJ720944:GQJ721818 HAF720944:HAF721818 HKB720944:HKB721818 HTX720944:HTX721818 IDT720944:IDT721818 INP720944:INP721818 IXL720944:IXL721818 JHH720944:JHH721818 JRD720944:JRD721818 KAZ720944:KAZ721818 KKV720944:KKV721818 KUR720944:KUR721818 LEN720944:LEN721818 LOJ720944:LOJ721818 LYF720944:LYF721818 MIB720944:MIB721818 MRX720944:MRX721818 NBT720944:NBT721818 NLP720944:NLP721818 NVL720944:NVL721818 OFH720944:OFH721818 OPD720944:OPD721818 OYZ720944:OYZ721818 PIV720944:PIV721818 PSR720944:PSR721818 QCN720944:QCN721818 QMJ720944:QMJ721818 QWF720944:QWF721818 RGB720944:RGB721818 RPX720944:RPX721818 RZT720944:RZT721818 SJP720944:SJP721818 STL720944:STL721818 TDH720944:TDH721818 TND720944:TND721818 TWZ720944:TWZ721818 UGV720944:UGV721818 UQR720944:UQR721818 VAN720944:VAN721818 VKJ720944:VKJ721818 VUF720944:VUF721818 WEB720944:WEB721818 WNX720944:WNX721818 WXT720944:WXT721818 BL786480:BL787354 LH786480:LH787354 VD786480:VD787354 AEZ786480:AEZ787354 AOV786480:AOV787354 AYR786480:AYR787354 BIN786480:BIN787354 BSJ786480:BSJ787354 CCF786480:CCF787354 CMB786480:CMB787354 CVX786480:CVX787354 DFT786480:DFT787354 DPP786480:DPP787354 DZL786480:DZL787354 EJH786480:EJH787354 ETD786480:ETD787354 FCZ786480:FCZ787354 FMV786480:FMV787354 FWR786480:FWR787354 GGN786480:GGN787354 GQJ786480:GQJ787354 HAF786480:HAF787354 HKB786480:HKB787354 HTX786480:HTX787354 IDT786480:IDT787354 INP786480:INP787354 IXL786480:IXL787354 JHH786480:JHH787354 JRD786480:JRD787354 KAZ786480:KAZ787354 KKV786480:KKV787354 KUR786480:KUR787354 LEN786480:LEN787354 LOJ786480:LOJ787354 LYF786480:LYF787354 MIB786480:MIB787354 MRX786480:MRX787354 NBT786480:NBT787354 NLP786480:NLP787354 NVL786480:NVL787354 OFH786480:OFH787354 OPD786480:OPD787354 OYZ786480:OYZ787354 PIV786480:PIV787354 PSR786480:PSR787354 QCN786480:QCN787354 QMJ786480:QMJ787354 QWF786480:QWF787354 RGB786480:RGB787354 RPX786480:RPX787354 RZT786480:RZT787354 SJP786480:SJP787354 STL786480:STL787354 TDH786480:TDH787354 TND786480:TND787354 TWZ786480:TWZ787354 UGV786480:UGV787354 UQR786480:UQR787354 VAN786480:VAN787354 VKJ786480:VKJ787354 VUF786480:VUF787354 WEB786480:WEB787354 WNX786480:WNX787354 WXT786480:WXT787354 BL852016:BL852890 LH852016:LH852890 VD852016:VD852890 AEZ852016:AEZ852890 AOV852016:AOV852890 AYR852016:AYR852890 BIN852016:BIN852890 BSJ852016:BSJ852890 CCF852016:CCF852890 CMB852016:CMB852890 CVX852016:CVX852890 DFT852016:DFT852890 DPP852016:DPP852890 DZL852016:DZL852890 EJH852016:EJH852890 ETD852016:ETD852890 FCZ852016:FCZ852890 FMV852016:FMV852890 FWR852016:FWR852890 GGN852016:GGN852890 GQJ852016:GQJ852890 HAF852016:HAF852890 HKB852016:HKB852890 HTX852016:HTX852890 IDT852016:IDT852890 INP852016:INP852890 IXL852016:IXL852890 JHH852016:JHH852890 JRD852016:JRD852890 KAZ852016:KAZ852890 KKV852016:KKV852890 KUR852016:KUR852890 LEN852016:LEN852890 LOJ852016:LOJ852890 LYF852016:LYF852890 MIB852016:MIB852890 MRX852016:MRX852890 NBT852016:NBT852890 NLP852016:NLP852890 NVL852016:NVL852890 OFH852016:OFH852890 OPD852016:OPD852890 OYZ852016:OYZ852890 PIV852016:PIV852890 PSR852016:PSR852890 QCN852016:QCN852890 QMJ852016:QMJ852890 QWF852016:QWF852890 RGB852016:RGB852890 RPX852016:RPX852890 RZT852016:RZT852890 SJP852016:SJP852890 STL852016:STL852890 TDH852016:TDH852890 TND852016:TND852890 TWZ852016:TWZ852890 UGV852016:UGV852890 UQR852016:UQR852890 VAN852016:VAN852890 VKJ852016:VKJ852890 VUF852016:VUF852890 WEB852016:WEB852890 WNX852016:WNX852890 WXT852016:WXT852890 BL917552:BL918426 LH917552:LH918426 VD917552:VD918426 AEZ917552:AEZ918426 AOV917552:AOV918426 AYR917552:AYR918426 BIN917552:BIN918426 BSJ917552:BSJ918426 CCF917552:CCF918426 CMB917552:CMB918426 CVX917552:CVX918426 DFT917552:DFT918426 DPP917552:DPP918426 DZL917552:DZL918426 EJH917552:EJH918426 ETD917552:ETD918426 FCZ917552:FCZ918426 FMV917552:FMV918426 FWR917552:FWR918426 GGN917552:GGN918426 GQJ917552:GQJ918426 HAF917552:HAF918426 HKB917552:HKB918426 HTX917552:HTX918426 IDT917552:IDT918426 INP917552:INP918426 IXL917552:IXL918426 JHH917552:JHH918426 JRD917552:JRD918426 KAZ917552:KAZ918426 KKV917552:KKV918426 KUR917552:KUR918426 LEN917552:LEN918426 LOJ917552:LOJ918426 LYF917552:LYF918426 MIB917552:MIB918426 MRX917552:MRX918426 NBT917552:NBT918426 NLP917552:NLP918426 NVL917552:NVL918426 OFH917552:OFH918426 OPD917552:OPD918426 OYZ917552:OYZ918426 PIV917552:PIV918426 PSR917552:PSR918426 QCN917552:QCN918426 QMJ917552:QMJ918426 QWF917552:QWF918426 RGB917552:RGB918426 RPX917552:RPX918426 RZT917552:RZT918426 SJP917552:SJP918426 STL917552:STL918426 TDH917552:TDH918426 TND917552:TND918426 TWZ917552:TWZ918426 UGV917552:UGV918426 UQR917552:UQR918426 VAN917552:VAN918426 VKJ917552:VKJ918426 VUF917552:VUF918426 WEB917552:WEB918426 WNX917552:WNX918426 WXT917552:WXT918426 BL983088:BL983962 LH983088:LH983962 VD983088:VD983962 AEZ983088:AEZ983962 AOV983088:AOV983962 AYR983088:AYR983962 BIN983088:BIN983962 BSJ983088:BSJ983962 CCF983088:CCF983962 CMB983088:CMB983962 CVX983088:CVX983962 DFT983088:DFT983962 DPP983088:DPP983962 DZL983088:DZL983962 EJH983088:EJH983962 ETD983088:ETD983962 FCZ983088:FCZ983962 FMV983088:FMV983962 FWR983088:FWR983962 GGN983088:GGN983962 GQJ983088:GQJ983962 HAF983088:HAF983962 HKB983088:HKB983962 HTX983088:HTX983962 IDT983088:IDT983962 INP983088:INP983962 IXL983088:IXL983962 JHH983088:JHH983962 JRD983088:JRD983962 KAZ983088:KAZ983962 KKV983088:KKV983962 KUR983088:KUR983962 LEN983088:LEN983962 LOJ983088:LOJ983962 LYF983088:LYF983962 MIB983088:MIB983962 MRX983088:MRX983962 NBT983088:NBT983962 NLP983088:NLP983962 NVL983088:NVL983962 OFH983088:OFH983962 OPD983088:OPD983962 OYZ983088:OYZ983962 PIV983088:PIV983962 PSR983088:PSR983962 QCN983088:QCN983962 QMJ983088:QMJ983962 QWF983088:QWF983962 RGB983088:RGB983962 RPX983088:RPX983962 RZT983088:RZT983962 SJP983088:SJP983962 STL983088:STL983962 TDH983088:TDH983962 TND983088:TND983962 TWZ983088:TWZ983962 UGV983088:UGV983962 UQR983088:UQR983962 VAN983088:VAN983962 VKJ983088:VKJ983962 VUF983088:VUF983962 WEB983088:WEB983962 WNX983088:WNX983962 WXT983088:WXT983962 BI65584:BI66456 LE65584:LE66456 VA65584:VA66456 AEW65584:AEW66456 AOS65584:AOS66456 AYO65584:AYO66456 BIK65584:BIK66456 BSG65584:BSG66456 CCC65584:CCC66456 CLY65584:CLY66456 CVU65584:CVU66456 DFQ65584:DFQ66456 DPM65584:DPM66456 DZI65584:DZI66456 EJE65584:EJE66456 ETA65584:ETA66456 FCW65584:FCW66456 FMS65584:FMS66456 FWO65584:FWO66456 GGK65584:GGK66456 GQG65584:GQG66456 HAC65584:HAC66456 HJY65584:HJY66456 HTU65584:HTU66456 IDQ65584:IDQ66456 INM65584:INM66456 IXI65584:IXI66456 JHE65584:JHE66456 JRA65584:JRA66456 KAW65584:KAW66456 KKS65584:KKS66456 KUO65584:KUO66456 LEK65584:LEK66456 LOG65584:LOG66456 LYC65584:LYC66456 MHY65584:MHY66456 MRU65584:MRU66456 NBQ65584:NBQ66456 NLM65584:NLM66456 NVI65584:NVI66456 OFE65584:OFE66456 OPA65584:OPA66456 OYW65584:OYW66456 PIS65584:PIS66456 PSO65584:PSO66456 QCK65584:QCK66456 QMG65584:QMG66456 QWC65584:QWC66456 RFY65584:RFY66456 RPU65584:RPU66456 RZQ65584:RZQ66456 SJM65584:SJM66456 STI65584:STI66456 TDE65584:TDE66456 TNA65584:TNA66456 TWW65584:TWW66456 UGS65584:UGS66456 UQO65584:UQO66456 VAK65584:VAK66456 VKG65584:VKG66456 VUC65584:VUC66456 WDY65584:WDY66456 WNU65584:WNU66456 WXQ65584:WXQ66456 BI131120:BI131992 LE131120:LE131992 VA131120:VA131992 AEW131120:AEW131992 AOS131120:AOS131992 AYO131120:AYO131992 BIK131120:BIK131992 BSG131120:BSG131992 CCC131120:CCC131992 CLY131120:CLY131992 CVU131120:CVU131992 DFQ131120:DFQ131992 DPM131120:DPM131992 DZI131120:DZI131992 EJE131120:EJE131992 ETA131120:ETA131992 FCW131120:FCW131992 FMS131120:FMS131992 FWO131120:FWO131992 GGK131120:GGK131992 GQG131120:GQG131992 HAC131120:HAC131992 HJY131120:HJY131992 HTU131120:HTU131992 IDQ131120:IDQ131992 INM131120:INM131992 IXI131120:IXI131992 JHE131120:JHE131992 JRA131120:JRA131992 KAW131120:KAW131992 KKS131120:KKS131992 KUO131120:KUO131992 LEK131120:LEK131992 LOG131120:LOG131992 LYC131120:LYC131992 MHY131120:MHY131992 MRU131120:MRU131992 NBQ131120:NBQ131992 NLM131120:NLM131992 NVI131120:NVI131992 OFE131120:OFE131992 OPA131120:OPA131992 OYW131120:OYW131992 PIS131120:PIS131992 PSO131120:PSO131992 QCK131120:QCK131992 QMG131120:QMG131992 QWC131120:QWC131992 RFY131120:RFY131992 RPU131120:RPU131992 RZQ131120:RZQ131992 SJM131120:SJM131992 STI131120:STI131992 TDE131120:TDE131992 TNA131120:TNA131992 TWW131120:TWW131992 UGS131120:UGS131992 UQO131120:UQO131992 VAK131120:VAK131992 VKG131120:VKG131992 VUC131120:VUC131992 WDY131120:WDY131992 WNU131120:WNU131992 WXQ131120:WXQ131992 BI196656:BI197528 LE196656:LE197528 VA196656:VA197528 AEW196656:AEW197528 AOS196656:AOS197528 AYO196656:AYO197528 BIK196656:BIK197528 BSG196656:BSG197528 CCC196656:CCC197528 CLY196656:CLY197528 CVU196656:CVU197528 DFQ196656:DFQ197528 DPM196656:DPM197528 DZI196656:DZI197528 EJE196656:EJE197528 ETA196656:ETA197528 FCW196656:FCW197528 FMS196656:FMS197528 FWO196656:FWO197528 GGK196656:GGK197528 GQG196656:GQG197528 HAC196656:HAC197528 HJY196656:HJY197528 HTU196656:HTU197528 IDQ196656:IDQ197528 INM196656:INM197528 IXI196656:IXI197528 JHE196656:JHE197528 JRA196656:JRA197528 KAW196656:KAW197528 KKS196656:KKS197528 KUO196656:KUO197528 LEK196656:LEK197528 LOG196656:LOG197528 LYC196656:LYC197528 MHY196656:MHY197528 MRU196656:MRU197528 NBQ196656:NBQ197528 NLM196656:NLM197528 NVI196656:NVI197528 OFE196656:OFE197528 OPA196656:OPA197528 OYW196656:OYW197528 PIS196656:PIS197528 PSO196656:PSO197528 QCK196656:QCK197528 QMG196656:QMG197528 QWC196656:QWC197528 RFY196656:RFY197528 RPU196656:RPU197528 RZQ196656:RZQ197528 SJM196656:SJM197528 STI196656:STI197528 TDE196656:TDE197528 TNA196656:TNA197528 TWW196656:TWW197528 UGS196656:UGS197528 UQO196656:UQO197528 VAK196656:VAK197528 VKG196656:VKG197528 VUC196656:VUC197528 WDY196656:WDY197528 WNU196656:WNU197528 WXQ196656:WXQ197528 BI262192:BI263064 LE262192:LE263064 VA262192:VA263064 AEW262192:AEW263064 AOS262192:AOS263064 AYO262192:AYO263064 BIK262192:BIK263064 BSG262192:BSG263064 CCC262192:CCC263064 CLY262192:CLY263064 CVU262192:CVU263064 DFQ262192:DFQ263064 DPM262192:DPM263064 DZI262192:DZI263064 EJE262192:EJE263064 ETA262192:ETA263064 FCW262192:FCW263064 FMS262192:FMS263064 FWO262192:FWO263064 GGK262192:GGK263064 GQG262192:GQG263064 HAC262192:HAC263064 HJY262192:HJY263064 HTU262192:HTU263064 IDQ262192:IDQ263064 INM262192:INM263064 IXI262192:IXI263064 JHE262192:JHE263064 JRA262192:JRA263064 KAW262192:KAW263064 KKS262192:KKS263064 KUO262192:KUO263064 LEK262192:LEK263064 LOG262192:LOG263064 LYC262192:LYC263064 MHY262192:MHY263064 MRU262192:MRU263064 NBQ262192:NBQ263064 NLM262192:NLM263064 NVI262192:NVI263064 OFE262192:OFE263064 OPA262192:OPA263064 OYW262192:OYW263064 PIS262192:PIS263064 PSO262192:PSO263064 QCK262192:QCK263064 QMG262192:QMG263064 QWC262192:QWC263064 RFY262192:RFY263064 RPU262192:RPU263064 RZQ262192:RZQ263064 SJM262192:SJM263064 STI262192:STI263064 TDE262192:TDE263064 TNA262192:TNA263064 TWW262192:TWW263064 UGS262192:UGS263064 UQO262192:UQO263064 VAK262192:VAK263064 VKG262192:VKG263064 VUC262192:VUC263064 WDY262192:WDY263064 WNU262192:WNU263064 WXQ262192:WXQ263064 BI327728:BI328600 LE327728:LE328600 VA327728:VA328600 AEW327728:AEW328600 AOS327728:AOS328600 AYO327728:AYO328600 BIK327728:BIK328600 BSG327728:BSG328600 CCC327728:CCC328600 CLY327728:CLY328600 CVU327728:CVU328600 DFQ327728:DFQ328600 DPM327728:DPM328600 DZI327728:DZI328600 EJE327728:EJE328600 ETA327728:ETA328600 FCW327728:FCW328600 FMS327728:FMS328600 FWO327728:FWO328600 GGK327728:GGK328600 GQG327728:GQG328600 HAC327728:HAC328600 HJY327728:HJY328600 HTU327728:HTU328600 IDQ327728:IDQ328600 INM327728:INM328600 IXI327728:IXI328600 JHE327728:JHE328600 JRA327728:JRA328600 KAW327728:KAW328600 KKS327728:KKS328600 KUO327728:KUO328600 LEK327728:LEK328600 LOG327728:LOG328600 LYC327728:LYC328600 MHY327728:MHY328600 MRU327728:MRU328600 NBQ327728:NBQ328600 NLM327728:NLM328600 NVI327728:NVI328600 OFE327728:OFE328600 OPA327728:OPA328600 OYW327728:OYW328600 PIS327728:PIS328600 PSO327728:PSO328600 QCK327728:QCK328600 QMG327728:QMG328600 QWC327728:QWC328600 RFY327728:RFY328600 RPU327728:RPU328600 RZQ327728:RZQ328600 SJM327728:SJM328600 STI327728:STI328600 TDE327728:TDE328600 TNA327728:TNA328600 TWW327728:TWW328600 UGS327728:UGS328600 UQO327728:UQO328600 VAK327728:VAK328600 VKG327728:VKG328600 VUC327728:VUC328600 WDY327728:WDY328600 WNU327728:WNU328600 WXQ327728:WXQ328600 BI393264:BI394136 LE393264:LE394136 VA393264:VA394136 AEW393264:AEW394136 AOS393264:AOS394136 AYO393264:AYO394136 BIK393264:BIK394136 BSG393264:BSG394136 CCC393264:CCC394136 CLY393264:CLY394136 CVU393264:CVU394136 DFQ393264:DFQ394136 DPM393264:DPM394136 DZI393264:DZI394136 EJE393264:EJE394136 ETA393264:ETA394136 FCW393264:FCW394136 FMS393264:FMS394136 FWO393264:FWO394136 GGK393264:GGK394136 GQG393264:GQG394136 HAC393264:HAC394136 HJY393264:HJY394136 HTU393264:HTU394136 IDQ393264:IDQ394136 INM393264:INM394136 IXI393264:IXI394136 JHE393264:JHE394136 JRA393264:JRA394136 KAW393264:KAW394136 KKS393264:KKS394136 KUO393264:KUO394136 LEK393264:LEK394136 LOG393264:LOG394136 LYC393264:LYC394136 MHY393264:MHY394136 MRU393264:MRU394136 NBQ393264:NBQ394136 NLM393264:NLM394136 NVI393264:NVI394136 OFE393264:OFE394136 OPA393264:OPA394136 OYW393264:OYW394136 PIS393264:PIS394136 PSO393264:PSO394136 QCK393264:QCK394136 QMG393264:QMG394136 QWC393264:QWC394136 RFY393264:RFY394136 RPU393264:RPU394136 RZQ393264:RZQ394136 SJM393264:SJM394136 STI393264:STI394136 TDE393264:TDE394136 TNA393264:TNA394136 TWW393264:TWW394136 UGS393264:UGS394136 UQO393264:UQO394136 VAK393264:VAK394136 VKG393264:VKG394136 VUC393264:VUC394136 WDY393264:WDY394136 WNU393264:WNU394136 WXQ393264:WXQ394136 BI458800:BI459672 LE458800:LE459672 VA458800:VA459672 AEW458800:AEW459672 AOS458800:AOS459672 AYO458800:AYO459672 BIK458800:BIK459672 BSG458800:BSG459672 CCC458800:CCC459672 CLY458800:CLY459672 CVU458800:CVU459672 DFQ458800:DFQ459672 DPM458800:DPM459672 DZI458800:DZI459672 EJE458800:EJE459672 ETA458800:ETA459672 FCW458800:FCW459672 FMS458800:FMS459672 FWO458800:FWO459672 GGK458800:GGK459672 GQG458800:GQG459672 HAC458800:HAC459672 HJY458800:HJY459672 HTU458800:HTU459672 IDQ458800:IDQ459672 INM458800:INM459672 IXI458800:IXI459672 JHE458800:JHE459672 JRA458800:JRA459672 KAW458800:KAW459672 KKS458800:KKS459672 KUO458800:KUO459672 LEK458800:LEK459672 LOG458800:LOG459672 LYC458800:LYC459672 MHY458800:MHY459672 MRU458800:MRU459672 NBQ458800:NBQ459672 NLM458800:NLM459672 NVI458800:NVI459672 OFE458800:OFE459672 OPA458800:OPA459672 OYW458800:OYW459672 PIS458800:PIS459672 PSO458800:PSO459672 QCK458800:QCK459672 QMG458800:QMG459672 QWC458800:QWC459672 RFY458800:RFY459672 RPU458800:RPU459672 RZQ458800:RZQ459672 SJM458800:SJM459672 STI458800:STI459672 TDE458800:TDE459672 TNA458800:TNA459672 TWW458800:TWW459672 UGS458800:UGS459672 UQO458800:UQO459672 VAK458800:VAK459672 VKG458800:VKG459672 VUC458800:VUC459672 WDY458800:WDY459672 WNU458800:WNU459672 WXQ458800:WXQ459672 BI524336:BI525208 LE524336:LE525208 VA524336:VA525208 AEW524336:AEW525208 AOS524336:AOS525208 AYO524336:AYO525208 BIK524336:BIK525208 BSG524336:BSG525208 CCC524336:CCC525208 CLY524336:CLY525208 CVU524336:CVU525208 DFQ524336:DFQ525208 DPM524336:DPM525208 DZI524336:DZI525208 EJE524336:EJE525208 ETA524336:ETA525208 FCW524336:FCW525208 FMS524336:FMS525208 FWO524336:FWO525208 GGK524336:GGK525208 GQG524336:GQG525208 HAC524336:HAC525208 HJY524336:HJY525208 HTU524336:HTU525208 IDQ524336:IDQ525208 INM524336:INM525208 IXI524336:IXI525208 JHE524336:JHE525208 JRA524336:JRA525208 KAW524336:KAW525208 KKS524336:KKS525208 KUO524336:KUO525208 LEK524336:LEK525208 LOG524336:LOG525208 LYC524336:LYC525208 MHY524336:MHY525208 MRU524336:MRU525208 NBQ524336:NBQ525208 NLM524336:NLM525208 NVI524336:NVI525208 OFE524336:OFE525208 OPA524336:OPA525208 OYW524336:OYW525208 PIS524336:PIS525208 PSO524336:PSO525208 QCK524336:QCK525208 QMG524336:QMG525208 QWC524336:QWC525208 RFY524336:RFY525208 RPU524336:RPU525208 RZQ524336:RZQ525208 SJM524336:SJM525208 STI524336:STI525208 TDE524336:TDE525208 TNA524336:TNA525208 TWW524336:TWW525208 UGS524336:UGS525208 UQO524336:UQO525208 VAK524336:VAK525208 VKG524336:VKG525208 VUC524336:VUC525208 WDY524336:WDY525208 WNU524336:WNU525208 WXQ524336:WXQ525208 BI589872:BI590744 LE589872:LE590744 VA589872:VA590744 AEW589872:AEW590744 AOS589872:AOS590744 AYO589872:AYO590744 BIK589872:BIK590744 BSG589872:BSG590744 CCC589872:CCC590744 CLY589872:CLY590744 CVU589872:CVU590744 DFQ589872:DFQ590744 DPM589872:DPM590744 DZI589872:DZI590744 EJE589872:EJE590744 ETA589872:ETA590744 FCW589872:FCW590744 FMS589872:FMS590744 FWO589872:FWO590744 GGK589872:GGK590744 GQG589872:GQG590744 HAC589872:HAC590744 HJY589872:HJY590744 HTU589872:HTU590744 IDQ589872:IDQ590744 INM589872:INM590744 IXI589872:IXI590744 JHE589872:JHE590744 JRA589872:JRA590744 KAW589872:KAW590744 KKS589872:KKS590744 KUO589872:KUO590744 LEK589872:LEK590744 LOG589872:LOG590744 LYC589872:LYC590744 MHY589872:MHY590744 MRU589872:MRU590744 NBQ589872:NBQ590744 NLM589872:NLM590744 NVI589872:NVI590744 OFE589872:OFE590744 OPA589872:OPA590744 OYW589872:OYW590744 PIS589872:PIS590744 PSO589872:PSO590744 QCK589872:QCK590744 QMG589872:QMG590744 QWC589872:QWC590744 RFY589872:RFY590744 RPU589872:RPU590744 RZQ589872:RZQ590744 SJM589872:SJM590744 STI589872:STI590744 TDE589872:TDE590744 TNA589872:TNA590744 TWW589872:TWW590744 UGS589872:UGS590744 UQO589872:UQO590744 VAK589872:VAK590744 VKG589872:VKG590744 VUC589872:VUC590744 WDY589872:WDY590744 WNU589872:WNU590744 WXQ589872:WXQ590744 BI655408:BI656280 LE655408:LE656280 VA655408:VA656280 AEW655408:AEW656280 AOS655408:AOS656280 AYO655408:AYO656280 BIK655408:BIK656280 BSG655408:BSG656280 CCC655408:CCC656280 CLY655408:CLY656280 CVU655408:CVU656280 DFQ655408:DFQ656280 DPM655408:DPM656280 DZI655408:DZI656280 EJE655408:EJE656280 ETA655408:ETA656280 FCW655408:FCW656280 FMS655408:FMS656280 FWO655408:FWO656280 GGK655408:GGK656280 GQG655408:GQG656280 HAC655408:HAC656280 HJY655408:HJY656280 HTU655408:HTU656280 IDQ655408:IDQ656280 INM655408:INM656280 IXI655408:IXI656280 JHE655408:JHE656280 JRA655408:JRA656280 KAW655408:KAW656280 KKS655408:KKS656280 KUO655408:KUO656280 LEK655408:LEK656280 LOG655408:LOG656280 LYC655408:LYC656280 MHY655408:MHY656280 MRU655408:MRU656280 NBQ655408:NBQ656280 NLM655408:NLM656280 NVI655408:NVI656280 OFE655408:OFE656280 OPA655408:OPA656280 OYW655408:OYW656280 PIS655408:PIS656280 PSO655408:PSO656280 QCK655408:QCK656280 QMG655408:QMG656280 QWC655408:QWC656280 RFY655408:RFY656280 RPU655408:RPU656280 RZQ655408:RZQ656280 SJM655408:SJM656280 STI655408:STI656280 TDE655408:TDE656280 TNA655408:TNA656280 TWW655408:TWW656280 UGS655408:UGS656280 UQO655408:UQO656280 VAK655408:VAK656280 VKG655408:VKG656280 VUC655408:VUC656280 WDY655408:WDY656280 WNU655408:WNU656280 WXQ655408:WXQ656280 BI720944:BI721816 LE720944:LE721816 VA720944:VA721816 AEW720944:AEW721816 AOS720944:AOS721816 AYO720944:AYO721816 BIK720944:BIK721816 BSG720944:BSG721816 CCC720944:CCC721816 CLY720944:CLY721816 CVU720944:CVU721816 DFQ720944:DFQ721816 DPM720944:DPM721816 DZI720944:DZI721816 EJE720944:EJE721816 ETA720944:ETA721816 FCW720944:FCW721816 FMS720944:FMS721816 FWO720944:FWO721816 GGK720944:GGK721816 GQG720944:GQG721816 HAC720944:HAC721816 HJY720944:HJY721816 HTU720944:HTU721816 IDQ720944:IDQ721816 INM720944:INM721816 IXI720944:IXI721816 JHE720944:JHE721816 JRA720944:JRA721816 KAW720944:KAW721816 KKS720944:KKS721816 KUO720944:KUO721816 LEK720944:LEK721816 LOG720944:LOG721816 LYC720944:LYC721816 MHY720944:MHY721816 MRU720944:MRU721816 NBQ720944:NBQ721816 NLM720944:NLM721816 NVI720944:NVI721816 OFE720944:OFE721816 OPA720944:OPA721816 OYW720944:OYW721816 PIS720944:PIS721816 PSO720944:PSO721816 QCK720944:QCK721816 QMG720944:QMG721816 QWC720944:QWC721816 RFY720944:RFY721816 RPU720944:RPU721816 RZQ720944:RZQ721816 SJM720944:SJM721816 STI720944:STI721816 TDE720944:TDE721816 TNA720944:TNA721816 TWW720944:TWW721816 UGS720944:UGS721816 UQO720944:UQO721816 VAK720944:VAK721816 VKG720944:VKG721816 VUC720944:VUC721816 WDY720944:WDY721816 WNU720944:WNU721816 WXQ720944:WXQ721816 BI786480:BI787352 LE786480:LE787352 VA786480:VA787352 AEW786480:AEW787352 AOS786480:AOS787352 AYO786480:AYO787352 BIK786480:BIK787352 BSG786480:BSG787352 CCC786480:CCC787352 CLY786480:CLY787352 CVU786480:CVU787352 DFQ786480:DFQ787352 DPM786480:DPM787352 DZI786480:DZI787352 EJE786480:EJE787352 ETA786480:ETA787352 FCW786480:FCW787352 FMS786480:FMS787352 FWO786480:FWO787352 GGK786480:GGK787352 GQG786480:GQG787352 HAC786480:HAC787352 HJY786480:HJY787352 HTU786480:HTU787352 IDQ786480:IDQ787352 INM786480:INM787352 IXI786480:IXI787352 JHE786480:JHE787352 JRA786480:JRA787352 KAW786480:KAW787352 KKS786480:KKS787352 KUO786480:KUO787352 LEK786480:LEK787352 LOG786480:LOG787352 LYC786480:LYC787352 MHY786480:MHY787352 MRU786480:MRU787352 NBQ786480:NBQ787352 NLM786480:NLM787352 NVI786480:NVI787352 OFE786480:OFE787352 OPA786480:OPA787352 OYW786480:OYW787352 PIS786480:PIS787352 PSO786480:PSO787352 QCK786480:QCK787352 QMG786480:QMG787352 QWC786480:QWC787352 RFY786480:RFY787352 RPU786480:RPU787352 RZQ786480:RZQ787352 SJM786480:SJM787352 STI786480:STI787352 TDE786480:TDE787352 TNA786480:TNA787352 TWW786480:TWW787352 UGS786480:UGS787352 UQO786480:UQO787352 VAK786480:VAK787352 VKG786480:VKG787352 VUC786480:VUC787352 WDY786480:WDY787352 WNU786480:WNU787352 WXQ786480:WXQ787352 BI852016:BI852888 LE852016:LE852888 VA852016:VA852888 AEW852016:AEW852888 AOS852016:AOS852888 AYO852016:AYO852888 BIK852016:BIK852888 BSG852016:BSG852888 CCC852016:CCC852888 CLY852016:CLY852888 CVU852016:CVU852888 DFQ852016:DFQ852888 DPM852016:DPM852888 DZI852016:DZI852888 EJE852016:EJE852888 ETA852016:ETA852888 FCW852016:FCW852888 FMS852016:FMS852888 FWO852016:FWO852888 GGK852016:GGK852888 GQG852016:GQG852888 HAC852016:HAC852888 HJY852016:HJY852888 HTU852016:HTU852888 IDQ852016:IDQ852888 INM852016:INM852888 IXI852016:IXI852888 JHE852016:JHE852888 JRA852016:JRA852888 KAW852016:KAW852888 KKS852016:KKS852888 KUO852016:KUO852888 LEK852016:LEK852888 LOG852016:LOG852888 LYC852016:LYC852888 MHY852016:MHY852888 MRU852016:MRU852888 NBQ852016:NBQ852888 NLM852016:NLM852888 NVI852016:NVI852888 OFE852016:OFE852888 OPA852016:OPA852888 OYW852016:OYW852888 PIS852016:PIS852888 PSO852016:PSO852888 QCK852016:QCK852888 QMG852016:QMG852888 QWC852016:QWC852888 RFY852016:RFY852888 RPU852016:RPU852888 RZQ852016:RZQ852888 SJM852016:SJM852888 STI852016:STI852888 TDE852016:TDE852888 TNA852016:TNA852888 TWW852016:TWW852888 UGS852016:UGS852888 UQO852016:UQO852888 VAK852016:VAK852888 VKG852016:VKG852888 VUC852016:VUC852888 WDY852016:WDY852888 WNU852016:WNU852888 WXQ852016:WXQ852888 BI917552:BI918424 LE917552:LE918424 VA917552:VA918424 AEW917552:AEW918424 AOS917552:AOS918424 AYO917552:AYO918424 BIK917552:BIK918424 BSG917552:BSG918424 CCC917552:CCC918424 CLY917552:CLY918424 CVU917552:CVU918424 DFQ917552:DFQ918424 DPM917552:DPM918424 DZI917552:DZI918424 EJE917552:EJE918424 ETA917552:ETA918424 FCW917552:FCW918424 FMS917552:FMS918424 FWO917552:FWO918424 GGK917552:GGK918424 GQG917552:GQG918424 HAC917552:HAC918424 HJY917552:HJY918424 HTU917552:HTU918424 IDQ917552:IDQ918424 INM917552:INM918424 IXI917552:IXI918424 JHE917552:JHE918424 JRA917552:JRA918424 KAW917552:KAW918424 KKS917552:KKS918424 KUO917552:KUO918424 LEK917552:LEK918424 LOG917552:LOG918424 LYC917552:LYC918424 MHY917552:MHY918424 MRU917552:MRU918424 NBQ917552:NBQ918424 NLM917552:NLM918424 NVI917552:NVI918424 OFE917552:OFE918424 OPA917552:OPA918424 OYW917552:OYW918424 PIS917552:PIS918424 PSO917552:PSO918424 QCK917552:QCK918424 QMG917552:QMG918424 QWC917552:QWC918424 RFY917552:RFY918424 RPU917552:RPU918424 RZQ917552:RZQ918424 SJM917552:SJM918424 STI917552:STI918424 TDE917552:TDE918424 TNA917552:TNA918424 TWW917552:TWW918424 UGS917552:UGS918424 UQO917552:UQO918424 VAK917552:VAK918424 VKG917552:VKG918424 VUC917552:VUC918424 WDY917552:WDY918424 WNU917552:WNU918424 WXQ917552:WXQ918424 BI983088:BI983960 LE983088:LE983960 VA983088:VA983960 AEW983088:AEW983960 AOS983088:AOS983960 AYO983088:AYO983960 BIK983088:BIK983960 BSG983088:BSG983960 CCC983088:CCC983960 CLY983088:CLY983960 CVU983088:CVU983960 DFQ983088:DFQ983960 DPM983088:DPM983960 DZI983088:DZI983960 EJE983088:EJE983960 ETA983088:ETA983960 FCW983088:FCW983960 FMS983088:FMS983960 FWO983088:FWO983960 GGK983088:GGK983960 GQG983088:GQG983960 HAC983088:HAC983960 HJY983088:HJY983960 HTU983088:HTU983960 IDQ983088:IDQ983960 INM983088:INM983960 IXI983088:IXI983960 JHE983088:JHE983960 JRA983088:JRA983960 KAW983088:KAW983960 KKS983088:KKS983960 KUO983088:KUO983960 LEK983088:LEK983960 LOG983088:LOG983960 LYC983088:LYC983960 MHY983088:MHY983960 MRU983088:MRU983960 NBQ983088:NBQ983960 NLM983088:NLM983960 NVI983088:NVI983960 OFE983088:OFE983960 OPA983088:OPA983960 OYW983088:OYW983960 PIS983088:PIS983960 PSO983088:PSO983960 QCK983088:QCK983960 QMG983088:QMG983960 QWC983088:QWC983960 RFY983088:RFY983960 RPU983088:RPU983960 RZQ983088:RZQ983960 SJM983088:SJM983960 STI983088:STI983960 TDE983088:TDE983960 TNA983088:TNA983960 TWW983088:TWW983960 UGS983088:UGS983960 UQO983088:UQO983960 VAK983088:VAK983960 VKG983088:VKG983960 VUC983088:VUC983960 WDY983088:WDY983960 WNU983088:WNU983960 WXQ983088:WXQ983960 BI126:BI920 BF126:BF920 BL126:BL922 WXQ126:WXQ920 WNU126:WNU920 WDY126:WDY920 VUC126:VUC920 VKG126:VKG920 VAK126:VAK920 UQO126:UQO920 UGS126:UGS920 TWW126:TWW920 TNA126:TNA920 TDE126:TDE920 STI126:STI920 SJM126:SJM920 RZQ126:RZQ920 RPU126:RPU920 RFY126:RFY920 QWC126:QWC920 QMG126:QMG920 QCK126:QCK920 PSO126:PSO920 PIS126:PIS920 OYW126:OYW920 OPA126:OPA920 OFE126:OFE920 NVI126:NVI920 NLM126:NLM920 NBQ126:NBQ920 MRU126:MRU920 MHY126:MHY920 LYC126:LYC920 LOG126:LOG920 LEK126:LEK920 KUO126:KUO920 KKS126:KKS920 KAW126:KAW920 JRA126:JRA920 JHE126:JHE920 IXI126:IXI920 INM126:INM920 IDQ126:IDQ920 HTU126:HTU920 HJY126:HJY920 HAC126:HAC920 GQG126:GQG920 GGK126:GGK920 FWO126:FWO920 FMS126:FMS920 FCW126:FCW920 ETA126:ETA920 EJE126:EJE920 DZI126:DZI920 DPM126:DPM920 DFQ126:DFQ920 CVU126:CVU920 CLY126:CLY920 CCC126:CCC920 BSG126:BSG920 BIK126:BIK920 AYO126:AYO920 AOS126:AOS920 AEW126:AEW920 VA126:VA920 LE126:LE920 WXT126:WXT922 WNX126:WNX922 WEB126:WEB922 VUF126:VUF922 VKJ126:VKJ922 VAN126:VAN922 UQR126:UQR922 UGV126:UGV922 TWZ126:TWZ922 TND126:TND922 TDH126:TDH922 STL126:STL922 SJP126:SJP922 RZT126:RZT922 RPX126:RPX922 RGB126:RGB922 QWF126:QWF922 QMJ126:QMJ922 QCN126:QCN922 PSR126:PSR922 PIV126:PIV922 OYZ126:OYZ922 OPD126:OPD922 OFH126:OFH922 NVL126:NVL922 NLP126:NLP922 NBT126:NBT922 MRX126:MRX922 MIB126:MIB922 LYF126:LYF922 LOJ126:LOJ922 LEN126:LEN922 KUR126:KUR922 KKV126:KKV922 KAZ126:KAZ922 JRD126:JRD922 JHH126:JHH922 IXL126:IXL922 INP126:INP922 IDT126:IDT922 HTX126:HTX922 HKB126:HKB922 HAF126:HAF922 GQJ126:GQJ922 GGN126:GGN922 FWR126:FWR922 FMV126:FMV922 FCZ126:FCZ922 ETD126:ETD922 EJH126:EJH922 DZL126:DZL922 DPP126:DPP922 DFT126:DFT922 CVX126:CVX922 CMB126:CMB922 CCF126:CCF922 BSJ126:BSJ922 BIN126:BIN922 AYR126:AYR922 AOV126:AOV922 AEZ126:AEZ922 VD126:VD922 LH126:LH922 WXN126:WXN920 WNR126:WNR920 WDV126:WDV920 VTZ126:VTZ920 VKD126:VKD920 VAH126:VAH920 UQL126:UQL920 UGP126:UGP920 TWT126:TWT920 TMX126:TMX920 TDB126:TDB920 STF126:STF920 SJJ126:SJJ920 RZN126:RZN920 RPR126:RPR920 RFV126:RFV920 QVZ126:QVZ920 QMD126:QMD920 QCH126:QCH920 PSL126:PSL920 PIP126:PIP920 OYT126:OYT920 OOX126:OOX920 OFB126:OFB920 NVF126:NVF920 NLJ126:NLJ920 NBN126:NBN920 MRR126:MRR920 MHV126:MHV920 LXZ126:LXZ920 LOD126:LOD920 LEH126:LEH920 KUL126:KUL920 KKP126:KKP920 KAT126:KAT920 JQX126:JQX920 JHB126:JHB920 IXF126:IXF920 INJ126:INJ920 IDN126:IDN920 HTR126:HTR920 HJV126:HJV920 GZZ126:GZZ920 GQD126:GQD920 GGH126:GGH920 FWL126:FWL920 FMP126:FMP920 FCT126:FCT920 ESX126:ESX920 EJB126:EJB920 DZF126:DZF920 DPJ126:DPJ920 DFN126:DFN920 CVR126:CVR920 CLV126:CLV920 CBZ126:CBZ920 BSD126:BSD920 BIH126:BIH920 AYL126:AYL920 AOP126:AOP920 AET126:AET920 UX126:UX920 LB126:LB920 BJ32 BG32 WXR32 WNV32 WDZ32 VUD32 VKH32 VAL32 UQP32 UGT32 TWX32 TNB32 TDF32 STJ32 SJN32 RZR32 RPV32 RFZ32 QWD32 QMH32 QCL32 PSP32 PIT32 OYX32 OPB32 OFF32 NVJ32 NLN32 NBR32 MRV32 MHZ32 LYD32 LOH32 LEL32 KUP32 KKT32 KAX32 JRB32 JHF32 IXJ32 INN32 IDR32 HTV32 HJZ32 HAD32 GQH32 GGL32 FWP32 FMT32 FCX32 ETB32 EJF32 DZJ32 DPN32 DFR32 CVV32 CLZ32 CCD32 BSH32 BIL32 AYP32 AOT32 AEX32 VB32 LF32 WXU32 WNY32 WEC32 VUG32 VKK32 VAO32 UQS32 UGW32 TXA32 TNE32 TDI32 STM32 SJQ32 RZU32 RPY32 RGC32 QWG32 QMK32 QCO32 PSS32 PIW32 OZA32 OPE32 OFI32 NVM32 NLQ32 NBU32 MRY32 MIC32 LYG32 LOK32 LEO32 KUS32 KKW32 KBA32 JRE32 JHI32 IXM32 INQ32 IDU32 HTY32 HKC32 HAG32 GQK32 GGO32 FWS32 FMW32 FDA32 ETE32 EJI32 DZM32 DPQ32 DFU32 CVY32 CMC32 CCG32 BSK32 BIO32 AYS32 AOW32 AFA32 VE32 LI32 WXO32 WNS32 WDW32 VUA32 VKE32 VAI32 UQM32 UGQ32 TWU32 TMY32 TDC32 STG32 SJK32 RZO32 RPS32 RFW32 QWA32 QME32 QCI32 PSM32 PIQ32 OYU32 OOY32 OFC32 NVG32 NLK32 NBO32 MRS32 MHW32 LYA32 LOE32 LEI32 KUM32 KKQ32 KAU32 JQY32 JHC32 IXG32 INK32 IDO32 HTS32 HJW32 HAA32 GQE32 GGI32 FWM32 FMQ32 FCU32 ESY32 EJC32 DZG32 DPK32 DFO32 CVS32 CLW32 CCA32 BSE32 BII32 AYM32 AOQ32 AEU32 UY32 LC32 BM32 LB36:LB68 WXQ36:WXQ68 WNU36:WNU68 WDY36:WDY68 VUC36:VUC68 VKG36:VKG68 VAK36:VAK68 UQO36:UQO68 UGS36:UGS68 TWW36:TWW68 TNA36:TNA68 TDE36:TDE68 STI36:STI68 SJM36:SJM68 RZQ36:RZQ68 RPU36:RPU68 RFY36:RFY68 QWC36:QWC68 QMG36:QMG68 QCK36:QCK68 PSO36:PSO68 PIS36:PIS68 OYW36:OYW68 OPA36:OPA68 OFE36:OFE68 NVI36:NVI68 NLM36:NLM68 NBQ36:NBQ68 MRU36:MRU68 MHY36:MHY68 LYC36:LYC68 LOG36:LOG68 LEK36:LEK68 KUO36:KUO68 KKS36:KKS68 KAW36:KAW68 JRA36:JRA68 JHE36:JHE68 IXI36:IXI68 INM36:INM68 IDQ36:IDQ68 HTU36:HTU68 HJY36:HJY68 HAC36:HAC68 GQG36:GQG68 GGK36:GGK68 FWO36:FWO68 FMS36:FMS68 FCW36:FCW68 ETA36:ETA68 EJE36:EJE68 DZI36:DZI68 DPM36:DPM68 DFQ36:DFQ68 CVU36:CVU68 CLY36:CLY68 CCC36:CCC68 BSG36:BSG68 BIK36:BIK68 AYO36:AYO68 AOS36:AOS68 AEW36:AEW68 VA36:VA68 LE36:LE68 WXT36:WXT68 WNX36:WNX68 WEB36:WEB68 VUF36:VUF68 VKJ36:VKJ68 VAN36:VAN68 UQR36:UQR68 UGV36:UGV68 TWZ36:TWZ68 TND36:TND68 TDH36:TDH68 STL36:STL68 SJP36:SJP68 RZT36:RZT68 RPX36:RPX68 RGB36:RGB68 QWF36:QWF68 QMJ36:QMJ68 QCN36:QCN68 PSR36:PSR68 PIV36:PIV68 OYZ36:OYZ68 OPD36:OPD68 OFH36:OFH68 NVL36:NVL68 NLP36:NLP68 NBT36:NBT68 MRX36:MRX68 MIB36:MIB68 LYF36:LYF68 LOJ36:LOJ68 LEN36:LEN68 KUR36:KUR68 KKV36:KKV68 KAZ36:KAZ68 JRD36:JRD68 JHH36:JHH68 IXL36:IXL68 INP36:INP68 IDT36:IDT68 HTX36:HTX68 HKB36:HKB68 HAF36:HAF68 GQJ36:GQJ68 GGN36:GGN68 FWR36:FWR68 FMV36:FMV68 FCZ36:FCZ68 ETD36:ETD68 EJH36:EJH68 DZL36:DZL68 DPP36:DPP68 DFT36:DFT68 CVX36:CVX68 CMB36:CMB68 CCF36:CCF68 BSJ36:BSJ68 BIN36:BIN68 AYR36:AYR68 AOV36:AOV68 AEZ36:AEZ68 VD36:VD68 LH36:LH68 WXN36:WXN68 WNR36:WNR68 WDV36:WDV68 VTZ36:VTZ68 VKD36:VKD68 VAH36:VAH68 UQL36:UQL68 UGP36:UGP68 TWT36:TWT68 TMX36:TMX68 TDB36:TDB68 STF36:STF68 SJJ36:SJJ68 RZN36:RZN68 RPR36:RPR68 RFV36:RFV68 QVZ36:QVZ68 QMD36:QMD68 QCH36:QCH68 PSL36:PSL68 PIP36:PIP68 OYT36:OYT68 OOX36:OOX68 OFB36:OFB68 NVF36:NVF68 NLJ36:NLJ68 NBN36:NBN68 MRR36:MRR68 MHV36:MHV68 LXZ36:LXZ68 LOD36:LOD68 LEH36:LEH68 KUL36:KUL68 KKP36:KKP68 KAT36:KAT68 JQX36:JQX68 JHB36:JHB68 IXF36:IXF68 INJ36:INJ68 IDN36:IDN68 HTR36:HTR68 HJV36:HJV68 GZZ36:GZZ68 GQD36:GQD68 GGH36:GGH68 FWL36:FWL68 FMP36:FMP68 FCT36:FCT68 ESX36:ESX68 EJB36:EJB68 DZF36:DZF68 DPJ36:DPJ68 DFN36:DFN68 CVR36:CVR68 CLV36:CLV68 CBZ36:CBZ68 BSD36:BSD68 BIH36:BIH68 AYL36:AYL68 AOP36:AOP68 AET36:AET68 UX36:UX68 BF36:BF68 BL36:BL68 BI36:BI68 BF33 WXQ33 WNU33 WDY33 VUC33 VKG33 VAK33 UQO33 UGS33 TWW33 TNA33 TDE33 STI33 SJM33 RZQ33 RPU33 RFY33 QWC33 QMG33 QCK33 PSO33 PIS33 OYW33 OPA33 OFE33 NVI33 NLM33 NBQ33 MRU33 MHY33 LYC33 LOG33 LEK33 KUO33 KKS33 KAW33 JRA33 JHE33 IXI33 INM33 IDQ33 HTU33 HJY33 HAC33 GQG33 GGK33 FWO33 FMS33 FCW33 ETA33 EJE33 DZI33 DPM33 DFQ33 CVU33 CLY33 CCC33 BSG33 BIK33 AYO33 AOS33 AEW33 VA33 LE33 WXT33 WNX33 WEB33 VUF33 VKJ33 VAN33 UQR33 UGV33 TWZ33 TND33 TDH33 STL33 SJP33 RZT33 RPX33 RGB33 QWF33 QMJ33 QCN33 PSR33 PIV33 OYZ33 OPD33 OFH33 NVL33 NLP33 NBT33 MRX33 MIB33 LYF33 LOJ33 LEN33 KUR33 KKV33 KAZ33 JRD33 JHH33 IXL33 INP33 IDT33 HTX33 HKB33 HAF33 GQJ33 GGN33 FWR33 FMV33 FCZ33 ETD33 EJH33 DZL33 DPP33 DFT33 CVX33 CMB33 CCF33 BSJ33 BIN33 AYR33 AOV33 AEZ33 VD33 LH33 WXN33 WNR33 WDV33 VTZ33 VKD33 VAH33 UQL33 UGP33 TWT33 TMX33 TDB33 STF33 SJJ33 RZN33 RPR33 RFV33 QVZ33 QMD33 QCH33 PSL33 PIP33 OYT33 OOX33 OFB33 NVF33 NLJ33 NBN33 MRR33 MHV33 LXZ33 LOD33 LEH33 KUL33 KKP33 KAT33 JQX33 JHB33 IXF33 INJ33 IDN33 HTR33 HJV33 GZZ33 GQD33 GGH33 FWL33 FMP33 FCT33 ESX33 EJB33 DZF33 DPJ33 DFN33 CVR33 CLV33 CBZ33 BSD33 BIH33 AYL33 AOP33 AET33 UX33 LB33 BL33 BI33 BL71:BL104 BL27:BL31 BF71:BF104 BI71:BI104 WXQ71:WXQ104 WNU71:WNU104 WDY71:WDY104 VUC71:VUC104 VKG71:VKG104 VAK71:VAK104 UQO71:UQO104 UGS71:UGS104 TWW71:TWW104 TNA71:TNA104 TDE71:TDE104 STI71:STI104 SJM71:SJM104 RZQ71:RZQ104 RPU71:RPU104 RFY71:RFY104 QWC71:QWC104 QMG71:QMG104 QCK71:QCK104 PSO71:PSO104 PIS71:PIS104 OYW71:OYW104 OPA71:OPA104 OFE71:OFE104 NVI71:NVI104 NLM71:NLM104 NBQ71:NBQ104 MRU71:MRU104 MHY71:MHY104 LYC71:LYC104 LOG71:LOG104 LEK71:LEK104 KUO71:KUO104 KKS71:KKS104 KAW71:KAW104 JRA71:JRA104 JHE71:JHE104 IXI71:IXI104 INM71:INM104 IDQ71:IDQ104 HTU71:HTU104 HJY71:HJY104 HAC71:HAC104 GQG71:GQG104 GGK71:GGK104 FWO71:FWO104 FMS71:FMS104 FCW71:FCW104 ETA71:ETA104 EJE71:EJE104 DZI71:DZI104 DPM71:DPM104 DFQ71:DFQ104 CVU71:CVU104 CLY71:CLY104 CCC71:CCC104 BSG71:BSG104 BIK71:BIK104 AYO71:AYO104 AOS71:AOS104 AEW71:AEW104 VA71:VA104 LE71:LE104 WXT71:WXT104 WNX71:WNX104 WEB71:WEB104 VUF71:VUF104 VKJ71:VKJ104 VAN71:VAN104 UQR71:UQR104 UGV71:UGV104 TWZ71:TWZ104 TND71:TND104 TDH71:TDH104 STL71:STL104 SJP71:SJP104 RZT71:RZT104 RPX71:RPX104 RGB71:RGB104 QWF71:QWF104 QMJ71:QMJ104 QCN71:QCN104 PSR71:PSR104 PIV71:PIV104 OYZ71:OYZ104 OPD71:OPD104 OFH71:OFH104 NVL71:NVL104 NLP71:NLP104 NBT71:NBT104 MRX71:MRX104 MIB71:MIB104 LYF71:LYF104 LOJ71:LOJ104 LEN71:LEN104 KUR71:KUR104 KKV71:KKV104 KAZ71:KAZ104 JRD71:JRD104 JHH71:JHH104 IXL71:IXL104 INP71:INP104 IDT71:IDT104 HTX71:HTX104 HKB71:HKB104 HAF71:HAF104 GQJ71:GQJ104 GGN71:GGN104 FWR71:FWR104 FMV71:FMV104 FCZ71:FCZ104 ETD71:ETD104 EJH71:EJH104 DZL71:DZL104 DPP71:DPP104 DFT71:DFT104 CVX71:CVX104 CMB71:CMB104 CCF71:CCF104 BSJ71:BSJ104 BIN71:BIN104 AYR71:AYR104 AOV71:AOV104 AEZ71:AEZ104 VD71:VD104 LH71:LH104 WXN71:WXN104 WNR71:WNR104 WDV71:WDV104 VTZ71:VTZ104 VKD71:VKD104 VAH71:VAH104 UQL71:UQL104 UGP71:UGP104 TWT71:TWT104 TMX71:TMX104 TDB71:TDB104 STF71:STF104 SJJ71:SJJ104 RZN71:RZN104 RPR71:RPR104 RFV71:RFV104 QVZ71:QVZ104 QMD71:QMD104 QCH71:QCH104 PSL71:PSL104 PIP71:PIP104 OYT71:OYT104 OOX71:OOX104 OFB71:OFB104 NVF71:NVF104 NLJ71:NLJ104 NBN71:NBN104 MRR71:MRR104 MHV71:MHV104 LXZ71:LXZ104 LOD71:LOD104 LEH71:LEH104 KUL71:KUL104 KKP71:KKP104 KAT71:KAT104 JQX71:JQX104 JHB71:JHB104 IXF71:IXF104 INJ71:INJ104 IDN71:IDN104 HTR71:HTR104 HJV71:HJV104 GZZ71:GZZ104 GQD71:GQD104 GGH71:GGH104 FWL71:FWL104 FMP71:FMP104 FCT71:FCT104 ESX71:ESX104 EJB71:EJB104 DZF71:DZF104 DPJ71:DPJ104 DFN71:DFN104 CVR71:CVR104 CLV71:CLV104 CBZ71:CBZ104 BSD71:BSD104 BIH71:BIH104 AYL71:AYL104 AOP71:AOP104 AET71:AET104 UX71:UX104 LB71:LB104 BL8:BL9 BL12:BL13 WXQ8:WXQ31 LB8:LB31 UX8:UX31 AET8:AET31 AOP8:AOP31 AYL8:AYL31 BIH8:BIH31 BSD8:BSD31 CBZ8:CBZ31 CLV8:CLV31 CVR8:CVR31 DFN8:DFN31 DPJ8:DPJ31 DZF8:DZF31 EJB8:EJB31 ESX8:ESX31 FCT8:FCT31 FMP8:FMP31 FWL8:FWL31 GGH8:GGH31 GQD8:GQD31 GZZ8:GZZ31 HJV8:HJV31 HTR8:HTR31 IDN8:IDN31 INJ8:INJ31 IXF8:IXF31 JHB8:JHB31 JQX8:JQX31 KAT8:KAT31 KKP8:KKP31 KUL8:KUL31 LEH8:LEH31 LOD8:LOD31 LXZ8:LXZ31 MHV8:MHV31 MRR8:MRR31 NBN8:NBN31 NLJ8:NLJ31 NVF8:NVF31 OFB8:OFB31 OOX8:OOX31 OYT8:OYT31 PIP8:PIP31 PSL8:PSL31 QCH8:QCH31 QMD8:QMD31 QVZ8:QVZ31 RFV8:RFV31 RPR8:RPR31 RZN8:RZN31 SJJ8:SJJ31 STF8:STF31 TDB8:TDB31 TMX8:TMX31 TWT8:TWT31 UGP8:UGP31 UQL8:UQL31 VAH8:VAH31 VKD8:VKD31 VTZ8:VTZ31 WDV8:WDV31 WNR8:WNR31 WXN8:WXN31 LH8:LH31 VD8:VD31 AEZ8:AEZ31 AOV8:AOV31 AYR8:AYR31 BIN8:BIN31 BSJ8:BSJ31 CCF8:CCF31 CMB8:CMB31 CVX8:CVX31 DFT8:DFT31 DPP8:DPP31 DZL8:DZL31 EJH8:EJH31 ETD8:ETD31 FCZ8:FCZ31 FMV8:FMV31 FWR8:FWR31 GGN8:GGN31 GQJ8:GQJ31 HAF8:HAF31 HKB8:HKB31 HTX8:HTX31 IDT8:IDT31 INP8:INP31 IXL8:IXL31 JHH8:JHH31 JRD8:JRD31 KAZ8:KAZ31 KKV8:KKV31 KUR8:KUR31 LEN8:LEN31 LOJ8:LOJ31 LYF8:LYF31 MIB8:MIB31 MRX8:MRX31 NBT8:NBT31 NLP8:NLP31 NVL8:NVL31 OFH8:OFH31 OPD8:OPD31 OYZ8:OYZ31 PIV8:PIV31 PSR8:PSR31 QCN8:QCN31 QMJ8:QMJ31 QWF8:QWF31 RGB8:RGB31 RPX8:RPX31 RZT8:RZT31 SJP8:SJP31 STL8:STL31 TDH8:TDH31 TND8:TND31 TWZ8:TWZ31 UGV8:UGV31 UQR8:UQR31 VAN8:VAN31 VKJ8:VKJ31 VUF8:VUF31 WEB8:WEB31 WNX8:WNX31 WXT8:WXT31 LE8:LE31 VA8:VA31 AEW8:AEW31 AOS8:AOS31 AYO8:AYO31 BIK8:BIK31 BSG8:BSG31 CCC8:CCC31 CLY8:CLY31 CVU8:CVU31 DFQ8:DFQ31 DPM8:DPM31 DZI8:DZI31 EJE8:EJE31 ETA8:ETA31 FCW8:FCW31 FMS8:FMS31 FWO8:FWO31 GGK8:GGK31 GQG8:GQG31 HAC8:HAC31 HJY8:HJY31 HTU8:HTU31 IDQ8:IDQ31 INM8:INM31 IXI8:IXI31 JHE8:JHE31 JRA8:JRA31 KAW8:KAW31 KKS8:KKS31 KUO8:KUO31 LEK8:LEK31 LOG8:LOG31 LYC8:LYC31 MHY8:MHY31 MRU8:MRU31 NBQ8:NBQ31 NLM8:NLM31 NVI8:NVI31 OFE8:OFE31 OPA8:OPA31 OYW8:OYW31 PIS8:PIS31 PSO8:PSO31 QCK8:QCK31 QMG8:QMG31 QWC8:QWC31 RFY8:RFY31 RPU8:RPU31 RZQ8:RZQ31 SJM8:SJM31 STI8:STI31 TDE8:TDE31 TNA8:TNA31 TWW8:TWW31 UGS8:UGS31 UQO8:UQO31 VAK8:VAK31 VKG8:VKG31 VUC8:VUC31 WDY8:WDY31 WNU8:WNU31 BI8:BI31 BF8:BF31">
      <formula1>атрибут</formula1>
    </dataValidation>
    <dataValidation type="list" allowBlank="1" showInputMessage="1" showErrorMessage="1" sqref="WVR983088:WVR983960 J65584:J66456 JF65584:JF66456 TB65584:TB66456 ACX65584:ACX66456 AMT65584:AMT66456 AWP65584:AWP66456 BGL65584:BGL66456 BQH65584:BQH66456 CAD65584:CAD66456 CJZ65584:CJZ66456 CTV65584:CTV66456 DDR65584:DDR66456 DNN65584:DNN66456 DXJ65584:DXJ66456 EHF65584:EHF66456 ERB65584:ERB66456 FAX65584:FAX66456 FKT65584:FKT66456 FUP65584:FUP66456 GEL65584:GEL66456 GOH65584:GOH66456 GYD65584:GYD66456 HHZ65584:HHZ66456 HRV65584:HRV66456 IBR65584:IBR66456 ILN65584:ILN66456 IVJ65584:IVJ66456 JFF65584:JFF66456 JPB65584:JPB66456 JYX65584:JYX66456 KIT65584:KIT66456 KSP65584:KSP66456 LCL65584:LCL66456 LMH65584:LMH66456 LWD65584:LWD66456 MFZ65584:MFZ66456 MPV65584:MPV66456 MZR65584:MZR66456 NJN65584:NJN66456 NTJ65584:NTJ66456 ODF65584:ODF66456 ONB65584:ONB66456 OWX65584:OWX66456 PGT65584:PGT66456 PQP65584:PQP66456 QAL65584:QAL66456 QKH65584:QKH66456 QUD65584:QUD66456 RDZ65584:RDZ66456 RNV65584:RNV66456 RXR65584:RXR66456 SHN65584:SHN66456 SRJ65584:SRJ66456 TBF65584:TBF66456 TLB65584:TLB66456 TUX65584:TUX66456 UET65584:UET66456 UOP65584:UOP66456 UYL65584:UYL66456 VIH65584:VIH66456 VSD65584:VSD66456 WBZ65584:WBZ66456 WLV65584:WLV66456 WVR65584:WVR66456 J131120:J131992 JF131120:JF131992 TB131120:TB131992 ACX131120:ACX131992 AMT131120:AMT131992 AWP131120:AWP131992 BGL131120:BGL131992 BQH131120:BQH131992 CAD131120:CAD131992 CJZ131120:CJZ131992 CTV131120:CTV131992 DDR131120:DDR131992 DNN131120:DNN131992 DXJ131120:DXJ131992 EHF131120:EHF131992 ERB131120:ERB131992 FAX131120:FAX131992 FKT131120:FKT131992 FUP131120:FUP131992 GEL131120:GEL131992 GOH131120:GOH131992 GYD131120:GYD131992 HHZ131120:HHZ131992 HRV131120:HRV131992 IBR131120:IBR131992 ILN131120:ILN131992 IVJ131120:IVJ131992 JFF131120:JFF131992 JPB131120:JPB131992 JYX131120:JYX131992 KIT131120:KIT131992 KSP131120:KSP131992 LCL131120:LCL131992 LMH131120:LMH131992 LWD131120:LWD131992 MFZ131120:MFZ131992 MPV131120:MPV131992 MZR131120:MZR131992 NJN131120:NJN131992 NTJ131120:NTJ131992 ODF131120:ODF131992 ONB131120:ONB131992 OWX131120:OWX131992 PGT131120:PGT131992 PQP131120:PQP131992 QAL131120:QAL131992 QKH131120:QKH131992 QUD131120:QUD131992 RDZ131120:RDZ131992 RNV131120:RNV131992 RXR131120:RXR131992 SHN131120:SHN131992 SRJ131120:SRJ131992 TBF131120:TBF131992 TLB131120:TLB131992 TUX131120:TUX131992 UET131120:UET131992 UOP131120:UOP131992 UYL131120:UYL131992 VIH131120:VIH131992 VSD131120:VSD131992 WBZ131120:WBZ131992 WLV131120:WLV131992 WVR131120:WVR131992 J196656:J197528 JF196656:JF197528 TB196656:TB197528 ACX196656:ACX197528 AMT196656:AMT197528 AWP196656:AWP197528 BGL196656:BGL197528 BQH196656:BQH197528 CAD196656:CAD197528 CJZ196656:CJZ197528 CTV196656:CTV197528 DDR196656:DDR197528 DNN196656:DNN197528 DXJ196656:DXJ197528 EHF196656:EHF197528 ERB196656:ERB197528 FAX196656:FAX197528 FKT196656:FKT197528 FUP196656:FUP197528 GEL196656:GEL197528 GOH196656:GOH197528 GYD196656:GYD197528 HHZ196656:HHZ197528 HRV196656:HRV197528 IBR196656:IBR197528 ILN196656:ILN197528 IVJ196656:IVJ197528 JFF196656:JFF197528 JPB196656:JPB197528 JYX196656:JYX197528 KIT196656:KIT197528 KSP196656:KSP197528 LCL196656:LCL197528 LMH196656:LMH197528 LWD196656:LWD197528 MFZ196656:MFZ197528 MPV196656:MPV197528 MZR196656:MZR197528 NJN196656:NJN197528 NTJ196656:NTJ197528 ODF196656:ODF197528 ONB196656:ONB197528 OWX196656:OWX197528 PGT196656:PGT197528 PQP196656:PQP197528 QAL196656:QAL197528 QKH196656:QKH197528 QUD196656:QUD197528 RDZ196656:RDZ197528 RNV196656:RNV197528 RXR196656:RXR197528 SHN196656:SHN197528 SRJ196656:SRJ197528 TBF196656:TBF197528 TLB196656:TLB197528 TUX196656:TUX197528 UET196656:UET197528 UOP196656:UOP197528 UYL196656:UYL197528 VIH196656:VIH197528 VSD196656:VSD197528 WBZ196656:WBZ197528 WLV196656:WLV197528 WVR196656:WVR197528 J262192:J263064 JF262192:JF263064 TB262192:TB263064 ACX262192:ACX263064 AMT262192:AMT263064 AWP262192:AWP263064 BGL262192:BGL263064 BQH262192:BQH263064 CAD262192:CAD263064 CJZ262192:CJZ263064 CTV262192:CTV263064 DDR262192:DDR263064 DNN262192:DNN263064 DXJ262192:DXJ263064 EHF262192:EHF263064 ERB262192:ERB263064 FAX262192:FAX263064 FKT262192:FKT263064 FUP262192:FUP263064 GEL262192:GEL263064 GOH262192:GOH263064 GYD262192:GYD263064 HHZ262192:HHZ263064 HRV262192:HRV263064 IBR262192:IBR263064 ILN262192:ILN263064 IVJ262192:IVJ263064 JFF262192:JFF263064 JPB262192:JPB263064 JYX262192:JYX263064 KIT262192:KIT263064 KSP262192:KSP263064 LCL262192:LCL263064 LMH262192:LMH263064 LWD262192:LWD263064 MFZ262192:MFZ263064 MPV262192:MPV263064 MZR262192:MZR263064 NJN262192:NJN263064 NTJ262192:NTJ263064 ODF262192:ODF263064 ONB262192:ONB263064 OWX262192:OWX263064 PGT262192:PGT263064 PQP262192:PQP263064 QAL262192:QAL263064 QKH262192:QKH263064 QUD262192:QUD263064 RDZ262192:RDZ263064 RNV262192:RNV263064 RXR262192:RXR263064 SHN262192:SHN263064 SRJ262192:SRJ263064 TBF262192:TBF263064 TLB262192:TLB263064 TUX262192:TUX263064 UET262192:UET263064 UOP262192:UOP263064 UYL262192:UYL263064 VIH262192:VIH263064 VSD262192:VSD263064 WBZ262192:WBZ263064 WLV262192:WLV263064 WVR262192:WVR263064 J327728:J328600 JF327728:JF328600 TB327728:TB328600 ACX327728:ACX328600 AMT327728:AMT328600 AWP327728:AWP328600 BGL327728:BGL328600 BQH327728:BQH328600 CAD327728:CAD328600 CJZ327728:CJZ328600 CTV327728:CTV328600 DDR327728:DDR328600 DNN327728:DNN328600 DXJ327728:DXJ328600 EHF327728:EHF328600 ERB327728:ERB328600 FAX327728:FAX328600 FKT327728:FKT328600 FUP327728:FUP328600 GEL327728:GEL328600 GOH327728:GOH328600 GYD327728:GYD328600 HHZ327728:HHZ328600 HRV327728:HRV328600 IBR327728:IBR328600 ILN327728:ILN328600 IVJ327728:IVJ328600 JFF327728:JFF328600 JPB327728:JPB328600 JYX327728:JYX328600 KIT327728:KIT328600 KSP327728:KSP328600 LCL327728:LCL328600 LMH327728:LMH328600 LWD327728:LWD328600 MFZ327728:MFZ328600 MPV327728:MPV328600 MZR327728:MZR328600 NJN327728:NJN328600 NTJ327728:NTJ328600 ODF327728:ODF328600 ONB327728:ONB328600 OWX327728:OWX328600 PGT327728:PGT328600 PQP327728:PQP328600 QAL327728:QAL328600 QKH327728:QKH328600 QUD327728:QUD328600 RDZ327728:RDZ328600 RNV327728:RNV328600 RXR327728:RXR328600 SHN327728:SHN328600 SRJ327728:SRJ328600 TBF327728:TBF328600 TLB327728:TLB328600 TUX327728:TUX328600 UET327728:UET328600 UOP327728:UOP328600 UYL327728:UYL328600 VIH327728:VIH328600 VSD327728:VSD328600 WBZ327728:WBZ328600 WLV327728:WLV328600 WVR327728:WVR328600 J393264:J394136 JF393264:JF394136 TB393264:TB394136 ACX393264:ACX394136 AMT393264:AMT394136 AWP393264:AWP394136 BGL393264:BGL394136 BQH393264:BQH394136 CAD393264:CAD394136 CJZ393264:CJZ394136 CTV393264:CTV394136 DDR393264:DDR394136 DNN393264:DNN394136 DXJ393264:DXJ394136 EHF393264:EHF394136 ERB393264:ERB394136 FAX393264:FAX394136 FKT393264:FKT394136 FUP393264:FUP394136 GEL393264:GEL394136 GOH393264:GOH394136 GYD393264:GYD394136 HHZ393264:HHZ394136 HRV393264:HRV394136 IBR393264:IBR394136 ILN393264:ILN394136 IVJ393264:IVJ394136 JFF393264:JFF394136 JPB393264:JPB394136 JYX393264:JYX394136 KIT393264:KIT394136 KSP393264:KSP394136 LCL393264:LCL394136 LMH393264:LMH394136 LWD393264:LWD394136 MFZ393264:MFZ394136 MPV393264:MPV394136 MZR393264:MZR394136 NJN393264:NJN394136 NTJ393264:NTJ394136 ODF393264:ODF394136 ONB393264:ONB394136 OWX393264:OWX394136 PGT393264:PGT394136 PQP393264:PQP394136 QAL393264:QAL394136 QKH393264:QKH394136 QUD393264:QUD394136 RDZ393264:RDZ394136 RNV393264:RNV394136 RXR393264:RXR394136 SHN393264:SHN394136 SRJ393264:SRJ394136 TBF393264:TBF394136 TLB393264:TLB394136 TUX393264:TUX394136 UET393264:UET394136 UOP393264:UOP394136 UYL393264:UYL394136 VIH393264:VIH394136 VSD393264:VSD394136 WBZ393264:WBZ394136 WLV393264:WLV394136 WVR393264:WVR394136 J458800:J459672 JF458800:JF459672 TB458800:TB459672 ACX458800:ACX459672 AMT458800:AMT459672 AWP458800:AWP459672 BGL458800:BGL459672 BQH458800:BQH459672 CAD458800:CAD459672 CJZ458800:CJZ459672 CTV458800:CTV459672 DDR458800:DDR459672 DNN458800:DNN459672 DXJ458800:DXJ459672 EHF458800:EHF459672 ERB458800:ERB459672 FAX458800:FAX459672 FKT458800:FKT459672 FUP458800:FUP459672 GEL458800:GEL459672 GOH458800:GOH459672 GYD458800:GYD459672 HHZ458800:HHZ459672 HRV458800:HRV459672 IBR458800:IBR459672 ILN458800:ILN459672 IVJ458800:IVJ459672 JFF458800:JFF459672 JPB458800:JPB459672 JYX458800:JYX459672 KIT458800:KIT459672 KSP458800:KSP459672 LCL458800:LCL459672 LMH458800:LMH459672 LWD458800:LWD459672 MFZ458800:MFZ459672 MPV458800:MPV459672 MZR458800:MZR459672 NJN458800:NJN459672 NTJ458800:NTJ459672 ODF458800:ODF459672 ONB458800:ONB459672 OWX458800:OWX459672 PGT458800:PGT459672 PQP458800:PQP459672 QAL458800:QAL459672 QKH458800:QKH459672 QUD458800:QUD459672 RDZ458800:RDZ459672 RNV458800:RNV459672 RXR458800:RXR459672 SHN458800:SHN459672 SRJ458800:SRJ459672 TBF458800:TBF459672 TLB458800:TLB459672 TUX458800:TUX459672 UET458800:UET459672 UOP458800:UOP459672 UYL458800:UYL459672 VIH458800:VIH459672 VSD458800:VSD459672 WBZ458800:WBZ459672 WLV458800:WLV459672 WVR458800:WVR459672 J524336:J525208 JF524336:JF525208 TB524336:TB525208 ACX524336:ACX525208 AMT524336:AMT525208 AWP524336:AWP525208 BGL524336:BGL525208 BQH524336:BQH525208 CAD524336:CAD525208 CJZ524336:CJZ525208 CTV524336:CTV525208 DDR524336:DDR525208 DNN524336:DNN525208 DXJ524336:DXJ525208 EHF524336:EHF525208 ERB524336:ERB525208 FAX524336:FAX525208 FKT524336:FKT525208 FUP524336:FUP525208 GEL524336:GEL525208 GOH524336:GOH525208 GYD524336:GYD525208 HHZ524336:HHZ525208 HRV524336:HRV525208 IBR524336:IBR525208 ILN524336:ILN525208 IVJ524336:IVJ525208 JFF524336:JFF525208 JPB524336:JPB525208 JYX524336:JYX525208 KIT524336:KIT525208 KSP524336:KSP525208 LCL524336:LCL525208 LMH524336:LMH525208 LWD524336:LWD525208 MFZ524336:MFZ525208 MPV524336:MPV525208 MZR524336:MZR525208 NJN524336:NJN525208 NTJ524336:NTJ525208 ODF524336:ODF525208 ONB524336:ONB525208 OWX524336:OWX525208 PGT524336:PGT525208 PQP524336:PQP525208 QAL524336:QAL525208 QKH524336:QKH525208 QUD524336:QUD525208 RDZ524336:RDZ525208 RNV524336:RNV525208 RXR524336:RXR525208 SHN524336:SHN525208 SRJ524336:SRJ525208 TBF524336:TBF525208 TLB524336:TLB525208 TUX524336:TUX525208 UET524336:UET525208 UOP524336:UOP525208 UYL524336:UYL525208 VIH524336:VIH525208 VSD524336:VSD525208 WBZ524336:WBZ525208 WLV524336:WLV525208 WVR524336:WVR525208 J589872:J590744 JF589872:JF590744 TB589872:TB590744 ACX589872:ACX590744 AMT589872:AMT590744 AWP589872:AWP590744 BGL589872:BGL590744 BQH589872:BQH590744 CAD589872:CAD590744 CJZ589872:CJZ590744 CTV589872:CTV590744 DDR589872:DDR590744 DNN589872:DNN590744 DXJ589872:DXJ590744 EHF589872:EHF590744 ERB589872:ERB590744 FAX589872:FAX590744 FKT589872:FKT590744 FUP589872:FUP590744 GEL589872:GEL590744 GOH589872:GOH590744 GYD589872:GYD590744 HHZ589872:HHZ590744 HRV589872:HRV590744 IBR589872:IBR590744 ILN589872:ILN590744 IVJ589872:IVJ590744 JFF589872:JFF590744 JPB589872:JPB590744 JYX589872:JYX590744 KIT589872:KIT590744 KSP589872:KSP590744 LCL589872:LCL590744 LMH589872:LMH590744 LWD589872:LWD590744 MFZ589872:MFZ590744 MPV589872:MPV590744 MZR589872:MZR590744 NJN589872:NJN590744 NTJ589872:NTJ590744 ODF589872:ODF590744 ONB589872:ONB590744 OWX589872:OWX590744 PGT589872:PGT590744 PQP589872:PQP590744 QAL589872:QAL590744 QKH589872:QKH590744 QUD589872:QUD590744 RDZ589872:RDZ590744 RNV589872:RNV590744 RXR589872:RXR590744 SHN589872:SHN590744 SRJ589872:SRJ590744 TBF589872:TBF590744 TLB589872:TLB590744 TUX589872:TUX590744 UET589872:UET590744 UOP589872:UOP590744 UYL589872:UYL590744 VIH589872:VIH590744 VSD589872:VSD590744 WBZ589872:WBZ590744 WLV589872:WLV590744 WVR589872:WVR590744 J655408:J656280 JF655408:JF656280 TB655408:TB656280 ACX655408:ACX656280 AMT655408:AMT656280 AWP655408:AWP656280 BGL655408:BGL656280 BQH655408:BQH656280 CAD655408:CAD656280 CJZ655408:CJZ656280 CTV655408:CTV656280 DDR655408:DDR656280 DNN655408:DNN656280 DXJ655408:DXJ656280 EHF655408:EHF656280 ERB655408:ERB656280 FAX655408:FAX656280 FKT655408:FKT656280 FUP655408:FUP656280 GEL655408:GEL656280 GOH655408:GOH656280 GYD655408:GYD656280 HHZ655408:HHZ656280 HRV655408:HRV656280 IBR655408:IBR656280 ILN655408:ILN656280 IVJ655408:IVJ656280 JFF655408:JFF656280 JPB655408:JPB656280 JYX655408:JYX656280 KIT655408:KIT656280 KSP655408:KSP656280 LCL655408:LCL656280 LMH655408:LMH656280 LWD655408:LWD656280 MFZ655408:MFZ656280 MPV655408:MPV656280 MZR655408:MZR656280 NJN655408:NJN656280 NTJ655408:NTJ656280 ODF655408:ODF656280 ONB655408:ONB656280 OWX655408:OWX656280 PGT655408:PGT656280 PQP655408:PQP656280 QAL655408:QAL656280 QKH655408:QKH656280 QUD655408:QUD656280 RDZ655408:RDZ656280 RNV655408:RNV656280 RXR655408:RXR656280 SHN655408:SHN656280 SRJ655408:SRJ656280 TBF655408:TBF656280 TLB655408:TLB656280 TUX655408:TUX656280 UET655408:UET656280 UOP655408:UOP656280 UYL655408:UYL656280 VIH655408:VIH656280 VSD655408:VSD656280 WBZ655408:WBZ656280 WLV655408:WLV656280 WVR655408:WVR656280 J720944:J721816 JF720944:JF721816 TB720944:TB721816 ACX720944:ACX721816 AMT720944:AMT721816 AWP720944:AWP721816 BGL720944:BGL721816 BQH720944:BQH721816 CAD720944:CAD721816 CJZ720944:CJZ721816 CTV720944:CTV721816 DDR720944:DDR721816 DNN720944:DNN721816 DXJ720944:DXJ721816 EHF720944:EHF721816 ERB720944:ERB721816 FAX720944:FAX721816 FKT720944:FKT721816 FUP720944:FUP721816 GEL720944:GEL721816 GOH720944:GOH721816 GYD720944:GYD721816 HHZ720944:HHZ721816 HRV720944:HRV721816 IBR720944:IBR721816 ILN720944:ILN721816 IVJ720944:IVJ721816 JFF720944:JFF721816 JPB720944:JPB721816 JYX720944:JYX721816 KIT720944:KIT721816 KSP720944:KSP721816 LCL720944:LCL721816 LMH720944:LMH721816 LWD720944:LWD721816 MFZ720944:MFZ721816 MPV720944:MPV721816 MZR720944:MZR721816 NJN720944:NJN721816 NTJ720944:NTJ721816 ODF720944:ODF721816 ONB720944:ONB721816 OWX720944:OWX721816 PGT720944:PGT721816 PQP720944:PQP721816 QAL720944:QAL721816 QKH720944:QKH721816 QUD720944:QUD721816 RDZ720944:RDZ721816 RNV720944:RNV721816 RXR720944:RXR721816 SHN720944:SHN721816 SRJ720944:SRJ721816 TBF720944:TBF721816 TLB720944:TLB721816 TUX720944:TUX721816 UET720944:UET721816 UOP720944:UOP721816 UYL720944:UYL721816 VIH720944:VIH721816 VSD720944:VSD721816 WBZ720944:WBZ721816 WLV720944:WLV721816 WVR720944:WVR721816 J786480:J787352 JF786480:JF787352 TB786480:TB787352 ACX786480:ACX787352 AMT786480:AMT787352 AWP786480:AWP787352 BGL786480:BGL787352 BQH786480:BQH787352 CAD786480:CAD787352 CJZ786480:CJZ787352 CTV786480:CTV787352 DDR786480:DDR787352 DNN786480:DNN787352 DXJ786480:DXJ787352 EHF786480:EHF787352 ERB786480:ERB787352 FAX786480:FAX787352 FKT786480:FKT787352 FUP786480:FUP787352 GEL786480:GEL787352 GOH786480:GOH787352 GYD786480:GYD787352 HHZ786480:HHZ787352 HRV786480:HRV787352 IBR786480:IBR787352 ILN786480:ILN787352 IVJ786480:IVJ787352 JFF786480:JFF787352 JPB786480:JPB787352 JYX786480:JYX787352 KIT786480:KIT787352 KSP786480:KSP787352 LCL786480:LCL787352 LMH786480:LMH787352 LWD786480:LWD787352 MFZ786480:MFZ787352 MPV786480:MPV787352 MZR786480:MZR787352 NJN786480:NJN787352 NTJ786480:NTJ787352 ODF786480:ODF787352 ONB786480:ONB787352 OWX786480:OWX787352 PGT786480:PGT787352 PQP786480:PQP787352 QAL786480:QAL787352 QKH786480:QKH787352 QUD786480:QUD787352 RDZ786480:RDZ787352 RNV786480:RNV787352 RXR786480:RXR787352 SHN786480:SHN787352 SRJ786480:SRJ787352 TBF786480:TBF787352 TLB786480:TLB787352 TUX786480:TUX787352 UET786480:UET787352 UOP786480:UOP787352 UYL786480:UYL787352 VIH786480:VIH787352 VSD786480:VSD787352 WBZ786480:WBZ787352 WLV786480:WLV787352 WVR786480:WVR787352 J852016:J852888 JF852016:JF852888 TB852016:TB852888 ACX852016:ACX852888 AMT852016:AMT852888 AWP852016:AWP852888 BGL852016:BGL852888 BQH852016:BQH852888 CAD852016:CAD852888 CJZ852016:CJZ852888 CTV852016:CTV852888 DDR852016:DDR852888 DNN852016:DNN852888 DXJ852016:DXJ852888 EHF852016:EHF852888 ERB852016:ERB852888 FAX852016:FAX852888 FKT852016:FKT852888 FUP852016:FUP852888 GEL852016:GEL852888 GOH852016:GOH852888 GYD852016:GYD852888 HHZ852016:HHZ852888 HRV852016:HRV852888 IBR852016:IBR852888 ILN852016:ILN852888 IVJ852016:IVJ852888 JFF852016:JFF852888 JPB852016:JPB852888 JYX852016:JYX852888 KIT852016:KIT852888 KSP852016:KSP852888 LCL852016:LCL852888 LMH852016:LMH852888 LWD852016:LWD852888 MFZ852016:MFZ852888 MPV852016:MPV852888 MZR852016:MZR852888 NJN852016:NJN852888 NTJ852016:NTJ852888 ODF852016:ODF852888 ONB852016:ONB852888 OWX852016:OWX852888 PGT852016:PGT852888 PQP852016:PQP852888 QAL852016:QAL852888 QKH852016:QKH852888 QUD852016:QUD852888 RDZ852016:RDZ852888 RNV852016:RNV852888 RXR852016:RXR852888 SHN852016:SHN852888 SRJ852016:SRJ852888 TBF852016:TBF852888 TLB852016:TLB852888 TUX852016:TUX852888 UET852016:UET852888 UOP852016:UOP852888 UYL852016:UYL852888 VIH852016:VIH852888 VSD852016:VSD852888 WBZ852016:WBZ852888 WLV852016:WLV852888 WVR852016:WVR852888 J917552:J918424 JF917552:JF918424 TB917552:TB918424 ACX917552:ACX918424 AMT917552:AMT918424 AWP917552:AWP918424 BGL917552:BGL918424 BQH917552:BQH918424 CAD917552:CAD918424 CJZ917552:CJZ918424 CTV917552:CTV918424 DDR917552:DDR918424 DNN917552:DNN918424 DXJ917552:DXJ918424 EHF917552:EHF918424 ERB917552:ERB918424 FAX917552:FAX918424 FKT917552:FKT918424 FUP917552:FUP918424 GEL917552:GEL918424 GOH917552:GOH918424 GYD917552:GYD918424 HHZ917552:HHZ918424 HRV917552:HRV918424 IBR917552:IBR918424 ILN917552:ILN918424 IVJ917552:IVJ918424 JFF917552:JFF918424 JPB917552:JPB918424 JYX917552:JYX918424 KIT917552:KIT918424 KSP917552:KSP918424 LCL917552:LCL918424 LMH917552:LMH918424 LWD917552:LWD918424 MFZ917552:MFZ918424 MPV917552:MPV918424 MZR917552:MZR918424 NJN917552:NJN918424 NTJ917552:NTJ918424 ODF917552:ODF918424 ONB917552:ONB918424 OWX917552:OWX918424 PGT917552:PGT918424 PQP917552:PQP918424 QAL917552:QAL918424 QKH917552:QKH918424 QUD917552:QUD918424 RDZ917552:RDZ918424 RNV917552:RNV918424 RXR917552:RXR918424 SHN917552:SHN918424 SRJ917552:SRJ918424 TBF917552:TBF918424 TLB917552:TLB918424 TUX917552:TUX918424 UET917552:UET918424 UOP917552:UOP918424 UYL917552:UYL918424 VIH917552:VIH918424 VSD917552:VSD918424 WBZ917552:WBZ918424 WLV917552:WLV918424 WVR917552:WVR918424 J983088:J983960 JF983088:JF983960 TB983088:TB983960 ACX983088:ACX983960 AMT983088:AMT983960 AWP983088:AWP983960 BGL983088:BGL983960 BQH983088:BQH983960 CAD983088:CAD983960 CJZ983088:CJZ983960 CTV983088:CTV983960 DDR983088:DDR983960 DNN983088:DNN983960 DXJ983088:DXJ983960 EHF983088:EHF983960 ERB983088:ERB983960 FAX983088:FAX983960 FKT983088:FKT983960 FUP983088:FUP983960 GEL983088:GEL983960 GOH983088:GOH983960 GYD983088:GYD983960 HHZ983088:HHZ983960 HRV983088:HRV983960 IBR983088:IBR983960 ILN983088:ILN983960 IVJ983088:IVJ983960 JFF983088:JFF983960 JPB983088:JPB983960 JYX983088:JYX983960 KIT983088:KIT983960 KSP983088:KSP983960 LCL983088:LCL983960 LMH983088:LMH983960 LWD983088:LWD983960 MFZ983088:MFZ983960 MPV983088:MPV983960 MZR983088:MZR983960 NJN983088:NJN983960 NTJ983088:NTJ983960 ODF983088:ODF983960 ONB983088:ONB983960 OWX983088:OWX983960 PGT983088:PGT983960 PQP983088:PQP983960 QAL983088:QAL983960 QKH983088:QKH983960 QUD983088:QUD983960 RDZ983088:RDZ983960 RNV983088:RNV983960 RXR983088:RXR983960 SHN983088:SHN983960 SRJ983088:SRJ983960 TBF983088:TBF983960 TLB983088:TLB983960 TUX983088:TUX983960 UET983088:UET983960 UOP983088:UOP983960 UYL983088:UYL983960 VIH983088:VIH983960 VSD983088:VSD983960 WBZ983088:WBZ983960 WLV983088:WLV983960 JF126:JF920 J126:J920 WVR126:WVR920 WLV126:WLV920 WBZ126:WBZ920 VSD126:VSD920 VIH126:VIH920 UYL126:UYL920 UOP126:UOP920 UET126:UET920 TUX126:TUX920 TLB126:TLB920 TBF126:TBF920 SRJ126:SRJ920 SHN126:SHN920 RXR126:RXR920 RNV126:RNV920 RDZ126:RDZ920 QUD126:QUD920 QKH126:QKH920 QAL126:QAL920 PQP126:PQP920 PGT126:PGT920 OWX126:OWX920 ONB126:ONB920 ODF126:ODF920 NTJ126:NTJ920 NJN126:NJN920 MZR126:MZR920 MPV126:MPV920 MFZ126:MFZ920 LWD126:LWD920 LMH126:LMH920 LCL126:LCL920 KSP126:KSP920 KIT126:KIT920 JYX126:JYX920 JPB126:JPB920 JFF126:JFF920 IVJ126:IVJ920 ILN126:ILN920 IBR126:IBR920 HRV126:HRV920 HHZ126:HHZ920 GYD126:GYD920 GOH126:GOH920 GEL126:GEL920 FUP126:FUP920 FKT126:FKT920 FAX126:FAX920 ERB126:ERB920 EHF126:EHF920 DXJ126:DXJ920 DNN126:DNN920 DDR126:DDR920 CTV126:CTV920 CJZ126:CJZ920 CAD126:CAD920 BQH126:BQH920 BGL126:BGL920 AWP126:AWP920 AMT126:AMT920 ACX126:ACX920 TB126:TB920 JG32 WVS32 WLW32 WCA32 VSE32 VII32 UYM32 UOQ32 UEU32 TUY32 TLC32 TBG32 SRK32 SHO32 RXS32 RNW32 REA32 QUE32 QKI32 QAM32 PQQ32 PGU32 OWY32 ONC32 ODG32 NTK32 NJO32 MZS32 MPW32 MGA32 LWE32 LMI32 LCM32 KSQ32 KIU32 JYY32 JPC32 JFG32 IVK32 ILO32 IBS32 HRW32 HIA32 GYE32 GOI32 GEM32 FUQ32 FKU32 FAY32 ERC32 EHG32 DXK32 DNO32 DDS32 CTW32 CKA32 CAE32 BQI32 BGM32 AWQ32 AMU32 ACY32 TC32 JF36:JF68 WVR36:WVR68 WLV36:WLV68 WBZ36:WBZ68 VSD36:VSD68 VIH36:VIH68 UYL36:UYL68 UOP36:UOP68 UET36:UET68 TUX36:TUX68 TLB36:TLB68 TBF36:TBF68 SRJ36:SRJ68 SHN36:SHN68 RXR36:RXR68 RNV36:RNV68 RDZ36:RDZ68 QUD36:QUD68 QKH36:QKH68 QAL36:QAL68 PQP36:PQP68 PGT36:PGT68 OWX36:OWX68 ONB36:ONB68 ODF36:ODF68 NTJ36:NTJ68 NJN36:NJN68 MZR36:MZR68 MPV36:MPV68 MFZ36:MFZ68 LWD36:LWD68 LMH36:LMH68 LCL36:LCL68 KSP36:KSP68 KIT36:KIT68 JYX36:JYX68 JPB36:JPB68 JFF36:JFF68 IVJ36:IVJ68 ILN36:ILN68 IBR36:IBR68 HRV36:HRV68 HHZ36:HHZ68 GYD36:GYD68 GOH36:GOH68 GEL36:GEL68 FUP36:FUP68 FKT36:FKT68 FAX36:FAX68 ERB36:ERB68 EHF36:EHF68 DXJ36:DXJ68 DNN36:DNN68 DDR36:DDR68 CTV36:CTV68 CJZ36:CJZ68 CAD36:CAD68 BQH36:BQH68 BGL36:BGL68 AWP36:AWP68 AMT36:AMT68 ACX36:ACX68 TB36:TB68 J36:J56 J71:J91 J63 J98 JF33 WVR33 WLV33 WBZ33 VSD33 VIH33 UYL33 UOP33 UET33 TUX33 TLB33 TBF33 SRJ33 SHN33 RXR33 RNV33 RDZ33 QUD33 QKH33 QAL33 PQP33 PGT33 OWX33 ONB33 ODF33 NTJ33 NJN33 MZR33 MPV33 MFZ33 LWD33 LMH33 LCL33 KSP33 KIT33 JYX33 JPB33 JFF33 IVJ33 ILN33 IBR33 HRV33 HHZ33 GYD33 GOH33 GEL33 FUP33 FKT33 FAX33 ERB33 EHF33 DXJ33 DNN33 DDR33 CTV33 CJZ33 CAD33 BQH33 BGL33 AWP33 AMT33 ACX33 TB33 TB71:TB104 J104 JF71:JF104 WVR71:WVR104 WLV71:WLV104 WBZ71:WBZ104 VSD71:VSD104 VIH71:VIH104 UYL71:UYL104 UOP71:UOP104 UET71:UET104 TUX71:TUX104 TLB71:TLB104 TBF71:TBF104 SRJ71:SRJ104 SHN71:SHN104 RXR71:RXR104 RNV71:RNV104 RDZ71:RDZ104 QUD71:QUD104 QKH71:QKH104 QAL71:QAL104 PQP71:PQP104 PGT71:PGT104 OWX71:OWX104 ONB71:ONB104 ODF71:ODF104 NTJ71:NTJ104 NJN71:NJN104 MZR71:MZR104 MPV71:MPV104 MFZ71:MFZ104 LWD71:LWD104 LMH71:LMH104 LCL71:LCL104 KSP71:KSP104 KIT71:KIT104 JYX71:JYX104 JPB71:JPB104 JFF71:JFF104 IVJ71:IVJ104 ILN71:ILN104 IBR71:IBR104 HRV71:HRV104 HHZ71:HHZ104 GYD71:GYD104 GOH71:GOH104 GEL71:GEL104 FUP71:FUP104 FKT71:FKT104 FAX71:FAX104 ERB71:ERB104 EHF71:EHF104 DXJ71:DXJ104 DNN71:DNN104 DDR71:DDR104 CTV71:CTV104 CJZ71:CJZ104 CAD71:CAD104 BQH71:BQH104 BGL71:BGL104 AWP71:AWP104 AMT71:AMT104 ACX71:ACX104 JF8:JF31 TB8:TB31 ACX8:ACX31 AMT8:AMT31 AWP8:AWP31 BGL8:BGL31 BQH8:BQH31 CAD8:CAD31 CJZ8:CJZ31 CTV8:CTV31 DDR8:DDR31 DNN8:DNN31 DXJ8:DXJ31 EHF8:EHF31 ERB8:ERB31 FAX8:FAX31 FKT8:FKT31 FUP8:FUP31 GEL8:GEL31 GOH8:GOH31 GYD8:GYD31 HHZ8:HHZ31 HRV8:HRV31 IBR8:IBR31 ILN8:ILN31 IVJ8:IVJ31 JFF8:JFF31 JPB8:JPB31 JYX8:JYX31 KIT8:KIT31 KSP8:KSP31 LCL8:LCL31 LMH8:LMH31 LWD8:LWD31 MFZ8:MFZ31 MPV8:MPV31 MZR8:MZR31 NJN8:NJN31 NTJ8:NTJ31 ODF8:ODF31 ONB8:ONB31 OWX8:OWX31 PGT8:PGT31 PQP8:PQP31 QAL8:QAL31 QKH8:QKH31 QUD8:QUD31 RDZ8:RDZ31 RNV8:RNV31 RXR8:RXR31 SHN8:SHN31 SRJ8:SRJ31 TBF8:TBF31 TLB8:TLB31 TUX8:TUX31 UET8:UET31 UOP8:UOP31 UYL8:UYL31 VIH8:VIH31 VSD8:VSD31 WBZ8:WBZ31 WLV8:WLV31 WVR8:WVR31 J8:J33">
      <formula1>осн</formula1>
    </dataValidation>
  </dataValidations>
  <pageMargins left="0.70866141732283472" right="0.70866141732283472" top="0.74803149606299213" bottom="0.74803149606299213" header="0.31496062992125984" footer="0.31496062992125984"/>
  <pageSetup paperSize="8" scale="5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69"/>
  <sheetViews>
    <sheetView zoomScale="70" zoomScaleNormal="70" workbookViewId="0">
      <selection activeCell="AT43" sqref="AT43"/>
    </sheetView>
  </sheetViews>
  <sheetFormatPr defaultRowHeight="12.75" x14ac:dyDescent="0.2"/>
  <cols>
    <col min="1" max="1" width="4.140625" style="3" customWidth="1"/>
    <col min="2" max="2" width="9.85546875" style="33" customWidth="1"/>
    <col min="3" max="3" width="7.42578125" style="1" customWidth="1"/>
    <col min="4" max="4" width="5.7109375" style="1" customWidth="1"/>
    <col min="5" max="5" width="9.85546875" style="1" customWidth="1"/>
    <col min="6" max="6" width="11.28515625" style="1" customWidth="1"/>
    <col min="7" max="7" width="12.140625" style="1" customWidth="1"/>
    <col min="8" max="8" width="10.85546875" style="1" customWidth="1"/>
    <col min="9" max="9" width="8.85546875" style="1" customWidth="1"/>
    <col min="10" max="10" width="5.85546875" style="1" customWidth="1"/>
    <col min="11" max="11" width="5.42578125" style="1" customWidth="1"/>
    <col min="12" max="12" width="9.28515625" style="1" customWidth="1"/>
    <col min="13" max="13" width="16" style="1" customWidth="1"/>
    <col min="14" max="14" width="5.7109375" style="1" customWidth="1"/>
    <col min="15" max="15" width="11.42578125" style="1" customWidth="1"/>
    <col min="16" max="16" width="2.140625" style="1" customWidth="1"/>
    <col min="17" max="18" width="3.5703125" style="99" customWidth="1"/>
    <col min="19" max="19" width="5.85546875" style="99" customWidth="1"/>
    <col min="20" max="21" width="14.85546875" style="99" customWidth="1"/>
    <col min="22" max="22" width="19.140625" style="99" customWidth="1"/>
    <col min="23" max="24" width="18.140625" style="99" customWidth="1"/>
    <col min="25" max="25" width="13.85546875" style="99" bestFit="1" customWidth="1"/>
    <col min="26" max="26" width="6.7109375" style="99" hidden="1" customWidth="1"/>
    <col min="27" max="28" width="15.42578125" style="99" hidden="1" customWidth="1"/>
    <col min="29" max="43" width="6.5703125" style="99" hidden="1" customWidth="1"/>
    <col min="44" max="44" width="12.7109375" style="99" customWidth="1"/>
    <col min="45" max="45" width="17.140625" style="19" customWidth="1"/>
    <col min="46" max="46" width="19.140625" style="19" customWidth="1"/>
    <col min="47" max="47" width="7.42578125" style="3" customWidth="1"/>
    <col min="48" max="48" width="10.140625" style="100" customWidth="1"/>
    <col min="49" max="49" width="29.7109375" style="39" customWidth="1"/>
    <col min="50" max="50" width="3" style="3" customWidth="1"/>
    <col min="51" max="51" width="6.28515625" style="45" customWidth="1"/>
    <col min="52" max="52" width="7" style="45" customWidth="1"/>
    <col min="53" max="53" width="9.42578125" style="46" customWidth="1"/>
    <col min="54" max="202" width="9.140625" style="3" customWidth="1"/>
    <col min="203" max="203" width="6.140625" style="3" customWidth="1"/>
    <col min="204" max="204" width="14.42578125" style="3" customWidth="1"/>
    <col min="205" max="205" width="18.42578125" style="3" customWidth="1"/>
    <col min="206" max="206" width="23" style="3" customWidth="1"/>
    <col min="207" max="207" width="25.28515625" style="3" customWidth="1"/>
    <col min="208" max="208" width="15" style="3" customWidth="1"/>
    <col min="209" max="209" width="9.140625" style="3" customWidth="1"/>
    <col min="210" max="210" width="10.5703125" style="3" customWidth="1"/>
    <col min="211" max="211" width="15" style="3" customWidth="1"/>
    <col min="212" max="212" width="13.42578125" style="3" customWidth="1"/>
    <col min="213" max="213" width="12" style="3" customWidth="1"/>
    <col min="214" max="214" width="33" style="3" customWidth="1"/>
    <col min="215" max="215" width="9.140625" style="3" customWidth="1"/>
    <col min="216" max="222" width="15.85546875" style="3" customWidth="1"/>
    <col min="223" max="223" width="15.42578125" style="3" customWidth="1"/>
    <col min="224" max="225" width="18.7109375" style="3" customWidth="1"/>
    <col min="226" max="226" width="15.7109375" style="3" customWidth="1"/>
    <col min="227" max="227" width="12.28515625" style="3" customWidth="1"/>
    <col min="228" max="228" width="11.5703125" style="3" customWidth="1"/>
    <col min="229" max="16384" width="9.140625" style="3"/>
  </cols>
  <sheetData>
    <row r="1" spans="1:228" ht="13.15" customHeight="1" x14ac:dyDescent="0.2">
      <c r="B1" s="38"/>
      <c r="C1" s="38"/>
      <c r="D1" s="38"/>
      <c r="E1" s="38"/>
      <c r="F1" s="38"/>
      <c r="G1" s="38"/>
      <c r="H1" s="38"/>
      <c r="I1" s="40"/>
      <c r="J1" s="78"/>
      <c r="K1" s="40"/>
      <c r="L1" s="40"/>
      <c r="M1" s="40"/>
      <c r="N1" s="40"/>
      <c r="O1" s="40"/>
      <c r="P1" s="41"/>
      <c r="Q1" s="41"/>
      <c r="R1" s="41"/>
      <c r="S1" s="41"/>
      <c r="T1" s="41"/>
      <c r="U1" s="42"/>
      <c r="V1" s="42"/>
      <c r="W1" s="3"/>
      <c r="X1" s="41"/>
      <c r="Y1" s="41"/>
      <c r="Z1" s="41"/>
      <c r="AA1" s="41"/>
      <c r="AB1" s="41"/>
      <c r="AC1" s="41"/>
      <c r="AD1" s="41"/>
      <c r="AE1" s="41"/>
      <c r="AF1" s="41"/>
      <c r="AG1" s="41"/>
      <c r="AH1" s="41"/>
      <c r="AI1" s="41"/>
      <c r="AJ1" s="41"/>
      <c r="AK1" s="41"/>
      <c r="AL1" s="41"/>
      <c r="AM1" s="41"/>
      <c r="AN1" s="41"/>
      <c r="AO1" s="41"/>
      <c r="AP1" s="41"/>
      <c r="AQ1" s="41"/>
      <c r="AR1" s="43" t="s">
        <v>345</v>
      </c>
      <c r="AS1" s="44"/>
      <c r="AT1" s="44"/>
      <c r="AV1" s="3"/>
      <c r="AW1" s="3"/>
    </row>
    <row r="2" spans="1:228" ht="13.15" customHeight="1" x14ac:dyDescent="0.2">
      <c r="B2" s="38"/>
      <c r="C2" s="38"/>
      <c r="D2" s="38"/>
      <c r="E2" s="38"/>
      <c r="F2" s="38"/>
      <c r="G2" s="38"/>
      <c r="H2" s="38"/>
      <c r="J2" s="6" t="s">
        <v>430</v>
      </c>
      <c r="K2" s="40"/>
      <c r="L2" s="40"/>
      <c r="M2" s="40"/>
      <c r="N2" s="40"/>
      <c r="O2" s="40"/>
      <c r="P2" s="41"/>
      <c r="Q2" s="41"/>
      <c r="R2" s="41"/>
      <c r="S2" s="41"/>
      <c r="T2" s="41"/>
      <c r="U2" s="42"/>
      <c r="V2" s="42"/>
      <c r="W2" s="3"/>
      <c r="X2" s="41"/>
      <c r="Y2" s="41"/>
      <c r="Z2" s="41"/>
      <c r="AA2" s="41"/>
      <c r="AB2" s="41"/>
      <c r="AC2" s="41"/>
      <c r="AD2" s="41"/>
      <c r="AE2" s="41"/>
      <c r="AF2" s="41"/>
      <c r="AG2" s="41"/>
      <c r="AH2" s="41"/>
      <c r="AI2" s="41"/>
      <c r="AJ2" s="41"/>
      <c r="AK2" s="41"/>
      <c r="AL2" s="41"/>
      <c r="AM2" s="41"/>
      <c r="AN2" s="41"/>
      <c r="AO2" s="41"/>
      <c r="AP2" s="41"/>
      <c r="AQ2" s="41"/>
      <c r="AR2" s="65" t="s">
        <v>453</v>
      </c>
      <c r="AS2" s="44"/>
      <c r="AT2" s="44"/>
      <c r="AV2" s="3"/>
      <c r="AW2" s="3"/>
    </row>
    <row r="3" spans="1:228" ht="13.15" customHeight="1" x14ac:dyDescent="0.25">
      <c r="B3" s="47"/>
      <c r="C3" s="101"/>
      <c r="D3" s="2"/>
      <c r="E3" s="101"/>
      <c r="F3" s="101"/>
      <c r="G3" s="101"/>
      <c r="H3" s="101"/>
      <c r="I3" s="101"/>
      <c r="J3" s="101"/>
      <c r="K3" s="101"/>
      <c r="L3" s="101"/>
      <c r="M3" s="101"/>
      <c r="N3" s="101"/>
      <c r="O3" s="101"/>
      <c r="P3" s="101"/>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9"/>
      <c r="AT3" s="49"/>
      <c r="AU3" s="50"/>
      <c r="AV3" s="50"/>
      <c r="AW3" s="51"/>
      <c r="AX3" s="50"/>
      <c r="AY3" s="52"/>
      <c r="AZ3" s="52"/>
      <c r="BA3" s="53"/>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row>
    <row r="4" spans="1:228" ht="13.15" customHeight="1" x14ac:dyDescent="0.25">
      <c r="A4" s="160" t="s">
        <v>0</v>
      </c>
      <c r="B4" s="164" t="s">
        <v>1</v>
      </c>
      <c r="C4" s="163" t="s">
        <v>2</v>
      </c>
      <c r="D4" s="163" t="s">
        <v>3</v>
      </c>
      <c r="E4" s="163" t="s">
        <v>4</v>
      </c>
      <c r="F4" s="165" t="s">
        <v>5</v>
      </c>
      <c r="G4" s="163" t="s">
        <v>6</v>
      </c>
      <c r="H4" s="163" t="s">
        <v>7</v>
      </c>
      <c r="I4" s="163" t="s">
        <v>8</v>
      </c>
      <c r="J4" s="163" t="s">
        <v>9</v>
      </c>
      <c r="K4" s="163" t="s">
        <v>10</v>
      </c>
      <c r="L4" s="163" t="s">
        <v>11</v>
      </c>
      <c r="M4" s="163" t="s">
        <v>12</v>
      </c>
      <c r="N4" s="163" t="s">
        <v>13</v>
      </c>
      <c r="O4" s="163" t="s">
        <v>14</v>
      </c>
      <c r="P4" s="161" t="s">
        <v>15</v>
      </c>
      <c r="Q4" s="160" t="s">
        <v>16</v>
      </c>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t="s">
        <v>17</v>
      </c>
      <c r="AS4" s="160" t="s">
        <v>18</v>
      </c>
      <c r="AT4" s="160" t="s">
        <v>19</v>
      </c>
      <c r="AU4" s="161" t="s">
        <v>20</v>
      </c>
      <c r="AV4" s="162" t="s">
        <v>21</v>
      </c>
      <c r="AW4" s="161" t="s">
        <v>22</v>
      </c>
      <c r="AX4" s="50"/>
      <c r="AY4" s="52"/>
      <c r="AZ4" s="52"/>
      <c r="BA4" s="53"/>
      <c r="BB4" s="50"/>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row>
    <row r="5" spans="1:228" ht="12.75" customHeight="1" x14ac:dyDescent="0.25">
      <c r="A5" s="160"/>
      <c r="B5" s="164"/>
      <c r="C5" s="163"/>
      <c r="D5" s="163"/>
      <c r="E5" s="163"/>
      <c r="F5" s="165"/>
      <c r="G5" s="163"/>
      <c r="H5" s="163"/>
      <c r="I5" s="163"/>
      <c r="J5" s="163"/>
      <c r="K5" s="163"/>
      <c r="L5" s="163"/>
      <c r="M5" s="163"/>
      <c r="N5" s="163"/>
      <c r="O5" s="163"/>
      <c r="P5" s="161"/>
      <c r="Q5" s="102" t="s">
        <v>23</v>
      </c>
      <c r="R5" s="102" t="s">
        <v>24</v>
      </c>
      <c r="S5" s="102" t="s">
        <v>25</v>
      </c>
      <c r="T5" s="102" t="s">
        <v>26</v>
      </c>
      <c r="U5" s="102" t="s">
        <v>27</v>
      </c>
      <c r="V5" s="102" t="s">
        <v>28</v>
      </c>
      <c r="W5" s="102" t="s">
        <v>29</v>
      </c>
      <c r="X5" s="102" t="s">
        <v>30</v>
      </c>
      <c r="Y5" s="102" t="s">
        <v>31</v>
      </c>
      <c r="Z5" s="102" t="s">
        <v>32</v>
      </c>
      <c r="AA5" s="102" t="s">
        <v>33</v>
      </c>
      <c r="AB5" s="102" t="s">
        <v>34</v>
      </c>
      <c r="AC5" s="102" t="s">
        <v>35</v>
      </c>
      <c r="AD5" s="102" t="s">
        <v>36</v>
      </c>
      <c r="AE5" s="102" t="s">
        <v>37</v>
      </c>
      <c r="AF5" s="102" t="s">
        <v>38</v>
      </c>
      <c r="AG5" s="102" t="s">
        <v>39</v>
      </c>
      <c r="AH5" s="102" t="s">
        <v>40</v>
      </c>
      <c r="AI5" s="102" t="s">
        <v>41</v>
      </c>
      <c r="AJ5" s="102" t="s">
        <v>42</v>
      </c>
      <c r="AK5" s="102" t="s">
        <v>43</v>
      </c>
      <c r="AL5" s="102" t="s">
        <v>44</v>
      </c>
      <c r="AM5" s="102" t="s">
        <v>45</v>
      </c>
      <c r="AN5" s="102" t="s">
        <v>46</v>
      </c>
      <c r="AO5" s="102" t="s">
        <v>47</v>
      </c>
      <c r="AP5" s="102" t="s">
        <v>48</v>
      </c>
      <c r="AQ5" s="102" t="s">
        <v>49</v>
      </c>
      <c r="AR5" s="160"/>
      <c r="AS5" s="160"/>
      <c r="AT5" s="160"/>
      <c r="AU5" s="161"/>
      <c r="AV5" s="162"/>
      <c r="AW5" s="161"/>
      <c r="AX5" s="50"/>
      <c r="AY5" s="52"/>
      <c r="AZ5" s="52"/>
      <c r="BA5" s="53"/>
      <c r="BB5" s="50"/>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row>
    <row r="6" spans="1:228" ht="13.15" customHeight="1" x14ac:dyDescent="0.2">
      <c r="A6" s="7"/>
      <c r="B6" s="103"/>
      <c r="C6" s="103">
        <v>1</v>
      </c>
      <c r="D6" s="103">
        <v>2</v>
      </c>
      <c r="E6" s="103">
        <v>3</v>
      </c>
      <c r="F6" s="103"/>
      <c r="G6" s="103">
        <v>4</v>
      </c>
      <c r="H6" s="103">
        <v>5</v>
      </c>
      <c r="I6" s="103">
        <v>6</v>
      </c>
      <c r="J6" s="103">
        <v>7</v>
      </c>
      <c r="K6" s="103">
        <v>8</v>
      </c>
      <c r="L6" s="103">
        <v>9</v>
      </c>
      <c r="M6" s="103">
        <v>10</v>
      </c>
      <c r="N6" s="103">
        <v>11</v>
      </c>
      <c r="O6" s="103">
        <v>12</v>
      </c>
      <c r="P6" s="104">
        <v>13</v>
      </c>
      <c r="Q6" s="161">
        <v>14</v>
      </c>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04">
        <v>15</v>
      </c>
      <c r="AS6" s="104">
        <v>16</v>
      </c>
      <c r="AT6" s="104">
        <v>17</v>
      </c>
      <c r="AU6" s="104">
        <v>18</v>
      </c>
      <c r="AV6" s="105">
        <v>19</v>
      </c>
      <c r="AW6" s="104">
        <v>20</v>
      </c>
      <c r="AX6" s="50"/>
      <c r="AY6" s="52"/>
      <c r="AZ6" s="52"/>
      <c r="BA6" s="53"/>
      <c r="BB6" s="50"/>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row>
    <row r="7" spans="1:228" ht="13.15" customHeight="1" x14ac:dyDescent="0.25">
      <c r="A7" s="7"/>
      <c r="B7" s="18"/>
      <c r="C7" s="106" t="s">
        <v>59</v>
      </c>
      <c r="D7" s="106"/>
      <c r="E7" s="106"/>
      <c r="F7" s="106"/>
      <c r="G7" s="106"/>
      <c r="H7" s="106"/>
      <c r="I7" s="106"/>
      <c r="J7" s="106"/>
      <c r="K7" s="106"/>
      <c r="L7" s="106"/>
      <c r="M7" s="106"/>
      <c r="N7" s="106"/>
      <c r="O7" s="106"/>
      <c r="P7" s="106"/>
      <c r="Q7" s="107"/>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8"/>
      <c r="AT7" s="108"/>
      <c r="AU7" s="109"/>
      <c r="AV7" s="110"/>
      <c r="AW7" s="107"/>
      <c r="AX7" s="7" t="s">
        <v>62</v>
      </c>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row>
    <row r="8" spans="1:228" ht="15" customHeight="1" x14ac:dyDescent="0.25">
      <c r="A8" s="7"/>
      <c r="B8" s="18"/>
      <c r="C8" s="106" t="s">
        <v>361</v>
      </c>
      <c r="D8" s="106"/>
      <c r="E8" s="106"/>
      <c r="F8" s="106"/>
      <c r="G8" s="106"/>
      <c r="H8" s="106"/>
      <c r="I8" s="106"/>
      <c r="J8" s="106"/>
      <c r="K8" s="106"/>
      <c r="L8" s="106"/>
      <c r="M8" s="106"/>
      <c r="N8" s="106"/>
      <c r="O8" s="106"/>
      <c r="P8" s="106"/>
      <c r="Q8" s="107"/>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8"/>
      <c r="AT8" s="108"/>
      <c r="AU8" s="109"/>
      <c r="AV8" s="110"/>
      <c r="AW8" s="111"/>
      <c r="AX8" s="7" t="s">
        <v>62</v>
      </c>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row>
    <row r="9" spans="1:228" ht="13.15" customHeight="1" x14ac:dyDescent="0.25">
      <c r="A9" s="14"/>
      <c r="B9" s="8"/>
      <c r="C9" s="80"/>
      <c r="D9" s="81"/>
      <c r="E9" s="25"/>
      <c r="F9" s="15"/>
      <c r="G9" s="9"/>
      <c r="H9" s="9"/>
      <c r="I9" s="9"/>
      <c r="J9" s="81"/>
      <c r="K9" s="81"/>
      <c r="L9" s="81"/>
      <c r="M9" s="14"/>
      <c r="N9" s="81"/>
      <c r="O9" s="14"/>
      <c r="P9" s="81"/>
      <c r="Q9" s="81"/>
      <c r="R9" s="81"/>
      <c r="S9" s="81"/>
      <c r="T9" s="81"/>
      <c r="U9" s="81"/>
      <c r="V9" s="81"/>
      <c r="W9" s="10"/>
      <c r="X9" s="8"/>
      <c r="Y9" s="8"/>
      <c r="Z9" s="8"/>
      <c r="AA9" s="8"/>
      <c r="AB9" s="8"/>
      <c r="AC9" s="8"/>
      <c r="AD9" s="8"/>
      <c r="AE9" s="8"/>
      <c r="AF9" s="8"/>
      <c r="AG9" s="8"/>
      <c r="AH9" s="8"/>
      <c r="AI9" s="8"/>
      <c r="AJ9" s="8"/>
      <c r="AK9" s="8"/>
      <c r="AL9" s="8"/>
      <c r="AM9" s="8"/>
      <c r="AN9" s="8"/>
      <c r="AO9" s="8"/>
      <c r="AP9" s="8"/>
      <c r="AQ9" s="8"/>
      <c r="AR9" s="10"/>
      <c r="AS9" s="28"/>
      <c r="AT9" s="28"/>
      <c r="AU9" s="81"/>
      <c r="AV9" s="17"/>
      <c r="AW9" s="81"/>
      <c r="AX9" s="14"/>
      <c r="AY9" s="32"/>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row>
    <row r="10" spans="1:228" ht="13.15" customHeight="1" x14ac:dyDescent="0.2">
      <c r="A10" s="9"/>
      <c r="B10" s="21"/>
      <c r="C10" s="12"/>
      <c r="D10" s="16"/>
      <c r="E10" s="22"/>
      <c r="F10" s="12"/>
      <c r="G10" s="9"/>
      <c r="H10" s="9"/>
      <c r="I10" s="9"/>
      <c r="J10" s="12"/>
      <c r="K10" s="15"/>
      <c r="L10" s="15"/>
      <c r="M10" s="9"/>
      <c r="N10" s="9"/>
      <c r="O10" s="9"/>
      <c r="P10" s="9"/>
      <c r="Q10" s="21"/>
      <c r="R10" s="21"/>
      <c r="S10" s="21"/>
      <c r="T10" s="21"/>
      <c r="U10" s="21"/>
      <c r="V10" s="18"/>
      <c r="W10" s="18"/>
      <c r="X10" s="21"/>
      <c r="Y10" s="21"/>
      <c r="Z10" s="21"/>
      <c r="AA10" s="8"/>
      <c r="AB10" s="8"/>
      <c r="AC10" s="8"/>
      <c r="AD10" s="8"/>
      <c r="AE10" s="8"/>
      <c r="AF10" s="8"/>
      <c r="AG10" s="8"/>
      <c r="AH10" s="8"/>
      <c r="AI10" s="8"/>
      <c r="AJ10" s="8"/>
      <c r="AK10" s="8"/>
      <c r="AL10" s="8"/>
      <c r="AM10" s="8"/>
      <c r="AN10" s="8"/>
      <c r="AO10" s="8"/>
      <c r="AP10" s="8"/>
      <c r="AQ10" s="8"/>
      <c r="AR10" s="10"/>
      <c r="AS10" s="27"/>
      <c r="AT10" s="28"/>
      <c r="AU10" s="12"/>
      <c r="AV10" s="13"/>
      <c r="AW10" s="12"/>
      <c r="AX10" s="9"/>
      <c r="AY10" s="32"/>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row>
    <row r="11" spans="1:228" ht="13.15" customHeight="1" x14ac:dyDescent="0.2">
      <c r="A11" s="9"/>
      <c r="B11" s="21"/>
      <c r="C11" s="9"/>
      <c r="D11" s="16"/>
      <c r="E11" s="22"/>
      <c r="F11" s="15"/>
      <c r="G11" s="20"/>
      <c r="H11" s="20"/>
      <c r="I11" s="20"/>
      <c r="J11" s="12"/>
      <c r="K11" s="15"/>
      <c r="L11" s="15"/>
      <c r="M11" s="9"/>
      <c r="N11" s="9"/>
      <c r="O11" s="9"/>
      <c r="P11" s="9"/>
      <c r="Q11" s="18"/>
      <c r="R11" s="18"/>
      <c r="S11" s="18"/>
      <c r="T11" s="18"/>
      <c r="U11" s="18"/>
      <c r="V11" s="18"/>
      <c r="W11" s="18"/>
      <c r="X11" s="18"/>
      <c r="Y11" s="18"/>
      <c r="Z11" s="18"/>
      <c r="AA11" s="8"/>
      <c r="AB11" s="8"/>
      <c r="AC11" s="8"/>
      <c r="AD11" s="8"/>
      <c r="AE11" s="8"/>
      <c r="AF11" s="8"/>
      <c r="AG11" s="8"/>
      <c r="AH11" s="8"/>
      <c r="AI11" s="8"/>
      <c r="AJ11" s="8"/>
      <c r="AK11" s="8"/>
      <c r="AL11" s="8"/>
      <c r="AM11" s="8"/>
      <c r="AN11" s="8"/>
      <c r="AO11" s="8"/>
      <c r="AP11" s="8"/>
      <c r="AQ11" s="8"/>
      <c r="AR11" s="10"/>
      <c r="AS11" s="27"/>
      <c r="AT11" s="28"/>
      <c r="AU11" s="23"/>
      <c r="AV11" s="13"/>
      <c r="AW11" s="12"/>
      <c r="AX11" s="9"/>
      <c r="AY11" s="32"/>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row>
    <row r="12" spans="1:228" ht="13.15" customHeight="1" x14ac:dyDescent="0.25">
      <c r="A12" s="7"/>
      <c r="B12" s="18"/>
      <c r="C12" s="106" t="s">
        <v>385</v>
      </c>
      <c r="D12" s="106"/>
      <c r="E12" s="106"/>
      <c r="F12" s="106"/>
      <c r="G12" s="106"/>
      <c r="H12" s="106"/>
      <c r="I12" s="106"/>
      <c r="J12" s="106"/>
      <c r="K12" s="106"/>
      <c r="L12" s="106"/>
      <c r="M12" s="106"/>
      <c r="N12" s="106"/>
      <c r="O12" s="106"/>
      <c r="P12" s="106"/>
      <c r="Q12" s="107"/>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8">
        <f>SUM(AS9:AS11)</f>
        <v>0</v>
      </c>
      <c r="AT12" s="108">
        <f>SUM(AT9:AT11)</f>
        <v>0</v>
      </c>
      <c r="AU12" s="109"/>
      <c r="AV12" s="110"/>
      <c r="AW12" s="111"/>
      <c r="AX12" s="7" t="s">
        <v>62</v>
      </c>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row>
    <row r="13" spans="1:228" ht="13.15" customHeight="1" x14ac:dyDescent="0.2">
      <c r="A13" s="7"/>
      <c r="B13" s="21"/>
      <c r="C13" s="106" t="s">
        <v>358</v>
      </c>
      <c r="D13" s="12"/>
      <c r="E13" s="15"/>
      <c r="F13" s="15"/>
      <c r="G13" s="15"/>
      <c r="H13" s="15"/>
      <c r="I13" s="15"/>
      <c r="J13" s="15"/>
      <c r="K13" s="15"/>
      <c r="L13" s="9"/>
      <c r="M13" s="15"/>
      <c r="N13" s="15"/>
      <c r="O13" s="15"/>
      <c r="P13" s="9"/>
      <c r="Q13" s="18"/>
      <c r="R13" s="112"/>
      <c r="S13" s="112"/>
      <c r="T13" s="107"/>
      <c r="U13" s="10"/>
      <c r="V13" s="10"/>
      <c r="W13" s="112"/>
      <c r="X13" s="112"/>
      <c r="Y13" s="8"/>
      <c r="Z13" s="8"/>
      <c r="AA13" s="8"/>
      <c r="AB13" s="8"/>
      <c r="AC13" s="8"/>
      <c r="AD13" s="8"/>
      <c r="AE13" s="8"/>
      <c r="AF13" s="8"/>
      <c r="AG13" s="8"/>
      <c r="AH13" s="8"/>
      <c r="AI13" s="8"/>
      <c r="AJ13" s="8"/>
      <c r="AK13" s="8"/>
      <c r="AL13" s="8"/>
      <c r="AM13" s="8"/>
      <c r="AN13" s="8"/>
      <c r="AO13" s="8"/>
      <c r="AP13" s="8"/>
      <c r="AQ13" s="8"/>
      <c r="AR13" s="8"/>
      <c r="AS13" s="108"/>
      <c r="AT13" s="108"/>
      <c r="AU13" s="113"/>
      <c r="AV13" s="17"/>
      <c r="AW13" s="7"/>
      <c r="AX13" s="7" t="s">
        <v>62</v>
      </c>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row>
    <row r="14" spans="1:228" ht="13.15" customHeight="1" x14ac:dyDescent="0.2">
      <c r="A14" s="9"/>
      <c r="B14" s="21"/>
      <c r="C14" s="12"/>
      <c r="D14" s="16"/>
      <c r="E14" s="22"/>
      <c r="F14" s="12"/>
      <c r="G14" s="9"/>
      <c r="H14" s="9"/>
      <c r="I14" s="9"/>
      <c r="J14" s="12"/>
      <c r="K14" s="15"/>
      <c r="L14" s="15"/>
      <c r="M14" s="9"/>
      <c r="N14" s="9"/>
      <c r="O14" s="9"/>
      <c r="P14" s="9"/>
      <c r="Q14" s="21"/>
      <c r="R14" s="21"/>
      <c r="S14" s="21"/>
      <c r="T14" s="21"/>
      <c r="U14" s="21"/>
      <c r="V14" s="18"/>
      <c r="W14" s="18"/>
      <c r="X14" s="21"/>
      <c r="Y14" s="21"/>
      <c r="Z14" s="21"/>
      <c r="AA14" s="8"/>
      <c r="AB14" s="8"/>
      <c r="AC14" s="8"/>
      <c r="AD14" s="8"/>
      <c r="AE14" s="8"/>
      <c r="AF14" s="8"/>
      <c r="AG14" s="8"/>
      <c r="AH14" s="8"/>
      <c r="AI14" s="8"/>
      <c r="AJ14" s="8"/>
      <c r="AK14" s="8"/>
      <c r="AL14" s="8"/>
      <c r="AM14" s="8"/>
      <c r="AN14" s="8"/>
      <c r="AO14" s="8"/>
      <c r="AP14" s="8"/>
      <c r="AQ14" s="8"/>
      <c r="AR14" s="10"/>
      <c r="AS14" s="27"/>
      <c r="AT14" s="28"/>
      <c r="AU14" s="12"/>
      <c r="AV14" s="13"/>
      <c r="AW14" s="12"/>
      <c r="AX14" s="9"/>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row>
    <row r="15" spans="1:228" ht="13.15" customHeight="1" x14ac:dyDescent="0.2">
      <c r="A15" s="9"/>
      <c r="B15" s="21"/>
      <c r="C15" s="9"/>
      <c r="D15" s="16"/>
      <c r="E15" s="22"/>
      <c r="F15" s="15"/>
      <c r="G15" s="20"/>
      <c r="H15" s="20"/>
      <c r="I15" s="20"/>
      <c r="J15" s="12"/>
      <c r="K15" s="15"/>
      <c r="L15" s="15"/>
      <c r="M15" s="9"/>
      <c r="N15" s="9"/>
      <c r="O15" s="9"/>
      <c r="P15" s="9"/>
      <c r="Q15" s="18"/>
      <c r="R15" s="18"/>
      <c r="S15" s="18"/>
      <c r="T15" s="18"/>
      <c r="U15" s="18"/>
      <c r="V15" s="18"/>
      <c r="W15" s="18"/>
      <c r="X15" s="18"/>
      <c r="Y15" s="18"/>
      <c r="Z15" s="18"/>
      <c r="AA15" s="8"/>
      <c r="AB15" s="8"/>
      <c r="AC15" s="8"/>
      <c r="AD15" s="8"/>
      <c r="AE15" s="8"/>
      <c r="AF15" s="8"/>
      <c r="AG15" s="8"/>
      <c r="AH15" s="8"/>
      <c r="AI15" s="8"/>
      <c r="AJ15" s="8"/>
      <c r="AK15" s="8"/>
      <c r="AL15" s="8"/>
      <c r="AM15" s="8"/>
      <c r="AN15" s="8"/>
      <c r="AO15" s="8"/>
      <c r="AP15" s="8"/>
      <c r="AQ15" s="8"/>
      <c r="AR15" s="10"/>
      <c r="AS15" s="27"/>
      <c r="AT15" s="28"/>
      <c r="AU15" s="23"/>
      <c r="AV15" s="13"/>
      <c r="AW15" s="12"/>
      <c r="AX15" s="9"/>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row>
    <row r="16" spans="1:228" ht="13.15" customHeight="1" x14ac:dyDescent="0.2">
      <c r="A16" s="7"/>
      <c r="B16" s="21"/>
      <c r="C16" s="106" t="s">
        <v>360</v>
      </c>
      <c r="D16" s="12"/>
      <c r="E16" s="15"/>
      <c r="F16" s="15"/>
      <c r="G16" s="15"/>
      <c r="H16" s="15"/>
      <c r="I16" s="15"/>
      <c r="J16" s="15"/>
      <c r="K16" s="15"/>
      <c r="L16" s="9"/>
      <c r="M16" s="15"/>
      <c r="N16" s="15"/>
      <c r="O16" s="15"/>
      <c r="P16" s="9"/>
      <c r="Q16" s="18"/>
      <c r="R16" s="112"/>
      <c r="S16" s="112"/>
      <c r="T16" s="107"/>
      <c r="U16" s="10"/>
      <c r="V16" s="14"/>
      <c r="W16" s="10"/>
      <c r="X16" s="112"/>
      <c r="Y16" s="8"/>
      <c r="Z16" s="8"/>
      <c r="AA16" s="8"/>
      <c r="AB16" s="8"/>
      <c r="AC16" s="8"/>
      <c r="AD16" s="8"/>
      <c r="AE16" s="8"/>
      <c r="AF16" s="8"/>
      <c r="AG16" s="8"/>
      <c r="AH16" s="8"/>
      <c r="AI16" s="8"/>
      <c r="AJ16" s="8"/>
      <c r="AK16" s="8"/>
      <c r="AL16" s="8"/>
      <c r="AM16" s="8"/>
      <c r="AN16" s="8"/>
      <c r="AO16" s="8"/>
      <c r="AP16" s="8"/>
      <c r="AQ16" s="8"/>
      <c r="AR16" s="8"/>
      <c r="AS16" s="108">
        <f>SUM(AS14:AS15)</f>
        <v>0</v>
      </c>
      <c r="AT16" s="108">
        <f>SUM(AT14:AT15)</f>
        <v>0</v>
      </c>
      <c r="AU16" s="113"/>
      <c r="AV16" s="17"/>
      <c r="AW16" s="7"/>
      <c r="AX16" s="7" t="s">
        <v>62</v>
      </c>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row>
    <row r="17" spans="1:228" ht="13.15" customHeight="1" x14ac:dyDescent="0.2">
      <c r="A17" s="7"/>
      <c r="B17" s="21"/>
      <c r="C17" s="106" t="s">
        <v>252</v>
      </c>
      <c r="D17" s="12"/>
      <c r="E17" s="15"/>
      <c r="F17" s="15"/>
      <c r="G17" s="15"/>
      <c r="H17" s="15"/>
      <c r="I17" s="15"/>
      <c r="J17" s="15"/>
      <c r="K17" s="15"/>
      <c r="L17" s="9"/>
      <c r="M17" s="15"/>
      <c r="N17" s="15"/>
      <c r="O17" s="15"/>
      <c r="P17" s="9"/>
      <c r="Q17" s="18"/>
      <c r="R17" s="112"/>
      <c r="S17" s="112"/>
      <c r="T17" s="107"/>
      <c r="U17" s="10"/>
      <c r="V17" s="10"/>
      <c r="W17" s="112"/>
      <c r="X17" s="112"/>
      <c r="Y17" s="8"/>
      <c r="Z17" s="8"/>
      <c r="AA17" s="8"/>
      <c r="AB17" s="8"/>
      <c r="AC17" s="8"/>
      <c r="AD17" s="8"/>
      <c r="AE17" s="8"/>
      <c r="AF17" s="8"/>
      <c r="AG17" s="8"/>
      <c r="AH17" s="8"/>
      <c r="AI17" s="8"/>
      <c r="AJ17" s="8"/>
      <c r="AK17" s="8"/>
      <c r="AL17" s="8"/>
      <c r="AM17" s="8"/>
      <c r="AN17" s="8"/>
      <c r="AO17" s="8"/>
      <c r="AP17" s="8"/>
      <c r="AQ17" s="8"/>
      <c r="AR17" s="8"/>
      <c r="AS17" s="108"/>
      <c r="AT17" s="108"/>
      <c r="AU17" s="113"/>
      <c r="AV17" s="17"/>
      <c r="AW17" s="7"/>
      <c r="AX17" s="7" t="s">
        <v>62</v>
      </c>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row>
    <row r="18" spans="1:228" x14ac:dyDescent="0.2">
      <c r="A18" s="7"/>
      <c r="B18" s="21"/>
      <c r="C18" s="106" t="s">
        <v>361</v>
      </c>
      <c r="D18" s="12"/>
      <c r="E18" s="15"/>
      <c r="F18" s="15"/>
      <c r="G18" s="15"/>
      <c r="H18" s="15"/>
      <c r="I18" s="15"/>
      <c r="J18" s="15"/>
      <c r="K18" s="15"/>
      <c r="L18" s="9"/>
      <c r="M18" s="15"/>
      <c r="N18" s="15"/>
      <c r="O18" s="15"/>
      <c r="P18" s="9"/>
      <c r="Q18" s="18"/>
      <c r="R18" s="112"/>
      <c r="S18" s="112"/>
      <c r="T18" s="107"/>
      <c r="U18" s="10"/>
      <c r="V18" s="10"/>
      <c r="W18" s="112"/>
      <c r="X18" s="112"/>
      <c r="Y18" s="8"/>
      <c r="Z18" s="8"/>
      <c r="AA18" s="8"/>
      <c r="AB18" s="8"/>
      <c r="AC18" s="8"/>
      <c r="AD18" s="8"/>
      <c r="AE18" s="8"/>
      <c r="AF18" s="8"/>
      <c r="AG18" s="8"/>
      <c r="AH18" s="8"/>
      <c r="AI18" s="8"/>
      <c r="AJ18" s="8"/>
      <c r="AK18" s="8"/>
      <c r="AL18" s="8"/>
      <c r="AM18" s="8"/>
      <c r="AN18" s="8"/>
      <c r="AO18" s="8"/>
      <c r="AP18" s="8"/>
      <c r="AQ18" s="8"/>
      <c r="AR18" s="8"/>
      <c r="AS18" s="108"/>
      <c r="AT18" s="108"/>
      <c r="AU18" s="113"/>
      <c r="AV18" s="17"/>
      <c r="AW18" s="7"/>
      <c r="AX18" s="7" t="s">
        <v>62</v>
      </c>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row>
    <row r="19" spans="1:228" x14ac:dyDescent="0.25">
      <c r="A19" s="9"/>
      <c r="B19" s="9" t="s">
        <v>73</v>
      </c>
      <c r="C19" s="9" t="s">
        <v>128</v>
      </c>
      <c r="D19" s="16" t="s">
        <v>50</v>
      </c>
      <c r="E19" s="15" t="s">
        <v>77</v>
      </c>
      <c r="F19" s="15"/>
      <c r="G19" s="15" t="s">
        <v>78</v>
      </c>
      <c r="H19" s="15" t="s">
        <v>79</v>
      </c>
      <c r="I19" s="15" t="s">
        <v>74</v>
      </c>
      <c r="J19" s="15" t="s">
        <v>57</v>
      </c>
      <c r="K19" s="15">
        <v>100</v>
      </c>
      <c r="L19" s="9" t="s">
        <v>75</v>
      </c>
      <c r="M19" s="18" t="s">
        <v>60</v>
      </c>
      <c r="N19" s="9"/>
      <c r="O19" s="15" t="s">
        <v>76</v>
      </c>
      <c r="P19" s="9" t="s">
        <v>61</v>
      </c>
      <c r="Q19" s="18"/>
      <c r="R19" s="18"/>
      <c r="S19" s="18"/>
      <c r="T19" s="18">
        <v>598991000</v>
      </c>
      <c r="U19" s="18">
        <v>622950000</v>
      </c>
      <c r="V19" s="21">
        <v>663548784</v>
      </c>
      <c r="W19" s="29">
        <v>673783000</v>
      </c>
      <c r="X19" s="29"/>
      <c r="Y19" s="29"/>
      <c r="Z19" s="21"/>
      <c r="AA19" s="21"/>
      <c r="AB19" s="21"/>
      <c r="AC19" s="21"/>
      <c r="AD19" s="21"/>
      <c r="AE19" s="21"/>
      <c r="AF19" s="21"/>
      <c r="AG19" s="21"/>
      <c r="AH19" s="21"/>
      <c r="AI19" s="21"/>
      <c r="AJ19" s="21"/>
      <c r="AK19" s="21"/>
      <c r="AL19" s="21"/>
      <c r="AM19" s="21"/>
      <c r="AN19" s="21"/>
      <c r="AO19" s="21"/>
      <c r="AP19" s="21"/>
      <c r="AQ19" s="21"/>
      <c r="AR19" s="18"/>
      <c r="AS19" s="18">
        <v>0</v>
      </c>
      <c r="AT19" s="18">
        <f t="shared" ref="AT19" si="0">AS19*1.12</f>
        <v>0</v>
      </c>
      <c r="AU19" s="9"/>
      <c r="AV19" s="114">
        <v>2014</v>
      </c>
      <c r="AW19" s="115" t="s">
        <v>54</v>
      </c>
      <c r="AX19" s="9" t="s">
        <v>64</v>
      </c>
      <c r="AY19" s="6"/>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row>
    <row r="20" spans="1:228" x14ac:dyDescent="0.2">
      <c r="A20" s="9"/>
      <c r="B20" s="21"/>
      <c r="C20" s="9"/>
      <c r="D20" s="12"/>
      <c r="E20" s="15"/>
      <c r="F20" s="15"/>
      <c r="G20" s="15"/>
      <c r="H20" s="15"/>
      <c r="I20" s="15"/>
      <c r="J20" s="15"/>
      <c r="K20" s="15"/>
      <c r="L20" s="9"/>
      <c r="M20" s="15"/>
      <c r="N20" s="15"/>
      <c r="O20" s="15"/>
      <c r="P20" s="9"/>
      <c r="Q20" s="31"/>
      <c r="R20" s="29"/>
      <c r="S20" s="29"/>
      <c r="T20" s="30"/>
      <c r="U20" s="18"/>
      <c r="V20" s="31"/>
      <c r="W20" s="29"/>
      <c r="X20" s="29"/>
      <c r="Y20" s="21"/>
      <c r="Z20" s="21"/>
      <c r="AA20" s="21"/>
      <c r="AB20" s="21"/>
      <c r="AC20" s="21"/>
      <c r="AD20" s="21"/>
      <c r="AE20" s="21"/>
      <c r="AF20" s="21"/>
      <c r="AG20" s="21"/>
      <c r="AH20" s="21"/>
      <c r="AI20" s="21"/>
      <c r="AJ20" s="21"/>
      <c r="AK20" s="21"/>
      <c r="AL20" s="21"/>
      <c r="AM20" s="21"/>
      <c r="AN20" s="21"/>
      <c r="AO20" s="21"/>
      <c r="AP20" s="21"/>
      <c r="AQ20" s="21"/>
      <c r="AR20" s="21"/>
      <c r="AS20" s="28"/>
      <c r="AT20" s="28"/>
      <c r="AU20" s="34"/>
      <c r="AV20" s="17"/>
      <c r="AW20" s="9"/>
      <c r="AX20" s="7"/>
      <c r="AY20" s="32"/>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row>
    <row r="21" spans="1:228" x14ac:dyDescent="0.2">
      <c r="A21" s="9"/>
      <c r="B21" s="21"/>
      <c r="C21" s="9"/>
      <c r="D21" s="12"/>
      <c r="E21" s="15"/>
      <c r="F21" s="15"/>
      <c r="G21" s="15"/>
      <c r="H21" s="15"/>
      <c r="I21" s="15"/>
      <c r="J21" s="15"/>
      <c r="K21" s="15"/>
      <c r="L21" s="9"/>
      <c r="M21" s="15"/>
      <c r="N21" s="15"/>
      <c r="O21" s="15"/>
      <c r="P21" s="9"/>
      <c r="Q21" s="31"/>
      <c r="R21" s="29"/>
      <c r="S21" s="29"/>
      <c r="T21" s="30"/>
      <c r="U21" s="18"/>
      <c r="V21" s="31"/>
      <c r="W21" s="29"/>
      <c r="X21" s="29"/>
      <c r="Y21" s="21"/>
      <c r="Z21" s="21"/>
      <c r="AA21" s="21"/>
      <c r="AB21" s="21"/>
      <c r="AC21" s="21"/>
      <c r="AD21" s="21"/>
      <c r="AE21" s="21"/>
      <c r="AF21" s="21"/>
      <c r="AG21" s="21"/>
      <c r="AH21" s="21"/>
      <c r="AI21" s="21"/>
      <c r="AJ21" s="21"/>
      <c r="AK21" s="21"/>
      <c r="AL21" s="21"/>
      <c r="AM21" s="21"/>
      <c r="AN21" s="21"/>
      <c r="AO21" s="21"/>
      <c r="AP21" s="21"/>
      <c r="AQ21" s="21"/>
      <c r="AR21" s="21"/>
      <c r="AS21" s="28"/>
      <c r="AT21" s="28"/>
      <c r="AU21" s="34"/>
      <c r="AV21" s="17"/>
      <c r="AW21" s="9"/>
      <c r="AX21" s="7"/>
      <c r="AY21" s="32"/>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row>
    <row r="22" spans="1:228" x14ac:dyDescent="0.25">
      <c r="A22" s="9"/>
      <c r="B22" s="21"/>
      <c r="C22" s="24"/>
      <c r="D22" s="15"/>
      <c r="E22" s="15"/>
      <c r="F22" s="15"/>
      <c r="G22" s="15"/>
      <c r="H22" s="15"/>
      <c r="I22" s="15"/>
      <c r="J22" s="15"/>
      <c r="K22" s="15"/>
      <c r="L22" s="15"/>
      <c r="M22" s="15"/>
      <c r="N22" s="15"/>
      <c r="O22" s="15"/>
      <c r="P22" s="15"/>
      <c r="Q22" s="15"/>
      <c r="R22" s="15"/>
      <c r="S22" s="15"/>
      <c r="T22" s="15"/>
      <c r="U22" s="15"/>
      <c r="V22" s="15"/>
      <c r="W22" s="18"/>
      <c r="X22" s="18"/>
      <c r="Y22" s="18"/>
      <c r="Z22" s="15"/>
      <c r="AA22" s="15"/>
      <c r="AB22" s="15"/>
      <c r="AC22" s="15"/>
      <c r="AD22" s="15"/>
      <c r="AE22" s="15"/>
      <c r="AF22" s="15"/>
      <c r="AG22" s="15"/>
      <c r="AH22" s="15"/>
      <c r="AI22" s="15"/>
      <c r="AJ22" s="15"/>
      <c r="AK22" s="15"/>
      <c r="AL22" s="15"/>
      <c r="AM22" s="15"/>
      <c r="AN22" s="15"/>
      <c r="AO22" s="15"/>
      <c r="AP22" s="15"/>
      <c r="AQ22" s="15"/>
      <c r="AR22" s="15"/>
      <c r="AS22" s="28"/>
      <c r="AT22" s="28"/>
      <c r="AU22" s="15"/>
      <c r="AV22" s="17"/>
      <c r="AW22" s="15"/>
      <c r="AX22" s="9"/>
      <c r="AY22" s="32"/>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row>
    <row r="23" spans="1:228" ht="13.15" customHeight="1" x14ac:dyDescent="0.2">
      <c r="A23" s="7"/>
      <c r="B23" s="21"/>
      <c r="C23" s="106" t="s">
        <v>362</v>
      </c>
      <c r="D23" s="12"/>
      <c r="E23" s="15"/>
      <c r="F23" s="15"/>
      <c r="G23" s="15"/>
      <c r="H23" s="15"/>
      <c r="I23" s="15"/>
      <c r="J23" s="15"/>
      <c r="K23" s="15"/>
      <c r="L23" s="9"/>
      <c r="M23" s="15"/>
      <c r="N23" s="15"/>
      <c r="O23" s="15"/>
      <c r="P23" s="9"/>
      <c r="Q23" s="18"/>
      <c r="R23" s="112"/>
      <c r="S23" s="112"/>
      <c r="T23" s="107"/>
      <c r="U23" s="10"/>
      <c r="V23" s="10"/>
      <c r="W23" s="112"/>
      <c r="X23" s="112"/>
      <c r="Y23" s="8"/>
      <c r="Z23" s="8"/>
      <c r="AA23" s="8"/>
      <c r="AB23" s="8"/>
      <c r="AC23" s="8"/>
      <c r="AD23" s="8"/>
      <c r="AE23" s="8"/>
      <c r="AF23" s="8"/>
      <c r="AG23" s="8"/>
      <c r="AH23" s="8"/>
      <c r="AI23" s="8"/>
      <c r="AJ23" s="8"/>
      <c r="AK23" s="8"/>
      <c r="AL23" s="8"/>
      <c r="AM23" s="8"/>
      <c r="AN23" s="8"/>
      <c r="AO23" s="8"/>
      <c r="AP23" s="8"/>
      <c r="AQ23" s="8"/>
      <c r="AR23" s="8"/>
      <c r="AS23" s="108">
        <f>SUM(AS19:AS22)</f>
        <v>0</v>
      </c>
      <c r="AT23" s="108">
        <f>SUM(AT19:AT22)</f>
        <v>0</v>
      </c>
      <c r="AU23" s="113"/>
      <c r="AV23" s="17"/>
      <c r="AW23" s="7"/>
      <c r="AX23" s="7" t="s">
        <v>64</v>
      </c>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row>
    <row r="24" spans="1:228" ht="12.75" customHeight="1" x14ac:dyDescent="0.2">
      <c r="A24" s="7"/>
      <c r="B24" s="21"/>
      <c r="C24" s="106" t="s">
        <v>358</v>
      </c>
      <c r="D24" s="12"/>
      <c r="E24" s="15"/>
      <c r="F24" s="15"/>
      <c r="G24" s="15"/>
      <c r="H24" s="15"/>
      <c r="I24" s="15"/>
      <c r="J24" s="15"/>
      <c r="K24" s="15"/>
      <c r="L24" s="9"/>
      <c r="M24" s="15"/>
      <c r="N24" s="15"/>
      <c r="O24" s="15"/>
      <c r="P24" s="9"/>
      <c r="Q24" s="18"/>
      <c r="R24" s="112"/>
      <c r="S24" s="112"/>
      <c r="T24" s="107"/>
      <c r="U24" s="10"/>
      <c r="V24" s="10"/>
      <c r="W24" s="112"/>
      <c r="X24" s="112"/>
      <c r="Y24" s="8"/>
      <c r="Z24" s="8"/>
      <c r="AA24" s="8"/>
      <c r="AB24" s="8"/>
      <c r="AC24" s="8"/>
      <c r="AD24" s="8"/>
      <c r="AE24" s="8"/>
      <c r="AF24" s="8"/>
      <c r="AG24" s="8"/>
      <c r="AH24" s="8"/>
      <c r="AI24" s="8"/>
      <c r="AJ24" s="8"/>
      <c r="AK24" s="8"/>
      <c r="AL24" s="8"/>
      <c r="AM24" s="8"/>
      <c r="AN24" s="8"/>
      <c r="AO24" s="8"/>
      <c r="AP24" s="8"/>
      <c r="AQ24" s="8"/>
      <c r="AR24" s="8"/>
      <c r="AS24" s="108"/>
      <c r="AT24" s="108"/>
      <c r="AU24" s="113"/>
      <c r="AV24" s="17"/>
      <c r="AW24" s="7"/>
      <c r="AX24" s="7" t="s">
        <v>64</v>
      </c>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row>
    <row r="25" spans="1:228" ht="12.75" customHeight="1" x14ac:dyDescent="0.2">
      <c r="A25" s="9"/>
      <c r="B25" s="9" t="s">
        <v>73</v>
      </c>
      <c r="C25" s="9" t="s">
        <v>431</v>
      </c>
      <c r="D25" s="16" t="s">
        <v>50</v>
      </c>
      <c r="E25" s="15" t="s">
        <v>77</v>
      </c>
      <c r="F25" s="15"/>
      <c r="G25" s="15" t="s">
        <v>78</v>
      </c>
      <c r="H25" s="15" t="s">
        <v>79</v>
      </c>
      <c r="I25" s="15" t="s">
        <v>74</v>
      </c>
      <c r="J25" s="15" t="s">
        <v>57</v>
      </c>
      <c r="K25" s="15">
        <v>100</v>
      </c>
      <c r="L25" s="9" t="s">
        <v>75</v>
      </c>
      <c r="M25" s="18" t="s">
        <v>60</v>
      </c>
      <c r="N25" s="9"/>
      <c r="O25" s="15" t="s">
        <v>76</v>
      </c>
      <c r="P25" s="9" t="s">
        <v>61</v>
      </c>
      <c r="Q25" s="18"/>
      <c r="R25" s="18"/>
      <c r="S25" s="18"/>
      <c r="T25" s="18">
        <v>598991000</v>
      </c>
      <c r="U25" s="18">
        <v>622950000</v>
      </c>
      <c r="V25" s="21">
        <v>663548784</v>
      </c>
      <c r="W25" s="116">
        <v>689116745</v>
      </c>
      <c r="X25" s="29"/>
      <c r="Y25" s="29"/>
      <c r="Z25" s="21"/>
      <c r="AA25" s="21"/>
      <c r="AB25" s="21"/>
      <c r="AC25" s="21"/>
      <c r="AD25" s="21"/>
      <c r="AE25" s="21"/>
      <c r="AF25" s="21"/>
      <c r="AG25" s="21"/>
      <c r="AH25" s="21"/>
      <c r="AI25" s="21"/>
      <c r="AJ25" s="21"/>
      <c r="AK25" s="21"/>
      <c r="AL25" s="21"/>
      <c r="AM25" s="21"/>
      <c r="AN25" s="21"/>
      <c r="AO25" s="21"/>
      <c r="AP25" s="21"/>
      <c r="AQ25" s="21"/>
      <c r="AR25" s="18"/>
      <c r="AS25" s="18">
        <f>SUM(Q25:Y25)</f>
        <v>2574606529</v>
      </c>
      <c r="AT25" s="18">
        <f t="shared" ref="AT25" si="1">AS25*1.12</f>
        <v>2883559312.4800005</v>
      </c>
      <c r="AU25" s="9"/>
      <c r="AV25" s="23" t="s">
        <v>433</v>
      </c>
      <c r="AW25" s="115" t="s">
        <v>432</v>
      </c>
      <c r="AX25" s="9" t="s">
        <v>64</v>
      </c>
      <c r="AY25" s="6"/>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row>
    <row r="26" spans="1:228" ht="12.75" customHeight="1" x14ac:dyDescent="0.2">
      <c r="A26" s="9"/>
      <c r="B26" s="21"/>
      <c r="C26" s="9"/>
      <c r="D26" s="12"/>
      <c r="E26" s="15"/>
      <c r="F26" s="15"/>
      <c r="G26" s="15"/>
      <c r="H26" s="15"/>
      <c r="I26" s="15"/>
      <c r="J26" s="15"/>
      <c r="K26" s="15"/>
      <c r="L26" s="9"/>
      <c r="M26" s="15"/>
      <c r="N26" s="15"/>
      <c r="O26" s="15"/>
      <c r="P26" s="9"/>
      <c r="Q26" s="31"/>
      <c r="R26" s="29"/>
      <c r="S26" s="29"/>
      <c r="T26" s="30"/>
      <c r="U26" s="18"/>
      <c r="V26" s="31"/>
      <c r="W26" s="29"/>
      <c r="X26" s="29"/>
      <c r="Y26" s="21"/>
      <c r="Z26" s="21"/>
      <c r="AA26" s="21"/>
      <c r="AB26" s="21"/>
      <c r="AC26" s="21"/>
      <c r="AD26" s="21"/>
      <c r="AE26" s="21"/>
      <c r="AF26" s="21"/>
      <c r="AG26" s="21"/>
      <c r="AH26" s="21"/>
      <c r="AI26" s="21"/>
      <c r="AJ26" s="21"/>
      <c r="AK26" s="21"/>
      <c r="AL26" s="21"/>
      <c r="AM26" s="21"/>
      <c r="AN26" s="21"/>
      <c r="AO26" s="21"/>
      <c r="AP26" s="21"/>
      <c r="AQ26" s="21"/>
      <c r="AR26" s="21"/>
      <c r="AS26" s="28"/>
      <c r="AT26" s="28"/>
      <c r="AU26" s="34"/>
      <c r="AV26" s="17"/>
      <c r="AW26" s="9"/>
      <c r="AX26" s="7"/>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row>
    <row r="27" spans="1:228" ht="12.75" customHeight="1" x14ac:dyDescent="0.2">
      <c r="A27" s="9"/>
      <c r="B27" s="21"/>
      <c r="C27" s="9"/>
      <c r="D27" s="12"/>
      <c r="E27" s="15"/>
      <c r="F27" s="15"/>
      <c r="G27" s="15"/>
      <c r="H27" s="15"/>
      <c r="I27" s="15"/>
      <c r="J27" s="15"/>
      <c r="K27" s="15"/>
      <c r="L27" s="9"/>
      <c r="M27" s="15"/>
      <c r="N27" s="15"/>
      <c r="O27" s="15"/>
      <c r="P27" s="9"/>
      <c r="Q27" s="31"/>
      <c r="R27" s="29"/>
      <c r="S27" s="29"/>
      <c r="T27" s="30"/>
      <c r="U27" s="18"/>
      <c r="V27" s="31"/>
      <c r="W27" s="29"/>
      <c r="X27" s="29"/>
      <c r="Y27" s="21"/>
      <c r="Z27" s="21"/>
      <c r="AA27" s="21"/>
      <c r="AB27" s="21"/>
      <c r="AC27" s="21"/>
      <c r="AD27" s="21"/>
      <c r="AE27" s="21"/>
      <c r="AF27" s="21"/>
      <c r="AG27" s="21"/>
      <c r="AH27" s="21"/>
      <c r="AI27" s="21"/>
      <c r="AJ27" s="21"/>
      <c r="AK27" s="21"/>
      <c r="AL27" s="21"/>
      <c r="AM27" s="21"/>
      <c r="AN27" s="21"/>
      <c r="AO27" s="21"/>
      <c r="AP27" s="21"/>
      <c r="AQ27" s="21"/>
      <c r="AR27" s="21"/>
      <c r="AS27" s="28"/>
      <c r="AT27" s="28"/>
      <c r="AU27" s="34"/>
      <c r="AV27" s="17"/>
      <c r="AW27" s="9"/>
      <c r="AX27" s="7"/>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row>
    <row r="28" spans="1:228" ht="13.15" customHeight="1" x14ac:dyDescent="0.2">
      <c r="A28" s="7"/>
      <c r="B28" s="21"/>
      <c r="C28" s="106" t="s">
        <v>363</v>
      </c>
      <c r="D28" s="12"/>
      <c r="E28" s="15"/>
      <c r="F28" s="15"/>
      <c r="G28" s="15"/>
      <c r="H28" s="15"/>
      <c r="I28" s="15"/>
      <c r="J28" s="15"/>
      <c r="K28" s="15"/>
      <c r="L28" s="9"/>
      <c r="M28" s="15"/>
      <c r="N28" s="15"/>
      <c r="O28" s="15"/>
      <c r="P28" s="9"/>
      <c r="Q28" s="18"/>
      <c r="R28" s="112"/>
      <c r="S28" s="112"/>
      <c r="T28" s="107"/>
      <c r="U28" s="10"/>
      <c r="V28" s="10"/>
      <c r="W28" s="112"/>
      <c r="X28" s="112"/>
      <c r="Y28" s="8"/>
      <c r="Z28" s="8"/>
      <c r="AA28" s="8"/>
      <c r="AB28" s="8"/>
      <c r="AC28" s="8"/>
      <c r="AD28" s="8"/>
      <c r="AE28" s="8"/>
      <c r="AF28" s="8"/>
      <c r="AG28" s="8"/>
      <c r="AH28" s="8"/>
      <c r="AI28" s="8"/>
      <c r="AJ28" s="8"/>
      <c r="AK28" s="8"/>
      <c r="AL28" s="8"/>
      <c r="AM28" s="8"/>
      <c r="AN28" s="8"/>
      <c r="AO28" s="8"/>
      <c r="AP28" s="8"/>
      <c r="AQ28" s="8"/>
      <c r="AR28" s="8"/>
      <c r="AS28" s="108">
        <f>SUM(AS25:AS27)</f>
        <v>2574606529</v>
      </c>
      <c r="AT28" s="108">
        <f>SUM(AT25:AT27)</f>
        <v>2883559312.4800005</v>
      </c>
      <c r="AU28" s="113"/>
      <c r="AV28" s="17"/>
      <c r="AW28" s="7"/>
      <c r="AX28" s="7" t="s">
        <v>64</v>
      </c>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row>
    <row r="29" spans="1:228" ht="13.15" customHeight="1" x14ac:dyDescent="0.2">
      <c r="A29" s="26"/>
      <c r="B29" s="82"/>
      <c r="C29" s="4"/>
      <c r="D29" s="83"/>
      <c r="E29" s="84"/>
      <c r="F29" s="84"/>
      <c r="G29" s="84"/>
      <c r="H29" s="84"/>
      <c r="I29" s="84"/>
      <c r="J29" s="84"/>
      <c r="K29" s="84"/>
      <c r="L29" s="2"/>
      <c r="M29" s="84"/>
      <c r="N29" s="84"/>
      <c r="O29" s="84"/>
      <c r="P29" s="2"/>
      <c r="Q29" s="37"/>
      <c r="R29" s="85"/>
      <c r="S29" s="85"/>
      <c r="T29" s="86"/>
      <c r="U29" s="87"/>
      <c r="V29" s="87"/>
      <c r="W29" s="85"/>
      <c r="X29" s="85"/>
      <c r="Y29" s="88"/>
      <c r="Z29" s="88"/>
      <c r="AA29" s="88"/>
      <c r="AB29" s="88"/>
      <c r="AC29" s="88"/>
      <c r="AD29" s="88"/>
      <c r="AE29" s="88"/>
      <c r="AF29" s="88"/>
      <c r="AG29" s="88"/>
      <c r="AH29" s="88"/>
      <c r="AI29" s="88"/>
      <c r="AJ29" s="88"/>
      <c r="AK29" s="88"/>
      <c r="AL29" s="88"/>
      <c r="AM29" s="88"/>
      <c r="AN29" s="88"/>
      <c r="AO29" s="88"/>
      <c r="AP29" s="88"/>
      <c r="AQ29" s="88"/>
      <c r="AR29" s="88"/>
      <c r="AS29" s="89"/>
      <c r="AT29" s="89"/>
      <c r="AU29" s="90"/>
      <c r="AV29" s="91"/>
      <c r="AW29" s="26"/>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row>
    <row r="31" spans="1:228" s="38" customFormat="1" x14ac:dyDescent="0.2">
      <c r="A31" s="61"/>
      <c r="C31" s="61"/>
      <c r="D31" s="1" t="s">
        <v>428</v>
      </c>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92"/>
      <c r="AT31" s="92"/>
      <c r="AU31" s="61"/>
      <c r="AV31" s="92"/>
      <c r="AW31" s="61"/>
      <c r="AX31" s="44"/>
      <c r="AY31" s="93"/>
      <c r="AZ31" s="93"/>
      <c r="BA31" s="94"/>
    </row>
    <row r="32" spans="1:228" s="38" customFormat="1" x14ac:dyDescent="0.2">
      <c r="A32" s="61"/>
      <c r="C32" s="1"/>
      <c r="D32" s="1" t="s">
        <v>92</v>
      </c>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9"/>
      <c r="AT32" s="19"/>
      <c r="AU32" s="1"/>
      <c r="AV32" s="3"/>
      <c r="AW32" s="1"/>
      <c r="AX32" s="44"/>
      <c r="AY32" s="93"/>
      <c r="AZ32" s="93"/>
      <c r="BA32" s="94"/>
    </row>
    <row r="33" spans="1:53" s="38" customFormat="1" x14ac:dyDescent="0.2">
      <c r="A33" s="61"/>
      <c r="C33" s="1"/>
      <c r="D33" s="1" t="s">
        <v>93</v>
      </c>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3"/>
      <c r="AT33" s="3"/>
      <c r="AU33" s="1"/>
      <c r="AV33" s="3"/>
      <c r="AW33" s="1"/>
      <c r="AX33" s="44"/>
      <c r="AY33" s="93"/>
      <c r="AZ33" s="93"/>
      <c r="BA33" s="94"/>
    </row>
    <row r="34" spans="1:53" s="38" customFormat="1" x14ac:dyDescent="0.2">
      <c r="A34" s="61"/>
      <c r="C34" s="1"/>
      <c r="D34" s="1" t="s">
        <v>94</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3"/>
      <c r="AT34" s="3"/>
      <c r="AU34" s="1"/>
      <c r="AV34" s="3"/>
      <c r="AW34" s="33"/>
      <c r="AX34" s="44"/>
      <c r="AY34" s="93"/>
      <c r="AZ34" s="93"/>
      <c r="BA34" s="94"/>
    </row>
    <row r="35" spans="1:53" s="38" customFormat="1" x14ac:dyDescent="0.2">
      <c r="A35" s="61"/>
      <c r="C35" s="1"/>
      <c r="D35" s="1" t="s">
        <v>95</v>
      </c>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3"/>
      <c r="AT35" s="3"/>
      <c r="AU35" s="1"/>
      <c r="AV35" s="3"/>
      <c r="AW35" s="1"/>
      <c r="AX35" s="44"/>
      <c r="AY35" s="93"/>
      <c r="AZ35" s="93"/>
      <c r="BA35" s="94"/>
    </row>
    <row r="36" spans="1:53" s="38" customFormat="1" x14ac:dyDescent="0.2">
      <c r="A36" s="61"/>
      <c r="C36" s="1">
        <v>1</v>
      </c>
      <c r="D36" s="1" t="s">
        <v>96</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3"/>
      <c r="AT36" s="3"/>
      <c r="AU36" s="1"/>
      <c r="AV36" s="3"/>
      <c r="AW36" s="1"/>
      <c r="AX36" s="44"/>
      <c r="AY36" s="93"/>
      <c r="AZ36" s="93"/>
      <c r="BA36" s="94"/>
    </row>
    <row r="37" spans="1:53" s="38" customFormat="1" x14ac:dyDescent="0.2">
      <c r="A37" s="61"/>
      <c r="C37" s="1"/>
      <c r="D37" s="1" t="s">
        <v>97</v>
      </c>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3"/>
      <c r="AT37" s="3"/>
      <c r="AU37" s="1"/>
      <c r="AV37" s="3"/>
      <c r="AW37" s="1"/>
      <c r="AX37" s="44"/>
      <c r="AY37" s="93"/>
      <c r="AZ37" s="93"/>
      <c r="BA37" s="94"/>
    </row>
    <row r="38" spans="1:53" s="38" customFormat="1" x14ac:dyDescent="0.2">
      <c r="A38" s="61"/>
      <c r="C38" s="1"/>
      <c r="D38" s="1" t="s">
        <v>98</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3"/>
      <c r="AT38" s="3"/>
      <c r="AU38" s="1"/>
      <c r="AV38" s="3"/>
      <c r="AW38" s="1"/>
      <c r="AX38" s="44"/>
      <c r="AY38" s="93"/>
      <c r="AZ38" s="93"/>
      <c r="BA38" s="94"/>
    </row>
    <row r="39" spans="1:53" s="38" customFormat="1" x14ac:dyDescent="0.2">
      <c r="A39" s="61"/>
      <c r="C39" s="1"/>
      <c r="D39" s="1" t="s">
        <v>99</v>
      </c>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3"/>
      <c r="AT39" s="3"/>
      <c r="AU39" s="1"/>
      <c r="AV39" s="3"/>
      <c r="AW39" s="1"/>
      <c r="AX39" s="44"/>
      <c r="AY39" s="93"/>
      <c r="AZ39" s="93"/>
      <c r="BA39" s="94"/>
    </row>
    <row r="40" spans="1:53" s="38" customFormat="1" x14ac:dyDescent="0.2">
      <c r="A40" s="61"/>
      <c r="C40" s="1"/>
      <c r="D40" s="1" t="s">
        <v>100</v>
      </c>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3"/>
      <c r="AT40" s="3"/>
      <c r="AU40" s="1"/>
      <c r="AV40" s="3"/>
      <c r="AW40" s="1"/>
      <c r="AX40" s="44"/>
      <c r="AY40" s="93"/>
      <c r="AZ40" s="93"/>
      <c r="BA40" s="94"/>
    </row>
    <row r="41" spans="1:53" s="38" customFormat="1" x14ac:dyDescent="0.2">
      <c r="A41" s="61"/>
      <c r="C41" s="1"/>
      <c r="D41" s="1" t="s">
        <v>101</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3"/>
      <c r="AT41" s="3"/>
      <c r="AU41" s="1"/>
      <c r="AV41" s="3"/>
      <c r="AW41" s="1"/>
      <c r="AX41" s="44"/>
      <c r="AY41" s="93"/>
      <c r="AZ41" s="93"/>
      <c r="BA41" s="94"/>
    </row>
    <row r="42" spans="1:53" s="38" customFormat="1" x14ac:dyDescent="0.2">
      <c r="A42" s="61"/>
      <c r="C42" s="1"/>
      <c r="D42" s="1" t="s">
        <v>102</v>
      </c>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3"/>
      <c r="AT42" s="3"/>
      <c r="AU42" s="1"/>
      <c r="AV42" s="3"/>
      <c r="AW42" s="1"/>
      <c r="AX42" s="44"/>
      <c r="AY42" s="93"/>
      <c r="AZ42" s="93"/>
      <c r="BA42" s="94"/>
    </row>
    <row r="43" spans="1:53" s="38" customFormat="1" x14ac:dyDescent="0.2">
      <c r="A43" s="61"/>
      <c r="C43" s="1"/>
      <c r="D43" s="1" t="s">
        <v>103</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3"/>
      <c r="AT43" s="3"/>
      <c r="AU43" s="1"/>
      <c r="AV43" s="3"/>
      <c r="AW43" s="1"/>
      <c r="AX43" s="44"/>
      <c r="AY43" s="93"/>
      <c r="AZ43" s="93"/>
      <c r="BA43" s="94"/>
    </row>
    <row r="44" spans="1:53" s="38" customFormat="1" x14ac:dyDescent="0.2">
      <c r="A44" s="61"/>
      <c r="C44" s="1"/>
      <c r="D44" s="1" t="s">
        <v>104</v>
      </c>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3"/>
      <c r="AT44" s="3"/>
      <c r="AU44" s="1"/>
      <c r="AV44" s="3"/>
      <c r="AW44" s="1"/>
      <c r="AX44" s="44"/>
      <c r="AY44" s="93"/>
      <c r="AZ44" s="93"/>
      <c r="BA44" s="94"/>
    </row>
    <row r="45" spans="1:53" s="38" customFormat="1" x14ac:dyDescent="0.2">
      <c r="A45" s="61"/>
      <c r="C45" s="1"/>
      <c r="D45" s="1" t="s">
        <v>105</v>
      </c>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3"/>
      <c r="AT45" s="3"/>
      <c r="AU45" s="1"/>
      <c r="AV45" s="3"/>
      <c r="AW45" s="1"/>
      <c r="AX45" s="44"/>
      <c r="AY45" s="93"/>
      <c r="AZ45" s="93"/>
      <c r="BA45" s="94"/>
    </row>
    <row r="46" spans="1:53" s="38" customFormat="1" x14ac:dyDescent="0.2">
      <c r="A46" s="61"/>
      <c r="C46" s="1"/>
      <c r="D46" s="1" t="s">
        <v>106</v>
      </c>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3"/>
      <c r="AT46" s="3"/>
      <c r="AU46" s="1"/>
      <c r="AV46" s="3"/>
      <c r="AW46" s="1"/>
      <c r="AX46" s="44"/>
      <c r="AY46" s="93"/>
      <c r="AZ46" s="93"/>
      <c r="BA46" s="94"/>
    </row>
    <row r="47" spans="1:53" s="38" customFormat="1" x14ac:dyDescent="0.2">
      <c r="A47" s="61"/>
      <c r="C47" s="1"/>
      <c r="D47" s="1" t="s">
        <v>107</v>
      </c>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3"/>
      <c r="AT47" s="3"/>
      <c r="AU47" s="1"/>
      <c r="AV47" s="3"/>
      <c r="AW47" s="1"/>
      <c r="AX47" s="44"/>
      <c r="AY47" s="93"/>
      <c r="AZ47" s="93"/>
      <c r="BA47" s="94"/>
    </row>
    <row r="48" spans="1:53" s="38" customFormat="1" x14ac:dyDescent="0.2">
      <c r="A48" s="61"/>
      <c r="C48" s="1"/>
      <c r="D48" s="1" t="s">
        <v>108</v>
      </c>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3"/>
      <c r="AT48" s="3"/>
      <c r="AU48" s="1"/>
      <c r="AV48" s="3"/>
      <c r="AW48" s="1"/>
      <c r="AX48" s="44"/>
      <c r="AY48" s="93"/>
      <c r="AZ48" s="93"/>
      <c r="BA48" s="94"/>
    </row>
    <row r="49" spans="1:53" s="38" customFormat="1" x14ac:dyDescent="0.2">
      <c r="A49" s="61"/>
      <c r="C49" s="1"/>
      <c r="D49" s="1" t="s">
        <v>109</v>
      </c>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3"/>
      <c r="AT49" s="3"/>
      <c r="AU49" s="1"/>
      <c r="AV49" s="3"/>
      <c r="AW49" s="1"/>
      <c r="AX49" s="44"/>
      <c r="AY49" s="93"/>
      <c r="AZ49" s="93"/>
      <c r="BA49" s="94"/>
    </row>
    <row r="50" spans="1:53" s="38" customFormat="1" x14ac:dyDescent="0.2">
      <c r="A50" s="61"/>
      <c r="C50" s="1">
        <v>2</v>
      </c>
      <c r="D50" s="1" t="s">
        <v>110</v>
      </c>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3"/>
      <c r="AT50" s="3"/>
      <c r="AU50" s="1"/>
      <c r="AV50" s="3"/>
      <c r="AW50" s="1"/>
      <c r="AX50" s="44"/>
      <c r="AY50" s="93"/>
      <c r="AZ50" s="93"/>
      <c r="BA50" s="94"/>
    </row>
    <row r="51" spans="1:53" s="38" customFormat="1" x14ac:dyDescent="0.2">
      <c r="A51" s="61"/>
      <c r="C51" s="1">
        <v>3</v>
      </c>
      <c r="D51" s="1" t="s">
        <v>111</v>
      </c>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3"/>
      <c r="AT51" s="3"/>
      <c r="AU51" s="1"/>
      <c r="AV51" s="3"/>
      <c r="AW51" s="1"/>
      <c r="AX51" s="44"/>
      <c r="AY51" s="93"/>
      <c r="AZ51" s="93"/>
      <c r="BA51" s="94"/>
    </row>
    <row r="52" spans="1:53" s="38" customFormat="1" x14ac:dyDescent="0.2">
      <c r="A52" s="61"/>
      <c r="C52" s="1">
        <v>4</v>
      </c>
      <c r="D52" s="1" t="s">
        <v>112</v>
      </c>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3"/>
      <c r="AT52" s="3"/>
      <c r="AU52" s="1"/>
      <c r="AV52" s="3"/>
      <c r="AW52" s="1"/>
      <c r="AX52" s="44"/>
      <c r="AY52" s="93"/>
      <c r="AZ52" s="93"/>
      <c r="BA52" s="94"/>
    </row>
    <row r="53" spans="1:53" s="38" customFormat="1" x14ac:dyDescent="0.2">
      <c r="A53" s="61"/>
      <c r="C53" s="1">
        <v>5</v>
      </c>
      <c r="D53" s="1" t="s">
        <v>113</v>
      </c>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3"/>
      <c r="AT53" s="3"/>
      <c r="AU53" s="1"/>
      <c r="AV53" s="3"/>
      <c r="AW53" s="1"/>
      <c r="AX53" s="44"/>
      <c r="AY53" s="93"/>
      <c r="AZ53" s="93"/>
      <c r="BA53" s="94"/>
    </row>
    <row r="54" spans="1:53" s="38" customFormat="1" x14ac:dyDescent="0.2">
      <c r="A54" s="61"/>
      <c r="C54" s="1">
        <v>6</v>
      </c>
      <c r="D54" s="1" t="s">
        <v>114</v>
      </c>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3"/>
      <c r="AT54" s="3"/>
      <c r="AU54" s="1"/>
      <c r="AV54" s="3"/>
      <c r="AW54" s="1"/>
      <c r="AX54" s="44"/>
      <c r="AY54" s="93"/>
      <c r="AZ54" s="93"/>
      <c r="BA54" s="94"/>
    </row>
    <row r="55" spans="1:53" s="38" customFormat="1" x14ac:dyDescent="0.2">
      <c r="A55" s="61"/>
      <c r="C55" s="1">
        <v>7</v>
      </c>
      <c r="D55" s="1" t="s">
        <v>115</v>
      </c>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3"/>
      <c r="AT55" s="3"/>
      <c r="AU55" s="1"/>
      <c r="AV55" s="3"/>
      <c r="AW55" s="1"/>
      <c r="AX55" s="44"/>
      <c r="AY55" s="93"/>
      <c r="AZ55" s="93"/>
      <c r="BA55" s="94"/>
    </row>
    <row r="56" spans="1:53" s="38" customFormat="1" x14ac:dyDescent="0.2">
      <c r="A56" s="61"/>
      <c r="C56" s="1">
        <v>8</v>
      </c>
      <c r="D56" s="1" t="s">
        <v>116</v>
      </c>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3"/>
      <c r="AT56" s="3"/>
      <c r="AU56" s="1"/>
      <c r="AV56" s="3"/>
      <c r="AW56" s="1"/>
      <c r="AX56" s="44"/>
      <c r="AY56" s="93"/>
      <c r="AZ56" s="93"/>
      <c r="BA56" s="94"/>
    </row>
    <row r="57" spans="1:53" s="38" customFormat="1" ht="24.75" customHeight="1" x14ac:dyDescent="0.2">
      <c r="A57" s="61"/>
      <c r="C57" s="1">
        <v>9</v>
      </c>
      <c r="D57" s="159" t="s">
        <v>117</v>
      </c>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44"/>
      <c r="AY57" s="93"/>
      <c r="AZ57" s="93"/>
      <c r="BA57" s="94"/>
    </row>
    <row r="58" spans="1:53" s="38" customFormat="1" x14ac:dyDescent="0.2">
      <c r="A58" s="61"/>
      <c r="C58" s="1">
        <v>10</v>
      </c>
      <c r="D58" s="1" t="s">
        <v>118</v>
      </c>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3"/>
      <c r="AT58" s="3"/>
      <c r="AU58" s="1"/>
      <c r="AV58" s="3"/>
      <c r="AW58" s="1"/>
      <c r="AX58" s="44"/>
      <c r="AY58" s="93"/>
      <c r="AZ58" s="93"/>
      <c r="BA58" s="94"/>
    </row>
    <row r="59" spans="1:53" s="38" customFormat="1" x14ac:dyDescent="0.2">
      <c r="A59" s="6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3"/>
      <c r="AT59" s="3"/>
      <c r="AU59" s="1"/>
      <c r="AV59" s="3"/>
      <c r="AW59" s="1"/>
      <c r="AX59" s="44"/>
      <c r="AY59" s="93"/>
      <c r="AZ59" s="93"/>
      <c r="BA59" s="94"/>
    </row>
    <row r="60" spans="1:53" s="38" customFormat="1" x14ac:dyDescent="0.2">
      <c r="A60" s="61"/>
      <c r="C60" s="1">
        <v>11</v>
      </c>
      <c r="D60" s="1" t="s">
        <v>119</v>
      </c>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3"/>
      <c r="AT60" s="3"/>
      <c r="AU60" s="1"/>
      <c r="AV60" s="3"/>
      <c r="AW60" s="1"/>
      <c r="AX60" s="44"/>
      <c r="AY60" s="93"/>
      <c r="AZ60" s="93"/>
      <c r="BA60" s="94"/>
    </row>
    <row r="61" spans="1:53" s="38" customFormat="1" x14ac:dyDescent="0.2">
      <c r="A61" s="61"/>
      <c r="C61" s="1">
        <v>12</v>
      </c>
      <c r="D61" s="1" t="s">
        <v>120</v>
      </c>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3"/>
      <c r="AT61" s="3"/>
      <c r="AU61" s="1"/>
      <c r="AV61" s="3"/>
      <c r="AW61" s="1"/>
      <c r="AX61" s="44"/>
      <c r="AY61" s="93"/>
      <c r="AZ61" s="93"/>
      <c r="BA61" s="94"/>
    </row>
    <row r="62" spans="1:53" s="38" customFormat="1" x14ac:dyDescent="0.2">
      <c r="A62" s="61"/>
      <c r="C62" s="1">
        <v>13</v>
      </c>
      <c r="D62" s="1" t="s">
        <v>121</v>
      </c>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3"/>
      <c r="AT62" s="3"/>
      <c r="AU62" s="1"/>
      <c r="AV62" s="3"/>
      <c r="AW62" s="1"/>
      <c r="AX62" s="44"/>
      <c r="AY62" s="93"/>
      <c r="AZ62" s="93"/>
      <c r="BA62" s="94"/>
    </row>
    <row r="63" spans="1:53" s="38" customFormat="1" x14ac:dyDescent="0.2">
      <c r="A63" s="61"/>
      <c r="C63" s="1">
        <v>14</v>
      </c>
      <c r="D63" s="1" t="s">
        <v>122</v>
      </c>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3"/>
      <c r="AT63" s="3"/>
      <c r="AU63" s="1"/>
      <c r="AV63" s="3"/>
      <c r="AW63" s="1"/>
      <c r="AX63" s="44"/>
      <c r="AY63" s="93"/>
      <c r="AZ63" s="93"/>
      <c r="BA63" s="94"/>
    </row>
    <row r="64" spans="1:53" s="38" customFormat="1" x14ac:dyDescent="0.2">
      <c r="A64" s="61"/>
      <c r="C64" s="1">
        <v>15</v>
      </c>
      <c r="D64" s="1" t="s">
        <v>123</v>
      </c>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3"/>
      <c r="AT64" s="3"/>
      <c r="AU64" s="1"/>
      <c r="AV64" s="3"/>
      <c r="AW64" s="1"/>
      <c r="AX64" s="44"/>
      <c r="AY64" s="93"/>
      <c r="AZ64" s="93"/>
      <c r="BA64" s="94"/>
    </row>
    <row r="65" spans="1:53" s="38" customFormat="1" x14ac:dyDescent="0.2">
      <c r="A65" s="61"/>
      <c r="C65" s="1" t="s">
        <v>124</v>
      </c>
      <c r="D65" s="1" t="s">
        <v>125</v>
      </c>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3"/>
      <c r="AT65" s="3"/>
      <c r="AU65" s="1"/>
      <c r="AV65" s="3"/>
      <c r="AW65" s="1"/>
      <c r="AX65" s="44"/>
      <c r="AY65" s="93"/>
      <c r="AZ65" s="93"/>
      <c r="BA65" s="94"/>
    </row>
    <row r="66" spans="1:53" s="38" customFormat="1" ht="26.25" customHeight="1" x14ac:dyDescent="0.2">
      <c r="A66" s="61"/>
      <c r="C66" s="1">
        <v>18</v>
      </c>
      <c r="D66" s="159" t="s">
        <v>126</v>
      </c>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44"/>
      <c r="AY66" s="93"/>
      <c r="AZ66" s="93"/>
      <c r="BA66" s="94"/>
    </row>
    <row r="67" spans="1:53" s="38" customFormat="1" x14ac:dyDescent="0.2">
      <c r="A67" s="61"/>
      <c r="C67" s="1">
        <v>19</v>
      </c>
      <c r="D67" s="1" t="s">
        <v>127</v>
      </c>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3"/>
      <c r="AT67" s="3"/>
      <c r="AU67" s="1"/>
      <c r="AV67" s="3"/>
      <c r="AW67" s="1"/>
      <c r="AX67" s="44"/>
      <c r="AY67" s="93"/>
      <c r="AZ67" s="93"/>
      <c r="BA67" s="94"/>
    </row>
    <row r="68" spans="1:53" s="38" customFormat="1" x14ac:dyDescent="0.2">
      <c r="A68" s="61"/>
      <c r="C68" s="1">
        <v>20</v>
      </c>
      <c r="D68" s="1" t="s">
        <v>429</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3"/>
      <c r="AT68" s="3"/>
      <c r="AU68" s="1"/>
      <c r="AV68" s="3"/>
      <c r="AW68" s="1"/>
      <c r="AX68" s="44"/>
      <c r="AY68" s="93"/>
      <c r="AZ68" s="93"/>
      <c r="BA68" s="94"/>
    </row>
    <row r="69" spans="1:53" s="95" customFormat="1" ht="13.15" customHeight="1" x14ac:dyDescent="0.2">
      <c r="B69" s="83"/>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3"/>
      <c r="AT69" s="3"/>
      <c r="AU69" s="1"/>
      <c r="AV69" s="3"/>
      <c r="AW69" s="1"/>
      <c r="AX69" s="96"/>
      <c r="AY69" s="97"/>
      <c r="AZ69" s="97"/>
      <c r="BA69" s="98"/>
    </row>
  </sheetData>
  <protectedRanges>
    <protectedRange algorithmName="SHA-512" hashValue="4i0Rv6QPFBkN5x7CXeoWnu3AeEiVndB4AF3NT3/S7EdC/dcWPKOQMYb4m0gsjzNyOx8BsTuGSurcXK+kK1sG7Q==" saltValue="IO1oI4uYinT908lvjr53LA==" spinCount="100000" sqref="B19" name="Айгуль_41_1_1_1_1"/>
    <protectedRange algorithmName="SHA-512" hashValue="4i0Rv6QPFBkN5x7CXeoWnu3AeEiVndB4AF3NT3/S7EdC/dcWPKOQMYb4m0gsjzNyOx8BsTuGSurcXK+kK1sG7Q==" saltValue="IO1oI4uYinT908lvjr53LA==" spinCount="100000" sqref="B25" name="Айгуль_41_1_1_1_1_1"/>
  </protectedRanges>
  <mergeCells count="26">
    <mergeCell ref="I4:I5"/>
    <mergeCell ref="J4:J5"/>
    <mergeCell ref="K4:K5"/>
    <mergeCell ref="L4:L5"/>
    <mergeCell ref="A4:A5"/>
    <mergeCell ref="B4:B5"/>
    <mergeCell ref="C4:C5"/>
    <mergeCell ref="D4:D5"/>
    <mergeCell ref="E4:E5"/>
    <mergeCell ref="F4:F5"/>
    <mergeCell ref="D57:AW57"/>
    <mergeCell ref="D66:AW66"/>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70:F1048576 F30 F3:F6">
    <cfRule type="duplicateValues" dxfId="7" priority="7"/>
  </conditionalFormatting>
  <conditionalFormatting sqref="F12 F7:F8">
    <cfRule type="duplicateValues" dxfId="6" priority="8"/>
  </conditionalFormatting>
  <conditionalFormatting sqref="F10">
    <cfRule type="duplicateValues" dxfId="5" priority="6"/>
  </conditionalFormatting>
  <conditionalFormatting sqref="F11">
    <cfRule type="duplicateValues" dxfId="4" priority="5"/>
  </conditionalFormatting>
  <conditionalFormatting sqref="F14">
    <cfRule type="duplicateValues" dxfId="3" priority="4"/>
  </conditionalFormatting>
  <conditionalFormatting sqref="F15">
    <cfRule type="duplicateValues" dxfId="2" priority="3"/>
  </conditionalFormatting>
  <conditionalFormatting sqref="F19">
    <cfRule type="duplicateValues" dxfId="1" priority="2"/>
  </conditionalFormatting>
  <conditionalFormatting sqref="F25">
    <cfRule type="duplicateValues" dxfId="0" priority="1"/>
  </conditionalFormatting>
  <pageMargins left="0.70866141732283472" right="0.70866141732283472" top="0.74803149606299213" bottom="0.74803149606299213" header="0.31496062992125984" footer="0.31496062992125984"/>
  <pageSetup paperSize="8"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#59 новая форма</vt:lpstr>
      <vt:lpstr>№59 старая форма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2018-01-12T05:35:08Z</cp:lastPrinted>
  <dcterms:created xsi:type="dcterms:W3CDTF">2017-05-02T05:10:22Z</dcterms:created>
  <dcterms:modified xsi:type="dcterms:W3CDTF">2018-01-16T12:01:50Z</dcterms:modified>
</cp:coreProperties>
</file>