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X129" i="1" l="1"/>
  <c r="X130" i="1" s="1"/>
  <c r="X131" i="1" s="1"/>
  <c r="X124" i="1"/>
  <c r="X125" i="1" s="1"/>
  <c r="X126" i="1" s="1"/>
  <c r="W130" i="1"/>
  <c r="W131" i="1" s="1"/>
  <c r="W125" i="1"/>
  <c r="W126" i="1" s="1"/>
  <c r="X108" i="1" l="1"/>
  <c r="W108" i="1"/>
  <c r="X109" i="1"/>
  <c r="W109" i="1"/>
  <c r="X107" i="1"/>
  <c r="X101" i="1"/>
  <c r="W101" i="1"/>
  <c r="X100" i="1"/>
  <c r="W100" i="1"/>
  <c r="X118" i="1" l="1"/>
  <c r="X119" i="1" s="1"/>
  <c r="X120" i="1" s="1"/>
  <c r="X113" i="1"/>
  <c r="X114" i="1" s="1"/>
  <c r="X115" i="1" s="1"/>
  <c r="W119" i="1"/>
  <c r="W120" i="1" s="1"/>
  <c r="W114" i="1"/>
  <c r="W115" i="1" s="1"/>
  <c r="W105" i="1" l="1"/>
  <c r="W97" i="1"/>
  <c r="X96" i="1"/>
  <c r="X95" i="1"/>
  <c r="X104" i="1"/>
  <c r="X103" i="1"/>
  <c r="X105" i="1" s="1"/>
  <c r="W90" i="1"/>
  <c r="W91" i="1" s="1"/>
  <c r="X89" i="1"/>
  <c r="X88" i="1"/>
  <c r="X87" i="1"/>
  <c r="W83" i="1"/>
  <c r="W84" i="1" s="1"/>
  <c r="X82" i="1"/>
  <c r="X90" i="1" l="1"/>
  <c r="X91" i="1" s="1"/>
  <c r="X97" i="1"/>
  <c r="X83" i="1"/>
  <c r="X84" i="1" s="1"/>
  <c r="W77" i="1" l="1"/>
  <c r="W78" i="1" s="1"/>
  <c r="X76" i="1"/>
  <c r="X75" i="1"/>
  <c r="X74" i="1"/>
  <c r="X73" i="1"/>
  <c r="W68" i="1"/>
  <c r="X65" i="1"/>
  <c r="X68" i="1" l="1"/>
  <c r="X77" i="1"/>
  <c r="X78" i="1" s="1"/>
  <c r="W49" i="1" l="1"/>
  <c r="X46" i="1"/>
  <c r="W62" i="1"/>
  <c r="W69" i="1" s="1"/>
  <c r="W44" i="1"/>
  <c r="X61" i="1"/>
  <c r="X60" i="1"/>
  <c r="X59" i="1"/>
  <c r="X58" i="1"/>
  <c r="X57" i="1"/>
  <c r="X56" i="1"/>
  <c r="X55" i="1"/>
  <c r="X54" i="1"/>
  <c r="X53" i="1"/>
  <c r="X43" i="1"/>
  <c r="X42" i="1"/>
  <c r="X41" i="1"/>
  <c r="X40" i="1"/>
  <c r="X39" i="1"/>
  <c r="X38" i="1"/>
  <c r="X37" i="1"/>
  <c r="X36" i="1"/>
  <c r="X35" i="1"/>
  <c r="X34" i="1"/>
  <c r="W50" i="1" l="1"/>
  <c r="X49" i="1"/>
  <c r="X44" i="1"/>
  <c r="X62" i="1"/>
  <c r="X69" i="1" s="1"/>
  <c r="X50" i="1" l="1"/>
  <c r="X28" i="1" l="1"/>
  <c r="X27" i="1"/>
  <c r="W23" i="1" l="1"/>
  <c r="X22" i="1"/>
  <c r="X21" i="1"/>
  <c r="X23" i="1" l="1"/>
  <c r="W16" i="1"/>
  <c r="W17" i="1" s="1"/>
  <c r="X16" i="1" l="1"/>
  <c r="X17" i="1" s="1"/>
  <c r="X11" i="1"/>
  <c r="X12" i="1" s="1"/>
  <c r="W11" i="1" l="1"/>
  <c r="W12" i="1" s="1"/>
  <c r="W29" i="1"/>
  <c r="W30" i="1" s="1"/>
  <c r="W24" i="1"/>
  <c r="X29" i="1"/>
  <c r="X30" i="1" l="1"/>
  <c r="X24" i="1"/>
</calcChain>
</file>

<file path=xl/sharedStrings.xml><?xml version="1.0" encoding="utf-8"?>
<sst xmlns="http://schemas.openxmlformats.org/spreadsheetml/2006/main" count="868" uniqueCount="307">
  <si>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</si>
  <si>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</si>
  <si>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</si>
  <si>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</si>
  <si>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</si>
  <si>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</si>
  <si>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</si>
  <si>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</si>
  <si>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</si>
  <si>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</si>
  <si>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</si>
  <si>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</si>
  <si>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</si>
  <si>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</si>
  <si>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</si>
  <si>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</si>
  <si>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</si>
  <si>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</si>
  <si>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</si>
  <si>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</si>
  <si>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</si>
  <si>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</si>
  <si>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</si>
  <si>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</si>
  <si>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</si>
  <si>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</si>
  <si>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</si>
  <si>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</t>
  </si>
  <si>
    <t>3. Услуги</t>
  </si>
  <si>
    <t>итого по услугам</t>
  </si>
  <si>
    <t>итого исключить</t>
  </si>
  <si>
    <t>Включить следующие позиции</t>
  </si>
  <si>
    <t>итого включить</t>
  </si>
  <si>
    <t>Приложение 1</t>
  </si>
  <si>
    <t>Департамент газовых проектов</t>
  </si>
  <si>
    <t>АО "Эмбамунайгаз"</t>
  </si>
  <si>
    <t>ОТ</t>
  </si>
  <si>
    <t xml:space="preserve"> Атырауская область</t>
  </si>
  <si>
    <t>январь-декабрь</t>
  </si>
  <si>
    <t>г.Атырау, ул.Валиханова, 1</t>
  </si>
  <si>
    <t>декабрь 2013 года, январь 2014 года</t>
  </si>
  <si>
    <t>январь, февраль 2014 года</t>
  </si>
  <si>
    <t>ОИ</t>
  </si>
  <si>
    <t xml:space="preserve">Атырауская область </t>
  </si>
  <si>
    <t xml:space="preserve"> </t>
  </si>
  <si>
    <t>2. Работы</t>
  </si>
  <si>
    <t>итого по работам</t>
  </si>
  <si>
    <t>включить</t>
  </si>
  <si>
    <t>V  изменения и дополнения в План закупок товаров, работ и услуг АО "Эмбамунайгаз" на 2014 год</t>
  </si>
  <si>
    <t>Департамент геологии и геофизики</t>
  </si>
  <si>
    <t>106 Р</t>
  </si>
  <si>
    <t>74.90.21.05.10.10.00</t>
  </si>
  <si>
    <t>Разбивочные работы</t>
  </si>
  <si>
    <r>
      <t xml:space="preserve">Бөлу жұмыстары </t>
    </r>
    <r>
      <rPr>
        <sz val="10"/>
        <color theme="1"/>
        <rFont val="Times New Roman"/>
        <family val="1"/>
        <charset val="204"/>
      </rPr>
      <t> </t>
    </r>
  </si>
  <si>
    <t>Геодезические разбивочные работы</t>
  </si>
  <si>
    <r>
      <t xml:space="preserve">Геодезиялық бөлу жұмыстары </t>
    </r>
    <r>
      <rPr>
        <sz val="10"/>
        <color theme="1"/>
        <rFont val="Times New Roman"/>
        <family val="1"/>
        <charset val="204"/>
      </rPr>
      <t> </t>
    </r>
  </si>
  <si>
    <t>Строительство газопровода Акинген-Аккудык-Кисымбай</t>
  </si>
  <si>
    <t>Ақинген-Аққұдық-Қисымбай газ құбырының құрылысы</t>
  </si>
  <si>
    <t xml:space="preserve">апрель-декабрь </t>
  </si>
  <si>
    <t>Платежи в размере 90%. Окончательный расчет - после 100% исполнения обязательств с момента предоставления акта сверки взаимных расчетов и  отчета по местному содержанию</t>
  </si>
  <si>
    <t>107 Р</t>
  </si>
  <si>
    <t>Строительство газопровода Ю.З.Камышитовое-С.Балгимбаев</t>
  </si>
  <si>
    <t>Ю.З.Камышитовое-С.Балгимбаев газ құбырының құрылысы</t>
  </si>
  <si>
    <t>74.90.21.18.00.00.00</t>
  </si>
  <si>
    <t>Землеустроительные и земельно-кадастровые  работы</t>
  </si>
  <si>
    <t>Жерге  орналастыру және  жер-кадастрлық  жұмыстарын  жүргізудің  қызметтері</t>
  </si>
  <si>
    <t>Жерге  орналастыру және  жер-кадастрлық  жұмыстарын  жүргізу</t>
  </si>
  <si>
    <t>Землеустроительные  работы  на  отводимых  земельных  участках АО"Эмбамунайгаз"</t>
  </si>
  <si>
    <t>"Ембімұнайгаз" АҚ  бойынша  нысандардың  жерге  орналастыру  жұмыстары</t>
  </si>
  <si>
    <t>ЦП</t>
  </si>
  <si>
    <t>январь-февраль 2014 года</t>
  </si>
  <si>
    <t>Атырауская область</t>
  </si>
  <si>
    <t xml:space="preserve">февраль-апрель </t>
  </si>
  <si>
    <t>авансовый платеж - 0%, оставшаяся часть в течение 30 рабочих дней с момента подписания акта приема-передачи</t>
  </si>
  <si>
    <t>146 Р</t>
  </si>
  <si>
    <t>39.00.21.13.00.00.00</t>
  </si>
  <si>
    <t xml:space="preserve">Услуги по радиологическому обследованию </t>
  </si>
  <si>
    <t>Радиологиялық зерттеу қызметтері</t>
  </si>
  <si>
    <t>Проведение радиологического обследования с выявлением мощности излучения</t>
  </si>
  <si>
    <t>Радиологиялық сәулелену қуатын анықтау үшін зерттеуді  жүргізу</t>
  </si>
  <si>
    <t>Радиологические  измерения отводимых  земельных  участков под объекты  АО "Эмбамунайгаз"</t>
  </si>
  <si>
    <t>"Ембімұнайгаз" АҚ  бойынша  жерге орналастырылатын  нысандардың радиологиялық  өлшемдері</t>
  </si>
  <si>
    <t>февраль-декабрь</t>
  </si>
  <si>
    <t>302 У</t>
  </si>
  <si>
    <t>106-1 Р</t>
  </si>
  <si>
    <t>Разбивочные работы на строительство газопровода Акинген-Аккудык-Кисымбай</t>
  </si>
  <si>
    <t>Ақинген-Аққұдық-Қисымбай газ құбырының құрылысының бөлу жұмыстары  </t>
  </si>
  <si>
    <t>107-1 Р</t>
  </si>
  <si>
    <t>Разбивочные работы на строительство газопровода Ю.З.Камышитовое-С.Балгимбаев</t>
  </si>
  <si>
    <t>Ю.З.Камышитовое-С.Балгимбаев газ құбырының құрылысының бөлу жұмыстары</t>
  </si>
  <si>
    <t>февраль 2014 года</t>
  </si>
  <si>
    <t>столбец - 6,11</t>
  </si>
  <si>
    <t>Департамент энергетики</t>
  </si>
  <si>
    <t>28 Р</t>
  </si>
  <si>
    <t>43.22.11.17.00.00.00</t>
  </si>
  <si>
    <t>Работы по капитальному ремонту системы водоснабжения</t>
  </si>
  <si>
    <t xml:space="preserve">Сумен жабдықтау жүйесіне күрделі жөндеу жұмыстары </t>
  </si>
  <si>
    <t>Комплекс работ по капитальному ремонту системы водоснабжения с соблюдением требований и норм проведения ремонтных работ и заменой элементов системы</t>
  </si>
  <si>
    <t xml:space="preserve">Жөндеу жұмыстарын жүргізу және жүйе элементтерін алмастыру талаптары мен нормаларын сақтай отырып сумен жабдықтау жүйесіне күрделі жөндеу жүргізу бойынша кешенді жұмыстар </t>
  </si>
  <si>
    <t xml:space="preserve">Работы по реконструкции системы ГВС общежитий </t>
  </si>
  <si>
    <t xml:space="preserve">Жатақхана ЫСҚ жүйесін қайта жасау бойынша жұмыстар 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</si>
  <si>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</si>
  <si>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29 Р</t>
  </si>
  <si>
    <t>43.22.12.10.10.10.10</t>
  </si>
  <si>
    <t>Работы по монтажу инфракрасного лучистого отопления</t>
  </si>
  <si>
    <t xml:space="preserve">Инфрақызыл сәулелі жылуды монтаждау жұмыстары </t>
  </si>
  <si>
    <t>Комплекс работ по монтажу инфракрасного лучистого отопления</t>
  </si>
  <si>
    <t>Инфрақызыл сәулелі жылуды монтаждау бойынша кешенді жұмыстар</t>
  </si>
  <si>
    <t>Приобретение, монтаж и наладка инфакрасного лучистого отопления. Пусконаладочные работы</t>
  </si>
  <si>
    <t>Инфрақызыл сәулелі жылуды сатып алу, монтаждау және жөндеу. Іске қосу- жөндеу жұмыстары</t>
  </si>
  <si>
    <t>96 Р</t>
  </si>
  <si>
    <t>33.14.19.20.00.00.00</t>
  </si>
  <si>
    <t>Ремонт асинхронных электродвигателей</t>
  </si>
  <si>
    <t>Асинхронды электр қозғалтқыштарды жөндеу</t>
  </si>
  <si>
    <t>Капитальный ремонт высоковольтных электродвигателей</t>
  </si>
  <si>
    <t xml:space="preserve">Жоғары вольтты электр қозғалтқыштарын күрделі жөндеу </t>
  </si>
  <si>
    <t>декабрь 2013 года</t>
  </si>
  <si>
    <t>97 Р</t>
  </si>
  <si>
    <t>43.29.11.50.10.00.00</t>
  </si>
  <si>
    <t>Капитальный ремонт трансформатора с заменой обмоток</t>
  </si>
  <si>
    <t>Орамды алмастыру арқылы трансформаторды күрделі жөндеу</t>
  </si>
  <si>
    <t>Капитальный ремонт силовых трансформаторов 2500, 4000 кВа 35/10/6 кВ</t>
  </si>
  <si>
    <t>Кернеулікті  2500, 4000 кВа 35/10/6 кВтрансформаторларды күрделі жөндеу</t>
  </si>
  <si>
    <t>98 Р</t>
  </si>
  <si>
    <t>96.09.19.90.39.10.00</t>
  </si>
  <si>
    <t xml:space="preserve">Работы по восстановлению деталей наплавочным методом </t>
  </si>
  <si>
    <t xml:space="preserve">Қалтқы әдісімен бөлшектерді қалпына келтіру жұмыстары </t>
  </si>
  <si>
    <t>Работы по восстановлению деталей наплавочным методом</t>
  </si>
  <si>
    <t>Наплавка и расточка вала ротора высоковольтных электродвигателей</t>
  </si>
  <si>
    <t>Жоғары вольтты электр қозғалтқыштары роторының белдігінің қалтқысы</t>
  </si>
  <si>
    <t>99 Р</t>
  </si>
  <si>
    <t>33.14.19.12.00.00.00</t>
  </si>
  <si>
    <t>Ремонт, технический уход и обслуживание щитов управления</t>
  </si>
  <si>
    <t xml:space="preserve">Жөндеу, техникалық күтім және басқару қалқандарына қызмет көрсету </t>
  </si>
  <si>
    <t>Капитальный ремонт блоков управления  электровинтовых насосов и станков-качалок</t>
  </si>
  <si>
    <t>электр бұрандалы сораптар мен станок-тербелткіштерді басқару блоктарын күрделі жөндеу</t>
  </si>
  <si>
    <t>100 Р</t>
  </si>
  <si>
    <t>33.14.11.42.00.00.00</t>
  </si>
  <si>
    <t>Ремонт электрораспределительного оборудования</t>
  </si>
  <si>
    <t>Электр бөлгіш жабдықтарды жөндеу</t>
  </si>
  <si>
    <t xml:space="preserve">Демонтаж  существующего КРУН-6 кВ  с масляными выключателями, приобретение, монтаж и  наладка на  модернизированный КРУН-К8МК (18 ячеек)  6 кВ в блочно-модульном здании с утеплителем "Сендвич"  с вакуумными выключателями микропроцессорной защитой и заменой отходящих контрольных и силовых кабелей 6/0,4кВ  кабелей с концевыми муфтами. </t>
  </si>
  <si>
    <t xml:space="preserve">Қолданыстағы майлы сөндіргіштерімен КРУН-6 кВ бөлшектеу, сатып алу, монтаждау және КРУН-К8МК (18 ұяшық) модернизациялау блокты - модульді ғимаратта "Сендвич" жылытқышымен вакуумды қосқышты микропроцессорлы қорғаныспен және бақылаушы және кернеулі кабельдерді 6/0,4кВ ауыстыру шетінде муфтасы бармен </t>
  </si>
  <si>
    <t>101 Р</t>
  </si>
  <si>
    <t>102 Р</t>
  </si>
  <si>
    <t>33.20.42.12.10.05.00</t>
  </si>
  <si>
    <t>Работы по установке, монтажу и пуско-наладке программно-аппаратного комплекса</t>
  </si>
  <si>
    <t xml:space="preserve">Бағдарлама аппараттық кешенді орнату, монтаждау және іске қосу бойынша жұмыстар </t>
  </si>
  <si>
    <t xml:space="preserve">Приобретение, монтаж и наладка станции управления с частотным регулируемым приводом  </t>
  </si>
  <si>
    <t>Жиелікті реттеуші жетекпен басқару станциясын сатып алу, монтаждау және жөндеу</t>
  </si>
  <si>
    <t>103 Р</t>
  </si>
  <si>
    <t xml:space="preserve">Приобретение и замена  блоков трансформаторов напряжения (металлоконструкция в составе - Б35-35 и блока выключателя (металлоконструкция) в составе - Б35-51, блок опорных изоляторов (металлоконтрукция) в составе Б77/1,2 ПС-С </t>
  </si>
  <si>
    <t>Кернеу трансформаторының блоктарын сатып алу және алмастыру (металл құрылғы құрамында Б35-35 және сөндіргіш блогы (металл құрылғы) құрамында Б35-51, тіректі оқшаулағыштар блогы (металл құрылғы) құрамында Б77/1,2 ПС-С</t>
  </si>
  <si>
    <t>февраль, март 2014 года</t>
  </si>
  <si>
    <t>столбец 11,14</t>
  </si>
  <si>
    <t>столбец 11,14,20,21</t>
  </si>
  <si>
    <t>28-1 Р</t>
  </si>
  <si>
    <t>96-1 Р</t>
  </si>
  <si>
    <t>29-1 Р</t>
  </si>
  <si>
    <t>97-1 Р</t>
  </si>
  <si>
    <t>98-1 Р</t>
  </si>
  <si>
    <t>99-1 Р</t>
  </si>
  <si>
    <t>100-1 Р</t>
  </si>
  <si>
    <t>101-1 Р</t>
  </si>
  <si>
    <t>103-1 Р</t>
  </si>
  <si>
    <t>исключена</t>
  </si>
  <si>
    <t>82 У</t>
  </si>
  <si>
    <t>35.15.10.11.00.00.00</t>
  </si>
  <si>
    <t>Услуги по передаче и распределению электроэнергии</t>
  </si>
  <si>
    <t xml:space="preserve">Электр энергиясын беру және тарату бойынша қызметтер </t>
  </si>
  <si>
    <t>Услуги по передаче и распределению электроэнергии субъектами розничного рынка электрической энергии</t>
  </si>
  <si>
    <t xml:space="preserve">Электр энергиясының бөлшек нарығындағы субъектілермен электр энергиясын беру және тарату бойынша қызметтер </t>
  </si>
  <si>
    <t>Услуги электроснабжения  (электроэнергия и услуги по передаче и распределению электроэнергии)</t>
  </si>
  <si>
    <t>Электрмен жабдықтау қызметтері (электр энергиясы және электр энергиясын бөлу және тарату бойынша қызметтер)</t>
  </si>
  <si>
    <t>январь-сентябрь</t>
  </si>
  <si>
    <t>авансовый платеж  в размере - 100%.</t>
  </si>
  <si>
    <t>229 У</t>
  </si>
  <si>
    <t>74.90.20.22.10.05.00</t>
  </si>
  <si>
    <t>Услуги по проведению энергетической экспертизе</t>
  </si>
  <si>
    <t xml:space="preserve">Энергетикалық сараптама жасау бойынша қызметтер </t>
  </si>
  <si>
    <t>Услуги по госэнергоэкспертизе</t>
  </si>
  <si>
    <t xml:space="preserve">Мемэнергосараптама бойынша қызметтер </t>
  </si>
  <si>
    <t>230 У</t>
  </si>
  <si>
    <t>43.22.12.10.23.00.00</t>
  </si>
  <si>
    <t>Услуги по техническому обслуживанию энергетического оборудования</t>
  </si>
  <si>
    <t xml:space="preserve">Энергетика жабдықтарына техникалық қызмет көрсету бойынша қызметтер </t>
  </si>
  <si>
    <t>Услуги по техническому обслуживанию энергосберегающих электронных и микропроцессорных блоков шкафов станками-качалками и электровинтовыми насосами</t>
  </si>
  <si>
    <t xml:space="preserve">Энергия үнемдеуші электронды және микропроцессорлы блок шкафтарына станок-тербелгіштермен және электр бұрандалы сораптармен техникалық қызмет көрсету бойынша қызметтер </t>
  </si>
  <si>
    <t>февраль-март 2014 года</t>
  </si>
  <si>
    <t>Пресс-служба</t>
  </si>
  <si>
    <t>итого по услуги</t>
  </si>
  <si>
    <t>АО «Эмбамунайгаз»</t>
  </si>
  <si>
    <t>58.13.31.10.00.00.00</t>
  </si>
  <si>
    <t>Услуги по продаже места для размещения рекламных объявлений в газетах, печатных  республиканских</t>
  </si>
  <si>
    <t>Республикалық басылымдар мен газеттерде жарнамалық хабарландыруларды орналастыру үшін орындарды сату бойынша қызмет көрсету</t>
  </si>
  <si>
    <t xml:space="preserve">Размещение объявлений,   и имиджевых статей АО "ЭМГ"  республиканской государственной  газете.   </t>
  </si>
  <si>
    <t>Республикалық мемлекеттік газеттерде " ЕМГ"  АҚ туралы хабарландырулар мен имидждік мақалаларды орналастыру</t>
  </si>
  <si>
    <t>0%, оставшаяся сумма в течение 30 дней после подписания акта оказанных услуг</t>
  </si>
  <si>
    <t/>
  </si>
  <si>
    <t>58.13.31.11.00.00.00</t>
  </si>
  <si>
    <t>Услуги по продаже места для размещения рекламных объявлений в газетах, печатных  областных</t>
  </si>
  <si>
    <t>Облыстық басылымдар мен газеттерде жарнамалық хабарландыруларды орналастыру үшін орындарды сату бойынша қызмет көрсету</t>
  </si>
  <si>
    <t xml:space="preserve">Размещение объявлений, соболезновании  и имиджевых статей АО "ЭМГ"  областной государственной  газете.   </t>
  </si>
  <si>
    <t>Облыстық мемлекеттік газеттерде " ЕМГ"  АҚ туралы хабарландырулар мен имидждік мақалаларды орналастыру</t>
  </si>
  <si>
    <t>59.11.12.14.00.00.00</t>
  </si>
  <si>
    <t>Услуги по подготовка рекламных фильмов (без их изготовления)</t>
  </si>
  <si>
    <t>Жарнамалық фильм дайындау үшін қызмет көрсету (дайындаусыз)</t>
  </si>
  <si>
    <t>Подготовка рекламных фильмов (без их изготовления)</t>
  </si>
  <si>
    <t>Жарнамалық фильм дайындау үшін  (дайындаусыз)</t>
  </si>
  <si>
    <t xml:space="preserve">Телесюжеты размещаются на республиканском и областном телеканале на государственном и  русском языках о деятельности АО "ЭМГ".  Выход телесюжета в день - 3 раза до 3-х минут.  </t>
  </si>
  <si>
    <t>Республикалық және облыстық телеарналарда "ЕМГ"  АҚ туралы мемлекеттік және орыс тілдерінде телесюжеттерді орналастыру. Телесюжет күніне 3 рет, 3 минут көлемінде эфирге шығады.</t>
  </si>
  <si>
    <t xml:space="preserve">АО «Эмбамунайгаз» </t>
  </si>
  <si>
    <t>Департамент капитального строительства</t>
  </si>
  <si>
    <t>71.12.16.10.00.00.00</t>
  </si>
  <si>
    <t xml:space="preserve">Работы инженерные по проектированию систем водных, канализационных и дренажных </t>
  </si>
  <si>
    <t>Су, канализация және дренаж жүйелерін жобалау бойынша инженерлік жұмыстар</t>
  </si>
  <si>
    <t>Разработка ПИР объекта Реконструкция водовода Исатай-Забурунье с установкой водоочистного сооружения м/р Забурунье</t>
  </si>
  <si>
    <t xml:space="preserve">Исатай-Забурунье су құбырын Забурунье кен орнында су тазарту құрылғысын орнату арқылы қайта жасақтау нысанының жобалау зерттеу жұмыстарын  жүргізу </t>
  </si>
  <si>
    <t>январь-февраль 2014г.</t>
  </si>
  <si>
    <t>37 Р</t>
  </si>
  <si>
    <t>февраль -октябрь</t>
  </si>
  <si>
    <t xml:space="preserve">Работы инженерные по проектированию </t>
  </si>
  <si>
    <t>Жобалау бойынша инженерлік жұмыстар</t>
  </si>
  <si>
    <t>71.12.12.22.00.00.00</t>
  </si>
  <si>
    <t>Разработка проектно-сметной документации по реконструкции подстанций</t>
  </si>
  <si>
    <t>Подстанцияны қайта жасақтау бойынша Жобалау-сметалық құжаттарын жасақтау</t>
  </si>
  <si>
    <t xml:space="preserve">Разработка проектно-сметной документации </t>
  </si>
  <si>
    <t xml:space="preserve"> Жобалау-сметалық құжаттарын жасақтау</t>
  </si>
  <si>
    <t>Разработка ПИР объекта Повышение надежности электроснабжения м/р Ю.В.Новобогатинск   и блока "Лиман"</t>
  </si>
  <si>
    <t xml:space="preserve">О.Ш. Новобогатен орнын электр қуатымен жабдықтау сенімділігін арттыру нысанының жобалау зерттеу жұмыстарын  жүргізу </t>
  </si>
  <si>
    <t xml:space="preserve">Разработка ПИР объекта "Установки для мойки НКТ на м/р НГДУ "Доссормунайгаз" </t>
  </si>
  <si>
    <t xml:space="preserve">Доссормұнайгаз МГӨБ кен алаңдарында НКТ -ны жуу нысанының жобалау зерттеу жұмыстарын  жүргізу </t>
  </si>
  <si>
    <t>Разработка ПИР объекта "Газопровод  м/р С.Жанаталап-В.Жанаталап-Ц.Жанаталап-УПГ С.Балгимбаева"</t>
  </si>
  <si>
    <t xml:space="preserve">С. Жанаталап- Ш. Жанаталап-О, Жанаталап- УПГ С. Балғымбаев газ құбыры нысанының жобалау зерттеу жұмыстарын  жүргізу </t>
  </si>
  <si>
    <t xml:space="preserve">апрель -декабрь 2014 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</si>
  <si>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</si>
  <si>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объеме,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Заказчика.</t>
  </si>
  <si>
    <t>82-1 У</t>
  </si>
  <si>
    <t>229-1 У</t>
  </si>
  <si>
    <t>230-1 У</t>
  </si>
  <si>
    <t>столбец - 14</t>
  </si>
  <si>
    <t>столбец -11,14</t>
  </si>
  <si>
    <t>147 Р</t>
  </si>
  <si>
    <t>148 Р</t>
  </si>
  <si>
    <t>Департамент разработки НГМ</t>
  </si>
  <si>
    <t>43.13.10.15.00.00.00</t>
  </si>
  <si>
    <t>Работы по исследованию нефтяных месторождений</t>
  </si>
  <si>
    <t>Мұнай кен орныдарын зерттеу жұмыстары</t>
  </si>
  <si>
    <t>Работы по исследованию глубинных (пластовых)проб нефти</t>
  </si>
  <si>
    <t>Терендік /қабатын/ сынама анықтау жұмыстары</t>
  </si>
  <si>
    <t xml:space="preserve">г.Атырау, ул.Валиханова, 1 </t>
  </si>
  <si>
    <t>авансовый платеж - 0%, оставшаяся часть в течение 30 р.д. с момента подписания акта приема-передачи</t>
  </si>
  <si>
    <t>71.12.19.26.00.00.00</t>
  </si>
  <si>
    <t>Работы инженерные по проектированию</t>
  </si>
  <si>
    <t>Инженерлік жобалау жұмыстары</t>
  </si>
  <si>
    <t>Разработка проектов</t>
  </si>
  <si>
    <t>Жобаларды дайындау</t>
  </si>
  <si>
    <t>Разработка проекта полимерного заводнения и проведение лабораторных исследовании для подбора полмимера</t>
  </si>
  <si>
    <t xml:space="preserve">Полимерлік су айдау жобасы, лабораториялық  зерттеу сынактары   </t>
  </si>
  <si>
    <t>Разработка проекта полимерного заводнения и проведение лабораторных исследовании для подбора полимера</t>
  </si>
  <si>
    <t>115 Р</t>
  </si>
  <si>
    <t>115-1 Р</t>
  </si>
  <si>
    <t>33 Р</t>
  </si>
  <si>
    <t>Персональный обзор АО "ЭМГ"   (Источники: пресса,  информационное агентство). Предоставляется еженедельно   на электронный адрес  пресс-службы</t>
  </si>
  <si>
    <t>33-1 Р</t>
  </si>
  <si>
    <t>Департамент механики и транспорта</t>
  </si>
  <si>
    <t xml:space="preserve">3 Услуги </t>
  </si>
  <si>
    <t>60 Р</t>
  </si>
  <si>
    <t>33.12.15.15.10.10.00</t>
  </si>
  <si>
    <t>Обследование подкрановых путей</t>
  </si>
  <si>
    <t>Кранасты жолдарын тексеру</t>
  </si>
  <si>
    <t>Нивелировка подкрановых путей козловых и железнодорожных кранов</t>
  </si>
  <si>
    <t xml:space="preserve">Жылжымалы және темір жол крандарының кран асты жолдарын нивелирлеу 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</si>
  <si>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</si>
  <si>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столбец - 7,11,14</t>
  </si>
  <si>
    <t>303 У</t>
  </si>
  <si>
    <t>304 У</t>
  </si>
  <si>
    <t>305 У</t>
  </si>
  <si>
    <t>306 У</t>
  </si>
  <si>
    <t>307 У</t>
  </si>
  <si>
    <t>март-декабрь</t>
  </si>
  <si>
    <t>257 У</t>
  </si>
  <si>
    <t>62.02.20.51.00.00.00</t>
  </si>
  <si>
    <t>Услуги технические консультационные</t>
  </si>
  <si>
    <t>Техникалык консультация қызметтері</t>
  </si>
  <si>
    <t>Услуги по консультативно-методической помощь по вопросам проектов разработки, экологическая экспертиза рабочих проектов, физической ликвидации и возврату скважин</t>
  </si>
  <si>
    <t>Игеру жобасы, экологиалық сараптама, ұңғымаларды жою, басқа қабатка көшіру қызметтеріне методикалық көмек</t>
  </si>
  <si>
    <t>декабрь 2013 года, февраль 2014 года</t>
  </si>
  <si>
    <t>январь-декабрь 2014г</t>
  </si>
  <si>
    <t>столбец - 11,14</t>
  </si>
  <si>
    <t xml:space="preserve"> февраль 2014 года</t>
  </si>
  <si>
    <t>257-1 У</t>
  </si>
  <si>
    <t>март-декабрь 2014г</t>
  </si>
  <si>
    <t>Департамент автоматизации производства и информационных технологий</t>
  </si>
  <si>
    <t>15 У</t>
  </si>
  <si>
    <t>43.21.10.10.20.12.00</t>
  </si>
  <si>
    <t>Услуги по техническому обслуживанию пожарной сигнализации</t>
  </si>
  <si>
    <t xml:space="preserve">Өрт дабылына техникалық қызмет көрсету бойынша қызметтер 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</si>
  <si>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</si>
  <si>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Қабылдау-бақылау қондырғысының  құрама бөлшектерінде механикалық ақаудың болмауын, бекітпе төзімділігін, қосқыштар мен ажыратқыштардың жұмысшы жағдайын тексеру, сәуле индикациясын жөндеу, пломбасының болуын бақылау бойынша сыртынан тексеру, тестілеу</t>
  </si>
  <si>
    <t>Услуги по техническому обслуживанию систем безопасности объектов нефтедобычи АО "Эмбамунайгаз"</t>
  </si>
  <si>
    <t xml:space="preserve">"Ембімұнайгаз" АҚ-ның мұнай өндіру нысандарының қауіпсіздік жүйесіне техникалық қызмет көрсету бойынша қызметтер </t>
  </si>
  <si>
    <t>г.Атырау, ул.Валиханова,1</t>
  </si>
  <si>
    <t>Авансовый платеж - 0%, оставшаяся часть в течение 30 р.д. с момента подписания акта приема-передачи</t>
  </si>
  <si>
    <t>15-1 У</t>
  </si>
  <si>
    <t>столбец - 11,14,20,21</t>
  </si>
  <si>
    <t>к приказу  АО "Эмбамунайгаз" №79  от 23 января 2014 года</t>
  </si>
  <si>
    <t>149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</si>
</sst>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#,##0.0000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Helv"/>
    </font>
    <font>
      <i/>
      <sz val="10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40" fontId="6" fillId="2" borderId="1"/>
  </cellStyleXfs>
  <cellXfs count="13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2" fillId="0" borderId="1" xfId="1" applyFont="1" applyFill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10" fillId="0" borderId="0" xfId="4" applyNumberFormat="1" applyFont="1" applyFill="1" applyAlignment="1">
      <alignment horizontal="left"/>
    </xf>
    <xf numFmtId="0" fontId="2" fillId="0" borderId="0" xfId="1" applyFont="1" applyFill="1" applyBorder="1" applyAlignment="1">
      <alignment horizontal="right" vertical="center" wrapText="1"/>
    </xf>
    <xf numFmtId="4" fontId="7" fillId="0" borderId="1" xfId="5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1" fontId="3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4" fontId="3" fillId="0" borderId="1" xfId="10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4" fontId="7" fillId="0" borderId="1" xfId="10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4" fontId="3" fillId="0" borderId="2" xfId="10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0" xfId="1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4" fontId="3" fillId="0" borderId="1" xfId="10" applyNumberFormat="1" applyFont="1" applyFill="1" applyBorder="1" applyAlignment="1">
      <alignment horizontal="center" vertical="center" wrapText="1" shrinkToFit="1"/>
    </xf>
    <xf numFmtId="3" fontId="3" fillId="0" borderId="1" xfId="1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4" fontId="3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/>
    <xf numFmtId="4" fontId="7" fillId="0" borderId="1" xfId="1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1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wrapText="1"/>
    </xf>
    <xf numFmtId="1" fontId="3" fillId="0" borderId="1" xfId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1" fontId="11" fillId="0" borderId="1" xfId="10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/>
    <xf numFmtId="0" fontId="3" fillId="0" borderId="1" xfId="14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49" fontId="3" fillId="0" borderId="1" xfId="1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12" fillId="0" borderId="1" xfId="0" applyFont="1" applyFill="1" applyBorder="1"/>
    <xf numFmtId="4" fontId="12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left" vertical="center" wrapText="1"/>
    </xf>
    <xf numFmtId="4" fontId="3" fillId="0" borderId="1" xfId="1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166" fontId="6" fillId="0" borderId="0" xfId="16" applyNumberFormat="1" applyFont="1" applyFill="1" applyBorder="1"/>
    <xf numFmtId="166" fontId="3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/>
    <xf numFmtId="0" fontId="3" fillId="0" borderId="0" xfId="1" applyFont="1" applyFill="1" applyBorder="1"/>
    <xf numFmtId="0" fontId="0" fillId="0" borderId="0" xfId="0" applyFill="1" applyAlignment="1">
      <alignment horizontal="right" vertical="center" wrapText="1"/>
    </xf>
    <xf numFmtId="0" fontId="2" fillId="0" borderId="0" xfId="1" applyFont="1" applyFill="1" applyBorder="1" applyAlignment="1">
      <alignment horizontal="center"/>
    </xf>
  </cellXfs>
  <cellStyles count="17">
    <cellStyle name="Normal 2 3 2" xfId="2"/>
    <cellStyle name="Normal 2 3 2 2" xfId="14"/>
    <cellStyle name="SAS FM Read-only data cell (read-only table)" xfId="16"/>
    <cellStyle name="Style 1" xfId="3"/>
    <cellStyle name="Обычный" xfId="0" builtinId="0"/>
    <cellStyle name="Обычный 10" xfId="6"/>
    <cellStyle name="Обычный 2" xfId="1"/>
    <cellStyle name="Обычный 2 2" xfId="4"/>
    <cellStyle name="Обычный 2_План ГЗ на 2011г  первочередные " xfId="7"/>
    <cellStyle name="Обычный 3" xfId="10"/>
    <cellStyle name="Обычный 4" xfId="13"/>
    <cellStyle name="Обычный_Лист1" xfId="9"/>
    <cellStyle name="Обычный_Лист1 2" xfId="15"/>
    <cellStyle name="Стиль 1" xfId="5"/>
    <cellStyle name="Финансовый 2" xfId="11"/>
    <cellStyle name="Финансовый 3" xfId="12"/>
    <cellStyle name="Финансовый 7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8"/>
  <sheetViews>
    <sheetView tabSelected="1" zoomScale="90" zoomScaleNormal="90" workbookViewId="0">
      <pane xSplit="9" ySplit="6" topLeftCell="J88" activePane="bottomRight" state="frozen"/>
      <selection pane="topRight" activeCell="J1" sqref="J1"/>
      <selection pane="bottomLeft" activeCell="A7" sqref="A7"/>
      <selection pane="bottomRight" activeCell="B89" sqref="B89"/>
    </sheetView>
  </sheetViews>
  <sheetFormatPr defaultRowHeight="15" outlineLevelRow="1" x14ac:dyDescent="0.25"/>
  <cols>
    <col min="1" max="1" width="11.140625" style="105" customWidth="1"/>
    <col min="2" max="3" width="9.140625" style="105"/>
    <col min="4" max="4" width="19.42578125" style="105" customWidth="1"/>
    <col min="5" max="5" width="13.7109375" style="105" customWidth="1"/>
    <col min="6" max="6" width="21.85546875" style="105" customWidth="1"/>
    <col min="7" max="7" width="25.28515625" style="105" customWidth="1"/>
    <col min="8" max="9" width="18.7109375" style="105" customWidth="1"/>
    <col min="10" max="11" width="9.140625" style="105"/>
    <col min="12" max="12" width="14.28515625" style="105" customWidth="1"/>
    <col min="13" max="13" width="9.140625" style="105"/>
    <col min="14" max="14" width="12" style="105" customWidth="1"/>
    <col min="15" max="15" width="15.85546875" style="105" customWidth="1"/>
    <col min="16" max="17" width="9.140625" style="105"/>
    <col min="18" max="18" width="24.85546875" style="105" customWidth="1"/>
    <col min="19" max="19" width="12" style="105" customWidth="1"/>
    <col min="20" max="20" width="14.42578125" style="105" customWidth="1"/>
    <col min="21" max="21" width="14.140625" style="105" customWidth="1"/>
    <col min="22" max="22" width="11.85546875" style="105" customWidth="1"/>
    <col min="23" max="23" width="17.28515625" style="105" customWidth="1"/>
    <col min="24" max="24" width="15.85546875" style="105" customWidth="1"/>
    <col min="25" max="26" width="9.140625" style="105"/>
    <col min="27" max="27" width="10.85546875" style="105" customWidth="1"/>
    <col min="28" max="16384" width="9.140625" style="105"/>
  </cols>
  <sheetData>
    <row r="1" spans="1:27" x14ac:dyDescent="0.25">
      <c r="W1" s="33" t="s">
        <v>33</v>
      </c>
    </row>
    <row r="2" spans="1:27" x14ac:dyDescent="0.25">
      <c r="W2" s="33" t="s">
        <v>305</v>
      </c>
    </row>
    <row r="4" spans="1:27" x14ac:dyDescent="0.25">
      <c r="A4" s="131" t="s">
        <v>48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</row>
    <row r="5" spans="1:27" s="5" customFormat="1" ht="102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2" t="s">
        <v>18</v>
      </c>
      <c r="T5" s="1" t="s">
        <v>19</v>
      </c>
      <c r="U5" s="1" t="s">
        <v>20</v>
      </c>
      <c r="V5" s="3" t="s">
        <v>21</v>
      </c>
      <c r="W5" s="3" t="s">
        <v>22</v>
      </c>
      <c r="X5" s="3" t="s">
        <v>23</v>
      </c>
      <c r="Y5" s="1" t="s">
        <v>24</v>
      </c>
      <c r="Z5" s="1" t="s">
        <v>25</v>
      </c>
      <c r="AA5" s="1" t="s">
        <v>26</v>
      </c>
    </row>
    <row r="6" spans="1:27" s="9" customFormat="1" ht="13.5" customHeight="1" x14ac:dyDescent="0.2">
      <c r="A6" s="6">
        <v>1</v>
      </c>
      <c r="B6" s="6">
        <v>2</v>
      </c>
      <c r="C6" s="6">
        <v>3</v>
      </c>
      <c r="D6" s="6">
        <v>4</v>
      </c>
      <c r="E6" s="6"/>
      <c r="F6" s="6">
        <v>5</v>
      </c>
      <c r="G6" s="6"/>
      <c r="H6" s="6">
        <v>6</v>
      </c>
      <c r="I6" s="6"/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7">
        <v>16</v>
      </c>
      <c r="T6" s="6">
        <v>17</v>
      </c>
      <c r="U6" s="6">
        <v>18</v>
      </c>
      <c r="V6" s="6">
        <v>19</v>
      </c>
      <c r="W6" s="8">
        <v>20</v>
      </c>
      <c r="X6" s="8">
        <v>21</v>
      </c>
      <c r="Y6" s="6">
        <v>22</v>
      </c>
      <c r="Z6" s="6">
        <v>23</v>
      </c>
      <c r="AA6" s="6">
        <v>24</v>
      </c>
    </row>
    <row r="7" spans="1:27" s="9" customFormat="1" ht="13.5" customHeight="1" x14ac:dyDescent="0.2">
      <c r="A7" s="10" t="s">
        <v>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11"/>
      <c r="T7" s="11"/>
      <c r="U7" s="11"/>
      <c r="V7" s="6"/>
      <c r="W7" s="6"/>
      <c r="X7" s="6"/>
      <c r="Y7" s="6"/>
      <c r="Z7" s="6"/>
      <c r="AA7" s="6"/>
    </row>
    <row r="8" spans="1:27" s="9" customFormat="1" ht="13.5" customHeight="1" x14ac:dyDescent="0.2">
      <c r="A8" s="12" t="s">
        <v>45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7"/>
      <c r="Q8" s="27"/>
      <c r="R8" s="40"/>
      <c r="S8" s="41"/>
      <c r="T8" s="41"/>
      <c r="U8" s="106"/>
      <c r="V8" s="106"/>
      <c r="W8" s="106"/>
      <c r="X8" s="42"/>
      <c r="Y8" s="6"/>
      <c r="Z8" s="6"/>
      <c r="AA8" s="6"/>
    </row>
    <row r="9" spans="1:27" s="9" customFormat="1" ht="13.5" customHeight="1" x14ac:dyDescent="0.2">
      <c r="A9" s="40" t="s">
        <v>47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7"/>
      <c r="Q9" s="27"/>
      <c r="R9" s="40"/>
      <c r="S9" s="41"/>
      <c r="T9" s="41"/>
      <c r="U9" s="106"/>
      <c r="V9" s="106"/>
      <c r="W9" s="106"/>
      <c r="X9" s="42"/>
      <c r="Y9" s="6"/>
      <c r="Z9" s="6"/>
      <c r="AA9" s="6"/>
    </row>
    <row r="10" spans="1:27" s="5" customFormat="1" ht="89.25" x14ac:dyDescent="0.2">
      <c r="A10" s="24" t="s">
        <v>74</v>
      </c>
      <c r="B10" s="16" t="s">
        <v>35</v>
      </c>
      <c r="C10" s="107" t="s">
        <v>63</v>
      </c>
      <c r="D10" s="16" t="s">
        <v>64</v>
      </c>
      <c r="E10" s="16" t="s">
        <v>65</v>
      </c>
      <c r="F10" s="16" t="s">
        <v>64</v>
      </c>
      <c r="G10" s="16" t="s">
        <v>66</v>
      </c>
      <c r="H10" s="16" t="s">
        <v>67</v>
      </c>
      <c r="I10" s="16" t="s">
        <v>68</v>
      </c>
      <c r="J10" s="16" t="s">
        <v>69</v>
      </c>
      <c r="K10" s="16">
        <v>100</v>
      </c>
      <c r="L10" s="46">
        <v>230000000</v>
      </c>
      <c r="M10" s="21" t="s">
        <v>39</v>
      </c>
      <c r="N10" s="20" t="s">
        <v>70</v>
      </c>
      <c r="O10" s="16" t="s">
        <v>71</v>
      </c>
      <c r="P10" s="16"/>
      <c r="Q10" s="16" t="s">
        <v>72</v>
      </c>
      <c r="R10" s="16" t="s">
        <v>73</v>
      </c>
      <c r="S10" s="16"/>
      <c r="T10" s="108"/>
      <c r="U10" s="109"/>
      <c r="V10" s="110"/>
      <c r="W10" s="111">
        <v>6000000</v>
      </c>
      <c r="X10" s="112">
        <v>6720000</v>
      </c>
      <c r="Y10" s="113"/>
      <c r="Z10" s="16">
        <v>2014</v>
      </c>
      <c r="AA10" s="16"/>
    </row>
    <row r="11" spans="1:27" s="9" customFormat="1" ht="13.5" customHeight="1" x14ac:dyDescent="0.2">
      <c r="A11" s="114" t="s">
        <v>46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115"/>
      <c r="V11" s="114"/>
      <c r="W11" s="115">
        <f>SUM(W10:W10)</f>
        <v>6000000</v>
      </c>
      <c r="X11" s="115">
        <f>SUM(X10:X10)</f>
        <v>6720000</v>
      </c>
      <c r="Y11" s="6"/>
      <c r="Z11" s="6"/>
      <c r="AA11" s="6"/>
    </row>
    <row r="12" spans="1:27" s="9" customFormat="1" ht="13.5" customHeight="1" x14ac:dyDescent="0.2">
      <c r="A12" s="114" t="s">
        <v>32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4"/>
      <c r="W12" s="115">
        <f>W11</f>
        <v>6000000</v>
      </c>
      <c r="X12" s="115">
        <f>X11</f>
        <v>6720000</v>
      </c>
      <c r="Y12" s="6"/>
      <c r="Z12" s="6"/>
      <c r="AA12" s="6"/>
    </row>
    <row r="13" spans="1:27" s="9" customFormat="1" ht="13.5" customHeight="1" x14ac:dyDescent="0.2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7"/>
      <c r="Q13" s="27"/>
      <c r="R13" s="40"/>
      <c r="S13" s="41"/>
      <c r="T13" s="41"/>
      <c r="U13" s="106"/>
      <c r="V13" s="106"/>
      <c r="W13" s="106"/>
      <c r="X13" s="42"/>
      <c r="Y13" s="6"/>
      <c r="Z13" s="6"/>
      <c r="AA13" s="6"/>
    </row>
    <row r="14" spans="1:27" s="9" customFormat="1" ht="13.5" customHeight="1" x14ac:dyDescent="0.2">
      <c r="A14" s="40" t="s">
        <v>47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7"/>
      <c r="Q14" s="27"/>
      <c r="R14" s="40"/>
      <c r="S14" s="41"/>
      <c r="T14" s="41"/>
      <c r="U14" s="106"/>
      <c r="V14" s="106"/>
      <c r="W14" s="106"/>
      <c r="X14" s="42"/>
      <c r="Y14" s="6"/>
      <c r="Z14" s="6"/>
      <c r="AA14" s="6"/>
    </row>
    <row r="15" spans="1:27" s="5" customFormat="1" ht="183.75" customHeight="1" x14ac:dyDescent="0.2">
      <c r="A15" s="23" t="s">
        <v>83</v>
      </c>
      <c r="B15" s="16" t="s">
        <v>35</v>
      </c>
      <c r="C15" s="107" t="s">
        <v>75</v>
      </c>
      <c r="D15" s="16" t="s">
        <v>76</v>
      </c>
      <c r="E15" s="16" t="s">
        <v>77</v>
      </c>
      <c r="F15" s="16" t="s">
        <v>78</v>
      </c>
      <c r="G15" s="16" t="s">
        <v>79</v>
      </c>
      <c r="H15" s="16" t="s">
        <v>80</v>
      </c>
      <c r="I15" s="16" t="s">
        <v>81</v>
      </c>
      <c r="J15" s="16" t="s">
        <v>42</v>
      </c>
      <c r="K15" s="16">
        <v>100</v>
      </c>
      <c r="L15" s="46">
        <v>230000000</v>
      </c>
      <c r="M15" s="21" t="s">
        <v>39</v>
      </c>
      <c r="N15" s="20" t="s">
        <v>70</v>
      </c>
      <c r="O15" s="16" t="s">
        <v>71</v>
      </c>
      <c r="P15" s="16"/>
      <c r="Q15" s="16" t="s">
        <v>82</v>
      </c>
      <c r="R15" s="16" t="s">
        <v>73</v>
      </c>
      <c r="S15" s="16"/>
      <c r="T15" s="108"/>
      <c r="U15" s="109"/>
      <c r="V15" s="110"/>
      <c r="W15" s="111">
        <v>16972000</v>
      </c>
      <c r="X15" s="112">
        <v>19008640</v>
      </c>
      <c r="Y15" s="113"/>
      <c r="Z15" s="16">
        <v>2014</v>
      </c>
      <c r="AA15" s="16"/>
    </row>
    <row r="16" spans="1:27" s="9" customFormat="1" ht="13.5" customHeight="1" x14ac:dyDescent="0.2">
      <c r="A16" s="114" t="s">
        <v>29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115"/>
      <c r="V16" s="114"/>
      <c r="W16" s="115">
        <f>SUM(W15:W15)</f>
        <v>16972000</v>
      </c>
      <c r="X16" s="115">
        <f>SUM(X15:X15)</f>
        <v>19008640</v>
      </c>
      <c r="Y16" s="6"/>
      <c r="Z16" s="6"/>
      <c r="AA16" s="6"/>
    </row>
    <row r="17" spans="1:27" s="9" customFormat="1" ht="13.5" customHeight="1" x14ac:dyDescent="0.2">
      <c r="A17" s="114" t="s">
        <v>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4"/>
      <c r="W17" s="115">
        <f>W16</f>
        <v>16972000</v>
      </c>
      <c r="X17" s="115">
        <f>X16</f>
        <v>19008640</v>
      </c>
      <c r="Y17" s="6"/>
      <c r="Z17" s="6"/>
      <c r="AA17" s="6"/>
    </row>
    <row r="18" spans="1:27" s="9" customFormat="1" ht="13.5" x14ac:dyDescent="0.2">
      <c r="A18" s="10" t="s">
        <v>34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11"/>
      <c r="W18" s="11"/>
      <c r="X18" s="11"/>
      <c r="Y18" s="6"/>
      <c r="Z18" s="6"/>
      <c r="AA18" s="6"/>
    </row>
    <row r="19" spans="1:27" s="9" customFormat="1" ht="13.5" x14ac:dyDescent="0.2">
      <c r="A19" s="10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11"/>
      <c r="W19" s="11"/>
      <c r="X19" s="11"/>
      <c r="Y19" s="6"/>
      <c r="Z19" s="6"/>
      <c r="AA19" s="6"/>
    </row>
    <row r="20" spans="1:27" s="22" customFormat="1" ht="12.75" x14ac:dyDescent="0.2">
      <c r="A20" s="12" t="s">
        <v>45</v>
      </c>
      <c r="B20" s="13"/>
      <c r="C20" s="14"/>
      <c r="D20" s="14"/>
      <c r="E20" s="15"/>
      <c r="F20" s="14"/>
      <c r="G20" s="15"/>
      <c r="H20" s="14"/>
      <c r="I20" s="15"/>
      <c r="J20" s="16"/>
      <c r="K20" s="17"/>
      <c r="L20" s="18"/>
      <c r="M20" s="19"/>
      <c r="N20" s="18"/>
      <c r="O20" s="16"/>
      <c r="P20" s="16"/>
      <c r="Q20" s="16"/>
      <c r="R20" s="20"/>
      <c r="S20" s="16"/>
      <c r="T20" s="16"/>
      <c r="U20" s="16"/>
      <c r="V20" s="16"/>
      <c r="W20" s="21"/>
      <c r="X20" s="21"/>
      <c r="Y20" s="16"/>
      <c r="Z20" s="16"/>
      <c r="AA20" s="16"/>
    </row>
    <row r="21" spans="1:27" s="45" customFormat="1" ht="99" customHeight="1" x14ac:dyDescent="0.2">
      <c r="A21" s="24" t="s">
        <v>50</v>
      </c>
      <c r="B21" s="24" t="s">
        <v>35</v>
      </c>
      <c r="C21" s="44" t="s">
        <v>51</v>
      </c>
      <c r="D21" s="44" t="s">
        <v>52</v>
      </c>
      <c r="E21" s="44" t="s">
        <v>53</v>
      </c>
      <c r="F21" s="44" t="s">
        <v>54</v>
      </c>
      <c r="G21" s="44" t="s">
        <v>55</v>
      </c>
      <c r="H21" s="44" t="s">
        <v>56</v>
      </c>
      <c r="I21" s="44" t="s">
        <v>57</v>
      </c>
      <c r="J21" s="23" t="s">
        <v>36</v>
      </c>
      <c r="K21" s="24">
        <v>100</v>
      </c>
      <c r="L21" s="37">
        <v>230000000</v>
      </c>
      <c r="M21" s="25" t="s">
        <v>39</v>
      </c>
      <c r="N21" s="18" t="s">
        <v>41</v>
      </c>
      <c r="O21" s="18" t="s">
        <v>43</v>
      </c>
      <c r="P21" s="18" t="s">
        <v>44</v>
      </c>
      <c r="Q21" s="18" t="s">
        <v>58</v>
      </c>
      <c r="R21" s="18" t="s">
        <v>59</v>
      </c>
      <c r="S21" s="18"/>
      <c r="T21" s="18"/>
      <c r="U21" s="18"/>
      <c r="V21" s="38"/>
      <c r="W21" s="21">
        <v>1550000</v>
      </c>
      <c r="X21" s="35">
        <f t="shared" ref="X21:X22" si="0">W21*1.12</f>
        <v>1736000.0000000002</v>
      </c>
      <c r="Y21" s="39"/>
      <c r="Z21" s="24">
        <v>2014</v>
      </c>
      <c r="AA21" s="39" t="s">
        <v>91</v>
      </c>
    </row>
    <row r="22" spans="1:27" s="45" customFormat="1" ht="89.25" x14ac:dyDescent="0.2">
      <c r="A22" s="24" t="s">
        <v>60</v>
      </c>
      <c r="B22" s="24" t="s">
        <v>35</v>
      </c>
      <c r="C22" s="44" t="s">
        <v>51</v>
      </c>
      <c r="D22" s="44" t="s">
        <v>52</v>
      </c>
      <c r="E22" s="44" t="s">
        <v>53</v>
      </c>
      <c r="F22" s="44" t="s">
        <v>54</v>
      </c>
      <c r="G22" s="44" t="s">
        <v>55</v>
      </c>
      <c r="H22" s="44" t="s">
        <v>61</v>
      </c>
      <c r="I22" s="44" t="s">
        <v>62</v>
      </c>
      <c r="J22" s="23" t="s">
        <v>36</v>
      </c>
      <c r="K22" s="24">
        <v>100</v>
      </c>
      <c r="L22" s="37">
        <v>230000000</v>
      </c>
      <c r="M22" s="25" t="s">
        <v>39</v>
      </c>
      <c r="N22" s="18" t="s">
        <v>41</v>
      </c>
      <c r="O22" s="18" t="s">
        <v>43</v>
      </c>
      <c r="P22" s="18" t="s">
        <v>44</v>
      </c>
      <c r="Q22" s="18" t="s">
        <v>58</v>
      </c>
      <c r="R22" s="18" t="s">
        <v>59</v>
      </c>
      <c r="S22" s="18"/>
      <c r="T22" s="18"/>
      <c r="U22" s="18"/>
      <c r="V22" s="38"/>
      <c r="W22" s="21">
        <v>1550000</v>
      </c>
      <c r="X22" s="35">
        <f t="shared" si="0"/>
        <v>1736000.0000000002</v>
      </c>
      <c r="Y22" s="39"/>
      <c r="Z22" s="24">
        <v>2014</v>
      </c>
      <c r="AA22" s="39" t="s">
        <v>91</v>
      </c>
    </row>
    <row r="23" spans="1:27" s="9" customFormat="1" ht="13.5" x14ac:dyDescent="0.2">
      <c r="A23" s="10" t="s">
        <v>46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11"/>
      <c r="W23" s="3">
        <f>W21+W22</f>
        <v>3100000</v>
      </c>
      <c r="X23" s="3">
        <f>X21+X22</f>
        <v>3472000.0000000005</v>
      </c>
      <c r="Y23" s="6"/>
      <c r="Z23" s="6"/>
      <c r="AA23" s="6"/>
    </row>
    <row r="24" spans="1:27" s="4" customFormat="1" ht="12.75" x14ac:dyDescent="0.25">
      <c r="A24" s="10" t="s">
        <v>30</v>
      </c>
      <c r="B24" s="1"/>
      <c r="C24" s="1"/>
      <c r="D24" s="1"/>
      <c r="E24" s="1"/>
      <c r="F24" s="1"/>
      <c r="G24" s="28"/>
      <c r="H24" s="1"/>
      <c r="I24" s="1"/>
      <c r="J24" s="1"/>
      <c r="K24" s="2"/>
      <c r="L24" s="1"/>
      <c r="M24" s="29"/>
      <c r="N24" s="28"/>
      <c r="O24" s="28"/>
      <c r="P24" s="28"/>
      <c r="Q24" s="28"/>
      <c r="R24" s="1"/>
      <c r="S24" s="2"/>
      <c r="T24" s="1"/>
      <c r="U24" s="30"/>
      <c r="V24" s="3"/>
      <c r="W24" s="3">
        <f>W23</f>
        <v>3100000</v>
      </c>
      <c r="X24" s="3">
        <f>X23</f>
        <v>3472000.0000000005</v>
      </c>
      <c r="Y24" s="1"/>
      <c r="Z24" s="31"/>
      <c r="AA24" s="1"/>
    </row>
    <row r="25" spans="1:27" s="9" customFormat="1" ht="13.5" x14ac:dyDescent="0.2">
      <c r="A25" s="10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11"/>
      <c r="W25" s="11"/>
      <c r="X25" s="11"/>
      <c r="Y25" s="6"/>
      <c r="Z25" s="6"/>
      <c r="AA25" s="6"/>
    </row>
    <row r="26" spans="1:27" s="22" customFormat="1" ht="12.75" x14ac:dyDescent="0.2">
      <c r="A26" s="12" t="s">
        <v>45</v>
      </c>
      <c r="B26" s="13"/>
      <c r="C26" s="14"/>
      <c r="D26" s="14"/>
      <c r="E26" s="15"/>
      <c r="F26" s="14"/>
      <c r="G26" s="15"/>
      <c r="H26" s="14"/>
      <c r="I26" s="15"/>
      <c r="J26" s="16"/>
      <c r="K26" s="17"/>
      <c r="L26" s="18"/>
      <c r="M26" s="19"/>
      <c r="N26" s="18"/>
      <c r="O26" s="16"/>
      <c r="P26" s="16"/>
      <c r="Q26" s="16"/>
      <c r="R26" s="20"/>
      <c r="S26" s="16"/>
      <c r="T26" s="16"/>
      <c r="U26" s="16"/>
      <c r="V26" s="16"/>
      <c r="W26" s="21"/>
      <c r="X26" s="21"/>
      <c r="Y26" s="16"/>
      <c r="Z26" s="16"/>
      <c r="AA26" s="16"/>
    </row>
    <row r="27" spans="1:27" s="45" customFormat="1" ht="119.25" customHeight="1" x14ac:dyDescent="0.2">
      <c r="A27" s="24" t="s">
        <v>84</v>
      </c>
      <c r="B27" s="24" t="s">
        <v>35</v>
      </c>
      <c r="C27" s="44" t="s">
        <v>51</v>
      </c>
      <c r="D27" s="44" t="s">
        <v>52</v>
      </c>
      <c r="E27" s="44" t="s">
        <v>53</v>
      </c>
      <c r="F27" s="44" t="s">
        <v>54</v>
      </c>
      <c r="G27" s="44" t="s">
        <v>55</v>
      </c>
      <c r="H27" s="44" t="s">
        <v>85</v>
      </c>
      <c r="I27" s="44" t="s">
        <v>86</v>
      </c>
      <c r="J27" s="23" t="s">
        <v>36</v>
      </c>
      <c r="K27" s="24">
        <v>100</v>
      </c>
      <c r="L27" s="37">
        <v>230000000</v>
      </c>
      <c r="M27" s="25" t="s">
        <v>39</v>
      </c>
      <c r="N27" s="18" t="s">
        <v>90</v>
      </c>
      <c r="O27" s="18" t="s">
        <v>43</v>
      </c>
      <c r="P27" s="18" t="s">
        <v>44</v>
      </c>
      <c r="Q27" s="18" t="s">
        <v>58</v>
      </c>
      <c r="R27" s="18" t="s">
        <v>59</v>
      </c>
      <c r="S27" s="18"/>
      <c r="T27" s="18"/>
      <c r="U27" s="18"/>
      <c r="V27" s="38"/>
      <c r="W27" s="21">
        <v>1550000</v>
      </c>
      <c r="X27" s="35">
        <f t="shared" ref="X27:X28" si="1">W27*1.12</f>
        <v>1736000.0000000002</v>
      </c>
      <c r="Y27" s="39"/>
      <c r="Z27" s="24">
        <v>2014</v>
      </c>
      <c r="AA27" s="39"/>
    </row>
    <row r="28" spans="1:27" s="45" customFormat="1" ht="89.25" x14ac:dyDescent="0.2">
      <c r="A28" s="24" t="s">
        <v>87</v>
      </c>
      <c r="B28" s="24" t="s">
        <v>35</v>
      </c>
      <c r="C28" s="44" t="s">
        <v>51</v>
      </c>
      <c r="D28" s="44" t="s">
        <v>52</v>
      </c>
      <c r="E28" s="44" t="s">
        <v>53</v>
      </c>
      <c r="F28" s="44" t="s">
        <v>54</v>
      </c>
      <c r="G28" s="44" t="s">
        <v>55</v>
      </c>
      <c r="H28" s="44" t="s">
        <v>88</v>
      </c>
      <c r="I28" s="44" t="s">
        <v>89</v>
      </c>
      <c r="J28" s="23" t="s">
        <v>36</v>
      </c>
      <c r="K28" s="24">
        <v>100</v>
      </c>
      <c r="L28" s="37">
        <v>230000000</v>
      </c>
      <c r="M28" s="25" t="s">
        <v>39</v>
      </c>
      <c r="N28" s="18" t="s">
        <v>90</v>
      </c>
      <c r="O28" s="18" t="s">
        <v>43</v>
      </c>
      <c r="P28" s="18" t="s">
        <v>44</v>
      </c>
      <c r="Q28" s="18" t="s">
        <v>58</v>
      </c>
      <c r="R28" s="18" t="s">
        <v>59</v>
      </c>
      <c r="S28" s="18"/>
      <c r="T28" s="18"/>
      <c r="U28" s="18"/>
      <c r="V28" s="38"/>
      <c r="W28" s="21">
        <v>1550000</v>
      </c>
      <c r="X28" s="35">
        <f t="shared" si="1"/>
        <v>1736000.0000000002</v>
      </c>
      <c r="Y28" s="39"/>
      <c r="Z28" s="24">
        <v>2014</v>
      </c>
      <c r="AA28" s="39"/>
    </row>
    <row r="29" spans="1:27" s="9" customFormat="1" ht="13.5" x14ac:dyDescent="0.2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11"/>
      <c r="W29" s="3">
        <f>SUM(W27:W28)</f>
        <v>3100000</v>
      </c>
      <c r="X29" s="3">
        <f>SUM(X27:X28)</f>
        <v>3472000.0000000005</v>
      </c>
      <c r="Y29" s="6"/>
      <c r="Z29" s="6"/>
      <c r="AA29" s="6"/>
    </row>
    <row r="30" spans="1:27" s="4" customFormat="1" ht="12.75" x14ac:dyDescent="0.25">
      <c r="A30" s="10" t="s">
        <v>32</v>
      </c>
      <c r="B30" s="1"/>
      <c r="C30" s="1"/>
      <c r="D30" s="1"/>
      <c r="E30" s="1"/>
      <c r="F30" s="1"/>
      <c r="G30" s="28"/>
      <c r="H30" s="1"/>
      <c r="I30" s="1"/>
      <c r="J30" s="1"/>
      <c r="K30" s="2"/>
      <c r="L30" s="1"/>
      <c r="M30" s="29"/>
      <c r="N30" s="28"/>
      <c r="O30" s="28"/>
      <c r="P30" s="28"/>
      <c r="Q30" s="28"/>
      <c r="R30" s="1"/>
      <c r="S30" s="2"/>
      <c r="T30" s="1"/>
      <c r="U30" s="30"/>
      <c r="V30" s="3"/>
      <c r="W30" s="3">
        <f>W29</f>
        <v>3100000</v>
      </c>
      <c r="X30" s="3">
        <f>X29</f>
        <v>3472000.0000000005</v>
      </c>
      <c r="Y30" s="1"/>
      <c r="Z30" s="31"/>
      <c r="AA30" s="1"/>
    </row>
    <row r="31" spans="1:27" s="9" customFormat="1" ht="13.5" x14ac:dyDescent="0.2">
      <c r="A31" s="10" t="s">
        <v>92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11"/>
      <c r="W31" s="11"/>
      <c r="X31" s="11"/>
      <c r="Y31" s="6"/>
      <c r="Z31" s="6"/>
      <c r="AA31" s="6"/>
    </row>
    <row r="32" spans="1:27" s="9" customFormat="1" ht="13.5" x14ac:dyDescent="0.2">
      <c r="A32" s="10" t="s">
        <v>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11"/>
      <c r="W32" s="11"/>
      <c r="X32" s="11"/>
      <c r="Y32" s="6"/>
      <c r="Z32" s="6"/>
      <c r="AA32" s="6"/>
    </row>
    <row r="33" spans="1:27" s="22" customFormat="1" ht="12.75" x14ac:dyDescent="0.2">
      <c r="A33" s="12" t="s">
        <v>45</v>
      </c>
      <c r="B33" s="13"/>
      <c r="C33" s="14"/>
      <c r="D33" s="14"/>
      <c r="E33" s="15"/>
      <c r="F33" s="14"/>
      <c r="G33" s="15"/>
      <c r="H33" s="14"/>
      <c r="I33" s="15"/>
      <c r="J33" s="16"/>
      <c r="K33" s="17"/>
      <c r="L33" s="18"/>
      <c r="M33" s="19"/>
      <c r="N33" s="18"/>
      <c r="O33" s="16"/>
      <c r="P33" s="16"/>
      <c r="Q33" s="16"/>
      <c r="R33" s="20"/>
      <c r="S33" s="16"/>
      <c r="T33" s="16"/>
      <c r="U33" s="16"/>
      <c r="V33" s="16"/>
      <c r="W33" s="21"/>
      <c r="X33" s="21"/>
      <c r="Y33" s="16"/>
      <c r="Z33" s="16"/>
      <c r="AA33" s="16"/>
    </row>
    <row r="34" spans="1:27" s="50" customFormat="1" ht="102" x14ac:dyDescent="0.2">
      <c r="A34" s="47" t="s">
        <v>93</v>
      </c>
      <c r="B34" s="47" t="s">
        <v>35</v>
      </c>
      <c r="C34" s="47" t="s">
        <v>94</v>
      </c>
      <c r="D34" s="47" t="s">
        <v>95</v>
      </c>
      <c r="E34" s="47" t="s">
        <v>96</v>
      </c>
      <c r="F34" s="47" t="s">
        <v>97</v>
      </c>
      <c r="G34" s="47" t="s">
        <v>98</v>
      </c>
      <c r="H34" s="47" t="s">
        <v>99</v>
      </c>
      <c r="I34" s="47" t="s">
        <v>100</v>
      </c>
      <c r="J34" s="47" t="s">
        <v>36</v>
      </c>
      <c r="K34" s="48">
        <v>40</v>
      </c>
      <c r="L34" s="46">
        <v>230000000</v>
      </c>
      <c r="M34" s="35" t="s">
        <v>39</v>
      </c>
      <c r="N34" s="47" t="s">
        <v>40</v>
      </c>
      <c r="O34" s="35" t="s">
        <v>37</v>
      </c>
      <c r="P34" s="47"/>
      <c r="Q34" s="47" t="s">
        <v>38</v>
      </c>
      <c r="R34" s="47" t="s">
        <v>101</v>
      </c>
      <c r="S34" s="47"/>
      <c r="T34" s="47"/>
      <c r="U34" s="47"/>
      <c r="V34" s="47"/>
      <c r="W34" s="48">
        <v>7000000</v>
      </c>
      <c r="X34" s="35">
        <f t="shared" ref="X34:X43" si="2">W34*1.12</f>
        <v>7840000.0000000009</v>
      </c>
      <c r="Y34" s="47"/>
      <c r="Z34" s="16">
        <v>2014</v>
      </c>
      <c r="AA34" s="24" t="s">
        <v>153</v>
      </c>
    </row>
    <row r="35" spans="1:27" s="50" customFormat="1" ht="102" x14ac:dyDescent="0.2">
      <c r="A35" s="47" t="s">
        <v>102</v>
      </c>
      <c r="B35" s="47" t="s">
        <v>35</v>
      </c>
      <c r="C35" s="47" t="s">
        <v>103</v>
      </c>
      <c r="D35" s="47" t="s">
        <v>104</v>
      </c>
      <c r="E35" s="47" t="s">
        <v>105</v>
      </c>
      <c r="F35" s="47" t="s">
        <v>106</v>
      </c>
      <c r="G35" s="47" t="s">
        <v>107</v>
      </c>
      <c r="H35" s="47" t="s">
        <v>108</v>
      </c>
      <c r="I35" s="47" t="s">
        <v>109</v>
      </c>
      <c r="J35" s="47" t="s">
        <v>36</v>
      </c>
      <c r="K35" s="48">
        <v>60</v>
      </c>
      <c r="L35" s="46">
        <v>230000000</v>
      </c>
      <c r="M35" s="35" t="s">
        <v>39</v>
      </c>
      <c r="N35" s="47" t="s">
        <v>40</v>
      </c>
      <c r="O35" s="35" t="s">
        <v>37</v>
      </c>
      <c r="P35" s="47"/>
      <c r="Q35" s="47" t="s">
        <v>38</v>
      </c>
      <c r="R35" s="47" t="s">
        <v>101</v>
      </c>
      <c r="S35" s="47"/>
      <c r="T35" s="47"/>
      <c r="U35" s="47"/>
      <c r="V35" s="47"/>
      <c r="W35" s="48">
        <v>34023000</v>
      </c>
      <c r="X35" s="35">
        <f t="shared" si="2"/>
        <v>38105760</v>
      </c>
      <c r="Y35" s="47"/>
      <c r="Z35" s="16">
        <v>2014</v>
      </c>
      <c r="AA35" s="24" t="s">
        <v>154</v>
      </c>
    </row>
    <row r="36" spans="1:27" s="50" customFormat="1" ht="102" x14ac:dyDescent="0.2">
      <c r="A36" s="47" t="s">
        <v>110</v>
      </c>
      <c r="B36" s="21" t="s">
        <v>35</v>
      </c>
      <c r="C36" s="53" t="s">
        <v>111</v>
      </c>
      <c r="D36" s="49" t="s">
        <v>112</v>
      </c>
      <c r="E36" s="49" t="s">
        <v>113</v>
      </c>
      <c r="F36" s="21" t="s">
        <v>112</v>
      </c>
      <c r="G36" s="21" t="s">
        <v>113</v>
      </c>
      <c r="H36" s="21" t="s">
        <v>114</v>
      </c>
      <c r="I36" s="21" t="s">
        <v>115</v>
      </c>
      <c r="J36" s="21" t="s">
        <v>36</v>
      </c>
      <c r="K36" s="54">
        <v>80</v>
      </c>
      <c r="L36" s="46">
        <v>230000000</v>
      </c>
      <c r="M36" s="35" t="s">
        <v>39</v>
      </c>
      <c r="N36" s="21" t="s">
        <v>116</v>
      </c>
      <c r="O36" s="21" t="s">
        <v>71</v>
      </c>
      <c r="P36" s="21"/>
      <c r="Q36" s="21" t="s">
        <v>38</v>
      </c>
      <c r="R36" s="47" t="s">
        <v>101</v>
      </c>
      <c r="S36" s="3"/>
      <c r="T36" s="21"/>
      <c r="U36" s="21"/>
      <c r="V36" s="21"/>
      <c r="W36" s="54">
        <v>8038600</v>
      </c>
      <c r="X36" s="35">
        <f t="shared" si="2"/>
        <v>9003232</v>
      </c>
      <c r="Y36" s="3"/>
      <c r="Z36" s="16">
        <v>2014</v>
      </c>
      <c r="AA36" s="24" t="s">
        <v>153</v>
      </c>
    </row>
    <row r="37" spans="1:27" s="50" customFormat="1" ht="102" x14ac:dyDescent="0.2">
      <c r="A37" s="47" t="s">
        <v>117</v>
      </c>
      <c r="B37" s="21" t="s">
        <v>35</v>
      </c>
      <c r="C37" s="55" t="s">
        <v>118</v>
      </c>
      <c r="D37" s="49" t="s">
        <v>119</v>
      </c>
      <c r="E37" s="49" t="s">
        <v>120</v>
      </c>
      <c r="F37" s="21" t="s">
        <v>119</v>
      </c>
      <c r="G37" s="21" t="s">
        <v>120</v>
      </c>
      <c r="H37" s="56" t="s">
        <v>121</v>
      </c>
      <c r="I37" s="21" t="s">
        <v>122</v>
      </c>
      <c r="J37" s="21" t="s">
        <v>36</v>
      </c>
      <c r="K37" s="54">
        <v>80</v>
      </c>
      <c r="L37" s="46">
        <v>230000000</v>
      </c>
      <c r="M37" s="35" t="s">
        <v>39</v>
      </c>
      <c r="N37" s="21" t="s">
        <v>116</v>
      </c>
      <c r="O37" s="21" t="s">
        <v>71</v>
      </c>
      <c r="P37" s="21"/>
      <c r="Q37" s="21" t="s">
        <v>38</v>
      </c>
      <c r="R37" s="47" t="s">
        <v>101</v>
      </c>
      <c r="S37" s="3"/>
      <c r="T37" s="21"/>
      <c r="U37" s="21"/>
      <c r="V37" s="21"/>
      <c r="W37" s="54">
        <v>12172000</v>
      </c>
      <c r="X37" s="35">
        <f t="shared" si="2"/>
        <v>13632640.000000002</v>
      </c>
      <c r="Y37" s="3"/>
      <c r="Z37" s="16">
        <v>2014</v>
      </c>
      <c r="AA37" s="24" t="s">
        <v>153</v>
      </c>
    </row>
    <row r="38" spans="1:27" s="50" customFormat="1" ht="102" x14ac:dyDescent="0.2">
      <c r="A38" s="47" t="s">
        <v>123</v>
      </c>
      <c r="B38" s="21" t="s">
        <v>35</v>
      </c>
      <c r="C38" s="57" t="s">
        <v>124</v>
      </c>
      <c r="D38" s="49" t="s">
        <v>125</v>
      </c>
      <c r="E38" s="49" t="s">
        <v>126</v>
      </c>
      <c r="F38" s="21" t="s">
        <v>127</v>
      </c>
      <c r="G38" s="21" t="s">
        <v>126</v>
      </c>
      <c r="H38" s="21" t="s">
        <v>128</v>
      </c>
      <c r="I38" s="21" t="s">
        <v>129</v>
      </c>
      <c r="J38" s="21" t="s">
        <v>36</v>
      </c>
      <c r="K38" s="54">
        <v>95</v>
      </c>
      <c r="L38" s="46">
        <v>230000000</v>
      </c>
      <c r="M38" s="35" t="s">
        <v>39</v>
      </c>
      <c r="N38" s="21" t="s">
        <v>116</v>
      </c>
      <c r="O38" s="21" t="s">
        <v>71</v>
      </c>
      <c r="P38" s="21"/>
      <c r="Q38" s="21" t="s">
        <v>38</v>
      </c>
      <c r="R38" s="47" t="s">
        <v>101</v>
      </c>
      <c r="S38" s="3"/>
      <c r="T38" s="21"/>
      <c r="U38" s="21"/>
      <c r="V38" s="21"/>
      <c r="W38" s="58">
        <v>3413660</v>
      </c>
      <c r="X38" s="35">
        <f t="shared" si="2"/>
        <v>3823299.2</v>
      </c>
      <c r="Y38" s="3"/>
      <c r="Z38" s="16">
        <v>2014</v>
      </c>
      <c r="AA38" s="24" t="s">
        <v>153</v>
      </c>
    </row>
    <row r="39" spans="1:27" s="50" customFormat="1" ht="102" x14ac:dyDescent="0.2">
      <c r="A39" s="47" t="s">
        <v>130</v>
      </c>
      <c r="B39" s="21" t="s">
        <v>35</v>
      </c>
      <c r="C39" s="55" t="s">
        <v>131</v>
      </c>
      <c r="D39" s="49" t="s">
        <v>132</v>
      </c>
      <c r="E39" s="49" t="s">
        <v>133</v>
      </c>
      <c r="F39" s="21" t="s">
        <v>132</v>
      </c>
      <c r="G39" s="21" t="s">
        <v>133</v>
      </c>
      <c r="H39" s="21" t="s">
        <v>134</v>
      </c>
      <c r="I39" s="21" t="s">
        <v>135</v>
      </c>
      <c r="J39" s="21" t="s">
        <v>36</v>
      </c>
      <c r="K39" s="54">
        <v>50</v>
      </c>
      <c r="L39" s="46">
        <v>230000000</v>
      </c>
      <c r="M39" s="35" t="s">
        <v>39</v>
      </c>
      <c r="N39" s="21" t="s">
        <v>116</v>
      </c>
      <c r="O39" s="21" t="s">
        <v>71</v>
      </c>
      <c r="P39" s="21"/>
      <c r="Q39" s="21" t="s">
        <v>38</v>
      </c>
      <c r="R39" s="47" t="s">
        <v>101</v>
      </c>
      <c r="S39" s="3"/>
      <c r="T39" s="21"/>
      <c r="U39" s="21"/>
      <c r="V39" s="21"/>
      <c r="W39" s="54">
        <v>6000000</v>
      </c>
      <c r="X39" s="35">
        <f t="shared" si="2"/>
        <v>6720000.0000000009</v>
      </c>
      <c r="Y39" s="3"/>
      <c r="Z39" s="16">
        <v>2014</v>
      </c>
      <c r="AA39" s="24" t="s">
        <v>153</v>
      </c>
    </row>
    <row r="40" spans="1:27" s="50" customFormat="1" ht="280.5" x14ac:dyDescent="0.2">
      <c r="A40" s="47" t="s">
        <v>136</v>
      </c>
      <c r="B40" s="21" t="s">
        <v>35</v>
      </c>
      <c r="C40" s="49" t="s">
        <v>137</v>
      </c>
      <c r="D40" s="49" t="s">
        <v>138</v>
      </c>
      <c r="E40" s="49" t="s">
        <v>139</v>
      </c>
      <c r="F40" s="21" t="s">
        <v>138</v>
      </c>
      <c r="G40" s="21" t="s">
        <v>139</v>
      </c>
      <c r="H40" s="21" t="s">
        <v>140</v>
      </c>
      <c r="I40" s="21" t="s">
        <v>141</v>
      </c>
      <c r="J40" s="21" t="s">
        <v>36</v>
      </c>
      <c r="K40" s="54">
        <v>95</v>
      </c>
      <c r="L40" s="46">
        <v>230000000</v>
      </c>
      <c r="M40" s="35" t="s">
        <v>39</v>
      </c>
      <c r="N40" s="21" t="s">
        <v>116</v>
      </c>
      <c r="O40" s="21" t="s">
        <v>71</v>
      </c>
      <c r="P40" s="21"/>
      <c r="Q40" s="21" t="s">
        <v>38</v>
      </c>
      <c r="R40" s="47" t="s">
        <v>101</v>
      </c>
      <c r="S40" s="3"/>
      <c r="T40" s="21"/>
      <c r="U40" s="21"/>
      <c r="V40" s="21"/>
      <c r="W40" s="54">
        <v>70000000</v>
      </c>
      <c r="X40" s="35">
        <f t="shared" si="2"/>
        <v>78400000.000000015</v>
      </c>
      <c r="Y40" s="3"/>
      <c r="Z40" s="16">
        <v>2014</v>
      </c>
      <c r="AA40" s="24" t="s">
        <v>153</v>
      </c>
    </row>
    <row r="41" spans="1:27" s="50" customFormat="1" ht="280.5" x14ac:dyDescent="0.2">
      <c r="A41" s="47" t="s">
        <v>142</v>
      </c>
      <c r="B41" s="21" t="s">
        <v>35</v>
      </c>
      <c r="C41" s="49" t="s">
        <v>137</v>
      </c>
      <c r="D41" s="49" t="s">
        <v>138</v>
      </c>
      <c r="E41" s="49" t="s">
        <v>139</v>
      </c>
      <c r="F41" s="21" t="s">
        <v>138</v>
      </c>
      <c r="G41" s="21" t="s">
        <v>139</v>
      </c>
      <c r="H41" s="21" t="s">
        <v>140</v>
      </c>
      <c r="I41" s="21" t="s">
        <v>141</v>
      </c>
      <c r="J41" s="21" t="s">
        <v>36</v>
      </c>
      <c r="K41" s="54">
        <v>95</v>
      </c>
      <c r="L41" s="46">
        <v>230000000</v>
      </c>
      <c r="M41" s="35" t="s">
        <v>39</v>
      </c>
      <c r="N41" s="21" t="s">
        <v>116</v>
      </c>
      <c r="O41" s="21" t="s">
        <v>71</v>
      </c>
      <c r="P41" s="21"/>
      <c r="Q41" s="21" t="s">
        <v>38</v>
      </c>
      <c r="R41" s="47" t="s">
        <v>101</v>
      </c>
      <c r="S41" s="3"/>
      <c r="T41" s="21"/>
      <c r="U41" s="21"/>
      <c r="V41" s="21"/>
      <c r="W41" s="54">
        <v>70000000</v>
      </c>
      <c r="X41" s="35">
        <f t="shared" si="2"/>
        <v>78400000.000000015</v>
      </c>
      <c r="Y41" s="3"/>
      <c r="Z41" s="16">
        <v>2014</v>
      </c>
      <c r="AA41" s="24" t="s">
        <v>153</v>
      </c>
    </row>
    <row r="42" spans="1:27" s="50" customFormat="1" ht="102" x14ac:dyDescent="0.2">
      <c r="A42" s="47" t="s">
        <v>143</v>
      </c>
      <c r="B42" s="21" t="s">
        <v>35</v>
      </c>
      <c r="C42" s="21" t="s">
        <v>144</v>
      </c>
      <c r="D42" s="21" t="s">
        <v>145</v>
      </c>
      <c r="E42" s="21" t="s">
        <v>146</v>
      </c>
      <c r="F42" s="21" t="s">
        <v>145</v>
      </c>
      <c r="G42" s="21" t="s">
        <v>146</v>
      </c>
      <c r="H42" s="21" t="s">
        <v>147</v>
      </c>
      <c r="I42" s="21" t="s">
        <v>148</v>
      </c>
      <c r="J42" s="21" t="s">
        <v>36</v>
      </c>
      <c r="K42" s="54">
        <v>40</v>
      </c>
      <c r="L42" s="46">
        <v>230000000</v>
      </c>
      <c r="M42" s="35" t="s">
        <v>39</v>
      </c>
      <c r="N42" s="21" t="s">
        <v>116</v>
      </c>
      <c r="O42" s="21" t="s">
        <v>71</v>
      </c>
      <c r="P42" s="21"/>
      <c r="Q42" s="21" t="s">
        <v>38</v>
      </c>
      <c r="R42" s="47" t="s">
        <v>101</v>
      </c>
      <c r="S42" s="59"/>
      <c r="T42" s="21"/>
      <c r="U42" s="21"/>
      <c r="V42" s="21"/>
      <c r="W42" s="54">
        <v>132680000</v>
      </c>
      <c r="X42" s="35">
        <f t="shared" si="2"/>
        <v>148601600</v>
      </c>
      <c r="Y42" s="49"/>
      <c r="Z42" s="16">
        <v>2014</v>
      </c>
      <c r="AA42" s="24" t="s">
        <v>164</v>
      </c>
    </row>
    <row r="43" spans="1:27" s="50" customFormat="1" ht="178.5" x14ac:dyDescent="0.2">
      <c r="A43" s="47" t="s">
        <v>149</v>
      </c>
      <c r="B43" s="21" t="s">
        <v>35</v>
      </c>
      <c r="C43" s="21" t="s">
        <v>137</v>
      </c>
      <c r="D43" s="21" t="s">
        <v>138</v>
      </c>
      <c r="E43" s="21" t="s">
        <v>139</v>
      </c>
      <c r="F43" s="21" t="s">
        <v>138</v>
      </c>
      <c r="G43" s="21" t="s">
        <v>139</v>
      </c>
      <c r="H43" s="21" t="s">
        <v>150</v>
      </c>
      <c r="I43" s="21" t="s">
        <v>151</v>
      </c>
      <c r="J43" s="21" t="s">
        <v>36</v>
      </c>
      <c r="K43" s="54">
        <v>60</v>
      </c>
      <c r="L43" s="46">
        <v>230000000</v>
      </c>
      <c r="M43" s="35" t="s">
        <v>39</v>
      </c>
      <c r="N43" s="21" t="s">
        <v>116</v>
      </c>
      <c r="O43" s="21" t="s">
        <v>71</v>
      </c>
      <c r="P43" s="21"/>
      <c r="Q43" s="21" t="s">
        <v>38</v>
      </c>
      <c r="R43" s="47" t="s">
        <v>101</v>
      </c>
      <c r="S43" s="59"/>
      <c r="T43" s="21"/>
      <c r="U43" s="21"/>
      <c r="V43" s="21"/>
      <c r="W43" s="54">
        <v>73432360</v>
      </c>
      <c r="X43" s="35">
        <f t="shared" si="2"/>
        <v>82244243.200000003</v>
      </c>
      <c r="Y43" s="49"/>
      <c r="Z43" s="16">
        <v>2014</v>
      </c>
      <c r="AA43" s="24" t="s">
        <v>153</v>
      </c>
    </row>
    <row r="44" spans="1:27" s="9" customFormat="1" ht="13.5" x14ac:dyDescent="0.2">
      <c r="A44" s="10" t="s">
        <v>46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46"/>
      <c r="M44" s="6"/>
      <c r="N44" s="6"/>
      <c r="O44" s="6"/>
      <c r="P44" s="6"/>
      <c r="Q44" s="6"/>
      <c r="R44" s="6"/>
      <c r="S44" s="7"/>
      <c r="T44" s="6"/>
      <c r="U44" s="6"/>
      <c r="V44" s="11"/>
      <c r="W44" s="3">
        <f>SUM(W34:W43)</f>
        <v>416759620</v>
      </c>
      <c r="X44" s="3">
        <f>SUM(X34:X43)</f>
        <v>466770774.40000004</v>
      </c>
      <c r="Y44" s="6"/>
      <c r="Z44" s="6"/>
      <c r="AA44" s="6"/>
    </row>
    <row r="45" spans="1:27" s="9" customFormat="1" ht="13.5" customHeight="1" x14ac:dyDescent="0.2">
      <c r="A45" s="12" t="s">
        <v>28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27"/>
      <c r="Q45" s="27"/>
      <c r="R45" s="40"/>
      <c r="S45" s="41"/>
      <c r="T45" s="41"/>
      <c r="U45" s="106"/>
      <c r="V45" s="106"/>
      <c r="W45" s="106"/>
      <c r="X45" s="42"/>
      <c r="Y45" s="6"/>
      <c r="Z45" s="6"/>
      <c r="AA45" s="6"/>
    </row>
    <row r="46" spans="1:27" s="50" customFormat="1" ht="89.25" x14ac:dyDescent="0.2">
      <c r="A46" s="47" t="s">
        <v>165</v>
      </c>
      <c r="B46" s="51" t="s">
        <v>35</v>
      </c>
      <c r="C46" s="51" t="s">
        <v>166</v>
      </c>
      <c r="D46" s="51" t="s">
        <v>167</v>
      </c>
      <c r="E46" s="51" t="s">
        <v>168</v>
      </c>
      <c r="F46" s="47" t="s">
        <v>169</v>
      </c>
      <c r="G46" s="47" t="s">
        <v>170</v>
      </c>
      <c r="H46" s="51" t="s">
        <v>171</v>
      </c>
      <c r="I46" s="51" t="s">
        <v>172</v>
      </c>
      <c r="J46" s="47" t="s">
        <v>42</v>
      </c>
      <c r="K46" s="48">
        <v>100</v>
      </c>
      <c r="L46" s="46">
        <v>230000000</v>
      </c>
      <c r="M46" s="35" t="s">
        <v>39</v>
      </c>
      <c r="N46" s="21" t="s">
        <v>116</v>
      </c>
      <c r="O46" s="51" t="s">
        <v>71</v>
      </c>
      <c r="P46" s="47"/>
      <c r="Q46" s="52" t="s">
        <v>173</v>
      </c>
      <c r="R46" s="47" t="s">
        <v>174</v>
      </c>
      <c r="S46" s="47"/>
      <c r="T46" s="47"/>
      <c r="U46" s="47"/>
      <c r="V46" s="63"/>
      <c r="W46" s="47">
        <v>2493685017.9400001</v>
      </c>
      <c r="X46" s="51">
        <f t="shared" ref="X46" si="3">W46*1.12</f>
        <v>2792927220.0928001</v>
      </c>
      <c r="Y46" s="47"/>
      <c r="Z46" s="16">
        <v>2014</v>
      </c>
      <c r="AA46" s="24" t="s">
        <v>239</v>
      </c>
    </row>
    <row r="47" spans="1:27" s="50" customFormat="1" ht="102" x14ac:dyDescent="0.2">
      <c r="A47" s="47" t="s">
        <v>175</v>
      </c>
      <c r="B47" s="47" t="s">
        <v>35</v>
      </c>
      <c r="C47" s="47" t="s">
        <v>176</v>
      </c>
      <c r="D47" s="47" t="s">
        <v>177</v>
      </c>
      <c r="E47" s="47" t="s">
        <v>168</v>
      </c>
      <c r="F47" s="47" t="s">
        <v>177</v>
      </c>
      <c r="G47" s="47" t="s">
        <v>178</v>
      </c>
      <c r="H47" s="47" t="s">
        <v>179</v>
      </c>
      <c r="I47" s="47" t="s">
        <v>180</v>
      </c>
      <c r="J47" s="47" t="s">
        <v>36</v>
      </c>
      <c r="K47" s="48">
        <v>85</v>
      </c>
      <c r="L47" s="46">
        <v>230000000</v>
      </c>
      <c r="M47" s="47" t="s">
        <v>39</v>
      </c>
      <c r="N47" s="47" t="s">
        <v>116</v>
      </c>
      <c r="O47" s="47" t="s">
        <v>71</v>
      </c>
      <c r="P47" s="47"/>
      <c r="Q47" s="47" t="s">
        <v>38</v>
      </c>
      <c r="R47" s="47" t="s">
        <v>101</v>
      </c>
      <c r="S47" s="47"/>
      <c r="T47" s="47"/>
      <c r="U47" s="47"/>
      <c r="V47" s="63"/>
      <c r="W47" s="47">
        <v>4071991.1</v>
      </c>
      <c r="X47" s="47">
        <v>4560630.0320000006</v>
      </c>
      <c r="Y47" s="47"/>
      <c r="Z47" s="16">
        <v>2014</v>
      </c>
      <c r="AA47" s="24" t="s">
        <v>240</v>
      </c>
    </row>
    <row r="48" spans="1:27" s="50" customFormat="1" ht="153" x14ac:dyDescent="0.2">
      <c r="A48" s="47" t="s">
        <v>181</v>
      </c>
      <c r="B48" s="47" t="s">
        <v>35</v>
      </c>
      <c r="C48" s="47" t="s">
        <v>182</v>
      </c>
      <c r="D48" s="47" t="s">
        <v>183</v>
      </c>
      <c r="E48" s="47" t="s">
        <v>184</v>
      </c>
      <c r="F48" s="47" t="s">
        <v>183</v>
      </c>
      <c r="G48" s="47" t="s">
        <v>184</v>
      </c>
      <c r="H48" s="47" t="s">
        <v>185</v>
      </c>
      <c r="I48" s="47" t="s">
        <v>186</v>
      </c>
      <c r="J48" s="47" t="s">
        <v>36</v>
      </c>
      <c r="K48" s="48">
        <v>55</v>
      </c>
      <c r="L48" s="46">
        <v>230000000</v>
      </c>
      <c r="M48" s="47" t="s">
        <v>39</v>
      </c>
      <c r="N48" s="47" t="s">
        <v>116</v>
      </c>
      <c r="O48" s="47" t="s">
        <v>71</v>
      </c>
      <c r="P48" s="47"/>
      <c r="Q48" s="47" t="s">
        <v>38</v>
      </c>
      <c r="R48" s="47" t="s">
        <v>101</v>
      </c>
      <c r="S48" s="47"/>
      <c r="T48" s="47"/>
      <c r="U48" s="47"/>
      <c r="V48" s="63"/>
      <c r="W48" s="47">
        <v>9760000</v>
      </c>
      <c r="X48" s="47">
        <v>10931200.000000002</v>
      </c>
      <c r="Y48" s="47"/>
      <c r="Z48" s="16">
        <v>2014</v>
      </c>
      <c r="AA48" s="24" t="s">
        <v>240</v>
      </c>
    </row>
    <row r="49" spans="1:27" s="9" customFormat="1" ht="13.5" customHeight="1" x14ac:dyDescent="0.2">
      <c r="A49" s="114" t="s">
        <v>29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5"/>
      <c r="U49" s="115"/>
      <c r="V49" s="114"/>
      <c r="W49" s="115">
        <f>SUM(W46:W48)</f>
        <v>2507517009.04</v>
      </c>
      <c r="X49" s="115">
        <f>SUM(X46:X48)</f>
        <v>2808419050.1248002</v>
      </c>
      <c r="Y49" s="6"/>
      <c r="Z49" s="6"/>
      <c r="AA49" s="6"/>
    </row>
    <row r="50" spans="1:27" s="9" customFormat="1" ht="13.5" customHeight="1" x14ac:dyDescent="0.2">
      <c r="A50" s="10" t="s">
        <v>30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5"/>
      <c r="U50" s="115"/>
      <c r="V50" s="114"/>
      <c r="W50" s="115">
        <f>W49+W44</f>
        <v>2924276629.04</v>
      </c>
      <c r="X50" s="115">
        <f>X49+X44</f>
        <v>3275189824.5248003</v>
      </c>
      <c r="Y50" s="6"/>
      <c r="Z50" s="6"/>
      <c r="AA50" s="6"/>
    </row>
    <row r="51" spans="1:27" s="9" customFormat="1" ht="13.5" x14ac:dyDescent="0.2">
      <c r="A51" s="10" t="s">
        <v>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46"/>
      <c r="M51" s="6"/>
      <c r="N51" s="6"/>
      <c r="O51" s="6"/>
      <c r="P51" s="6"/>
      <c r="Q51" s="6"/>
      <c r="R51" s="6"/>
      <c r="S51" s="7"/>
      <c r="T51" s="6"/>
      <c r="U51" s="6"/>
      <c r="V51" s="11"/>
      <c r="W51" s="35"/>
      <c r="X51" s="26"/>
      <c r="Y51" s="6"/>
      <c r="Z51" s="6"/>
      <c r="AA51" s="6"/>
    </row>
    <row r="52" spans="1:27" s="22" customFormat="1" ht="12.75" x14ac:dyDescent="0.2">
      <c r="A52" s="12" t="s">
        <v>45</v>
      </c>
      <c r="B52" s="13"/>
      <c r="C52" s="14"/>
      <c r="D52" s="14"/>
      <c r="E52" s="15"/>
      <c r="F52" s="14"/>
      <c r="G52" s="15"/>
      <c r="H52" s="14"/>
      <c r="I52" s="15"/>
      <c r="J52" s="16"/>
      <c r="K52" s="17"/>
      <c r="L52" s="46"/>
      <c r="M52" s="19"/>
      <c r="N52" s="18"/>
      <c r="O52" s="16"/>
      <c r="P52" s="16"/>
      <c r="Q52" s="16"/>
      <c r="R52" s="20"/>
      <c r="S52" s="16"/>
      <c r="T52" s="16"/>
      <c r="U52" s="16"/>
      <c r="V52" s="16"/>
      <c r="W52" s="21"/>
      <c r="X52" s="21"/>
      <c r="Y52" s="16"/>
      <c r="Z52" s="16"/>
      <c r="AA52" s="16"/>
    </row>
    <row r="53" spans="1:27" s="50" customFormat="1" ht="102" x14ac:dyDescent="0.2">
      <c r="A53" s="47" t="s">
        <v>155</v>
      </c>
      <c r="B53" s="47" t="s">
        <v>35</v>
      </c>
      <c r="C53" s="47" t="s">
        <v>94</v>
      </c>
      <c r="D53" s="47" t="s">
        <v>95</v>
      </c>
      <c r="E53" s="47" t="s">
        <v>96</v>
      </c>
      <c r="F53" s="47" t="s">
        <v>97</v>
      </c>
      <c r="G53" s="47" t="s">
        <v>98</v>
      </c>
      <c r="H53" s="47" t="s">
        <v>99</v>
      </c>
      <c r="I53" s="47" t="s">
        <v>100</v>
      </c>
      <c r="J53" s="47" t="s">
        <v>36</v>
      </c>
      <c r="K53" s="48">
        <v>40</v>
      </c>
      <c r="L53" s="46">
        <v>230000000</v>
      </c>
      <c r="M53" s="35" t="s">
        <v>39</v>
      </c>
      <c r="N53" s="47" t="s">
        <v>152</v>
      </c>
      <c r="O53" s="35" t="s">
        <v>37</v>
      </c>
      <c r="P53" s="47"/>
      <c r="Q53" s="47" t="s">
        <v>279</v>
      </c>
      <c r="R53" s="47" t="s">
        <v>101</v>
      </c>
      <c r="S53" s="47"/>
      <c r="T53" s="47"/>
      <c r="U53" s="47"/>
      <c r="V53" s="47"/>
      <c r="W53" s="47">
        <v>7000000</v>
      </c>
      <c r="X53" s="35">
        <f t="shared" ref="X53:X61" si="4">W53*1.12</f>
        <v>7840000.0000000009</v>
      </c>
      <c r="Y53" s="47"/>
      <c r="Z53" s="16">
        <v>2014</v>
      </c>
      <c r="AA53" s="24"/>
    </row>
    <row r="54" spans="1:27" s="50" customFormat="1" ht="102" x14ac:dyDescent="0.2">
      <c r="A54" s="47" t="s">
        <v>157</v>
      </c>
      <c r="B54" s="47" t="s">
        <v>35</v>
      </c>
      <c r="C54" s="47" t="s">
        <v>103</v>
      </c>
      <c r="D54" s="47" t="s">
        <v>104</v>
      </c>
      <c r="E54" s="47" t="s">
        <v>105</v>
      </c>
      <c r="F54" s="47" t="s">
        <v>106</v>
      </c>
      <c r="G54" s="47" t="s">
        <v>107</v>
      </c>
      <c r="H54" s="47" t="s">
        <v>108</v>
      </c>
      <c r="I54" s="47" t="s">
        <v>109</v>
      </c>
      <c r="J54" s="47" t="s">
        <v>36</v>
      </c>
      <c r="K54" s="48">
        <v>60</v>
      </c>
      <c r="L54" s="46">
        <v>230000000</v>
      </c>
      <c r="M54" s="35" t="s">
        <v>39</v>
      </c>
      <c r="N54" s="47" t="s">
        <v>152</v>
      </c>
      <c r="O54" s="35" t="s">
        <v>37</v>
      </c>
      <c r="P54" s="47"/>
      <c r="Q54" s="47" t="s">
        <v>279</v>
      </c>
      <c r="R54" s="47" t="s">
        <v>101</v>
      </c>
      <c r="S54" s="47"/>
      <c r="T54" s="47"/>
      <c r="U54" s="47"/>
      <c r="V54" s="47"/>
      <c r="W54" s="47">
        <v>53523000</v>
      </c>
      <c r="X54" s="35">
        <f t="shared" si="4"/>
        <v>59945760.000000007</v>
      </c>
      <c r="Y54" s="47"/>
      <c r="Z54" s="16">
        <v>2014</v>
      </c>
      <c r="AA54" s="24"/>
    </row>
    <row r="55" spans="1:27" s="50" customFormat="1" ht="102" x14ac:dyDescent="0.2">
      <c r="A55" s="47" t="s">
        <v>156</v>
      </c>
      <c r="B55" s="21" t="s">
        <v>35</v>
      </c>
      <c r="C55" s="53" t="s">
        <v>111</v>
      </c>
      <c r="D55" s="51" t="s">
        <v>112</v>
      </c>
      <c r="E55" s="49" t="s">
        <v>113</v>
      </c>
      <c r="F55" s="21" t="s">
        <v>112</v>
      </c>
      <c r="G55" s="21" t="s">
        <v>113</v>
      </c>
      <c r="H55" s="21" t="s">
        <v>114</v>
      </c>
      <c r="I55" s="21" t="s">
        <v>115</v>
      </c>
      <c r="J55" s="21" t="s">
        <v>36</v>
      </c>
      <c r="K55" s="54">
        <v>80</v>
      </c>
      <c r="L55" s="46">
        <v>230000000</v>
      </c>
      <c r="M55" s="35" t="s">
        <v>39</v>
      </c>
      <c r="N55" s="21" t="s">
        <v>152</v>
      </c>
      <c r="O55" s="21" t="s">
        <v>71</v>
      </c>
      <c r="P55" s="21"/>
      <c r="Q55" s="47" t="s">
        <v>279</v>
      </c>
      <c r="R55" s="47" t="s">
        <v>101</v>
      </c>
      <c r="S55" s="3"/>
      <c r="T55" s="21"/>
      <c r="U55" s="21"/>
      <c r="V55" s="21"/>
      <c r="W55" s="21">
        <v>8038600</v>
      </c>
      <c r="X55" s="35">
        <f t="shared" si="4"/>
        <v>9003232</v>
      </c>
      <c r="Y55" s="3"/>
      <c r="Z55" s="16">
        <v>2014</v>
      </c>
      <c r="AA55" s="24"/>
    </row>
    <row r="56" spans="1:27" s="50" customFormat="1" ht="102" x14ac:dyDescent="0.2">
      <c r="A56" s="47" t="s">
        <v>158</v>
      </c>
      <c r="B56" s="21" t="s">
        <v>35</v>
      </c>
      <c r="C56" s="55" t="s">
        <v>118</v>
      </c>
      <c r="D56" s="51" t="s">
        <v>119</v>
      </c>
      <c r="E56" s="49" t="s">
        <v>120</v>
      </c>
      <c r="F56" s="21" t="s">
        <v>119</v>
      </c>
      <c r="G56" s="21" t="s">
        <v>120</v>
      </c>
      <c r="H56" s="56" t="s">
        <v>121</v>
      </c>
      <c r="I56" s="21" t="s">
        <v>122</v>
      </c>
      <c r="J56" s="21" t="s">
        <v>36</v>
      </c>
      <c r="K56" s="54">
        <v>80</v>
      </c>
      <c r="L56" s="46">
        <v>230000000</v>
      </c>
      <c r="M56" s="35" t="s">
        <v>39</v>
      </c>
      <c r="N56" s="21" t="s">
        <v>152</v>
      </c>
      <c r="O56" s="21" t="s">
        <v>71</v>
      </c>
      <c r="P56" s="21"/>
      <c r="Q56" s="47" t="s">
        <v>279</v>
      </c>
      <c r="R56" s="47" t="s">
        <v>101</v>
      </c>
      <c r="S56" s="3"/>
      <c r="T56" s="21"/>
      <c r="U56" s="21"/>
      <c r="V56" s="21"/>
      <c r="W56" s="21">
        <v>12172000</v>
      </c>
      <c r="X56" s="35">
        <f t="shared" si="4"/>
        <v>13632640.000000002</v>
      </c>
      <c r="Y56" s="3"/>
      <c r="Z56" s="16">
        <v>2014</v>
      </c>
      <c r="AA56" s="24"/>
    </row>
    <row r="57" spans="1:27" s="50" customFormat="1" ht="102" x14ac:dyDescent="0.2">
      <c r="A57" s="47" t="s">
        <v>159</v>
      </c>
      <c r="B57" s="21" t="s">
        <v>35</v>
      </c>
      <c r="C57" s="57" t="s">
        <v>124</v>
      </c>
      <c r="D57" s="51" t="s">
        <v>125</v>
      </c>
      <c r="E57" s="49" t="s">
        <v>126</v>
      </c>
      <c r="F57" s="21" t="s">
        <v>127</v>
      </c>
      <c r="G57" s="21" t="s">
        <v>126</v>
      </c>
      <c r="H57" s="21" t="s">
        <v>128</v>
      </c>
      <c r="I57" s="21" t="s">
        <v>129</v>
      </c>
      <c r="J57" s="21" t="s">
        <v>69</v>
      </c>
      <c r="K57" s="54">
        <v>95</v>
      </c>
      <c r="L57" s="46">
        <v>230000000</v>
      </c>
      <c r="M57" s="35" t="s">
        <v>39</v>
      </c>
      <c r="N57" s="21" t="s">
        <v>152</v>
      </c>
      <c r="O57" s="21" t="s">
        <v>71</v>
      </c>
      <c r="P57" s="21"/>
      <c r="Q57" s="47" t="s">
        <v>279</v>
      </c>
      <c r="R57" s="47" t="s">
        <v>101</v>
      </c>
      <c r="S57" s="3"/>
      <c r="T57" s="21"/>
      <c r="U57" s="21"/>
      <c r="V57" s="21"/>
      <c r="W57" s="49">
        <v>3413660</v>
      </c>
      <c r="X57" s="35">
        <f t="shared" si="4"/>
        <v>3823299.2</v>
      </c>
      <c r="Y57" s="3"/>
      <c r="Z57" s="16">
        <v>2014</v>
      </c>
      <c r="AA57" s="24"/>
    </row>
    <row r="58" spans="1:27" s="50" customFormat="1" ht="102" x14ac:dyDescent="0.2">
      <c r="A58" s="47" t="s">
        <v>160</v>
      </c>
      <c r="B58" s="21" t="s">
        <v>35</v>
      </c>
      <c r="C58" s="55" t="s">
        <v>131</v>
      </c>
      <c r="D58" s="51" t="s">
        <v>132</v>
      </c>
      <c r="E58" s="49" t="s">
        <v>133</v>
      </c>
      <c r="F58" s="21" t="s">
        <v>132</v>
      </c>
      <c r="G58" s="21" t="s">
        <v>133</v>
      </c>
      <c r="H58" s="21" t="s">
        <v>134</v>
      </c>
      <c r="I58" s="21" t="s">
        <v>135</v>
      </c>
      <c r="J58" s="21" t="s">
        <v>36</v>
      </c>
      <c r="K58" s="54">
        <v>50</v>
      </c>
      <c r="L58" s="46">
        <v>230000000</v>
      </c>
      <c r="M58" s="35" t="s">
        <v>39</v>
      </c>
      <c r="N58" s="21" t="s">
        <v>152</v>
      </c>
      <c r="O58" s="21" t="s">
        <v>71</v>
      </c>
      <c r="P58" s="21"/>
      <c r="Q58" s="47" t="s">
        <v>279</v>
      </c>
      <c r="R58" s="47" t="s">
        <v>101</v>
      </c>
      <c r="S58" s="3"/>
      <c r="T58" s="21"/>
      <c r="U58" s="21"/>
      <c r="V58" s="21"/>
      <c r="W58" s="21">
        <v>6000000</v>
      </c>
      <c r="X58" s="35">
        <f t="shared" si="4"/>
        <v>6720000.0000000009</v>
      </c>
      <c r="Y58" s="3"/>
      <c r="Z58" s="16">
        <v>2014</v>
      </c>
      <c r="AA58" s="24"/>
    </row>
    <row r="59" spans="1:27" s="50" customFormat="1" ht="280.5" x14ac:dyDescent="0.2">
      <c r="A59" s="47" t="s">
        <v>161</v>
      </c>
      <c r="B59" s="21" t="s">
        <v>35</v>
      </c>
      <c r="C59" s="49" t="s">
        <v>137</v>
      </c>
      <c r="D59" s="51" t="s">
        <v>138</v>
      </c>
      <c r="E59" s="49" t="s">
        <v>139</v>
      </c>
      <c r="F59" s="21" t="s">
        <v>138</v>
      </c>
      <c r="G59" s="21" t="s">
        <v>139</v>
      </c>
      <c r="H59" s="21" t="s">
        <v>140</v>
      </c>
      <c r="I59" s="21" t="s">
        <v>141</v>
      </c>
      <c r="J59" s="21" t="s">
        <v>36</v>
      </c>
      <c r="K59" s="54">
        <v>95</v>
      </c>
      <c r="L59" s="46">
        <v>230000000</v>
      </c>
      <c r="M59" s="35" t="s">
        <v>39</v>
      </c>
      <c r="N59" s="21" t="s">
        <v>152</v>
      </c>
      <c r="O59" s="21" t="s">
        <v>71</v>
      </c>
      <c r="P59" s="21"/>
      <c r="Q59" s="47" t="s">
        <v>279</v>
      </c>
      <c r="R59" s="47" t="s">
        <v>101</v>
      </c>
      <c r="S59" s="3"/>
      <c r="T59" s="21"/>
      <c r="U59" s="21"/>
      <c r="V59" s="21"/>
      <c r="W59" s="21">
        <v>70000000</v>
      </c>
      <c r="X59" s="35">
        <f t="shared" si="4"/>
        <v>78400000.000000015</v>
      </c>
      <c r="Y59" s="3"/>
      <c r="Z59" s="16">
        <v>2014</v>
      </c>
      <c r="AA59" s="24"/>
    </row>
    <row r="60" spans="1:27" s="50" customFormat="1" ht="280.5" x14ac:dyDescent="0.2">
      <c r="A60" s="47" t="s">
        <v>162</v>
      </c>
      <c r="B60" s="21" t="s">
        <v>35</v>
      </c>
      <c r="C60" s="49" t="s">
        <v>137</v>
      </c>
      <c r="D60" s="49" t="s">
        <v>138</v>
      </c>
      <c r="E60" s="49" t="s">
        <v>139</v>
      </c>
      <c r="F60" s="21" t="s">
        <v>138</v>
      </c>
      <c r="G60" s="21" t="s">
        <v>139</v>
      </c>
      <c r="H60" s="21" t="s">
        <v>140</v>
      </c>
      <c r="I60" s="21" t="s">
        <v>141</v>
      </c>
      <c r="J60" s="21" t="s">
        <v>36</v>
      </c>
      <c r="K60" s="54">
        <v>95</v>
      </c>
      <c r="L60" s="46">
        <v>230000000</v>
      </c>
      <c r="M60" s="35" t="s">
        <v>39</v>
      </c>
      <c r="N60" s="47" t="s">
        <v>152</v>
      </c>
      <c r="O60" s="21" t="s">
        <v>71</v>
      </c>
      <c r="P60" s="21"/>
      <c r="Q60" s="47" t="s">
        <v>279</v>
      </c>
      <c r="R60" s="47" t="s">
        <v>101</v>
      </c>
      <c r="S60" s="3"/>
      <c r="T60" s="21"/>
      <c r="U60" s="21"/>
      <c r="V60" s="21"/>
      <c r="W60" s="21">
        <v>70000000</v>
      </c>
      <c r="X60" s="35">
        <f t="shared" si="4"/>
        <v>78400000.000000015</v>
      </c>
      <c r="Y60" s="3"/>
      <c r="Z60" s="16">
        <v>2014</v>
      </c>
      <c r="AA60" s="24"/>
    </row>
    <row r="61" spans="1:27" s="50" customFormat="1" ht="178.5" x14ac:dyDescent="0.2">
      <c r="A61" s="47" t="s">
        <v>163</v>
      </c>
      <c r="B61" s="21" t="s">
        <v>35</v>
      </c>
      <c r="C61" s="21" t="s">
        <v>137</v>
      </c>
      <c r="D61" s="21" t="s">
        <v>138</v>
      </c>
      <c r="E61" s="21" t="s">
        <v>139</v>
      </c>
      <c r="F61" s="21" t="s">
        <v>138</v>
      </c>
      <c r="G61" s="21" t="s">
        <v>139</v>
      </c>
      <c r="H61" s="21" t="s">
        <v>150</v>
      </c>
      <c r="I61" s="21" t="s">
        <v>151</v>
      </c>
      <c r="J61" s="21" t="s">
        <v>36</v>
      </c>
      <c r="K61" s="54">
        <v>60</v>
      </c>
      <c r="L61" s="46">
        <v>230000000</v>
      </c>
      <c r="M61" s="35" t="s">
        <v>39</v>
      </c>
      <c r="N61" s="21" t="s">
        <v>152</v>
      </c>
      <c r="O61" s="21" t="s">
        <v>71</v>
      </c>
      <c r="P61" s="21"/>
      <c r="Q61" s="47" t="s">
        <v>279</v>
      </c>
      <c r="R61" s="47" t="s">
        <v>101</v>
      </c>
      <c r="S61" s="59"/>
      <c r="T61" s="21"/>
      <c r="U61" s="21"/>
      <c r="V61" s="21"/>
      <c r="W61" s="21">
        <v>73432360</v>
      </c>
      <c r="X61" s="35">
        <f t="shared" si="4"/>
        <v>82244243.200000003</v>
      </c>
      <c r="Y61" s="49"/>
      <c r="Z61" s="16">
        <v>2014</v>
      </c>
      <c r="AA61" s="24"/>
    </row>
    <row r="62" spans="1:27" s="9" customFormat="1" ht="13.5" x14ac:dyDescent="0.2">
      <c r="A62" s="10" t="s">
        <v>46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11"/>
      <c r="W62" s="3">
        <f>SUM(W53:W61)</f>
        <v>303579620</v>
      </c>
      <c r="X62" s="3">
        <f>SUM(X53:X61)</f>
        <v>340009174.40000004</v>
      </c>
      <c r="Y62" s="6"/>
      <c r="Z62" s="6"/>
      <c r="AA62" s="6"/>
    </row>
    <row r="63" spans="1:27" s="9" customFormat="1" ht="13.5" customHeight="1" x14ac:dyDescent="0.2">
      <c r="A63" s="12" t="s">
        <v>28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27"/>
      <c r="Q63" s="27"/>
      <c r="R63" s="40"/>
      <c r="S63" s="41"/>
      <c r="T63" s="41"/>
      <c r="U63" s="106"/>
      <c r="V63" s="106"/>
      <c r="W63" s="106"/>
      <c r="X63" s="42"/>
      <c r="Y63" s="6"/>
      <c r="Z63" s="6"/>
      <c r="AA63" s="6"/>
    </row>
    <row r="64" spans="1:27" s="9" customFormat="1" ht="13.5" customHeight="1" x14ac:dyDescent="0.2">
      <c r="A64" s="40" t="s">
        <v>47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27"/>
      <c r="Q64" s="27"/>
      <c r="R64" s="40"/>
      <c r="S64" s="41"/>
      <c r="T64" s="41"/>
      <c r="U64" s="106"/>
      <c r="V64" s="106"/>
      <c r="W64" s="106"/>
      <c r="X64" s="42"/>
      <c r="Y64" s="6"/>
      <c r="Z64" s="6"/>
      <c r="AA64" s="6"/>
    </row>
    <row r="65" spans="1:34" s="50" customFormat="1" ht="89.25" x14ac:dyDescent="0.2">
      <c r="A65" s="47" t="s">
        <v>236</v>
      </c>
      <c r="B65" s="51" t="s">
        <v>35</v>
      </c>
      <c r="C65" s="51" t="s">
        <v>166</v>
      </c>
      <c r="D65" s="51" t="s">
        <v>167</v>
      </c>
      <c r="E65" s="51" t="s">
        <v>168</v>
      </c>
      <c r="F65" s="47" t="s">
        <v>169</v>
      </c>
      <c r="G65" s="47" t="s">
        <v>170</v>
      </c>
      <c r="H65" s="51" t="s">
        <v>171</v>
      </c>
      <c r="I65" s="51" t="s">
        <v>172</v>
      </c>
      <c r="J65" s="47" t="s">
        <v>42</v>
      </c>
      <c r="K65" s="48">
        <v>100</v>
      </c>
      <c r="L65" s="46">
        <v>230000000</v>
      </c>
      <c r="M65" s="35" t="s">
        <v>39</v>
      </c>
      <c r="N65" s="21" t="s">
        <v>116</v>
      </c>
      <c r="O65" s="51" t="s">
        <v>71</v>
      </c>
      <c r="P65" s="47"/>
      <c r="Q65" s="52" t="s">
        <v>38</v>
      </c>
      <c r="R65" s="47" t="s">
        <v>174</v>
      </c>
      <c r="S65" s="47"/>
      <c r="T65" s="47"/>
      <c r="U65" s="47"/>
      <c r="V65" s="63"/>
      <c r="W65" s="47">
        <v>2493685017.9400001</v>
      </c>
      <c r="X65" s="51">
        <f t="shared" ref="X65" si="5">W65*1.12</f>
        <v>2792927220.0928001</v>
      </c>
      <c r="Y65" s="47"/>
      <c r="Z65" s="16">
        <v>2014</v>
      </c>
      <c r="AA65" s="24" t="s">
        <v>239</v>
      </c>
      <c r="AB65" s="5"/>
      <c r="AC65" s="60"/>
      <c r="AD65" s="60"/>
      <c r="AE65" s="5"/>
      <c r="AF65" s="61"/>
      <c r="AG65" s="62"/>
      <c r="AH65" s="5"/>
    </row>
    <row r="66" spans="1:34" s="50" customFormat="1" ht="102" x14ac:dyDescent="0.2">
      <c r="A66" s="47" t="s">
        <v>237</v>
      </c>
      <c r="B66" s="47" t="s">
        <v>35</v>
      </c>
      <c r="C66" s="47" t="s">
        <v>176</v>
      </c>
      <c r="D66" s="47" t="s">
        <v>177</v>
      </c>
      <c r="E66" s="47" t="s">
        <v>168</v>
      </c>
      <c r="F66" s="47" t="s">
        <v>177</v>
      </c>
      <c r="G66" s="47" t="s">
        <v>178</v>
      </c>
      <c r="H66" s="47" t="s">
        <v>179</v>
      </c>
      <c r="I66" s="47" t="s">
        <v>180</v>
      </c>
      <c r="J66" s="47" t="s">
        <v>36</v>
      </c>
      <c r="K66" s="48">
        <v>85</v>
      </c>
      <c r="L66" s="46">
        <v>230000000</v>
      </c>
      <c r="M66" s="47" t="s">
        <v>39</v>
      </c>
      <c r="N66" s="21" t="s">
        <v>187</v>
      </c>
      <c r="O66" s="47" t="s">
        <v>71</v>
      </c>
      <c r="P66" s="47"/>
      <c r="Q66" s="47" t="s">
        <v>279</v>
      </c>
      <c r="R66" s="47" t="s">
        <v>101</v>
      </c>
      <c r="S66" s="47"/>
      <c r="T66" s="47"/>
      <c r="U66" s="47"/>
      <c r="V66" s="63"/>
      <c r="W66" s="47">
        <v>4071991.1</v>
      </c>
      <c r="X66" s="47">
        <v>4560630.0320000006</v>
      </c>
      <c r="Y66" s="47"/>
      <c r="Z66" s="16">
        <v>2014</v>
      </c>
      <c r="AA66" s="24" t="s">
        <v>240</v>
      </c>
      <c r="AB66" s="5"/>
      <c r="AC66" s="60"/>
      <c r="AD66" s="60"/>
      <c r="AE66" s="5"/>
      <c r="AF66" s="61"/>
      <c r="AG66" s="62"/>
      <c r="AH66" s="5"/>
    </row>
    <row r="67" spans="1:34" s="50" customFormat="1" ht="153" x14ac:dyDescent="0.2">
      <c r="A67" s="47" t="s">
        <v>238</v>
      </c>
      <c r="B67" s="47" t="s">
        <v>35</v>
      </c>
      <c r="C67" s="47" t="s">
        <v>182</v>
      </c>
      <c r="D67" s="47" t="s">
        <v>183</v>
      </c>
      <c r="E67" s="47" t="s">
        <v>184</v>
      </c>
      <c r="F67" s="47" t="s">
        <v>183</v>
      </c>
      <c r="G67" s="47" t="s">
        <v>184</v>
      </c>
      <c r="H67" s="47" t="s">
        <v>185</v>
      </c>
      <c r="I67" s="47" t="s">
        <v>186</v>
      </c>
      <c r="J67" s="47" t="s">
        <v>36</v>
      </c>
      <c r="K67" s="48">
        <v>55</v>
      </c>
      <c r="L67" s="46">
        <v>230000000</v>
      </c>
      <c r="M67" s="47" t="s">
        <v>39</v>
      </c>
      <c r="N67" s="21" t="s">
        <v>187</v>
      </c>
      <c r="O67" s="47" t="s">
        <v>71</v>
      </c>
      <c r="P67" s="47"/>
      <c r="Q67" s="47" t="s">
        <v>279</v>
      </c>
      <c r="R67" s="47" t="s">
        <v>101</v>
      </c>
      <c r="S67" s="47"/>
      <c r="T67" s="47"/>
      <c r="U67" s="47"/>
      <c r="V67" s="63"/>
      <c r="W67" s="47">
        <v>9760000</v>
      </c>
      <c r="X67" s="47">
        <v>10931200.000000002</v>
      </c>
      <c r="Y67" s="47"/>
      <c r="Z67" s="16">
        <v>2014</v>
      </c>
      <c r="AA67" s="24" t="s">
        <v>240</v>
      </c>
      <c r="AB67" s="5"/>
      <c r="AC67" s="60"/>
      <c r="AD67" s="60"/>
      <c r="AE67" s="5"/>
      <c r="AF67" s="61"/>
      <c r="AG67" s="62"/>
      <c r="AH67" s="5"/>
    </row>
    <row r="68" spans="1:34" s="9" customFormat="1" ht="13.5" customHeight="1" x14ac:dyDescent="0.2">
      <c r="A68" s="114" t="s">
        <v>29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5"/>
      <c r="U68" s="115"/>
      <c r="V68" s="114"/>
      <c r="W68" s="115">
        <f>SUM(W65:W67)</f>
        <v>2507517009.04</v>
      </c>
      <c r="X68" s="115">
        <f>SUM(X65:X67)</f>
        <v>2808419050.1248002</v>
      </c>
      <c r="Y68" s="6"/>
      <c r="Z68" s="6"/>
      <c r="AA68" s="6"/>
    </row>
    <row r="69" spans="1:34" s="9" customFormat="1" ht="13.5" customHeight="1" x14ac:dyDescent="0.2">
      <c r="A69" s="114" t="s">
        <v>32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5"/>
      <c r="U69" s="115"/>
      <c r="V69" s="114"/>
      <c r="W69" s="115">
        <f>W68+W62</f>
        <v>2811096629.04</v>
      </c>
      <c r="X69" s="115">
        <f>X68+X62</f>
        <v>3148428224.5248003</v>
      </c>
      <c r="Y69" s="6"/>
      <c r="Z69" s="6"/>
      <c r="AA69" s="6"/>
    </row>
    <row r="70" spans="1:34" s="9" customFormat="1" ht="13.5" customHeight="1" x14ac:dyDescent="0.2">
      <c r="A70" s="10" t="s">
        <v>188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6"/>
      <c r="R70" s="6"/>
      <c r="S70" s="11"/>
      <c r="T70" s="11"/>
      <c r="U70" s="11"/>
      <c r="V70" s="6"/>
      <c r="W70" s="6"/>
      <c r="X70" s="6"/>
      <c r="Y70" s="6"/>
      <c r="Z70" s="6"/>
      <c r="AA70" s="6"/>
    </row>
    <row r="71" spans="1:34" s="9" customFormat="1" ht="13.5" customHeight="1" x14ac:dyDescent="0.2">
      <c r="A71" s="12" t="s">
        <v>28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27"/>
      <c r="Q71" s="27"/>
      <c r="R71" s="40"/>
      <c r="S71" s="41"/>
      <c r="T71" s="41"/>
      <c r="U71" s="106"/>
      <c r="V71" s="106"/>
      <c r="W71" s="106"/>
      <c r="X71" s="42"/>
      <c r="Y71" s="6"/>
      <c r="Z71" s="6"/>
      <c r="AA71" s="6"/>
    </row>
    <row r="72" spans="1:34" s="9" customFormat="1" ht="13.5" customHeight="1" x14ac:dyDescent="0.2">
      <c r="A72" s="40" t="s">
        <v>47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27"/>
      <c r="Q72" s="27"/>
      <c r="R72" s="40"/>
      <c r="S72" s="41"/>
      <c r="T72" s="41"/>
      <c r="U72" s="106"/>
      <c r="V72" s="106"/>
      <c r="W72" s="106"/>
      <c r="X72" s="42"/>
      <c r="Y72" s="6"/>
      <c r="Z72" s="6"/>
      <c r="AA72" s="6"/>
    </row>
    <row r="73" spans="1:34" s="9" customFormat="1" ht="140.25" x14ac:dyDescent="0.2">
      <c r="A73" s="23" t="s">
        <v>274</v>
      </c>
      <c r="B73" s="116" t="s">
        <v>190</v>
      </c>
      <c r="C73" s="116" t="s">
        <v>191</v>
      </c>
      <c r="D73" s="97" t="s">
        <v>192</v>
      </c>
      <c r="E73" s="117" t="s">
        <v>193</v>
      </c>
      <c r="F73" s="97" t="s">
        <v>192</v>
      </c>
      <c r="G73" s="117" t="s">
        <v>193</v>
      </c>
      <c r="H73" s="49" t="s">
        <v>194</v>
      </c>
      <c r="I73" s="49" t="s">
        <v>195</v>
      </c>
      <c r="J73" s="116" t="s">
        <v>69</v>
      </c>
      <c r="K73" s="39">
        <v>100</v>
      </c>
      <c r="L73" s="46">
        <v>230000000</v>
      </c>
      <c r="M73" s="47" t="s">
        <v>39</v>
      </c>
      <c r="N73" s="116" t="s">
        <v>90</v>
      </c>
      <c r="O73" s="47" t="s">
        <v>71</v>
      </c>
      <c r="P73" s="116"/>
      <c r="Q73" s="47" t="s">
        <v>82</v>
      </c>
      <c r="R73" s="116" t="s">
        <v>196</v>
      </c>
      <c r="S73" s="116" t="s">
        <v>197</v>
      </c>
      <c r="T73" s="116"/>
      <c r="U73" s="116"/>
      <c r="V73" s="118"/>
      <c r="W73" s="116">
        <v>2760000</v>
      </c>
      <c r="X73" s="118">
        <f>W73*1.12</f>
        <v>3091200.0000000005</v>
      </c>
      <c r="Y73" s="119"/>
      <c r="Z73" s="16">
        <v>2014</v>
      </c>
      <c r="AA73" s="116" t="s">
        <v>197</v>
      </c>
    </row>
    <row r="74" spans="1:34" s="9" customFormat="1" ht="140.25" x14ac:dyDescent="0.2">
      <c r="A74" s="23" t="s">
        <v>275</v>
      </c>
      <c r="B74" s="116" t="s">
        <v>190</v>
      </c>
      <c r="C74" s="116" t="s">
        <v>198</v>
      </c>
      <c r="D74" s="97" t="s">
        <v>199</v>
      </c>
      <c r="E74" s="117" t="s">
        <v>200</v>
      </c>
      <c r="F74" s="97" t="s">
        <v>199</v>
      </c>
      <c r="G74" s="117" t="s">
        <v>200</v>
      </c>
      <c r="H74" s="49" t="s">
        <v>201</v>
      </c>
      <c r="I74" s="49" t="s">
        <v>202</v>
      </c>
      <c r="J74" s="116" t="s">
        <v>69</v>
      </c>
      <c r="K74" s="39">
        <v>100</v>
      </c>
      <c r="L74" s="46">
        <v>230000000</v>
      </c>
      <c r="M74" s="47" t="s">
        <v>39</v>
      </c>
      <c r="N74" s="116" t="s">
        <v>90</v>
      </c>
      <c r="O74" s="47" t="s">
        <v>71</v>
      </c>
      <c r="P74" s="116"/>
      <c r="Q74" s="47" t="s">
        <v>82</v>
      </c>
      <c r="R74" s="116" t="s">
        <v>196</v>
      </c>
      <c r="S74" s="116" t="s">
        <v>197</v>
      </c>
      <c r="T74" s="116"/>
      <c r="U74" s="116"/>
      <c r="V74" s="118"/>
      <c r="W74" s="116">
        <v>3975000</v>
      </c>
      <c r="X74" s="118">
        <f>W74*1.12</f>
        <v>4452000</v>
      </c>
      <c r="Y74" s="119"/>
      <c r="Z74" s="16">
        <v>2014</v>
      </c>
      <c r="AA74" s="116" t="s">
        <v>197</v>
      </c>
    </row>
    <row r="75" spans="1:34" s="9" customFormat="1" ht="153" x14ac:dyDescent="0.2">
      <c r="A75" s="23" t="s">
        <v>276</v>
      </c>
      <c r="B75" s="116" t="s">
        <v>190</v>
      </c>
      <c r="C75" s="116" t="s">
        <v>203</v>
      </c>
      <c r="D75" s="116" t="s">
        <v>204</v>
      </c>
      <c r="E75" s="116" t="s">
        <v>205</v>
      </c>
      <c r="F75" s="116" t="s">
        <v>206</v>
      </c>
      <c r="G75" s="116" t="s">
        <v>207</v>
      </c>
      <c r="H75" s="49" t="s">
        <v>208</v>
      </c>
      <c r="I75" s="49" t="s">
        <v>209</v>
      </c>
      <c r="J75" s="116" t="s">
        <v>69</v>
      </c>
      <c r="K75" s="116">
        <v>100</v>
      </c>
      <c r="L75" s="46">
        <v>230000000</v>
      </c>
      <c r="M75" s="47" t="s">
        <v>39</v>
      </c>
      <c r="N75" s="116" t="s">
        <v>90</v>
      </c>
      <c r="O75" s="47" t="s">
        <v>71</v>
      </c>
      <c r="P75" s="116"/>
      <c r="Q75" s="47" t="s">
        <v>82</v>
      </c>
      <c r="R75" s="116" t="s">
        <v>196</v>
      </c>
      <c r="S75" s="116"/>
      <c r="T75" s="116"/>
      <c r="U75" s="116"/>
      <c r="V75" s="116"/>
      <c r="W75" s="116">
        <v>6207000</v>
      </c>
      <c r="X75" s="118">
        <f>W75*1.12</f>
        <v>6951840.0000000009</v>
      </c>
      <c r="Y75" s="119"/>
      <c r="Z75" s="16">
        <v>2014</v>
      </c>
      <c r="AA75" s="116"/>
    </row>
    <row r="76" spans="1:34" s="5" customFormat="1" ht="114.75" x14ac:dyDescent="0.2">
      <c r="A76" s="23" t="s">
        <v>277</v>
      </c>
      <c r="B76" s="116" t="s">
        <v>210</v>
      </c>
      <c r="C76" s="116"/>
      <c r="D76" s="116"/>
      <c r="E76" s="116"/>
      <c r="F76" s="116"/>
      <c r="G76" s="116"/>
      <c r="H76" s="116" t="s">
        <v>262</v>
      </c>
      <c r="I76" s="116"/>
      <c r="J76" s="116" t="s">
        <v>42</v>
      </c>
      <c r="K76" s="116">
        <v>100</v>
      </c>
      <c r="L76" s="46">
        <v>230000000</v>
      </c>
      <c r="M76" s="47" t="s">
        <v>39</v>
      </c>
      <c r="N76" s="116" t="s">
        <v>90</v>
      </c>
      <c r="O76" s="47" t="s">
        <v>71</v>
      </c>
      <c r="P76" s="116"/>
      <c r="Q76" s="47" t="s">
        <v>82</v>
      </c>
      <c r="R76" s="116" t="s">
        <v>196</v>
      </c>
      <c r="S76" s="116" t="s">
        <v>197</v>
      </c>
      <c r="T76" s="116"/>
      <c r="U76" s="116"/>
      <c r="V76" s="116"/>
      <c r="W76" s="118">
        <v>800000</v>
      </c>
      <c r="X76" s="118">
        <f>W76*1.12</f>
        <v>896000.00000000012</v>
      </c>
      <c r="Y76" s="119"/>
      <c r="Z76" s="16">
        <v>2014</v>
      </c>
      <c r="AA76" s="116"/>
    </row>
    <row r="77" spans="1:34" s="9" customFormat="1" ht="13.5" customHeight="1" x14ac:dyDescent="0.2">
      <c r="A77" s="114" t="s">
        <v>189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5"/>
      <c r="U77" s="115"/>
      <c r="V77" s="114"/>
      <c r="W77" s="115">
        <f>SUM(W73:W76)</f>
        <v>13742000</v>
      </c>
      <c r="X77" s="115">
        <f>SUM(X73:X76)</f>
        <v>15391040</v>
      </c>
      <c r="Y77" s="6"/>
      <c r="Z77" s="6"/>
      <c r="AA77" s="6"/>
    </row>
    <row r="78" spans="1:34" s="9" customFormat="1" ht="13.5" customHeight="1" x14ac:dyDescent="0.2">
      <c r="A78" s="114" t="s">
        <v>32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5"/>
      <c r="U78" s="115"/>
      <c r="V78" s="114"/>
      <c r="W78" s="115">
        <f>W77</f>
        <v>13742000</v>
      </c>
      <c r="X78" s="115">
        <f>X77</f>
        <v>15391040</v>
      </c>
      <c r="Y78" s="6"/>
      <c r="Z78" s="6"/>
      <c r="AA78" s="6"/>
    </row>
    <row r="79" spans="1:34" s="9" customFormat="1" ht="13.5" x14ac:dyDescent="0.2">
      <c r="A79" s="10" t="s">
        <v>211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11"/>
      <c r="W79" s="11"/>
      <c r="X79" s="11"/>
      <c r="Y79" s="6"/>
      <c r="Z79" s="6"/>
      <c r="AA79" s="6"/>
    </row>
    <row r="80" spans="1:34" s="9" customFormat="1" ht="13.5" x14ac:dyDescent="0.2">
      <c r="A80" s="10" t="s">
        <v>27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11"/>
      <c r="W80" s="11"/>
      <c r="X80" s="11"/>
      <c r="Y80" s="6"/>
      <c r="Z80" s="6"/>
      <c r="AA80" s="6"/>
    </row>
    <row r="81" spans="1:27" s="22" customFormat="1" ht="12.75" x14ac:dyDescent="0.2">
      <c r="A81" s="12" t="s">
        <v>45</v>
      </c>
      <c r="B81" s="13"/>
      <c r="C81" s="14"/>
      <c r="D81" s="14"/>
      <c r="E81" s="15"/>
      <c r="F81" s="14"/>
      <c r="G81" s="15"/>
      <c r="H81" s="14"/>
      <c r="I81" s="15"/>
      <c r="J81" s="16"/>
      <c r="K81" s="17"/>
      <c r="L81" s="18"/>
      <c r="M81" s="19"/>
      <c r="N81" s="18"/>
      <c r="O81" s="16"/>
      <c r="P81" s="16"/>
      <c r="Q81" s="16"/>
      <c r="R81" s="20"/>
      <c r="S81" s="16"/>
      <c r="T81" s="16"/>
      <c r="U81" s="16"/>
      <c r="V81" s="16"/>
      <c r="W81" s="21"/>
      <c r="X81" s="21"/>
      <c r="Y81" s="16"/>
      <c r="Z81" s="16"/>
      <c r="AA81" s="16"/>
    </row>
    <row r="82" spans="1:27" s="45" customFormat="1" ht="99" customHeight="1" x14ac:dyDescent="0.2">
      <c r="A82" s="24" t="s">
        <v>218</v>
      </c>
      <c r="B82" s="116" t="s">
        <v>190</v>
      </c>
      <c r="C82" s="64" t="s">
        <v>212</v>
      </c>
      <c r="D82" s="93" t="s">
        <v>213</v>
      </c>
      <c r="E82" s="41" t="s">
        <v>214</v>
      </c>
      <c r="F82" s="41" t="s">
        <v>213</v>
      </c>
      <c r="G82" s="41" t="s">
        <v>214</v>
      </c>
      <c r="H82" s="65" t="s">
        <v>215</v>
      </c>
      <c r="I82" s="41" t="s">
        <v>216</v>
      </c>
      <c r="J82" s="18" t="s">
        <v>36</v>
      </c>
      <c r="K82" s="18">
        <v>80</v>
      </c>
      <c r="L82" s="37">
        <v>230000000</v>
      </c>
      <c r="M82" s="25" t="s">
        <v>39</v>
      </c>
      <c r="N82" s="39" t="s">
        <v>217</v>
      </c>
      <c r="O82" s="18" t="s">
        <v>71</v>
      </c>
      <c r="P82" s="66"/>
      <c r="Q82" s="18" t="s">
        <v>219</v>
      </c>
      <c r="R82" s="18" t="s">
        <v>235</v>
      </c>
      <c r="S82" s="67"/>
      <c r="T82" s="67"/>
      <c r="U82" s="67"/>
      <c r="V82" s="67"/>
      <c r="W82" s="39">
        <v>15000000</v>
      </c>
      <c r="X82" s="39">
        <f t="shared" ref="X82" si="6">W82*1.12</f>
        <v>16800000</v>
      </c>
      <c r="Y82" s="67"/>
      <c r="Z82" s="16">
        <v>2014</v>
      </c>
      <c r="AA82" s="41" t="s">
        <v>164</v>
      </c>
    </row>
    <row r="83" spans="1:27" s="9" customFormat="1" ht="13.5" x14ac:dyDescent="0.2">
      <c r="A83" s="10" t="s">
        <v>46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11"/>
      <c r="W83" s="3">
        <f>W82</f>
        <v>15000000</v>
      </c>
      <c r="X83" s="3">
        <f>X82</f>
        <v>16800000</v>
      </c>
      <c r="Y83" s="6"/>
      <c r="Z83" s="6"/>
      <c r="AA83" s="6"/>
    </row>
    <row r="84" spans="1:27" s="4" customFormat="1" ht="12.75" x14ac:dyDescent="0.25">
      <c r="A84" s="10" t="s">
        <v>30</v>
      </c>
      <c r="B84" s="1"/>
      <c r="C84" s="1"/>
      <c r="D84" s="1"/>
      <c r="E84" s="1"/>
      <c r="F84" s="1"/>
      <c r="G84" s="28"/>
      <c r="H84" s="1"/>
      <c r="I84" s="1"/>
      <c r="J84" s="1"/>
      <c r="K84" s="2"/>
      <c r="L84" s="1"/>
      <c r="M84" s="29"/>
      <c r="N84" s="28"/>
      <c r="O84" s="28"/>
      <c r="P84" s="28"/>
      <c r="Q84" s="28"/>
      <c r="R84" s="1"/>
      <c r="S84" s="2"/>
      <c r="T84" s="1"/>
      <c r="U84" s="30"/>
      <c r="V84" s="3"/>
      <c r="W84" s="3">
        <f>W83</f>
        <v>15000000</v>
      </c>
      <c r="X84" s="3">
        <f>X83</f>
        <v>16800000</v>
      </c>
      <c r="Y84" s="1"/>
      <c r="Z84" s="31"/>
      <c r="AA84" s="1"/>
    </row>
    <row r="85" spans="1:27" s="9" customFormat="1" ht="13.5" x14ac:dyDescent="0.2">
      <c r="A85" s="10" t="s">
        <v>31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11"/>
      <c r="W85" s="11"/>
      <c r="X85" s="11"/>
      <c r="Y85" s="6"/>
      <c r="Z85" s="6"/>
      <c r="AA85" s="6"/>
    </row>
    <row r="86" spans="1:27" s="9" customFormat="1" ht="13.5" x14ac:dyDescent="0.2">
      <c r="A86" s="12" t="s">
        <v>45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11"/>
      <c r="W86" s="11"/>
      <c r="X86" s="11"/>
      <c r="Y86" s="6"/>
      <c r="Z86" s="6"/>
      <c r="AA86" s="6"/>
    </row>
    <row r="87" spans="1:27" s="22" customFormat="1" ht="153" x14ac:dyDescent="0.2">
      <c r="A87" s="24" t="s">
        <v>241</v>
      </c>
      <c r="B87" s="116" t="s">
        <v>190</v>
      </c>
      <c r="C87" s="64" t="s">
        <v>222</v>
      </c>
      <c r="D87" s="93" t="s">
        <v>220</v>
      </c>
      <c r="E87" s="41" t="s">
        <v>221</v>
      </c>
      <c r="F87" s="41" t="s">
        <v>223</v>
      </c>
      <c r="G87" s="41" t="s">
        <v>224</v>
      </c>
      <c r="H87" s="93" t="s">
        <v>227</v>
      </c>
      <c r="I87" s="41" t="s">
        <v>228</v>
      </c>
      <c r="J87" s="18" t="s">
        <v>36</v>
      </c>
      <c r="K87" s="18">
        <v>80</v>
      </c>
      <c r="L87" s="46">
        <v>230000000</v>
      </c>
      <c r="M87" s="25" t="s">
        <v>39</v>
      </c>
      <c r="N87" s="39" t="s">
        <v>187</v>
      </c>
      <c r="O87" s="18" t="s">
        <v>71</v>
      </c>
      <c r="P87" s="66"/>
      <c r="Q87" s="18" t="s">
        <v>233</v>
      </c>
      <c r="R87" s="18" t="s">
        <v>234</v>
      </c>
      <c r="S87" s="67"/>
      <c r="T87" s="67"/>
      <c r="U87" s="67"/>
      <c r="V87" s="67"/>
      <c r="W87" s="39">
        <v>10000000</v>
      </c>
      <c r="X87" s="39">
        <f t="shared" ref="X87:X89" si="7">W87*1.12</f>
        <v>11200000.000000002</v>
      </c>
      <c r="Y87" s="67"/>
      <c r="Z87" s="16">
        <v>2014</v>
      </c>
      <c r="AA87" s="16"/>
    </row>
    <row r="88" spans="1:27" s="45" customFormat="1" ht="153" x14ac:dyDescent="0.2">
      <c r="A88" s="24" t="s">
        <v>242</v>
      </c>
      <c r="B88" s="116" t="s">
        <v>190</v>
      </c>
      <c r="C88" s="70" t="s">
        <v>222</v>
      </c>
      <c r="D88" s="120" t="s">
        <v>220</v>
      </c>
      <c r="E88" s="68" t="s">
        <v>221</v>
      </c>
      <c r="F88" s="68" t="s">
        <v>225</v>
      </c>
      <c r="G88" s="68" t="s">
        <v>226</v>
      </c>
      <c r="H88" s="69" t="s">
        <v>229</v>
      </c>
      <c r="I88" s="68" t="s">
        <v>230</v>
      </c>
      <c r="J88" s="69" t="s">
        <v>36</v>
      </c>
      <c r="K88" s="69">
        <v>80</v>
      </c>
      <c r="L88" s="46">
        <v>230000000</v>
      </c>
      <c r="M88" s="25" t="s">
        <v>39</v>
      </c>
      <c r="N88" s="39" t="s">
        <v>187</v>
      </c>
      <c r="O88" s="69" t="s">
        <v>71</v>
      </c>
      <c r="P88" s="72"/>
      <c r="Q88" s="18" t="s">
        <v>233</v>
      </c>
      <c r="R88" s="69" t="s">
        <v>234</v>
      </c>
      <c r="S88" s="73"/>
      <c r="T88" s="73"/>
      <c r="U88" s="73"/>
      <c r="V88" s="73"/>
      <c r="W88" s="71">
        <v>15000000</v>
      </c>
      <c r="X88" s="71">
        <f t="shared" si="7"/>
        <v>16800000</v>
      </c>
      <c r="Y88" s="73"/>
      <c r="Z88" s="16">
        <v>2014</v>
      </c>
      <c r="AA88" s="39"/>
    </row>
    <row r="89" spans="1:27" s="45" customFormat="1" ht="153" x14ac:dyDescent="0.2">
      <c r="A89" s="24" t="s">
        <v>306</v>
      </c>
      <c r="B89" s="116" t="s">
        <v>190</v>
      </c>
      <c r="C89" s="70" t="s">
        <v>222</v>
      </c>
      <c r="D89" s="120" t="s">
        <v>220</v>
      </c>
      <c r="E89" s="68" t="s">
        <v>221</v>
      </c>
      <c r="F89" s="68" t="s">
        <v>225</v>
      </c>
      <c r="G89" s="68" t="s">
        <v>226</v>
      </c>
      <c r="H89" s="69" t="s">
        <v>231</v>
      </c>
      <c r="I89" s="68" t="s">
        <v>232</v>
      </c>
      <c r="J89" s="69" t="s">
        <v>36</v>
      </c>
      <c r="K89" s="69">
        <v>80</v>
      </c>
      <c r="L89" s="46">
        <v>230000000</v>
      </c>
      <c r="M89" s="25" t="s">
        <v>39</v>
      </c>
      <c r="N89" s="39" t="s">
        <v>187</v>
      </c>
      <c r="O89" s="69" t="s">
        <v>71</v>
      </c>
      <c r="P89" s="72"/>
      <c r="Q89" s="18" t="s">
        <v>233</v>
      </c>
      <c r="R89" s="69" t="s">
        <v>234</v>
      </c>
      <c r="S89" s="73"/>
      <c r="T89" s="73"/>
      <c r="U89" s="73"/>
      <c r="V89" s="73"/>
      <c r="W89" s="71">
        <v>43215430</v>
      </c>
      <c r="X89" s="71">
        <f t="shared" si="7"/>
        <v>48401281.600000001</v>
      </c>
      <c r="Y89" s="73"/>
      <c r="Z89" s="16">
        <v>2014</v>
      </c>
      <c r="AA89" s="39"/>
    </row>
    <row r="90" spans="1:27" s="9" customFormat="1" ht="13.5" x14ac:dyDescent="0.2">
      <c r="A90" s="10" t="s">
        <v>46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11"/>
      <c r="W90" s="3">
        <f>SUM(W87:W89)</f>
        <v>68215430</v>
      </c>
      <c r="X90" s="3">
        <f>SUM(X87:X89)</f>
        <v>76401281.599999994</v>
      </c>
      <c r="Y90" s="6"/>
      <c r="Z90" s="6"/>
      <c r="AA90" s="6"/>
    </row>
    <row r="91" spans="1:27" s="4" customFormat="1" ht="12.75" x14ac:dyDescent="0.25">
      <c r="A91" s="10" t="s">
        <v>32</v>
      </c>
      <c r="B91" s="1"/>
      <c r="C91" s="1"/>
      <c r="D91" s="1"/>
      <c r="E91" s="1"/>
      <c r="F91" s="1"/>
      <c r="G91" s="28"/>
      <c r="H91" s="1"/>
      <c r="I91" s="1"/>
      <c r="J91" s="1"/>
      <c r="K91" s="2"/>
      <c r="L91" s="1"/>
      <c r="M91" s="29"/>
      <c r="N91" s="28"/>
      <c r="O91" s="28"/>
      <c r="P91" s="28"/>
      <c r="Q91" s="28"/>
      <c r="R91" s="1"/>
      <c r="S91" s="2"/>
      <c r="T91" s="1"/>
      <c r="U91" s="30"/>
      <c r="V91" s="3"/>
      <c r="W91" s="3">
        <f>W90</f>
        <v>68215430</v>
      </c>
      <c r="X91" s="3">
        <f>X90</f>
        <v>76401281.599999994</v>
      </c>
      <c r="Y91" s="1"/>
      <c r="Z91" s="31"/>
      <c r="AA91" s="1"/>
    </row>
    <row r="92" spans="1:27" s="9" customFormat="1" ht="13.5" x14ac:dyDescent="0.2">
      <c r="A92" s="10" t="s">
        <v>243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11"/>
      <c r="W92" s="11"/>
      <c r="X92" s="11"/>
      <c r="Y92" s="6"/>
      <c r="Z92" s="6"/>
      <c r="AA92" s="6"/>
    </row>
    <row r="93" spans="1:27" s="9" customFormat="1" ht="13.5" x14ac:dyDescent="0.2">
      <c r="A93" s="10" t="s">
        <v>27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11"/>
      <c r="W93" s="11"/>
      <c r="X93" s="11"/>
      <c r="Y93" s="6"/>
      <c r="Z93" s="6"/>
      <c r="AA93" s="6"/>
    </row>
    <row r="94" spans="1:27" s="22" customFormat="1" ht="12.75" x14ac:dyDescent="0.2">
      <c r="A94" s="12" t="s">
        <v>45</v>
      </c>
      <c r="B94" s="13"/>
      <c r="C94" s="14"/>
      <c r="D94" s="14"/>
      <c r="E94" s="15"/>
      <c r="F94" s="14"/>
      <c r="G94" s="15"/>
      <c r="H94" s="14"/>
      <c r="I94" s="15"/>
      <c r="J94" s="16"/>
      <c r="K94" s="17"/>
      <c r="L94" s="18"/>
      <c r="M94" s="19"/>
      <c r="N94" s="18"/>
      <c r="O94" s="16"/>
      <c r="P94" s="16"/>
      <c r="Q94" s="16"/>
      <c r="R94" s="20"/>
      <c r="S94" s="16"/>
      <c r="T94" s="16"/>
      <c r="U94" s="16"/>
      <c r="V94" s="16"/>
      <c r="W94" s="21"/>
      <c r="X94" s="21"/>
      <c r="Y94" s="16"/>
      <c r="Z94" s="16"/>
      <c r="AA94" s="16"/>
    </row>
    <row r="95" spans="1:27" s="5" customFormat="1" ht="63.75" x14ac:dyDescent="0.2">
      <c r="A95" s="24" t="s">
        <v>261</v>
      </c>
      <c r="B95" s="24" t="s">
        <v>35</v>
      </c>
      <c r="C95" s="76" t="s">
        <v>244</v>
      </c>
      <c r="D95" s="76" t="s">
        <v>245</v>
      </c>
      <c r="E95" s="77" t="s">
        <v>246</v>
      </c>
      <c r="F95" s="76" t="s">
        <v>245</v>
      </c>
      <c r="G95" s="77" t="s">
        <v>246</v>
      </c>
      <c r="H95" s="77" t="s">
        <v>247</v>
      </c>
      <c r="I95" s="77" t="s">
        <v>248</v>
      </c>
      <c r="J95" s="77" t="s">
        <v>36</v>
      </c>
      <c r="K95" s="75">
        <v>100</v>
      </c>
      <c r="L95" s="18">
        <v>230000000</v>
      </c>
      <c r="M95" s="16" t="s">
        <v>249</v>
      </c>
      <c r="N95" s="20" t="s">
        <v>40</v>
      </c>
      <c r="O95" s="18" t="s">
        <v>71</v>
      </c>
      <c r="P95" s="78"/>
      <c r="Q95" s="36" t="s">
        <v>38</v>
      </c>
      <c r="R95" s="16" t="s">
        <v>250</v>
      </c>
      <c r="S95" s="78"/>
      <c r="T95" s="78"/>
      <c r="U95" s="78"/>
      <c r="V95" s="78"/>
      <c r="W95" s="79">
        <v>49450000</v>
      </c>
      <c r="X95" s="35">
        <f t="shared" ref="X95:X96" si="8">W95*1.12</f>
        <v>55384000.000000007</v>
      </c>
      <c r="Y95" s="78"/>
      <c r="Z95" s="16">
        <v>2014</v>
      </c>
      <c r="AA95" s="24" t="s">
        <v>273</v>
      </c>
    </row>
    <row r="96" spans="1:27" s="5" customFormat="1" ht="89.25" x14ac:dyDescent="0.2">
      <c r="A96" s="24" t="s">
        <v>259</v>
      </c>
      <c r="B96" s="16" t="s">
        <v>35</v>
      </c>
      <c r="C96" s="76" t="s">
        <v>251</v>
      </c>
      <c r="D96" s="76" t="s">
        <v>252</v>
      </c>
      <c r="E96" s="76" t="s">
        <v>253</v>
      </c>
      <c r="F96" s="76" t="s">
        <v>254</v>
      </c>
      <c r="G96" s="77" t="s">
        <v>255</v>
      </c>
      <c r="H96" s="77" t="s">
        <v>256</v>
      </c>
      <c r="I96" s="77" t="s">
        <v>257</v>
      </c>
      <c r="J96" s="77" t="s">
        <v>36</v>
      </c>
      <c r="K96" s="75">
        <v>100</v>
      </c>
      <c r="L96" s="18">
        <v>230000000</v>
      </c>
      <c r="M96" s="16" t="s">
        <v>249</v>
      </c>
      <c r="N96" s="20" t="s">
        <v>40</v>
      </c>
      <c r="O96" s="18" t="s">
        <v>71</v>
      </c>
      <c r="P96" s="78"/>
      <c r="Q96" s="36" t="s">
        <v>38</v>
      </c>
      <c r="R96" s="16" t="s">
        <v>250</v>
      </c>
      <c r="S96" s="78"/>
      <c r="T96" s="78"/>
      <c r="U96" s="78"/>
      <c r="V96" s="78"/>
      <c r="W96" s="79">
        <v>100000000</v>
      </c>
      <c r="X96" s="35">
        <f t="shared" si="8"/>
        <v>112000000.00000001</v>
      </c>
      <c r="Y96" s="78"/>
      <c r="Z96" s="16">
        <v>2014</v>
      </c>
      <c r="AA96" s="24" t="s">
        <v>273</v>
      </c>
    </row>
    <row r="97" spans="1:27" s="9" customFormat="1" ht="13.5" x14ac:dyDescent="0.2">
      <c r="A97" s="10" t="s">
        <v>46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11"/>
      <c r="W97" s="3">
        <f>SUM(W95:W96)</f>
        <v>149450000</v>
      </c>
      <c r="X97" s="3">
        <f>SUM(X95:X96)</f>
        <v>167384000.00000003</v>
      </c>
      <c r="Y97" s="6"/>
      <c r="Z97" s="6"/>
      <c r="AA97" s="6"/>
    </row>
    <row r="98" spans="1:27" s="9" customFormat="1" ht="13.5" customHeight="1" x14ac:dyDescent="0.2">
      <c r="A98" s="12" t="s">
        <v>28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27"/>
      <c r="Q98" s="27"/>
      <c r="R98" s="40"/>
      <c r="S98" s="41"/>
      <c r="T98" s="41"/>
      <c r="U98" s="106"/>
      <c r="V98" s="106"/>
      <c r="W98" s="106"/>
      <c r="X98" s="42"/>
      <c r="Y98" s="6"/>
      <c r="Z98" s="6"/>
      <c r="AA98" s="6"/>
    </row>
    <row r="99" spans="1:27" s="9" customFormat="1" ht="140.25" x14ac:dyDescent="0.2">
      <c r="A99" s="23" t="s">
        <v>280</v>
      </c>
      <c r="B99" s="16" t="s">
        <v>35</v>
      </c>
      <c r="C99" s="90" t="s">
        <v>281</v>
      </c>
      <c r="D99" s="16" t="s">
        <v>282</v>
      </c>
      <c r="E99" s="91" t="s">
        <v>283</v>
      </c>
      <c r="F99" s="16" t="s">
        <v>282</v>
      </c>
      <c r="G99" s="91" t="s">
        <v>283</v>
      </c>
      <c r="H99" s="16" t="s">
        <v>284</v>
      </c>
      <c r="I99" s="91" t="s">
        <v>285</v>
      </c>
      <c r="J99" s="91" t="s">
        <v>36</v>
      </c>
      <c r="K99" s="92">
        <v>100</v>
      </c>
      <c r="L99" s="93">
        <v>230000000</v>
      </c>
      <c r="M99" s="16" t="s">
        <v>249</v>
      </c>
      <c r="N99" s="20" t="s">
        <v>286</v>
      </c>
      <c r="O99" s="93" t="s">
        <v>71</v>
      </c>
      <c r="P99" s="94"/>
      <c r="Q99" s="95" t="s">
        <v>287</v>
      </c>
      <c r="R99" s="16" t="s">
        <v>250</v>
      </c>
      <c r="S99" s="94"/>
      <c r="T99" s="94"/>
      <c r="U99" s="94"/>
      <c r="V99" s="94"/>
      <c r="W99" s="79">
        <v>12300000</v>
      </c>
      <c r="X99" s="79">
        <v>13776000.000000002</v>
      </c>
      <c r="Y99" s="94"/>
      <c r="Z99" s="16">
        <v>2014</v>
      </c>
      <c r="AA99" s="24" t="s">
        <v>288</v>
      </c>
    </row>
    <row r="100" spans="1:27" s="4" customFormat="1" ht="12.75" x14ac:dyDescent="0.25">
      <c r="A100" s="10" t="s">
        <v>30</v>
      </c>
      <c r="B100" s="1"/>
      <c r="C100" s="1"/>
      <c r="D100" s="1"/>
      <c r="E100" s="1"/>
      <c r="F100" s="1"/>
      <c r="G100" s="28"/>
      <c r="H100" s="1"/>
      <c r="I100" s="1"/>
      <c r="J100" s="1"/>
      <c r="K100" s="2"/>
      <c r="L100" s="1"/>
      <c r="M100" s="29"/>
      <c r="N100" s="28"/>
      <c r="O100" s="28"/>
      <c r="P100" s="28"/>
      <c r="Q100" s="28"/>
      <c r="R100" s="1"/>
      <c r="S100" s="2"/>
      <c r="T100" s="1"/>
      <c r="U100" s="30"/>
      <c r="V100" s="3"/>
      <c r="W100" s="3">
        <f>W99</f>
        <v>12300000</v>
      </c>
      <c r="X100" s="3">
        <f>X99</f>
        <v>13776000.000000002</v>
      </c>
      <c r="Y100" s="1"/>
      <c r="Z100" s="31"/>
      <c r="AA100" s="1"/>
    </row>
    <row r="101" spans="1:27" s="9" customFormat="1" ht="13.5" x14ac:dyDescent="0.2">
      <c r="A101" s="10" t="s">
        <v>31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11"/>
      <c r="W101" s="11">
        <f>W97+W100</f>
        <v>161750000</v>
      </c>
      <c r="X101" s="11">
        <f>X97+X100</f>
        <v>181160000.00000003</v>
      </c>
      <c r="Y101" s="6"/>
      <c r="Z101" s="6"/>
      <c r="AA101" s="6"/>
    </row>
    <row r="102" spans="1:27" s="9" customFormat="1" ht="13.5" x14ac:dyDescent="0.2">
      <c r="A102" s="12" t="s">
        <v>45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11"/>
      <c r="W102" s="11"/>
      <c r="X102" s="11"/>
      <c r="Y102" s="6"/>
      <c r="Z102" s="6"/>
      <c r="AA102" s="6"/>
    </row>
    <row r="103" spans="1:27" s="5" customFormat="1" ht="63.75" x14ac:dyDescent="0.2">
      <c r="A103" s="24" t="s">
        <v>263</v>
      </c>
      <c r="B103" s="116" t="s">
        <v>190</v>
      </c>
      <c r="C103" s="76" t="s">
        <v>244</v>
      </c>
      <c r="D103" s="76" t="s">
        <v>245</v>
      </c>
      <c r="E103" s="77" t="s">
        <v>246</v>
      </c>
      <c r="F103" s="76" t="s">
        <v>245</v>
      </c>
      <c r="G103" s="77" t="s">
        <v>246</v>
      </c>
      <c r="H103" s="77" t="s">
        <v>247</v>
      </c>
      <c r="I103" s="77" t="s">
        <v>248</v>
      </c>
      <c r="J103" s="17" t="s">
        <v>42</v>
      </c>
      <c r="K103" s="74">
        <v>100</v>
      </c>
      <c r="L103" s="18">
        <v>230000000</v>
      </c>
      <c r="M103" s="16" t="s">
        <v>249</v>
      </c>
      <c r="N103" s="20" t="s">
        <v>41</v>
      </c>
      <c r="O103" s="18" t="s">
        <v>71</v>
      </c>
      <c r="P103" s="78"/>
      <c r="Q103" s="36" t="s">
        <v>38</v>
      </c>
      <c r="R103" s="16" t="s">
        <v>250</v>
      </c>
      <c r="S103" s="78"/>
      <c r="T103" s="78"/>
      <c r="U103" s="78"/>
      <c r="V103" s="78"/>
      <c r="W103" s="121">
        <v>49450000</v>
      </c>
      <c r="X103" s="21">
        <f>W103*1.12</f>
        <v>55384000.000000007</v>
      </c>
      <c r="Y103" s="78"/>
      <c r="Z103" s="16">
        <v>2014</v>
      </c>
      <c r="AA103" s="16"/>
    </row>
    <row r="104" spans="1:27" s="5" customFormat="1" ht="89.25" x14ac:dyDescent="0.2">
      <c r="A104" s="122" t="s">
        <v>260</v>
      </c>
      <c r="B104" s="16" t="s">
        <v>35</v>
      </c>
      <c r="C104" s="76" t="s">
        <v>251</v>
      </c>
      <c r="D104" s="76" t="s">
        <v>252</v>
      </c>
      <c r="E104" s="76" t="s">
        <v>253</v>
      </c>
      <c r="F104" s="76" t="s">
        <v>254</v>
      </c>
      <c r="G104" s="77" t="s">
        <v>255</v>
      </c>
      <c r="H104" s="77" t="s">
        <v>258</v>
      </c>
      <c r="I104" s="77" t="s">
        <v>257</v>
      </c>
      <c r="J104" s="77" t="s">
        <v>42</v>
      </c>
      <c r="K104" s="75">
        <v>100</v>
      </c>
      <c r="L104" s="18">
        <v>230000000</v>
      </c>
      <c r="M104" s="16" t="s">
        <v>249</v>
      </c>
      <c r="N104" s="20" t="s">
        <v>41</v>
      </c>
      <c r="O104" s="18" t="s">
        <v>71</v>
      </c>
      <c r="P104" s="78"/>
      <c r="Q104" s="36" t="s">
        <v>38</v>
      </c>
      <c r="R104" s="16" t="s">
        <v>250</v>
      </c>
      <c r="S104" s="78"/>
      <c r="T104" s="78"/>
      <c r="U104" s="78"/>
      <c r="V104" s="78"/>
      <c r="W104" s="121">
        <v>100000000</v>
      </c>
      <c r="X104" s="21">
        <f>W104*1.12</f>
        <v>112000000.00000001</v>
      </c>
      <c r="Y104" s="78"/>
      <c r="Z104" s="16">
        <v>2014</v>
      </c>
      <c r="AA104" s="16"/>
    </row>
    <row r="105" spans="1:27" s="9" customFormat="1" ht="13.5" x14ac:dyDescent="0.2">
      <c r="A105" s="10" t="s">
        <v>46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11"/>
      <c r="W105" s="3">
        <f>SUM(W103:W104)</f>
        <v>149450000</v>
      </c>
      <c r="X105" s="3">
        <f>SUM(X103:X104)</f>
        <v>167384000.00000003</v>
      </c>
      <c r="Y105" s="6"/>
      <c r="Z105" s="6"/>
      <c r="AA105" s="6"/>
    </row>
    <row r="106" spans="1:27" s="9" customFormat="1" ht="13.5" customHeight="1" x14ac:dyDescent="0.2">
      <c r="A106" s="12" t="s">
        <v>28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27"/>
      <c r="Q106" s="27"/>
      <c r="R106" s="40"/>
      <c r="S106" s="41"/>
      <c r="T106" s="41"/>
      <c r="U106" s="106"/>
      <c r="V106" s="106"/>
      <c r="W106" s="106"/>
      <c r="X106" s="42"/>
      <c r="Y106" s="6"/>
      <c r="Z106" s="6"/>
      <c r="AA106" s="6"/>
    </row>
    <row r="107" spans="1:27" s="9" customFormat="1" ht="140.25" x14ac:dyDescent="0.2">
      <c r="A107" s="24" t="s">
        <v>290</v>
      </c>
      <c r="B107" s="16" t="s">
        <v>35</v>
      </c>
      <c r="C107" s="90" t="s">
        <v>281</v>
      </c>
      <c r="D107" s="16" t="s">
        <v>282</v>
      </c>
      <c r="E107" s="77" t="s">
        <v>283</v>
      </c>
      <c r="F107" s="16" t="s">
        <v>282</v>
      </c>
      <c r="G107" s="77" t="s">
        <v>283</v>
      </c>
      <c r="H107" s="16" t="s">
        <v>284</v>
      </c>
      <c r="I107" s="77" t="s">
        <v>285</v>
      </c>
      <c r="J107" s="77" t="s">
        <v>36</v>
      </c>
      <c r="K107" s="75">
        <v>100</v>
      </c>
      <c r="L107" s="18">
        <v>230000000</v>
      </c>
      <c r="M107" s="16" t="s">
        <v>249</v>
      </c>
      <c r="N107" s="20" t="s">
        <v>289</v>
      </c>
      <c r="O107" s="18" t="s">
        <v>71</v>
      </c>
      <c r="P107" s="78"/>
      <c r="Q107" s="36" t="s">
        <v>291</v>
      </c>
      <c r="R107" s="16" t="s">
        <v>250</v>
      </c>
      <c r="S107" s="78"/>
      <c r="T107" s="78"/>
      <c r="U107" s="78"/>
      <c r="V107" s="78"/>
      <c r="W107" s="121">
        <v>12300000</v>
      </c>
      <c r="X107" s="121">
        <f>W107*1.12</f>
        <v>13776000.000000002</v>
      </c>
      <c r="Y107" s="78"/>
      <c r="Z107" s="16">
        <v>2014</v>
      </c>
      <c r="AA107" s="78"/>
    </row>
    <row r="108" spans="1:27" s="9" customFormat="1" ht="12.75" x14ac:dyDescent="0.2">
      <c r="A108" s="10" t="s">
        <v>29</v>
      </c>
      <c r="B108" s="16"/>
      <c r="C108" s="90"/>
      <c r="D108" s="16"/>
      <c r="E108" s="77"/>
      <c r="F108" s="16"/>
      <c r="G108" s="77"/>
      <c r="H108" s="16"/>
      <c r="I108" s="77"/>
      <c r="J108" s="77"/>
      <c r="K108" s="75"/>
      <c r="L108" s="18"/>
      <c r="M108" s="16"/>
      <c r="N108" s="20"/>
      <c r="O108" s="18"/>
      <c r="P108" s="78"/>
      <c r="Q108" s="36"/>
      <c r="R108" s="16"/>
      <c r="S108" s="78"/>
      <c r="T108" s="78"/>
      <c r="U108" s="78"/>
      <c r="V108" s="78"/>
      <c r="W108" s="121">
        <f>W107</f>
        <v>12300000</v>
      </c>
      <c r="X108" s="121">
        <f>X107</f>
        <v>13776000.000000002</v>
      </c>
      <c r="Y108" s="78"/>
      <c r="Z108" s="16"/>
      <c r="AA108" s="78"/>
    </row>
    <row r="109" spans="1:27" s="4" customFormat="1" ht="12.75" x14ac:dyDescent="0.25">
      <c r="A109" s="10" t="s">
        <v>32</v>
      </c>
      <c r="B109" s="1"/>
      <c r="C109" s="1"/>
      <c r="D109" s="1"/>
      <c r="E109" s="1"/>
      <c r="F109" s="1"/>
      <c r="G109" s="28"/>
      <c r="H109" s="1"/>
      <c r="I109" s="1"/>
      <c r="J109" s="1"/>
      <c r="K109" s="2"/>
      <c r="L109" s="1"/>
      <c r="M109" s="29"/>
      <c r="N109" s="28"/>
      <c r="O109" s="28"/>
      <c r="P109" s="28"/>
      <c r="Q109" s="28"/>
      <c r="R109" s="1"/>
      <c r="S109" s="2"/>
      <c r="T109" s="1"/>
      <c r="U109" s="30"/>
      <c r="V109" s="3"/>
      <c r="W109" s="3">
        <f>W107</f>
        <v>12300000</v>
      </c>
      <c r="X109" s="3">
        <f>X107</f>
        <v>13776000.000000002</v>
      </c>
      <c r="Y109" s="1"/>
      <c r="Z109" s="31"/>
      <c r="AA109" s="1"/>
    </row>
    <row r="110" spans="1:27" s="9" customFormat="1" ht="13.5" x14ac:dyDescent="0.2">
      <c r="A110" s="10" t="s">
        <v>264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11"/>
      <c r="W110" s="11"/>
      <c r="X110" s="11"/>
      <c r="Y110" s="6"/>
      <c r="Z110" s="6"/>
      <c r="AA110" s="6"/>
    </row>
    <row r="111" spans="1:27" s="9" customFormat="1" ht="13.5" x14ac:dyDescent="0.2">
      <c r="A111" s="10" t="s">
        <v>27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11"/>
      <c r="W111" s="11"/>
      <c r="X111" s="11"/>
      <c r="Y111" s="6"/>
      <c r="Z111" s="6"/>
      <c r="AA111" s="6"/>
    </row>
    <row r="112" spans="1:27" s="22" customFormat="1" ht="12.75" x14ac:dyDescent="0.2">
      <c r="A112" s="12" t="s">
        <v>45</v>
      </c>
      <c r="B112" s="13"/>
      <c r="C112" s="14"/>
      <c r="D112" s="14"/>
      <c r="E112" s="15"/>
      <c r="F112" s="14"/>
      <c r="G112" s="15"/>
      <c r="H112" s="14"/>
      <c r="I112" s="15"/>
      <c r="J112" s="16"/>
      <c r="K112" s="17"/>
      <c r="L112" s="18"/>
      <c r="M112" s="19"/>
      <c r="N112" s="18"/>
      <c r="O112" s="16"/>
      <c r="P112" s="16"/>
      <c r="Q112" s="16"/>
      <c r="R112" s="20"/>
      <c r="S112" s="16"/>
      <c r="T112" s="16"/>
      <c r="U112" s="16"/>
      <c r="V112" s="16"/>
      <c r="W112" s="21"/>
      <c r="X112" s="21"/>
      <c r="Y112" s="16"/>
      <c r="Z112" s="16"/>
      <c r="AA112" s="16"/>
    </row>
    <row r="113" spans="1:27" s="5" customFormat="1" ht="114.75" x14ac:dyDescent="0.2">
      <c r="A113" s="24" t="s">
        <v>266</v>
      </c>
      <c r="B113" s="24" t="s">
        <v>35</v>
      </c>
      <c r="C113" s="87" t="s">
        <v>267</v>
      </c>
      <c r="D113" s="24" t="s">
        <v>268</v>
      </c>
      <c r="E113" s="24" t="s">
        <v>269</v>
      </c>
      <c r="F113" s="24" t="s">
        <v>268</v>
      </c>
      <c r="G113" s="24" t="s">
        <v>269</v>
      </c>
      <c r="H113" s="24" t="s">
        <v>270</v>
      </c>
      <c r="I113" s="24" t="s">
        <v>271</v>
      </c>
      <c r="J113" s="24" t="s">
        <v>42</v>
      </c>
      <c r="K113" s="24">
        <v>100</v>
      </c>
      <c r="L113" s="46">
        <v>230000000</v>
      </c>
      <c r="M113" s="25" t="s">
        <v>39</v>
      </c>
      <c r="N113" s="88" t="s">
        <v>41</v>
      </c>
      <c r="O113" s="44" t="s">
        <v>71</v>
      </c>
      <c r="P113" s="24"/>
      <c r="Q113" s="24" t="s">
        <v>82</v>
      </c>
      <c r="R113" s="24" t="s">
        <v>272</v>
      </c>
      <c r="S113" s="23"/>
      <c r="T113" s="23"/>
      <c r="U113" s="23"/>
      <c r="V113" s="23"/>
      <c r="W113" s="89">
        <v>271220</v>
      </c>
      <c r="X113" s="35">
        <f t="shared" ref="X113" si="9">W113*1.12</f>
        <v>303766.40000000002</v>
      </c>
      <c r="Y113" s="23"/>
      <c r="Z113" s="24">
        <v>2014</v>
      </c>
      <c r="AA113" s="23" t="s">
        <v>164</v>
      </c>
    </row>
    <row r="114" spans="1:27" s="9" customFormat="1" ht="13.5" x14ac:dyDescent="0.2">
      <c r="A114" s="10" t="s">
        <v>46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11"/>
      <c r="W114" s="3">
        <f>SUM(W113:W113)</f>
        <v>271220</v>
      </c>
      <c r="X114" s="3">
        <f>SUM(X113:X113)</f>
        <v>303766.40000000002</v>
      </c>
      <c r="Y114" s="6"/>
      <c r="Z114" s="6"/>
      <c r="AA114" s="6"/>
    </row>
    <row r="115" spans="1:27" s="4" customFormat="1" ht="12.75" x14ac:dyDescent="0.25">
      <c r="A115" s="10" t="s">
        <v>30</v>
      </c>
      <c r="B115" s="1"/>
      <c r="C115" s="1"/>
      <c r="D115" s="1"/>
      <c r="E115" s="1"/>
      <c r="F115" s="1"/>
      <c r="G115" s="28"/>
      <c r="H115" s="1"/>
      <c r="I115" s="1"/>
      <c r="J115" s="1"/>
      <c r="K115" s="2"/>
      <c r="L115" s="1"/>
      <c r="M115" s="29"/>
      <c r="N115" s="28"/>
      <c r="O115" s="28"/>
      <c r="P115" s="28"/>
      <c r="Q115" s="28"/>
      <c r="R115" s="1"/>
      <c r="S115" s="2"/>
      <c r="T115" s="1"/>
      <c r="U115" s="30"/>
      <c r="V115" s="3"/>
      <c r="W115" s="3">
        <f>W114</f>
        <v>271220</v>
      </c>
      <c r="X115" s="3">
        <f>X114</f>
        <v>303766.40000000002</v>
      </c>
      <c r="Y115" s="1"/>
      <c r="Z115" s="31"/>
      <c r="AA115" s="1"/>
    </row>
    <row r="116" spans="1:27" s="9" customFormat="1" ht="13.5" x14ac:dyDescent="0.2">
      <c r="A116" s="10" t="s">
        <v>31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11"/>
      <c r="W116" s="11"/>
      <c r="X116" s="11"/>
      <c r="Y116" s="6"/>
      <c r="Z116" s="6"/>
      <c r="AA116" s="6"/>
    </row>
    <row r="117" spans="1:27" s="9" customFormat="1" ht="13.5" x14ac:dyDescent="0.2">
      <c r="A117" s="12" t="s">
        <v>265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11"/>
      <c r="W117" s="11"/>
      <c r="X117" s="11"/>
      <c r="Y117" s="6"/>
      <c r="Z117" s="6"/>
      <c r="AA117" s="6"/>
    </row>
    <row r="118" spans="1:27" s="5" customFormat="1" ht="114.75" x14ac:dyDescent="0.2">
      <c r="A118" s="23" t="s">
        <v>278</v>
      </c>
      <c r="B118" s="24" t="s">
        <v>35</v>
      </c>
      <c r="C118" s="87" t="s">
        <v>267</v>
      </c>
      <c r="D118" s="24" t="s">
        <v>268</v>
      </c>
      <c r="E118" s="24" t="s">
        <v>269</v>
      </c>
      <c r="F118" s="24" t="s">
        <v>268</v>
      </c>
      <c r="G118" s="24" t="s">
        <v>269</v>
      </c>
      <c r="H118" s="24" t="s">
        <v>270</v>
      </c>
      <c r="I118" s="24" t="s">
        <v>271</v>
      </c>
      <c r="J118" s="24" t="s">
        <v>42</v>
      </c>
      <c r="K118" s="24">
        <v>100</v>
      </c>
      <c r="L118" s="46">
        <v>230000000</v>
      </c>
      <c r="M118" s="25" t="s">
        <v>39</v>
      </c>
      <c r="N118" s="88" t="s">
        <v>41</v>
      </c>
      <c r="O118" s="44" t="s">
        <v>71</v>
      </c>
      <c r="P118" s="24"/>
      <c r="Q118" s="24" t="s">
        <v>82</v>
      </c>
      <c r="R118" s="24" t="s">
        <v>272</v>
      </c>
      <c r="S118" s="23"/>
      <c r="T118" s="23"/>
      <c r="U118" s="23"/>
      <c r="V118" s="23"/>
      <c r="W118" s="89">
        <v>271220</v>
      </c>
      <c r="X118" s="35">
        <f t="shared" ref="X118" si="10">W118*1.12</f>
        <v>303766.40000000002</v>
      </c>
      <c r="Y118" s="23"/>
      <c r="Z118" s="24">
        <v>2014</v>
      </c>
      <c r="AA118" s="23"/>
    </row>
    <row r="119" spans="1:27" s="9" customFormat="1" ht="13.5" x14ac:dyDescent="0.2">
      <c r="A119" s="10" t="s">
        <v>29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11"/>
      <c r="W119" s="3">
        <f>SUM(W118:W118)</f>
        <v>271220</v>
      </c>
      <c r="X119" s="3">
        <f>SUM(X118:X118)</f>
        <v>303766.40000000002</v>
      </c>
      <c r="Y119" s="6"/>
      <c r="Z119" s="6"/>
      <c r="AA119" s="6"/>
    </row>
    <row r="120" spans="1:27" s="4" customFormat="1" ht="12.75" x14ac:dyDescent="0.25">
      <c r="A120" s="10" t="s">
        <v>32</v>
      </c>
      <c r="B120" s="1"/>
      <c r="C120" s="1"/>
      <c r="D120" s="1"/>
      <c r="E120" s="1"/>
      <c r="F120" s="1"/>
      <c r="G120" s="28"/>
      <c r="H120" s="1"/>
      <c r="I120" s="1"/>
      <c r="J120" s="1"/>
      <c r="K120" s="2"/>
      <c r="L120" s="1"/>
      <c r="M120" s="29"/>
      <c r="N120" s="28"/>
      <c r="O120" s="28"/>
      <c r="P120" s="28"/>
      <c r="Q120" s="28"/>
      <c r="R120" s="1"/>
      <c r="S120" s="2"/>
      <c r="T120" s="1"/>
      <c r="U120" s="30"/>
      <c r="V120" s="3"/>
      <c r="W120" s="3">
        <f>W119</f>
        <v>271220</v>
      </c>
      <c r="X120" s="3">
        <f>X119</f>
        <v>303766.40000000002</v>
      </c>
      <c r="Y120" s="1"/>
      <c r="Z120" s="31"/>
      <c r="AA120" s="1"/>
    </row>
    <row r="121" spans="1:27" s="9" customFormat="1" ht="13.5" x14ac:dyDescent="0.2">
      <c r="A121" s="10" t="s">
        <v>292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11"/>
      <c r="W121" s="11"/>
      <c r="X121" s="11"/>
      <c r="Y121" s="6"/>
      <c r="Z121" s="6"/>
      <c r="AA121" s="6"/>
    </row>
    <row r="122" spans="1:27" s="9" customFormat="1" ht="13.5" x14ac:dyDescent="0.2">
      <c r="A122" s="10" t="s">
        <v>27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7"/>
      <c r="T122" s="6"/>
      <c r="U122" s="6"/>
      <c r="V122" s="11"/>
      <c r="W122" s="11"/>
      <c r="X122" s="11"/>
      <c r="Y122" s="6"/>
      <c r="Z122" s="6"/>
      <c r="AA122" s="6"/>
    </row>
    <row r="123" spans="1:27" s="22" customFormat="1" ht="12.75" x14ac:dyDescent="0.2">
      <c r="A123" s="12" t="s">
        <v>265</v>
      </c>
      <c r="B123" s="13"/>
      <c r="C123" s="14"/>
      <c r="D123" s="14"/>
      <c r="E123" s="15"/>
      <c r="F123" s="14"/>
      <c r="G123" s="15"/>
      <c r="H123" s="14"/>
      <c r="I123" s="15"/>
      <c r="J123" s="16"/>
      <c r="K123" s="17"/>
      <c r="L123" s="18"/>
      <c r="M123" s="19"/>
      <c r="N123" s="18"/>
      <c r="O123" s="16"/>
      <c r="P123" s="16"/>
      <c r="Q123" s="16"/>
      <c r="R123" s="20"/>
      <c r="S123" s="16"/>
      <c r="T123" s="16"/>
      <c r="U123" s="16"/>
      <c r="V123" s="16"/>
      <c r="W123" s="21"/>
      <c r="X123" s="21"/>
      <c r="Y123" s="16"/>
      <c r="Z123" s="16"/>
      <c r="AA123" s="16"/>
    </row>
    <row r="124" spans="1:27" s="5" customFormat="1" ht="178.5" x14ac:dyDescent="0.2">
      <c r="A124" s="23" t="s">
        <v>293</v>
      </c>
      <c r="B124" s="100" t="s">
        <v>35</v>
      </c>
      <c r="C124" s="101" t="s">
        <v>294</v>
      </c>
      <c r="D124" s="25" t="s">
        <v>295</v>
      </c>
      <c r="E124" s="19" t="s">
        <v>296</v>
      </c>
      <c r="F124" s="19" t="s">
        <v>297</v>
      </c>
      <c r="G124" s="19" t="s">
        <v>298</v>
      </c>
      <c r="H124" s="19" t="s">
        <v>299</v>
      </c>
      <c r="I124" s="19" t="s">
        <v>300</v>
      </c>
      <c r="J124" s="25" t="s">
        <v>36</v>
      </c>
      <c r="K124" s="13">
        <v>100</v>
      </c>
      <c r="L124" s="44">
        <v>230000000</v>
      </c>
      <c r="M124" s="25" t="s">
        <v>39</v>
      </c>
      <c r="N124" s="18" t="s">
        <v>116</v>
      </c>
      <c r="O124" s="25" t="s">
        <v>37</v>
      </c>
      <c r="P124" s="23"/>
      <c r="Q124" s="13" t="s">
        <v>38</v>
      </c>
      <c r="R124" s="102" t="s">
        <v>302</v>
      </c>
      <c r="S124" s="23"/>
      <c r="T124" s="23"/>
      <c r="U124" s="23"/>
      <c r="V124" s="97"/>
      <c r="W124" s="35">
        <v>62108997.479999997</v>
      </c>
      <c r="X124" s="26">
        <f t="shared" ref="X124" si="11">W124*1.12</f>
        <v>69562077.177599996</v>
      </c>
      <c r="Y124" s="103"/>
      <c r="Z124" s="104">
        <v>2014</v>
      </c>
      <c r="AA124" s="16" t="s">
        <v>304</v>
      </c>
    </row>
    <row r="125" spans="1:27" s="9" customFormat="1" ht="13.5" x14ac:dyDescent="0.2">
      <c r="A125" s="10" t="s">
        <v>29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11"/>
      <c r="W125" s="3">
        <f>SUM(W124:W124)</f>
        <v>62108997.479999997</v>
      </c>
      <c r="X125" s="3">
        <f>SUM(X124:X124)</f>
        <v>69562077.177599996</v>
      </c>
      <c r="Y125" s="6"/>
      <c r="Z125" s="6"/>
      <c r="AA125" s="6"/>
    </row>
    <row r="126" spans="1:27" s="4" customFormat="1" ht="12.75" x14ac:dyDescent="0.25">
      <c r="A126" s="10" t="s">
        <v>30</v>
      </c>
      <c r="B126" s="1"/>
      <c r="C126" s="1"/>
      <c r="D126" s="1"/>
      <c r="E126" s="1"/>
      <c r="F126" s="1"/>
      <c r="G126" s="28"/>
      <c r="H126" s="1"/>
      <c r="I126" s="1"/>
      <c r="J126" s="1"/>
      <c r="K126" s="2"/>
      <c r="L126" s="1"/>
      <c r="M126" s="29"/>
      <c r="N126" s="28"/>
      <c r="O126" s="28"/>
      <c r="P126" s="28"/>
      <c r="Q126" s="28"/>
      <c r="R126" s="1"/>
      <c r="S126" s="2"/>
      <c r="T126" s="1"/>
      <c r="U126" s="30"/>
      <c r="V126" s="3"/>
      <c r="W126" s="3">
        <f>W125</f>
        <v>62108997.479999997</v>
      </c>
      <c r="X126" s="3">
        <f>X125</f>
        <v>69562077.177599996</v>
      </c>
      <c r="Y126" s="1"/>
      <c r="Z126" s="31"/>
      <c r="AA126" s="1"/>
    </row>
    <row r="127" spans="1:27" s="9" customFormat="1" ht="13.5" x14ac:dyDescent="0.2">
      <c r="A127" s="10" t="s">
        <v>31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  <c r="T127" s="6"/>
      <c r="U127" s="6"/>
      <c r="V127" s="11"/>
      <c r="W127" s="11"/>
      <c r="X127" s="11"/>
      <c r="Y127" s="6"/>
      <c r="Z127" s="6"/>
      <c r="AA127" s="6"/>
    </row>
    <row r="128" spans="1:27" s="9" customFormat="1" ht="13.5" x14ac:dyDescent="0.2">
      <c r="A128" s="12" t="s">
        <v>265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/>
      <c r="T128" s="6"/>
      <c r="U128" s="6"/>
      <c r="V128" s="11"/>
      <c r="W128" s="11"/>
      <c r="X128" s="11"/>
      <c r="Y128" s="6"/>
      <c r="Z128" s="6"/>
      <c r="AA128" s="6"/>
    </row>
    <row r="129" spans="1:45" s="5" customFormat="1" ht="178.5" outlineLevel="1" x14ac:dyDescent="0.2">
      <c r="A129" s="98" t="s">
        <v>303</v>
      </c>
      <c r="B129" s="96" t="s">
        <v>35</v>
      </c>
      <c r="C129" s="99" t="s">
        <v>294</v>
      </c>
      <c r="D129" s="19" t="s">
        <v>295</v>
      </c>
      <c r="E129" s="19" t="s">
        <v>296</v>
      </c>
      <c r="F129" s="19" t="s">
        <v>297</v>
      </c>
      <c r="G129" s="19" t="s">
        <v>298</v>
      </c>
      <c r="H129" s="19" t="s">
        <v>299</v>
      </c>
      <c r="I129" s="19" t="s">
        <v>300</v>
      </c>
      <c r="J129" s="19" t="s">
        <v>36</v>
      </c>
      <c r="K129" s="36">
        <v>100</v>
      </c>
      <c r="L129" s="44">
        <v>230000000</v>
      </c>
      <c r="M129" s="19" t="s">
        <v>301</v>
      </c>
      <c r="N129" s="20" t="s">
        <v>41</v>
      </c>
      <c r="O129" s="19" t="s">
        <v>37</v>
      </c>
      <c r="P129" s="113"/>
      <c r="Q129" s="36" t="s">
        <v>82</v>
      </c>
      <c r="R129" s="123" t="s">
        <v>302</v>
      </c>
      <c r="S129" s="113"/>
      <c r="T129" s="113"/>
      <c r="U129" s="113"/>
      <c r="V129" s="113"/>
      <c r="W129" s="97">
        <v>54345372.799999997</v>
      </c>
      <c r="X129" s="97">
        <f>W129*1.12</f>
        <v>60866817.536000006</v>
      </c>
      <c r="Y129" s="124"/>
      <c r="Z129" s="104">
        <v>2014</v>
      </c>
      <c r="AA129" s="125"/>
      <c r="AB129" s="126"/>
      <c r="AC129" s="127"/>
      <c r="AD129" s="128"/>
      <c r="AE129" s="128"/>
      <c r="AF129" s="128"/>
      <c r="AG129" s="127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</row>
    <row r="130" spans="1:45" s="9" customFormat="1" ht="13.5" x14ac:dyDescent="0.2">
      <c r="A130" s="10" t="s">
        <v>29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7"/>
      <c r="T130" s="6"/>
      <c r="U130" s="6"/>
      <c r="V130" s="11"/>
      <c r="W130" s="3">
        <f>SUM(W129:W129)</f>
        <v>54345372.799999997</v>
      </c>
      <c r="X130" s="3">
        <f>SUM(X129:X129)</f>
        <v>60866817.536000006</v>
      </c>
      <c r="Y130" s="6"/>
      <c r="Z130" s="6"/>
      <c r="AA130" s="6"/>
    </row>
    <row r="131" spans="1:45" s="4" customFormat="1" ht="12.75" x14ac:dyDescent="0.25">
      <c r="A131" s="10" t="s">
        <v>32</v>
      </c>
      <c r="B131" s="1"/>
      <c r="C131" s="1"/>
      <c r="D131" s="1"/>
      <c r="E131" s="1"/>
      <c r="F131" s="1"/>
      <c r="G131" s="28"/>
      <c r="H131" s="1"/>
      <c r="I131" s="1"/>
      <c r="J131" s="1"/>
      <c r="K131" s="2"/>
      <c r="L131" s="1"/>
      <c r="M131" s="29"/>
      <c r="N131" s="28"/>
      <c r="O131" s="28"/>
      <c r="P131" s="28"/>
      <c r="Q131" s="28"/>
      <c r="R131" s="1"/>
      <c r="S131" s="2"/>
      <c r="T131" s="1"/>
      <c r="U131" s="30"/>
      <c r="V131" s="3"/>
      <c r="W131" s="3">
        <f>W130</f>
        <v>54345372.799999997</v>
      </c>
      <c r="X131" s="3">
        <f>X130</f>
        <v>60866817.536000006</v>
      </c>
      <c r="Y131" s="1"/>
      <c r="Z131" s="31"/>
      <c r="AA131" s="1"/>
    </row>
    <row r="132" spans="1:45" s="4" customFormat="1" ht="12.75" x14ac:dyDescent="0.25">
      <c r="A132" s="80"/>
      <c r="B132" s="32"/>
      <c r="C132" s="32"/>
      <c r="D132" s="32"/>
      <c r="E132" s="32"/>
      <c r="F132" s="32"/>
      <c r="G132" s="81"/>
      <c r="H132" s="32"/>
      <c r="I132" s="32"/>
      <c r="J132" s="32"/>
      <c r="K132" s="82"/>
      <c r="L132" s="32"/>
      <c r="M132" s="83"/>
      <c r="N132" s="81"/>
      <c r="O132" s="81"/>
      <c r="P132" s="81"/>
      <c r="Q132" s="81"/>
      <c r="R132" s="32"/>
      <c r="S132" s="82"/>
      <c r="T132" s="32"/>
      <c r="U132" s="84"/>
      <c r="V132" s="85"/>
      <c r="W132" s="85"/>
      <c r="X132" s="85"/>
      <c r="Y132" s="32"/>
      <c r="Z132" s="86"/>
      <c r="AA132" s="32"/>
    </row>
    <row r="133" spans="1:45" s="4" customFormat="1" ht="12.75" x14ac:dyDescent="0.25">
      <c r="A133" s="80"/>
      <c r="B133" s="32"/>
      <c r="C133" s="32"/>
      <c r="D133" s="32"/>
      <c r="E133" s="32"/>
      <c r="F133" s="32"/>
      <c r="G133" s="81"/>
      <c r="H133" s="32"/>
      <c r="I133" s="32"/>
      <c r="J133" s="32"/>
      <c r="K133" s="82"/>
      <c r="L133" s="32"/>
      <c r="M133" s="83"/>
      <c r="N133" s="81"/>
      <c r="O133" s="81"/>
      <c r="P133" s="81"/>
      <c r="Q133" s="81"/>
      <c r="R133" s="32"/>
      <c r="S133" s="82"/>
      <c r="T133" s="32"/>
      <c r="U133" s="84"/>
      <c r="V133" s="85"/>
      <c r="W133" s="85"/>
      <c r="X133" s="85"/>
      <c r="Y133" s="32"/>
      <c r="Z133" s="86"/>
      <c r="AA133" s="32"/>
    </row>
    <row r="134" spans="1:45" x14ac:dyDescent="0.25">
      <c r="F134" s="32"/>
      <c r="H134" s="43"/>
    </row>
    <row r="137" spans="1:45" x14ac:dyDescent="0.25">
      <c r="F137" s="32"/>
      <c r="G137" s="32"/>
      <c r="H137" s="34"/>
    </row>
    <row r="138" spans="1:45" x14ac:dyDescent="0.25">
      <c r="F138" s="32"/>
      <c r="G138" s="32"/>
      <c r="H138" s="34"/>
    </row>
    <row r="139" spans="1:45" x14ac:dyDescent="0.25">
      <c r="F139" s="32"/>
      <c r="G139" s="32"/>
      <c r="H139" s="34"/>
    </row>
    <row r="140" spans="1:45" x14ac:dyDescent="0.25">
      <c r="F140" s="32"/>
      <c r="G140" s="32"/>
      <c r="H140" s="34"/>
    </row>
    <row r="141" spans="1:45" x14ac:dyDescent="0.25">
      <c r="F141" s="32"/>
      <c r="G141" s="32"/>
      <c r="H141" s="34"/>
    </row>
    <row r="142" spans="1:45" x14ac:dyDescent="0.25">
      <c r="F142" s="32"/>
      <c r="G142" s="32"/>
      <c r="H142" s="34"/>
    </row>
    <row r="143" spans="1:45" x14ac:dyDescent="0.25">
      <c r="F143" s="32"/>
      <c r="G143" s="32"/>
      <c r="H143" s="34"/>
    </row>
    <row r="144" spans="1:45" x14ac:dyDescent="0.25">
      <c r="F144" s="32"/>
      <c r="G144" s="32"/>
      <c r="H144" s="34"/>
    </row>
    <row r="145" spans="6:8" x14ac:dyDescent="0.25">
      <c r="H145" s="130"/>
    </row>
    <row r="146" spans="6:8" x14ac:dyDescent="0.25">
      <c r="F146" s="32"/>
      <c r="G146" s="32"/>
      <c r="H146" s="34"/>
    </row>
    <row r="148" spans="6:8" x14ac:dyDescent="0.25">
      <c r="F148" s="32"/>
      <c r="H148" s="43"/>
    </row>
  </sheetData>
  <mergeCells count="1">
    <mergeCell ref="A4:AA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2014-01-25T08:17:40Z</dcterms:modified>
</cp:coreProperties>
</file>