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 5 измен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'с 5 измен'!$B$14:$Z$201</definedName>
    <definedName name="sub1002589150" localSheetId="0">'с 5 измен'!#REF!</definedName>
  </definedNames>
  <calcPr calcId="145621"/>
</workbook>
</file>

<file path=xl/calcChain.xml><?xml version="1.0" encoding="utf-8"?>
<calcChain xmlns="http://schemas.openxmlformats.org/spreadsheetml/2006/main">
  <c r="U199" i="4" l="1"/>
  <c r="T199" i="4"/>
  <c r="S199" i="4"/>
  <c r="R199" i="4"/>
  <c r="Q199" i="4"/>
  <c r="P199" i="4"/>
  <c r="O199" i="4"/>
  <c r="N199" i="4"/>
  <c r="V198" i="4"/>
  <c r="W198" i="4" s="1"/>
  <c r="V197" i="4"/>
  <c r="W197" i="4" s="1"/>
  <c r="V196" i="4"/>
  <c r="W196" i="4" s="1"/>
  <c r="W195" i="4"/>
  <c r="V194" i="4"/>
  <c r="W194" i="4" s="1"/>
  <c r="V193" i="4"/>
  <c r="U191" i="4"/>
  <c r="T191" i="4"/>
  <c r="S191" i="4"/>
  <c r="R191" i="4"/>
  <c r="Q191" i="4"/>
  <c r="N191" i="4"/>
  <c r="V190" i="4"/>
  <c r="W190" i="4" s="1"/>
  <c r="P189" i="4"/>
  <c r="O189" i="4"/>
  <c r="O191" i="4" s="1"/>
  <c r="O200" i="4" s="1"/>
  <c r="W187" i="4"/>
  <c r="V184" i="4"/>
  <c r="W184" i="4" s="1"/>
  <c r="V183" i="4"/>
  <c r="W183" i="4" s="1"/>
  <c r="V182" i="4"/>
  <c r="W182" i="4" s="1"/>
  <c r="V181" i="4"/>
  <c r="W181" i="4" s="1"/>
  <c r="V180" i="4"/>
  <c r="W180" i="4" s="1"/>
  <c r="V179" i="4"/>
  <c r="W179" i="4" s="1"/>
  <c r="V178" i="4"/>
  <c r="W178" i="4" s="1"/>
  <c r="V177" i="4"/>
  <c r="W177" i="4" s="1"/>
  <c r="V176" i="4"/>
  <c r="W176" i="4" s="1"/>
  <c r="V175" i="4"/>
  <c r="W175" i="4" s="1"/>
  <c r="V174" i="4"/>
  <c r="W174" i="4" s="1"/>
  <c r="V173" i="4"/>
  <c r="W173" i="4" s="1"/>
  <c r="V172" i="4"/>
  <c r="W172" i="4" s="1"/>
  <c r="V171" i="4"/>
  <c r="W171" i="4" s="1"/>
  <c r="V170" i="4"/>
  <c r="W170" i="4" s="1"/>
  <c r="V169" i="4"/>
  <c r="W169" i="4" s="1"/>
  <c r="V168" i="4"/>
  <c r="W168" i="4" s="1"/>
  <c r="V167" i="4"/>
  <c r="W167" i="4" s="1"/>
  <c r="V166" i="4"/>
  <c r="W166" i="4" s="1"/>
  <c r="V165" i="4"/>
  <c r="W165" i="4" s="1"/>
  <c r="V164" i="4"/>
  <c r="W164" i="4" s="1"/>
  <c r="V163" i="4"/>
  <c r="W163" i="4" s="1"/>
  <c r="V162" i="4"/>
  <c r="W162" i="4" s="1"/>
  <c r="V161" i="4"/>
  <c r="W161" i="4" s="1"/>
  <c r="W160" i="4"/>
  <c r="V159" i="4"/>
  <c r="W159" i="4" s="1"/>
  <c r="V158" i="4"/>
  <c r="W158" i="4" s="1"/>
  <c r="V157" i="4"/>
  <c r="W157" i="4" s="1"/>
  <c r="V156" i="4"/>
  <c r="W156" i="4" s="1"/>
  <c r="V155" i="4"/>
  <c r="W155" i="4" s="1"/>
  <c r="V154" i="4"/>
  <c r="W154" i="4" s="1"/>
  <c r="V153" i="4"/>
  <c r="W153" i="4" s="1"/>
  <c r="V152" i="4"/>
  <c r="W152" i="4" s="1"/>
  <c r="V151" i="4"/>
  <c r="W151" i="4" s="1"/>
  <c r="V150" i="4"/>
  <c r="W150" i="4" s="1"/>
  <c r="V149" i="4"/>
  <c r="W149" i="4" s="1"/>
  <c r="V148" i="4"/>
  <c r="W148" i="4" s="1"/>
  <c r="V147" i="4"/>
  <c r="W147" i="4" s="1"/>
  <c r="V146" i="4"/>
  <c r="W146" i="4" s="1"/>
  <c r="V145" i="4"/>
  <c r="W145" i="4" s="1"/>
  <c r="V144" i="4"/>
  <c r="W144" i="4" s="1"/>
  <c r="V143" i="4"/>
  <c r="W143" i="4" s="1"/>
  <c r="V142" i="4"/>
  <c r="W142" i="4" s="1"/>
  <c r="V141" i="4"/>
  <c r="W141" i="4" s="1"/>
  <c r="V140" i="4"/>
  <c r="W140" i="4" s="1"/>
  <c r="V139" i="4"/>
  <c r="W139" i="4" s="1"/>
  <c r="V138" i="4"/>
  <c r="W138" i="4" s="1"/>
  <c r="V137" i="4"/>
  <c r="W137" i="4" s="1"/>
  <c r="V136" i="4"/>
  <c r="W136" i="4" s="1"/>
  <c r="V135" i="4"/>
  <c r="W135" i="4" s="1"/>
  <c r="V134" i="4"/>
  <c r="W134" i="4" s="1"/>
  <c r="V133" i="4"/>
  <c r="W133" i="4" s="1"/>
  <c r="V132" i="4"/>
  <c r="W132" i="4" s="1"/>
  <c r="V131" i="4"/>
  <c r="W131" i="4" s="1"/>
  <c r="V130" i="4"/>
  <c r="W130" i="4" s="1"/>
  <c r="V129" i="4"/>
  <c r="W129" i="4" s="1"/>
  <c r="V128" i="4"/>
  <c r="W128" i="4" s="1"/>
  <c r="V127" i="4"/>
  <c r="W127" i="4" s="1"/>
  <c r="V126" i="4"/>
  <c r="W126" i="4" s="1"/>
  <c r="V125" i="4"/>
  <c r="W125" i="4" s="1"/>
  <c r="V124" i="4"/>
  <c r="W124" i="4" s="1"/>
  <c r="V123" i="4"/>
  <c r="W123" i="4" s="1"/>
  <c r="V122" i="4"/>
  <c r="W122" i="4" s="1"/>
  <c r="V121" i="4"/>
  <c r="W121" i="4" s="1"/>
  <c r="V120" i="4"/>
  <c r="W120" i="4" s="1"/>
  <c r="V119" i="4"/>
  <c r="W119" i="4" s="1"/>
  <c r="V118" i="4"/>
  <c r="W118" i="4" s="1"/>
  <c r="V117" i="4"/>
  <c r="W117" i="4" s="1"/>
  <c r="V116" i="4"/>
  <c r="W116" i="4" s="1"/>
  <c r="V115" i="4"/>
  <c r="W115" i="4" s="1"/>
  <c r="V114" i="4"/>
  <c r="W114" i="4" s="1"/>
  <c r="V113" i="4"/>
  <c r="W113" i="4" s="1"/>
  <c r="V112" i="4"/>
  <c r="W112" i="4" s="1"/>
  <c r="V111" i="4"/>
  <c r="W111" i="4" s="1"/>
  <c r="V110" i="4"/>
  <c r="W110" i="4" s="1"/>
  <c r="V109" i="4"/>
  <c r="W109" i="4" s="1"/>
  <c r="V108" i="4"/>
  <c r="W108" i="4" s="1"/>
  <c r="V107" i="4"/>
  <c r="W107" i="4" s="1"/>
  <c r="V106" i="4"/>
  <c r="W106" i="4" s="1"/>
  <c r="V105" i="4"/>
  <c r="W105" i="4" s="1"/>
  <c r="V104" i="4"/>
  <c r="W104" i="4" s="1"/>
  <c r="V103" i="4"/>
  <c r="W103" i="4" s="1"/>
  <c r="W102" i="4"/>
  <c r="W101" i="4"/>
  <c r="W100" i="4"/>
  <c r="W99" i="4"/>
  <c r="W98" i="4"/>
  <c r="W97" i="4"/>
  <c r="V96" i="4"/>
  <c r="W96" i="4" s="1"/>
  <c r="V95" i="4"/>
  <c r="W95" i="4" s="1"/>
  <c r="V94" i="4"/>
  <c r="W94" i="4" s="1"/>
  <c r="V93" i="4"/>
  <c r="W93" i="4" s="1"/>
  <c r="V92" i="4"/>
  <c r="W92" i="4" s="1"/>
  <c r="V91" i="4"/>
  <c r="W91" i="4" s="1"/>
  <c r="V90" i="4"/>
  <c r="W90" i="4" s="1"/>
  <c r="V89" i="4"/>
  <c r="W89" i="4" s="1"/>
  <c r="V88" i="4"/>
  <c r="W88" i="4" s="1"/>
  <c r="V87" i="4"/>
  <c r="W87" i="4" s="1"/>
  <c r="V86" i="4"/>
  <c r="W86" i="4" s="1"/>
  <c r="V84" i="4"/>
  <c r="W84" i="4" s="1"/>
  <c r="W83" i="4"/>
  <c r="V82" i="4"/>
  <c r="W82" i="4" s="1"/>
  <c r="W81" i="4"/>
  <c r="W80" i="4"/>
  <c r="V79" i="4"/>
  <c r="W79" i="4" s="1"/>
  <c r="W78" i="4"/>
  <c r="W77" i="4"/>
  <c r="V76" i="4"/>
  <c r="W76" i="4" s="1"/>
  <c r="W75" i="4"/>
  <c r="V74" i="4"/>
  <c r="W74" i="4" s="1"/>
  <c r="W72" i="4"/>
  <c r="W71" i="4"/>
  <c r="V70" i="4"/>
  <c r="W70" i="4" s="1"/>
  <c r="W69" i="4"/>
  <c r="W68" i="4"/>
  <c r="V67" i="4"/>
  <c r="W67" i="4" s="1"/>
  <c r="W65" i="4"/>
  <c r="W64" i="4"/>
  <c r="W63" i="4"/>
  <c r="W62" i="4"/>
  <c r="V61" i="4"/>
  <c r="W61" i="4" s="1"/>
  <c r="W60" i="4"/>
  <c r="V59" i="4"/>
  <c r="W59" i="4" s="1"/>
  <c r="W58" i="4"/>
  <c r="V57" i="4"/>
  <c r="W57" i="4" s="1"/>
  <c r="V55" i="4"/>
  <c r="W55" i="4" s="1"/>
  <c r="W54" i="4"/>
  <c r="V53" i="4"/>
  <c r="W53" i="4" s="1"/>
  <c r="V51" i="4"/>
  <c r="W51" i="4" s="1"/>
  <c r="W50" i="4"/>
  <c r="W49" i="4"/>
  <c r="W48" i="4"/>
  <c r="V47" i="4"/>
  <c r="W47" i="4" s="1"/>
  <c r="W46" i="4"/>
  <c r="V45" i="4"/>
  <c r="W45" i="4" s="1"/>
  <c r="W44" i="4"/>
  <c r="V43" i="4"/>
  <c r="W43" i="4" s="1"/>
  <c r="W42" i="4"/>
  <c r="V41" i="4"/>
  <c r="W41" i="4" s="1"/>
  <c r="V40" i="4"/>
  <c r="W40" i="4" s="1"/>
  <c r="W39" i="4"/>
  <c r="V38" i="4"/>
  <c r="W38" i="4" s="1"/>
  <c r="W37" i="4"/>
  <c r="V36" i="4"/>
  <c r="W36" i="4" s="1"/>
  <c r="V34" i="4"/>
  <c r="W34" i="4" s="1"/>
  <c r="V32" i="4"/>
  <c r="W32" i="4" s="1"/>
  <c r="W31" i="4"/>
  <c r="V30" i="4"/>
  <c r="W30" i="4" s="1"/>
  <c r="W29" i="4"/>
  <c r="W28" i="4"/>
  <c r="V27" i="4"/>
  <c r="W27" i="4" s="1"/>
  <c r="W26" i="4"/>
  <c r="V25" i="4"/>
  <c r="W25" i="4" s="1"/>
  <c r="V24" i="4"/>
  <c r="W24" i="4" s="1"/>
  <c r="V23" i="4"/>
  <c r="W23" i="4" s="1"/>
  <c r="V22" i="4"/>
  <c r="W22" i="4" s="1"/>
  <c r="V21" i="4"/>
  <c r="W21" i="4" s="1"/>
  <c r="V20" i="4"/>
  <c r="W20" i="4" s="1"/>
  <c r="V19" i="4"/>
  <c r="W19" i="4" s="1"/>
  <c r="V18" i="4"/>
  <c r="W18" i="4" s="1"/>
  <c r="V17" i="4"/>
  <c r="W17" i="4" s="1"/>
  <c r="V16" i="4"/>
  <c r="W16" i="4" s="1"/>
  <c r="V15" i="4"/>
  <c r="U200" i="4" l="1"/>
  <c r="R200" i="4"/>
  <c r="V199" i="4"/>
  <c r="N200" i="4"/>
  <c r="Q200" i="4"/>
  <c r="S200" i="4"/>
  <c r="T200" i="4"/>
  <c r="V185" i="4"/>
  <c r="W15" i="4"/>
  <c r="W185" i="4" s="1"/>
  <c r="V189" i="4"/>
  <c r="V191" i="4" s="1"/>
  <c r="W193" i="4"/>
  <c r="W199" i="4" s="1"/>
  <c r="P191" i="4"/>
  <c r="P200" i="4" s="1"/>
  <c r="V203" i="4" l="1"/>
  <c r="W189" i="4"/>
  <c r="W191" i="4" s="1"/>
  <c r="W200" i="4" s="1"/>
  <c r="V200" i="4"/>
</calcChain>
</file>

<file path=xl/sharedStrings.xml><?xml version="1.0" encoding="utf-8"?>
<sst xmlns="http://schemas.openxmlformats.org/spreadsheetml/2006/main" count="2471" uniqueCount="640">
  <si>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</si>
  <si>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</si>
  <si>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</si>
  <si>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</si>
  <si>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</si>
  <si>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</si>
  <si>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</si>
  <si>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</si>
  <si>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</si>
  <si>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</si>
  <si>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</si>
  <si>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</si>
  <si>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</si>
  <si>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</si>
  <si>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</si>
  <si>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</si>
  <si>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</si>
  <si>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</si>
  <si>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</si>
  <si>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</si>
  <si>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</si>
  <si>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</si>
  <si>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</si>
  <si>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</si>
  <si>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</si>
  <si>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</si>
  <si>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</si>
  <si>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</si>
  <si>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</si>
  <si>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</si>
  <si>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</si>
  <si>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</si>
  <si>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</si>
  <si>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</si>
  <si>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</si>
  <si>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1. Товары </t>
  </si>
  <si>
    <t>1 Т</t>
  </si>
  <si>
    <t>АО "Эмбамунайгаз"</t>
  </si>
  <si>
    <t>28.13.12.00.00.00.10.17.1</t>
  </si>
  <si>
    <t>Глуб.насос(г2)НН2Б-32-30-15с-но описанию</t>
  </si>
  <si>
    <t>ОИ</t>
  </si>
  <si>
    <t>март, апрель 2013 года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</si>
  <si>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</si>
  <si>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</si>
  <si>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</si>
  <si>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</si>
  <si>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</si>
  <si>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 Т</t>
  </si>
  <si>
    <t>Глуб.насос(г1)НН2Б-44-30-15с-но описанию</t>
  </si>
  <si>
    <t>3 Т</t>
  </si>
  <si>
    <t>Глуб.насос(г2)НН2Б-44-30-15с-но описанию</t>
  </si>
  <si>
    <t>4 Т</t>
  </si>
  <si>
    <t>Глуб.насос(г1)НН2Б-57-30-12с-но описанию</t>
  </si>
  <si>
    <t>5 Т</t>
  </si>
  <si>
    <t>Глуб.насос(г2)НН2Б-57-30-12с-но описанию</t>
  </si>
  <si>
    <t>6 Т</t>
  </si>
  <si>
    <t>Глуб.насос(г1)НН2Б-70-30-08с-но описанию</t>
  </si>
  <si>
    <t>7 Т</t>
  </si>
  <si>
    <t>Глуб.насос(г2)НН2Б-95-30-08с-но описанию</t>
  </si>
  <si>
    <t>8 Т</t>
  </si>
  <si>
    <t>Глуб.насос НГВ2Б-44-30-15 с замк.опорой</t>
  </si>
  <si>
    <t>9 Т</t>
  </si>
  <si>
    <t>Глуб.насос НГВ2Б-57-30-15 с замк.опорой</t>
  </si>
  <si>
    <t>10 Т</t>
  </si>
  <si>
    <t>Глуб.насос НГВ1Б-32-30-22 с замк.опорой</t>
  </si>
  <si>
    <t>11 Т</t>
  </si>
  <si>
    <t>Глуб.насос НГВ2Б-44-30-30 с замк.опорой</t>
  </si>
  <si>
    <t>12 Т</t>
  </si>
  <si>
    <t>Штанга Насосная Д19.Кл.Пр."С" L8м</t>
  </si>
  <si>
    <t>ОТ</t>
  </si>
  <si>
    <t>12-1 Т</t>
  </si>
  <si>
    <t>август, сентябрь 2013 года</t>
  </si>
  <si>
    <t>столбец - 9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</si>
  <si>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</si>
  <si>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</si>
  <si>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</si>
  <si>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</si>
  <si>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</si>
  <si>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14-1 Т</t>
  </si>
  <si>
    <t>стобец - 9</t>
  </si>
  <si>
    <t>15 Т</t>
  </si>
  <si>
    <t>Штанга Насосная Д22.Кл.Пр."Д" L8м(ОС)</t>
  </si>
  <si>
    <t>15-1 Т</t>
  </si>
  <si>
    <t>столбец - 9,15</t>
  </si>
  <si>
    <t>16 Т</t>
  </si>
  <si>
    <t>28.12.20.00.00.00.20.10.1</t>
  </si>
  <si>
    <t>Штанга Насосная Д25.Кл.Пр."С" L8м(ОС)</t>
  </si>
  <si>
    <t>16-1 Т</t>
  </si>
  <si>
    <t>март, апрель 2014 года</t>
  </si>
  <si>
    <t>столбец - 9,14</t>
  </si>
  <si>
    <t>17 Т</t>
  </si>
  <si>
    <t>Полые штанги ШНП 19</t>
  </si>
  <si>
    <t>январь, февраль 2013 года</t>
  </si>
  <si>
    <t>комплект</t>
  </si>
  <si>
    <t>17-1 Т</t>
  </si>
  <si>
    <t>январь, февраль 2014 года</t>
  </si>
  <si>
    <t>столбец - 7,9,14,15,16,17,19</t>
  </si>
  <si>
    <t>18 Т</t>
  </si>
  <si>
    <t>24.20.11.01.11.10.14.11.1</t>
  </si>
  <si>
    <t>НКТ 60х5,0 "Д" гладкие</t>
  </si>
  <si>
    <t>тонна</t>
  </si>
  <si>
    <t>18-1 Т</t>
  </si>
  <si>
    <t>сентябрь, октябрь 2013 года</t>
  </si>
  <si>
    <t>столбец - 9,15,16,17</t>
  </si>
  <si>
    <t>19 Т</t>
  </si>
  <si>
    <t>24.20.11.01.11.10.15.11.2</t>
  </si>
  <si>
    <t>НКТ 73х5,5 "Д" гладкие</t>
  </si>
  <si>
    <t>19-1 Т</t>
  </si>
  <si>
    <t xml:space="preserve">столбец - 9,15,16,17 </t>
  </si>
  <si>
    <t>20 Т</t>
  </si>
  <si>
    <t>24.20.11.01.11.11.15.11.1</t>
  </si>
  <si>
    <t>НКТ 73х5,5 "К" гладкие (серостойкие10%)</t>
  </si>
  <si>
    <t>21 Т</t>
  </si>
  <si>
    <t>НКТ 73х5,5 "К" с высадкой (серостойкие10%)</t>
  </si>
  <si>
    <t>21-1 Т</t>
  </si>
  <si>
    <t>22 Т</t>
  </si>
  <si>
    <t>24.20.11.01.11.10.16.11.1</t>
  </si>
  <si>
    <t>НКТ 89х6,5 "Д" гладкие</t>
  </si>
  <si>
    <t>22-1 Т</t>
  </si>
  <si>
    <t>23 Т</t>
  </si>
  <si>
    <t>24.20.11.01.11.10.17.11.2</t>
  </si>
  <si>
    <t>НКТ 114х7,0 "Д" гладкие</t>
  </si>
  <si>
    <t>23-1 Т</t>
  </si>
  <si>
    <t>24 Т</t>
  </si>
  <si>
    <t>24.20.11.01.12.10.15.11.1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</si>
  <si>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</si>
  <si>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</si>
  <si>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</si>
  <si>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</si>
  <si>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</si>
  <si>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Труба бесшовная ст.20  ф89х5мм</t>
  </si>
  <si>
    <t>25-1 Т</t>
  </si>
  <si>
    <t>26 Т</t>
  </si>
  <si>
    <t>24.20.11.01.12.10.22.11.1</t>
  </si>
  <si>
    <t>Труба бесшовная ст.20  ф114х4,5мм</t>
  </si>
  <si>
    <t>26-1 Т</t>
  </si>
  <si>
    <t>столбец - 9,14,15,16,17</t>
  </si>
  <si>
    <t>27 Т</t>
  </si>
  <si>
    <t>Труба бесшовная ст.20 ф114х6мм</t>
  </si>
  <si>
    <t>27-1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</si>
  <si>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</si>
  <si>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</si>
  <si>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</si>
  <si>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</si>
  <si>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</si>
  <si>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столбец - 9,14,15,16,17,19</t>
  </si>
  <si>
    <t>29 Т</t>
  </si>
  <si>
    <t>24.20.11.01.12.10.27.11.1</t>
  </si>
  <si>
    <t>Трубы бесшовные ст.20 ф159х6мм</t>
  </si>
  <si>
    <t>29-1 Т</t>
  </si>
  <si>
    <t>30 Т</t>
  </si>
  <si>
    <t>24.20.11.01.12.10.30.11.1</t>
  </si>
  <si>
    <t>Трубы бесшовные ст.20 ф219х8мм</t>
  </si>
  <si>
    <t>30-1 Т</t>
  </si>
  <si>
    <t>31 Т</t>
  </si>
  <si>
    <t>Трубы бесшовные ст.20 ф325х10мм</t>
  </si>
  <si>
    <t>31-1 Т</t>
  </si>
  <si>
    <t>32 Т</t>
  </si>
  <si>
    <t>Химреагент</t>
  </si>
  <si>
    <t>Химреагент F-929</t>
  </si>
  <si>
    <t>32-1 Т</t>
  </si>
  <si>
    <t>32-2 Т</t>
  </si>
  <si>
    <t>32-3 Т</t>
  </si>
  <si>
    <t>столбец - 9,14,16,17,19</t>
  </si>
  <si>
    <t>33 Т</t>
  </si>
  <si>
    <t>Химреагент R-11</t>
  </si>
  <si>
    <t>33-1 Т</t>
  </si>
  <si>
    <t>33-2 Т</t>
  </si>
  <si>
    <t>столбец -1,9,14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</si>
  <si>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</si>
  <si>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</si>
  <si>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</si>
  <si>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</si>
  <si>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</si>
  <si>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</si>
  <si>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</si>
  <si>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</si>
  <si>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36 Т</t>
  </si>
  <si>
    <t>Химреагент Дисольван V-4908</t>
  </si>
  <si>
    <t>36-1 Т</t>
  </si>
  <si>
    <t>36-2 Т</t>
  </si>
  <si>
    <t>Химреагент Дисольван V-4909</t>
  </si>
  <si>
    <t>столбец -1,7,9,14</t>
  </si>
  <si>
    <t>37 Т</t>
  </si>
  <si>
    <t>Печи подогр.типа ПТ16/150с-но опис(МиПНУ)</t>
  </si>
  <si>
    <t>37-1 Т</t>
  </si>
  <si>
    <t>столбец - 15</t>
  </si>
  <si>
    <t>37-2 Т</t>
  </si>
  <si>
    <t>печь подогрева</t>
  </si>
  <si>
    <t>столбец - 7,9,14,16,17</t>
  </si>
  <si>
    <t>38 Т</t>
  </si>
  <si>
    <t>38-1 Т</t>
  </si>
  <si>
    <t>39 Т</t>
  </si>
  <si>
    <t>Штанга Насосная Д19.Кл.Пр."Д супер" L8м, марка стали 15х2ГМФ</t>
  </si>
  <si>
    <t>39-1 Т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</si>
  <si>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</si>
  <si>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</si>
  <si>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</si>
  <si>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</si>
  <si>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</si>
  <si>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 2014 года</t>
  </si>
  <si>
    <t>41 Т</t>
  </si>
  <si>
    <t>Головка колонная ОКК1-21-168х245</t>
  </si>
  <si>
    <t>42 Т</t>
  </si>
  <si>
    <t>Головка колонная ОКК1-35-140х245</t>
  </si>
  <si>
    <t>43 Т</t>
  </si>
  <si>
    <t>Головка колонная ОКК1-35-146х245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</si>
  <si>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</si>
  <si>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</si>
  <si>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</si>
  <si>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</si>
  <si>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</si>
  <si>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45 Т</t>
  </si>
  <si>
    <t>Арматура фонтан АФК1-65х140 с ОКК1-14-168х245 с ЗИП</t>
  </si>
  <si>
    <t>46 Т</t>
  </si>
  <si>
    <t>АФК1- 65х140 с ОКК1-14-140х245 с ЗИП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</si>
  <si>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</si>
  <si>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</si>
  <si>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</si>
  <si>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</si>
  <si>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48 Т</t>
  </si>
  <si>
    <t>АФК1-65х210 с ОКК 2-65х210х140х245 с ЗИП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</si>
  <si>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</si>
  <si>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</si>
  <si>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</si>
  <si>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</si>
  <si>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50 Т</t>
  </si>
  <si>
    <t>25.11.10.00.00.10.23.10.1</t>
  </si>
  <si>
    <t>Мобильный дом</t>
  </si>
  <si>
    <t>Мобильный вагон-медпункт</t>
  </si>
  <si>
    <t>51 Т</t>
  </si>
  <si>
    <t>25.11.10.00.00.10.11.10.1</t>
  </si>
  <si>
    <t>Строительный вагончик-бытовка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</si>
  <si>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</si>
  <si>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</si>
  <si>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</si>
  <si>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</si>
  <si>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</si>
  <si>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</si>
  <si>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</si>
  <si>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</si>
  <si>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</si>
  <si>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</si>
  <si>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</si>
  <si>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</si>
  <si>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</si>
  <si>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</si>
  <si>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</si>
  <si>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</si>
  <si>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</si>
  <si>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</si>
  <si>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</si>
  <si>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</si>
  <si>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</si>
  <si>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</si>
  <si>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</si>
  <si>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</si>
  <si>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</si>
  <si>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</si>
  <si>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</si>
  <si>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</si>
  <si>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</si>
  <si>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</si>
  <si>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</si>
  <si>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</si>
  <si>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</si>
  <si>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</si>
  <si>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</si>
  <si>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</si>
  <si>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</si>
  <si>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</si>
  <si>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</si>
  <si>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</si>
  <si>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</si>
  <si>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</si>
  <si>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63 Т</t>
  </si>
  <si>
    <t>Костюм летний охранника ГОСТ 2757-87 р. 46-56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</si>
  <si>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</si>
  <si>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</si>
  <si>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</si>
  <si>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</si>
  <si>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</si>
  <si>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</si>
  <si>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</si>
  <si>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</si>
  <si>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</si>
  <si>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66 Т</t>
  </si>
  <si>
    <t>13.95.10.00.00.00.30.60.1</t>
  </si>
  <si>
    <t>Одноразовая одежда</t>
  </si>
  <si>
    <t>Комбинезон одноразовый. Размер 48-50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</si>
  <si>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</si>
  <si>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</si>
  <si>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</si>
  <si>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</si>
  <si>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</si>
  <si>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</si>
  <si>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</si>
  <si>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</si>
  <si>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</si>
  <si>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</si>
  <si>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69 Т</t>
  </si>
  <si>
    <t>головной убор летний</t>
  </si>
  <si>
    <t>70 Т</t>
  </si>
  <si>
    <t>14.12.30.00.00.10.10.16.1</t>
  </si>
  <si>
    <t>Шапка</t>
  </si>
  <si>
    <t>зимняя, ГОСТ 10325-79</t>
  </si>
  <si>
    <t>головной убор зимний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</si>
  <si>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</si>
  <si>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</si>
  <si>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</si>
  <si>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</si>
  <si>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</si>
  <si>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</si>
  <si>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</si>
  <si>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</si>
  <si>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</si>
  <si>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</si>
  <si>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</si>
  <si>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</si>
  <si>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</si>
  <si>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</si>
  <si>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</si>
  <si>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</si>
  <si>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</si>
  <si>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</si>
  <si>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</si>
  <si>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</si>
  <si>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</si>
  <si>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</si>
  <si>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</si>
  <si>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</si>
  <si>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76 Т</t>
  </si>
  <si>
    <t>ЗадвижкаЗКЛ2,ст.с о/фДУ100РУ24ст30с41нж</t>
  </si>
  <si>
    <t>77 Т</t>
  </si>
  <si>
    <t>ЗадвижкаЗКЛ2,ст.с о/фДУ150РУ16ст30с41нж</t>
  </si>
  <si>
    <t>78 Т</t>
  </si>
  <si>
    <t>ЗадвижкаЗКЛ2,ст.с о/фДУ150РУ24ст30с41нж</t>
  </si>
  <si>
    <t>79 Т</t>
  </si>
  <si>
    <t>ЗадвижкаЗКЛ2,ст.с о/фДУ100РУ16ст30с41нж</t>
  </si>
  <si>
    <t>80 Т</t>
  </si>
  <si>
    <t>ЗадвижкаЗКЛ2,ст.с о/фДУ150РУ40ст30с15нж</t>
  </si>
  <si>
    <t>81 Т</t>
  </si>
  <si>
    <t>ЗадвижкаЗКЛ2,ст.с о/фДУ200Х16ст30с41нж</t>
  </si>
  <si>
    <t>82 Т</t>
  </si>
  <si>
    <t>ЗадвижкаЗКЛ2,ст.с о/фДУ50РУ40ст30с15нж</t>
  </si>
  <si>
    <t>83 Т</t>
  </si>
  <si>
    <t>ЗадвижкаЗКЛ2,ст.с о/фДУ80РУ40ст30с15нж</t>
  </si>
  <si>
    <t>84 Т</t>
  </si>
  <si>
    <t>ЗадвижкаЗКЛ2,ст.с о/фДУ50 РУ16ст30с41нж</t>
  </si>
  <si>
    <t>85 Т</t>
  </si>
  <si>
    <t>Задвижка ст.фл.с выдвиж.шпин.ЗПм65х350</t>
  </si>
  <si>
    <t>86 Т</t>
  </si>
  <si>
    <t>ЗадвижкаЗКЛ2,ст.с о/фДУ50РУ24ст30с41нж</t>
  </si>
  <si>
    <t>87 Т</t>
  </si>
  <si>
    <t>ЗадвижкаЗКЛ2,ст.с о/фДУ80РУ24ст30с41нж</t>
  </si>
  <si>
    <t>88 Т</t>
  </si>
  <si>
    <t>ЗадвижкаЗКЛ2,ст.с о/фДУ100РУ40ст30с15нж</t>
  </si>
  <si>
    <t>89 Т</t>
  </si>
  <si>
    <t>ЗадвижкаЗКЛ2,ст.с о/фДУ80РУ64ст30с76нж</t>
  </si>
  <si>
    <t>90 Т</t>
  </si>
  <si>
    <t>ЗадвижкаЗКЛ2,ст.с о/фДУ100РУ64ст30с76нж</t>
  </si>
  <si>
    <t>91 Т</t>
  </si>
  <si>
    <t>Задвижка ЗКЛ2,ст.с о/фДУ200Х64ст30с41нж</t>
  </si>
  <si>
    <t>92 Т</t>
  </si>
  <si>
    <t>Задвижка ЗКЛ2,ст.с о/фДУ250Х64ст30с41нж</t>
  </si>
  <si>
    <t>93 Т</t>
  </si>
  <si>
    <t>ЗадвижкаЗКЛ2,ст.с о/фДУ80РУ16ст30с41нж</t>
  </si>
  <si>
    <t>94 Т</t>
  </si>
  <si>
    <t>Задвижка ст.флян.с выдвиж.шпин.ЗПм65х210</t>
  </si>
  <si>
    <t>95 Т</t>
  </si>
  <si>
    <t>ЗадвижкаЗКЛ2,ст.с о/фДУ150РУ64ст30с76нж</t>
  </si>
  <si>
    <t>96 Т</t>
  </si>
  <si>
    <t>Задвижка   ЗПМ 65 х 140</t>
  </si>
  <si>
    <t>97 Т</t>
  </si>
  <si>
    <t>Задвижка ЗКЛ2 50х64 ГОСТ 10926-75</t>
  </si>
  <si>
    <t>98 Т</t>
  </si>
  <si>
    <t>Перфорационная задвижка ЗФПЛ-125Х14</t>
  </si>
  <si>
    <t>99 Т</t>
  </si>
  <si>
    <t>Задвижка   ЗМ 65 х 14 с отв.   фл.</t>
  </si>
  <si>
    <t>100 Т</t>
  </si>
  <si>
    <t>Задвижка шиберная  ЗДШ 65х140 с отв. фл.</t>
  </si>
  <si>
    <t>101 Т</t>
  </si>
  <si>
    <t>Задвижка дисковая ЗД65-140М</t>
  </si>
  <si>
    <t>102 Т</t>
  </si>
  <si>
    <t>28.14.11.48.00.01.10.10.1</t>
  </si>
  <si>
    <t>Сальник</t>
  </si>
  <si>
    <t>устьевой</t>
  </si>
  <si>
    <t>Сальник устьевой СУСГ-2А-73-31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</si>
  <si>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</si>
  <si>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</si>
  <si>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</si>
  <si>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</si>
  <si>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</si>
  <si>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</si>
  <si>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</si>
  <si>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</si>
  <si>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14695-80, с масленным трансформатором, мощностью 250 кВ А</t>
  </si>
  <si>
    <t>КТПН-6/0,4кВ с тр-ом  250кВА</t>
  </si>
  <si>
    <t>105 Т</t>
  </si>
  <si>
    <t>27.11.41.05.00.01.01.04.1</t>
  </si>
  <si>
    <t>Комплектная трансформаторная подстанция (КТП), ГОСТ 14695-80, с масленным трансформатором, мощностью 100 кВ А</t>
  </si>
  <si>
    <t>КТПН-6/0,4 кВ с силовым тр-ром 100 кВа</t>
  </si>
  <si>
    <t>106 Т</t>
  </si>
  <si>
    <t>27.11.41.05.00.01.01.03.1</t>
  </si>
  <si>
    <t>Комплектная трансформаторная подстанция (КТП), ГОСТ 14695-80, с масленным трансформатором, мощностью 63 кВ А</t>
  </si>
  <si>
    <t>КТПН-6/0,4 кВ с силовым тр-ром 63 кВа</t>
  </si>
  <si>
    <t>107 Т</t>
  </si>
  <si>
    <t>27.11.41.05.00.01.01.02.1</t>
  </si>
  <si>
    <t>Комплектная трансформаторная подстанция (КТП), ГОСТ 14695-80, с масленным трансформатором, мощностью 40 кВ А</t>
  </si>
  <si>
    <t>КТПН-6/0,4 кВ с силовым тр-ром 40 кВа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</si>
  <si>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</si>
  <si>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</si>
  <si>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</si>
  <si>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</si>
  <si>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</si>
  <si>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</si>
  <si>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</si>
  <si>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</si>
  <si>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</si>
  <si>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110 Т</t>
  </si>
  <si>
    <t>Подс-я трансформ-яКТП-6/0,4Кв 40кВа</t>
  </si>
  <si>
    <t>111 Т</t>
  </si>
  <si>
    <t>Подс-я трансформ-я КТП-6/0,4Кв 63кВа</t>
  </si>
  <si>
    <t>112 Т</t>
  </si>
  <si>
    <t>Ячейка наружной установки ЯКНО-6У1В-В-1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</si>
  <si>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</si>
  <si>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</si>
  <si>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</si>
  <si>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</si>
  <si>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</si>
  <si>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</si>
  <si>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</si>
  <si>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</si>
  <si>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</si>
  <si>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</si>
  <si>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</si>
  <si>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115 Т</t>
  </si>
  <si>
    <t>19.20.29.00.00.11.20.32.2</t>
  </si>
  <si>
    <t>Масло моторное  SAE 10W-40 SL/CF" (Зима, лето)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</si>
  <si>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</si>
  <si>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</si>
  <si>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</si>
  <si>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</si>
  <si>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</si>
  <si>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</si>
  <si>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</si>
  <si>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</si>
  <si>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118 Т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</si>
  <si>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</si>
  <si>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</si>
  <si>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 SAE 10W-40 CI-4 Diesel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</si>
  <si>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</si>
  <si>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</si>
  <si>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</si>
  <si>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</si>
  <si>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</si>
  <si>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</si>
  <si>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</si>
  <si>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</si>
  <si>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121 Т</t>
  </si>
  <si>
    <t>19.20.29.00.00.00.16.27.2</t>
  </si>
  <si>
    <t>Масло трансмиссионное</t>
  </si>
  <si>
    <t>Масло трансмиссионное прочее</t>
  </si>
  <si>
    <t>122 Т</t>
  </si>
  <si>
    <t>Масло трансмиссионное GL-5 85W-90</t>
  </si>
  <si>
    <t>123 Т</t>
  </si>
  <si>
    <t>Масло гидравлическое SAE 10W (зимний)</t>
  </si>
  <si>
    <t>124 Т</t>
  </si>
  <si>
    <t>Масло гидравлическое SAE 30 (летний)</t>
  </si>
  <si>
    <t>125 Т</t>
  </si>
  <si>
    <t>Масло гидравлическое 32  (зимний)</t>
  </si>
  <si>
    <t>126 Т</t>
  </si>
  <si>
    <t>Масло гидравлическое 46 (летний)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</si>
  <si>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</si>
  <si>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</si>
  <si>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</si>
  <si>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</si>
  <si>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</si>
  <si>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</si>
  <si>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</si>
  <si>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</si>
  <si>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</si>
  <si>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129 Т</t>
  </si>
  <si>
    <t>Ремни приводные клиновые, С-4000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</si>
  <si>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</si>
  <si>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</si>
  <si>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</si>
  <si>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</si>
  <si>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131 Т</t>
  </si>
  <si>
    <t>Ремень А - 1250   САГ-АДД-4004МВУ1</t>
  </si>
  <si>
    <t>132 Т</t>
  </si>
  <si>
    <t>Ремни приводные клиновые, C-4500</t>
  </si>
  <si>
    <t>133 Т</t>
  </si>
  <si>
    <t>Ремни приводные клиновые, А-2240</t>
  </si>
  <si>
    <t>134 Т</t>
  </si>
  <si>
    <t>Ремни приводные клиновые, А-3550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</si>
  <si>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</si>
  <si>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</si>
  <si>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</si>
  <si>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</si>
  <si>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итого по товарам</t>
  </si>
  <si>
    <t>2. Работы</t>
  </si>
  <si>
    <t>1 Р</t>
  </si>
  <si>
    <t>41.00.40.10.10.00.00</t>
  </si>
  <si>
    <t>Работы по строительству административно-бытового корпуса ПФ "Эмбамунайгаз"</t>
  </si>
  <si>
    <t>ДТ</t>
  </si>
  <si>
    <t>ноябрь 2012 года</t>
  </si>
  <si>
    <t>Атырауская область, г.Атырау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</si>
  <si>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</si>
  <si>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t>ДС 2012-2014</t>
  </si>
  <si>
    <t>2 Р</t>
  </si>
  <si>
    <t>71.12.15.10.00.00.00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</si>
  <si>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</si>
  <si>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</si>
  <si>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 xml:space="preserve">Атырауская область, Жылыойский район </t>
  </si>
  <si>
    <t>ДС  2012-2014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</si>
  <si>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</si>
  <si>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</si>
  <si>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</si>
  <si>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</si>
  <si>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май, июнь 2013 года</t>
  </si>
  <si>
    <t>ДС 2013-2014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</si>
  <si>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</si>
  <si>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</si>
  <si>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</si>
  <si>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</si>
  <si>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</si>
  <si>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</si>
  <si>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итого по работам</t>
  </si>
  <si>
    <t xml:space="preserve">3. Услуги </t>
  </si>
  <si>
    <t>1 У</t>
  </si>
  <si>
    <t>71.20.19.15.00.00.00</t>
  </si>
  <si>
    <t xml:space="preserve">Услуги по технологическому сопровождению объекта "Административно-бытовой корпус  АО ЭМГ"  </t>
  </si>
  <si>
    <t>январь 2013г</t>
  </si>
  <si>
    <t>г.Атырау ул.Валиханова,1</t>
  </si>
  <si>
    <r>
      <t>авансовый</t>
    </r>
    <r>
      <rPr>
        <sz val="10"/>
        <rFont val="Times New Roman"/>
        <family val="1"/>
        <charset val="204"/>
      </rPr>
      <t xml:space="preserve"> платеж - 0%,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</si>
  <si>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t>ДС  2013-2014</t>
  </si>
  <si>
    <t>2 У</t>
  </si>
  <si>
    <t>71.20.19.12.00.00.00</t>
  </si>
  <si>
    <t xml:space="preserve">Услуги по авторскому надзору  объекта "Административно-бытовой корпус  ПФ ЭМГ"   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</si>
  <si>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</si>
  <si>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</si>
  <si>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</si>
  <si>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</si>
  <si>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июнь, июль 2013 года</t>
  </si>
  <si>
    <t>ДС  2013-2015</t>
  </si>
  <si>
    <t>3-1 У</t>
  </si>
  <si>
    <t>июль, август 2013 года</t>
  </si>
  <si>
    <t>столбец - 14,16,17</t>
  </si>
  <si>
    <t>4 У</t>
  </si>
  <si>
    <t>70.22.30.30.10.00.00</t>
  </si>
  <si>
    <t>Услуги по сертификации систем менеджмента</t>
  </si>
  <si>
    <t>На предмет соответсвия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</si>
  <si>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</si>
  <si>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</si>
  <si>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</si>
  <si>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</si>
  <si>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</si>
  <si>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</si>
  <si>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</si>
  <si>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итого по услугам</t>
  </si>
  <si>
    <t>Всего</t>
  </si>
  <si>
    <t>Ф.И.О. и должность ответственного лица, заполнившего данную форму и контактный телефон. _________________</t>
  </si>
  <si>
    <t>Орынбасаров Н.Ж. начальник отдела планирования закупок департамента закупок и МТС , тел: 8 /7122/ 32-40-22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</si>
  <si>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</si>
  <si>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</si>
  <si>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</si>
  <si>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</si>
  <si>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</si>
  <si>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</si>
  <si>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</si>
  <si>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</si>
  <si>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</si>
  <si>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</si>
  <si>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</si>
  <si>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</si>
  <si>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</si>
  <si>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</si>
  <si>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</si>
  <si>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</si>
  <si>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</si>
  <si>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</si>
  <si>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</si>
  <si>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</si>
  <si>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</si>
  <si>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</si>
  <si>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</si>
  <si>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</si>
  <si>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</si>
  <si>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</si>
  <si>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</si>
  <si>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</si>
  <si>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</si>
  <si>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</si>
  <si>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</si>
  <si>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</si>
  <si>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</si>
  <si>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</si>
  <si>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</si>
  <si>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</si>
  <si>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</si>
  <si>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</si>
  <si>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</si>
  <si>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</si>
  <si>
    <t>добавить</t>
  </si>
  <si>
    <t>А-1800</t>
  </si>
  <si>
    <t>ремень 937</t>
  </si>
  <si>
    <t>ремень В(Б) 1200</t>
  </si>
  <si>
    <t>2013/2013</t>
  </si>
  <si>
    <t>2014/2013</t>
  </si>
  <si>
    <t>2014/2014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</si>
  <si>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</si>
  <si>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</si>
  <si>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Штанга</t>
  </si>
  <si>
    <t>насосная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</si>
  <si>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</si>
  <si>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</si>
  <si>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</si>
  <si>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</si>
  <si>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</si>
  <si>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</si>
  <si>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</si>
  <si>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</si>
  <si>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</si>
  <si>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</si>
  <si>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</si>
  <si>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</si>
  <si>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</si>
  <si>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20.59.59.00.15.00.00.87.1</t>
  </si>
  <si>
    <t>для подготовки нефти</t>
  </si>
  <si>
    <t>28.21.12.00.00.00.19.11.1</t>
  </si>
  <si>
    <t>печь подогрева ПБТ-1,6М</t>
  </si>
  <si>
    <t>Печи подогрева ПТБ 10/64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</si>
  <si>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</si>
  <si>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вагон-операторная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</si>
  <si>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</si>
  <si>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</si>
  <si>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</si>
  <si>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Масло трансмиссионное GL-5 80W-90</t>
  </si>
  <si>
    <t>План долгосрочных закупок товаров, работ и услуг АО "Эмбамунайгаз" на 2012-2018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</si>
</sst>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(* #,##0.00_);_(* \(#,##0.00\);_(* &quot;-&quot;??_);_(@_)"/>
    <numFmt numFmtId="167" formatCode="&quot;€&quot;#,##0;[Red]\-&quot;€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4" fillId="0" borderId="0"/>
    <xf numFmtId="0" fontId="8" fillId="0" borderId="0"/>
    <xf numFmtId="0" fontId="9" fillId="0" borderId="0"/>
    <xf numFmtId="0" fontId="8" fillId="0" borderId="0"/>
    <xf numFmtId="166" fontId="2" fillId="0" borderId="0" applyFont="0" applyFill="0" applyBorder="0" applyAlignment="0" applyProtection="0"/>
    <xf numFmtId="0" fontId="9" fillId="0" borderId="0"/>
    <xf numFmtId="0" fontId="11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4" fillId="0" borderId="0"/>
    <xf numFmtId="0" fontId="4" fillId="0" borderId="0"/>
    <xf numFmtId="40" fontId="8" fillId="2" borderId="6"/>
    <xf numFmtId="40" fontId="8" fillId="2" borderId="6"/>
    <xf numFmtId="0" fontId="9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120">
    <xf numFmtId="0" fontId="0" fillId="0" borderId="0" xfId="0"/>
    <xf numFmtId="0" fontId="3" fillId="0" borderId="0" xfId="1" applyFont="1" applyFill="1"/>
    <xf numFmtId="0" fontId="5" fillId="0" borderId="0" xfId="2" applyFont="1" applyFill="1" applyBorder="1" applyAlignment="1">
      <alignment vertical="center"/>
    </xf>
    <xf numFmtId="0" fontId="3" fillId="0" borderId="0" xfId="2" applyFont="1" applyFill="1" applyAlignment="1"/>
    <xf numFmtId="0" fontId="6" fillId="0" borderId="0" xfId="2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4" fontId="6" fillId="0" borderId="6" xfId="5" applyNumberFormat="1" applyFont="1" applyFill="1" applyBorder="1" applyAlignment="1">
      <alignment horizontal="center" vertical="center" wrapText="1"/>
    </xf>
    <xf numFmtId="4" fontId="6" fillId="0" borderId="6" xfId="8" applyNumberFormat="1" applyFont="1" applyFill="1" applyBorder="1" applyAlignment="1">
      <alignment horizontal="center" vertical="center" wrapText="1"/>
    </xf>
    <xf numFmtId="4" fontId="12" fillId="0" borderId="6" xfId="2" applyNumberFormat="1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6" fillId="0" borderId="6" xfId="7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4" fontId="6" fillId="0" borderId="6" xfId="6" applyNumberFormat="1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 applyProtection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4" fontId="7" fillId="0" borderId="6" xfId="9" applyNumberFormat="1" applyFont="1" applyFill="1" applyBorder="1" applyAlignment="1">
      <alignment vertical="center" wrapText="1"/>
    </xf>
    <xf numFmtId="3" fontId="7" fillId="0" borderId="6" xfId="9" applyNumberFormat="1" applyFont="1" applyFill="1" applyBorder="1" applyAlignment="1">
      <alignment vertical="center" wrapText="1"/>
    </xf>
    <xf numFmtId="4" fontId="12" fillId="0" borderId="6" xfId="1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vertical="center" wrapText="1"/>
    </xf>
    <xf numFmtId="4" fontId="6" fillId="0" borderId="6" xfId="9" applyNumberFormat="1" applyFont="1" applyFill="1" applyBorder="1" applyAlignment="1">
      <alignment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/>
    <xf numFmtId="0" fontId="6" fillId="0" borderId="5" xfId="2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4" fontId="7" fillId="0" borderId="6" xfId="6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4" fontId="7" fillId="0" borderId="6" xfId="1" applyNumberFormat="1" applyFont="1" applyFill="1" applyBorder="1" applyAlignment="1">
      <alignment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/>
    </xf>
    <xf numFmtId="4" fontId="6" fillId="0" borderId="6" xfId="3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4" fontId="14" fillId="0" borderId="6" xfId="10" applyNumberFormat="1" applyFont="1" applyFill="1" applyBorder="1" applyAlignment="1">
      <alignment horizontal="center" vertical="center" wrapText="1"/>
    </xf>
    <xf numFmtId="3" fontId="12" fillId="0" borderId="6" xfId="1" applyNumberFormat="1" applyFont="1" applyFill="1" applyBorder="1" applyAlignment="1">
      <alignment horizont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/>
    <xf numFmtId="166" fontId="7" fillId="0" borderId="0" xfId="6" applyFont="1" applyFill="1"/>
    <xf numFmtId="0" fontId="5" fillId="0" borderId="0" xfId="1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3" fontId="6" fillId="0" borderId="0" xfId="2" applyNumberFormat="1" applyFont="1" applyFill="1" applyAlignment="1">
      <alignment horizontal="center" vertical="center"/>
    </xf>
    <xf numFmtId="3" fontId="6" fillId="0" borderId="0" xfId="6" applyNumberFormat="1" applyFont="1" applyFill="1" applyAlignment="1">
      <alignment horizontal="center" vertical="center"/>
    </xf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Alignment="1">
      <alignment wrapText="1"/>
    </xf>
    <xf numFmtId="0" fontId="7" fillId="0" borderId="0" xfId="2" applyFont="1" applyFill="1" applyAlignment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/>
    <xf numFmtId="0" fontId="6" fillId="0" borderId="0" xfId="2" applyFont="1" applyFill="1" applyBorder="1" applyAlignment="1">
      <alignment horizontal="left" wrapText="1"/>
    </xf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justify" vertical="justify"/>
    </xf>
    <xf numFmtId="0" fontId="7" fillId="0" borderId="0" xfId="2" applyFont="1" applyFill="1" applyAlignment="1">
      <alignment horizontal="center" vertical="justify" wrapText="1"/>
    </xf>
    <xf numFmtId="0" fontId="7" fillId="0" borderId="0" xfId="2" applyFont="1" applyFill="1" applyAlignment="1">
      <alignment horizontal="justify" vertical="justify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/>
    </xf>
    <xf numFmtId="4" fontId="10" fillId="0" borderId="6" xfId="2" applyNumberFormat="1" applyFont="1" applyFill="1" applyBorder="1" applyAlignment="1">
      <alignment horizontal="center" vertical="center"/>
    </xf>
    <xf numFmtId="0" fontId="10" fillId="0" borderId="6" xfId="2" applyFont="1" applyFill="1" applyBorder="1"/>
    <xf numFmtId="0" fontId="7" fillId="0" borderId="7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</cellXfs>
  <cellStyles count="45">
    <cellStyle name=" 1" xfId="11"/>
    <cellStyle name="Normal 2" xfId="12"/>
    <cellStyle name="Normal 2 3 2" xfId="5"/>
    <cellStyle name="Normal 2 3 2 2" xfId="13"/>
    <cellStyle name="Normal 3" xfId="14"/>
    <cellStyle name="Normal 3 2" xfId="15"/>
    <cellStyle name="SAS FM Read-only data cell (read-only table)" xfId="16"/>
    <cellStyle name="SAS FM Read-only data cell (read-only table) 3" xfId="17"/>
    <cellStyle name="Style 1" xfId="18"/>
    <cellStyle name="Обычный" xfId="0" builtinId="0"/>
    <cellStyle name="Обычный 10" xfId="19"/>
    <cellStyle name="Обычный 10 2" xfId="9"/>
    <cellStyle name="Обычный 11" xfId="20"/>
    <cellStyle name="Обычный 16" xfId="10"/>
    <cellStyle name="Обычный 2" xfId="1"/>
    <cellStyle name="Обычный 2 2" xfId="2"/>
    <cellStyle name="Обычный 2 2 2_Корр ГПЗ 2012 (для РА)финал" xfId="21"/>
    <cellStyle name="Обычный 2 3_Корр ГПЗ 2012 (для РА)финал" xfId="22"/>
    <cellStyle name="Обычный 2_План ГЗ на 2011г  первочередные " xfId="23"/>
    <cellStyle name="Обычный 3" xfId="8"/>
    <cellStyle name="Обычный 3 2" xfId="24"/>
    <cellStyle name="Обычный 4" xfId="25"/>
    <cellStyle name="Обычный 5" xfId="26"/>
    <cellStyle name="Обычный 6" xfId="27"/>
    <cellStyle name="Обычный 7" xfId="28"/>
    <cellStyle name="Обычный 8" xfId="29"/>
    <cellStyle name="Обычный 9" xfId="30"/>
    <cellStyle name="Обычный_Лист1" xfId="3"/>
    <cellStyle name="Обычный_Производственная программа на 2006 год ДОТиОС АО РД КМГ" xfId="4"/>
    <cellStyle name="Процентный 2" xfId="31"/>
    <cellStyle name="Стиль 1" xfId="7"/>
    <cellStyle name="Стиль 1 2" xfId="32"/>
    <cellStyle name="Финансовый 2" xfId="6"/>
    <cellStyle name="Финансовый 2 2" xfId="33"/>
    <cellStyle name="Финансовый 2 3" xfId="34"/>
    <cellStyle name="Финансовый 2 5" xfId="35"/>
    <cellStyle name="Финансовый 3" xfId="36"/>
    <cellStyle name="Финансовый 4" xfId="37"/>
    <cellStyle name="Финансовый 5" xfId="38"/>
    <cellStyle name="Финансовый 6" xfId="39"/>
    <cellStyle name="Финансовый 6 2" xfId="40"/>
    <cellStyle name="Финансовый 7" xfId="41"/>
    <cellStyle name="Финансовый 8" xfId="42"/>
    <cellStyle name="Финансовый 8 2" xfId="43"/>
    <cellStyle name="Хороший 2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abSelected="1" zoomScale="90" zoomScaleNormal="90" workbookViewId="0">
      <selection activeCell="E8" sqref="E8"/>
    </sheetView>
  </sheetViews>
  <sheetFormatPr defaultRowHeight="11.25" x14ac:dyDescent="0.2"/>
  <cols>
    <col min="1" max="1" width="6.140625" style="1" customWidth="1"/>
    <col min="2" max="2" width="14.42578125" style="1" customWidth="1"/>
    <col min="3" max="3" width="18.42578125" style="1" customWidth="1"/>
    <col min="4" max="4" width="23" style="1" customWidth="1"/>
    <col min="5" max="5" width="25.28515625" style="1" customWidth="1"/>
    <col min="6" max="6" width="15" style="1" customWidth="1"/>
    <col min="7" max="7" width="9.140625" style="1" customWidth="1"/>
    <col min="8" max="8" width="10.5703125" style="1" customWidth="1"/>
    <col min="9" max="9" width="15" style="1" customWidth="1"/>
    <col min="10" max="10" width="13.42578125" style="1" customWidth="1"/>
    <col min="11" max="11" width="12" style="1" customWidth="1"/>
    <col min="12" max="12" width="33" style="1" customWidth="1"/>
    <col min="13" max="13" width="9.140625" style="1" customWidth="1"/>
    <col min="14" max="20" width="15.85546875" style="1" customWidth="1"/>
    <col min="21" max="21" width="15.42578125" style="1" customWidth="1"/>
    <col min="22" max="23" width="18.7109375" style="1" customWidth="1"/>
    <col min="24" max="24" width="15.7109375" style="1" customWidth="1"/>
    <col min="25" max="25" width="12.28515625" style="1" bestFit="1" customWidth="1"/>
    <col min="26" max="26" width="11.5703125" style="1" customWidth="1"/>
    <col min="27" max="234" width="9.140625" style="1"/>
    <col min="235" max="235" width="6.140625" style="1" customWidth="1"/>
    <col min="236" max="236" width="14.42578125" style="1" customWidth="1"/>
    <col min="237" max="237" width="18.42578125" style="1" customWidth="1"/>
    <col min="238" max="238" width="23" style="1" customWidth="1"/>
    <col min="239" max="239" width="25.28515625" style="1" customWidth="1"/>
    <col min="240" max="240" width="15" style="1" customWidth="1"/>
    <col min="241" max="241" width="9.140625" style="1" customWidth="1"/>
    <col min="242" max="242" width="10.5703125" style="1" customWidth="1"/>
    <col min="243" max="243" width="15" style="1" customWidth="1"/>
    <col min="244" max="244" width="13.42578125" style="1" customWidth="1"/>
    <col min="245" max="245" width="12" style="1" customWidth="1"/>
    <col min="246" max="246" width="33" style="1" customWidth="1"/>
    <col min="247" max="247" width="9.140625" style="1" customWidth="1"/>
    <col min="248" max="254" width="15.85546875" style="1" customWidth="1"/>
    <col min="255" max="255" width="15.42578125" style="1" customWidth="1"/>
    <col min="256" max="257" width="18.7109375" style="1" customWidth="1"/>
    <col min="258" max="258" width="15.7109375" style="1" customWidth="1"/>
    <col min="259" max="259" width="12.28515625" style="1" bestFit="1" customWidth="1"/>
    <col min="260" max="260" width="11.5703125" style="1" customWidth="1"/>
    <col min="261" max="490" width="9.140625" style="1"/>
    <col min="491" max="491" width="6.140625" style="1" customWidth="1"/>
    <col min="492" max="492" width="14.42578125" style="1" customWidth="1"/>
    <col min="493" max="493" width="18.42578125" style="1" customWidth="1"/>
    <col min="494" max="494" width="23" style="1" customWidth="1"/>
    <col min="495" max="495" width="25.28515625" style="1" customWidth="1"/>
    <col min="496" max="496" width="15" style="1" customWidth="1"/>
    <col min="497" max="497" width="9.140625" style="1" customWidth="1"/>
    <col min="498" max="498" width="10.5703125" style="1" customWidth="1"/>
    <col min="499" max="499" width="15" style="1" customWidth="1"/>
    <col min="500" max="500" width="13.42578125" style="1" customWidth="1"/>
    <col min="501" max="501" width="12" style="1" customWidth="1"/>
    <col min="502" max="502" width="33" style="1" customWidth="1"/>
    <col min="503" max="503" width="9.140625" style="1" customWidth="1"/>
    <col min="504" max="510" width="15.85546875" style="1" customWidth="1"/>
    <col min="511" max="511" width="15.42578125" style="1" customWidth="1"/>
    <col min="512" max="513" width="18.7109375" style="1" customWidth="1"/>
    <col min="514" max="514" width="15.7109375" style="1" customWidth="1"/>
    <col min="515" max="515" width="12.28515625" style="1" bestFit="1" customWidth="1"/>
    <col min="516" max="516" width="11.5703125" style="1" customWidth="1"/>
    <col min="517" max="746" width="9.140625" style="1"/>
    <col min="747" max="747" width="6.140625" style="1" customWidth="1"/>
    <col min="748" max="748" width="14.42578125" style="1" customWidth="1"/>
    <col min="749" max="749" width="18.42578125" style="1" customWidth="1"/>
    <col min="750" max="750" width="23" style="1" customWidth="1"/>
    <col min="751" max="751" width="25.28515625" style="1" customWidth="1"/>
    <col min="752" max="752" width="15" style="1" customWidth="1"/>
    <col min="753" max="753" width="9.140625" style="1" customWidth="1"/>
    <col min="754" max="754" width="10.5703125" style="1" customWidth="1"/>
    <col min="755" max="755" width="15" style="1" customWidth="1"/>
    <col min="756" max="756" width="13.42578125" style="1" customWidth="1"/>
    <col min="757" max="757" width="12" style="1" customWidth="1"/>
    <col min="758" max="758" width="33" style="1" customWidth="1"/>
    <col min="759" max="759" width="9.140625" style="1" customWidth="1"/>
    <col min="760" max="766" width="15.85546875" style="1" customWidth="1"/>
    <col min="767" max="767" width="15.42578125" style="1" customWidth="1"/>
    <col min="768" max="769" width="18.7109375" style="1" customWidth="1"/>
    <col min="770" max="770" width="15.7109375" style="1" customWidth="1"/>
    <col min="771" max="771" width="12.28515625" style="1" bestFit="1" customWidth="1"/>
    <col min="772" max="772" width="11.5703125" style="1" customWidth="1"/>
    <col min="773" max="1002" width="9.140625" style="1"/>
    <col min="1003" max="1003" width="6.140625" style="1" customWidth="1"/>
    <col min="1004" max="1004" width="14.42578125" style="1" customWidth="1"/>
    <col min="1005" max="1005" width="18.42578125" style="1" customWidth="1"/>
    <col min="1006" max="1006" width="23" style="1" customWidth="1"/>
    <col min="1007" max="1007" width="25.28515625" style="1" customWidth="1"/>
    <col min="1008" max="1008" width="15" style="1" customWidth="1"/>
    <col min="1009" max="1009" width="9.140625" style="1" customWidth="1"/>
    <col min="1010" max="1010" width="10.5703125" style="1" customWidth="1"/>
    <col min="1011" max="1011" width="15" style="1" customWidth="1"/>
    <col min="1012" max="1012" width="13.42578125" style="1" customWidth="1"/>
    <col min="1013" max="1013" width="12" style="1" customWidth="1"/>
    <col min="1014" max="1014" width="33" style="1" customWidth="1"/>
    <col min="1015" max="1015" width="9.140625" style="1" customWidth="1"/>
    <col min="1016" max="1022" width="15.85546875" style="1" customWidth="1"/>
    <col min="1023" max="1023" width="15.42578125" style="1" customWidth="1"/>
    <col min="1024" max="1025" width="18.7109375" style="1" customWidth="1"/>
    <col min="1026" max="1026" width="15.7109375" style="1" customWidth="1"/>
    <col min="1027" max="1027" width="12.28515625" style="1" bestFit="1" customWidth="1"/>
    <col min="1028" max="1028" width="11.5703125" style="1" customWidth="1"/>
    <col min="1029" max="1258" width="9.140625" style="1"/>
    <col min="1259" max="1259" width="6.140625" style="1" customWidth="1"/>
    <col min="1260" max="1260" width="14.42578125" style="1" customWidth="1"/>
    <col min="1261" max="1261" width="18.42578125" style="1" customWidth="1"/>
    <col min="1262" max="1262" width="23" style="1" customWidth="1"/>
    <col min="1263" max="1263" width="25.28515625" style="1" customWidth="1"/>
    <col min="1264" max="1264" width="15" style="1" customWidth="1"/>
    <col min="1265" max="1265" width="9.140625" style="1" customWidth="1"/>
    <col min="1266" max="1266" width="10.5703125" style="1" customWidth="1"/>
    <col min="1267" max="1267" width="15" style="1" customWidth="1"/>
    <col min="1268" max="1268" width="13.42578125" style="1" customWidth="1"/>
    <col min="1269" max="1269" width="12" style="1" customWidth="1"/>
    <col min="1270" max="1270" width="33" style="1" customWidth="1"/>
    <col min="1271" max="1271" width="9.140625" style="1" customWidth="1"/>
    <col min="1272" max="1278" width="15.85546875" style="1" customWidth="1"/>
    <col min="1279" max="1279" width="15.42578125" style="1" customWidth="1"/>
    <col min="1280" max="1281" width="18.7109375" style="1" customWidth="1"/>
    <col min="1282" max="1282" width="15.7109375" style="1" customWidth="1"/>
    <col min="1283" max="1283" width="12.28515625" style="1" bestFit="1" customWidth="1"/>
    <col min="1284" max="1284" width="11.5703125" style="1" customWidth="1"/>
    <col min="1285" max="1514" width="9.140625" style="1"/>
    <col min="1515" max="1515" width="6.140625" style="1" customWidth="1"/>
    <col min="1516" max="1516" width="14.42578125" style="1" customWidth="1"/>
    <col min="1517" max="1517" width="18.42578125" style="1" customWidth="1"/>
    <col min="1518" max="1518" width="23" style="1" customWidth="1"/>
    <col min="1519" max="1519" width="25.28515625" style="1" customWidth="1"/>
    <col min="1520" max="1520" width="15" style="1" customWidth="1"/>
    <col min="1521" max="1521" width="9.140625" style="1" customWidth="1"/>
    <col min="1522" max="1522" width="10.5703125" style="1" customWidth="1"/>
    <col min="1523" max="1523" width="15" style="1" customWidth="1"/>
    <col min="1524" max="1524" width="13.42578125" style="1" customWidth="1"/>
    <col min="1525" max="1525" width="12" style="1" customWidth="1"/>
    <col min="1526" max="1526" width="33" style="1" customWidth="1"/>
    <col min="1527" max="1527" width="9.140625" style="1" customWidth="1"/>
    <col min="1528" max="1534" width="15.85546875" style="1" customWidth="1"/>
    <col min="1535" max="1535" width="15.42578125" style="1" customWidth="1"/>
    <col min="1536" max="1537" width="18.7109375" style="1" customWidth="1"/>
    <col min="1538" max="1538" width="15.7109375" style="1" customWidth="1"/>
    <col min="1539" max="1539" width="12.28515625" style="1" bestFit="1" customWidth="1"/>
    <col min="1540" max="1540" width="11.5703125" style="1" customWidth="1"/>
    <col min="1541" max="1770" width="9.140625" style="1"/>
    <col min="1771" max="1771" width="6.140625" style="1" customWidth="1"/>
    <col min="1772" max="1772" width="14.42578125" style="1" customWidth="1"/>
    <col min="1773" max="1773" width="18.42578125" style="1" customWidth="1"/>
    <col min="1774" max="1774" width="23" style="1" customWidth="1"/>
    <col min="1775" max="1775" width="25.28515625" style="1" customWidth="1"/>
    <col min="1776" max="1776" width="15" style="1" customWidth="1"/>
    <col min="1777" max="1777" width="9.140625" style="1" customWidth="1"/>
    <col min="1778" max="1778" width="10.5703125" style="1" customWidth="1"/>
    <col min="1779" max="1779" width="15" style="1" customWidth="1"/>
    <col min="1780" max="1780" width="13.42578125" style="1" customWidth="1"/>
    <col min="1781" max="1781" width="12" style="1" customWidth="1"/>
    <col min="1782" max="1782" width="33" style="1" customWidth="1"/>
    <col min="1783" max="1783" width="9.140625" style="1" customWidth="1"/>
    <col min="1784" max="1790" width="15.85546875" style="1" customWidth="1"/>
    <col min="1791" max="1791" width="15.42578125" style="1" customWidth="1"/>
    <col min="1792" max="1793" width="18.7109375" style="1" customWidth="1"/>
    <col min="1794" max="1794" width="15.7109375" style="1" customWidth="1"/>
    <col min="1795" max="1795" width="12.28515625" style="1" bestFit="1" customWidth="1"/>
    <col min="1796" max="1796" width="11.5703125" style="1" customWidth="1"/>
    <col min="1797" max="2026" width="9.140625" style="1"/>
    <col min="2027" max="2027" width="6.140625" style="1" customWidth="1"/>
    <col min="2028" max="2028" width="14.42578125" style="1" customWidth="1"/>
    <col min="2029" max="2029" width="18.42578125" style="1" customWidth="1"/>
    <col min="2030" max="2030" width="23" style="1" customWidth="1"/>
    <col min="2031" max="2031" width="25.28515625" style="1" customWidth="1"/>
    <col min="2032" max="2032" width="15" style="1" customWidth="1"/>
    <col min="2033" max="2033" width="9.140625" style="1" customWidth="1"/>
    <col min="2034" max="2034" width="10.5703125" style="1" customWidth="1"/>
    <col min="2035" max="2035" width="15" style="1" customWidth="1"/>
    <col min="2036" max="2036" width="13.42578125" style="1" customWidth="1"/>
    <col min="2037" max="2037" width="12" style="1" customWidth="1"/>
    <col min="2038" max="2038" width="33" style="1" customWidth="1"/>
    <col min="2039" max="2039" width="9.140625" style="1" customWidth="1"/>
    <col min="2040" max="2046" width="15.85546875" style="1" customWidth="1"/>
    <col min="2047" max="2047" width="15.42578125" style="1" customWidth="1"/>
    <col min="2048" max="2049" width="18.7109375" style="1" customWidth="1"/>
    <col min="2050" max="2050" width="15.7109375" style="1" customWidth="1"/>
    <col min="2051" max="2051" width="12.28515625" style="1" bestFit="1" customWidth="1"/>
    <col min="2052" max="2052" width="11.5703125" style="1" customWidth="1"/>
    <col min="2053" max="2282" width="9.140625" style="1"/>
    <col min="2283" max="2283" width="6.140625" style="1" customWidth="1"/>
    <col min="2284" max="2284" width="14.42578125" style="1" customWidth="1"/>
    <col min="2285" max="2285" width="18.42578125" style="1" customWidth="1"/>
    <col min="2286" max="2286" width="23" style="1" customWidth="1"/>
    <col min="2287" max="2287" width="25.28515625" style="1" customWidth="1"/>
    <col min="2288" max="2288" width="15" style="1" customWidth="1"/>
    <col min="2289" max="2289" width="9.140625" style="1" customWidth="1"/>
    <col min="2290" max="2290" width="10.5703125" style="1" customWidth="1"/>
    <col min="2291" max="2291" width="15" style="1" customWidth="1"/>
    <col min="2292" max="2292" width="13.42578125" style="1" customWidth="1"/>
    <col min="2293" max="2293" width="12" style="1" customWidth="1"/>
    <col min="2294" max="2294" width="33" style="1" customWidth="1"/>
    <col min="2295" max="2295" width="9.140625" style="1" customWidth="1"/>
    <col min="2296" max="2302" width="15.85546875" style="1" customWidth="1"/>
    <col min="2303" max="2303" width="15.42578125" style="1" customWidth="1"/>
    <col min="2304" max="2305" width="18.7109375" style="1" customWidth="1"/>
    <col min="2306" max="2306" width="15.7109375" style="1" customWidth="1"/>
    <col min="2307" max="2307" width="12.28515625" style="1" bestFit="1" customWidth="1"/>
    <col min="2308" max="2308" width="11.5703125" style="1" customWidth="1"/>
    <col min="2309" max="2538" width="9.140625" style="1"/>
    <col min="2539" max="2539" width="6.140625" style="1" customWidth="1"/>
    <col min="2540" max="2540" width="14.42578125" style="1" customWidth="1"/>
    <col min="2541" max="2541" width="18.42578125" style="1" customWidth="1"/>
    <col min="2542" max="2542" width="23" style="1" customWidth="1"/>
    <col min="2543" max="2543" width="25.28515625" style="1" customWidth="1"/>
    <col min="2544" max="2544" width="15" style="1" customWidth="1"/>
    <col min="2545" max="2545" width="9.140625" style="1" customWidth="1"/>
    <col min="2546" max="2546" width="10.5703125" style="1" customWidth="1"/>
    <col min="2547" max="2547" width="15" style="1" customWidth="1"/>
    <col min="2548" max="2548" width="13.42578125" style="1" customWidth="1"/>
    <col min="2549" max="2549" width="12" style="1" customWidth="1"/>
    <col min="2550" max="2550" width="33" style="1" customWidth="1"/>
    <col min="2551" max="2551" width="9.140625" style="1" customWidth="1"/>
    <col min="2552" max="2558" width="15.85546875" style="1" customWidth="1"/>
    <col min="2559" max="2559" width="15.42578125" style="1" customWidth="1"/>
    <col min="2560" max="2561" width="18.7109375" style="1" customWidth="1"/>
    <col min="2562" max="2562" width="15.7109375" style="1" customWidth="1"/>
    <col min="2563" max="2563" width="12.28515625" style="1" bestFit="1" customWidth="1"/>
    <col min="2564" max="2564" width="11.5703125" style="1" customWidth="1"/>
    <col min="2565" max="2794" width="9.140625" style="1"/>
    <col min="2795" max="2795" width="6.140625" style="1" customWidth="1"/>
    <col min="2796" max="2796" width="14.42578125" style="1" customWidth="1"/>
    <col min="2797" max="2797" width="18.42578125" style="1" customWidth="1"/>
    <col min="2798" max="2798" width="23" style="1" customWidth="1"/>
    <col min="2799" max="2799" width="25.28515625" style="1" customWidth="1"/>
    <col min="2800" max="2800" width="15" style="1" customWidth="1"/>
    <col min="2801" max="2801" width="9.140625" style="1" customWidth="1"/>
    <col min="2802" max="2802" width="10.5703125" style="1" customWidth="1"/>
    <col min="2803" max="2803" width="15" style="1" customWidth="1"/>
    <col min="2804" max="2804" width="13.42578125" style="1" customWidth="1"/>
    <col min="2805" max="2805" width="12" style="1" customWidth="1"/>
    <col min="2806" max="2806" width="33" style="1" customWidth="1"/>
    <col min="2807" max="2807" width="9.140625" style="1" customWidth="1"/>
    <col min="2808" max="2814" width="15.85546875" style="1" customWidth="1"/>
    <col min="2815" max="2815" width="15.42578125" style="1" customWidth="1"/>
    <col min="2816" max="2817" width="18.7109375" style="1" customWidth="1"/>
    <col min="2818" max="2818" width="15.7109375" style="1" customWidth="1"/>
    <col min="2819" max="2819" width="12.28515625" style="1" bestFit="1" customWidth="1"/>
    <col min="2820" max="2820" width="11.5703125" style="1" customWidth="1"/>
    <col min="2821" max="3050" width="9.140625" style="1"/>
    <col min="3051" max="3051" width="6.140625" style="1" customWidth="1"/>
    <col min="3052" max="3052" width="14.42578125" style="1" customWidth="1"/>
    <col min="3053" max="3053" width="18.42578125" style="1" customWidth="1"/>
    <col min="3054" max="3054" width="23" style="1" customWidth="1"/>
    <col min="3055" max="3055" width="25.28515625" style="1" customWidth="1"/>
    <col min="3056" max="3056" width="15" style="1" customWidth="1"/>
    <col min="3057" max="3057" width="9.140625" style="1" customWidth="1"/>
    <col min="3058" max="3058" width="10.5703125" style="1" customWidth="1"/>
    <col min="3059" max="3059" width="15" style="1" customWidth="1"/>
    <col min="3060" max="3060" width="13.42578125" style="1" customWidth="1"/>
    <col min="3061" max="3061" width="12" style="1" customWidth="1"/>
    <col min="3062" max="3062" width="33" style="1" customWidth="1"/>
    <col min="3063" max="3063" width="9.140625" style="1" customWidth="1"/>
    <col min="3064" max="3070" width="15.85546875" style="1" customWidth="1"/>
    <col min="3071" max="3071" width="15.42578125" style="1" customWidth="1"/>
    <col min="3072" max="3073" width="18.7109375" style="1" customWidth="1"/>
    <col min="3074" max="3074" width="15.7109375" style="1" customWidth="1"/>
    <col min="3075" max="3075" width="12.28515625" style="1" bestFit="1" customWidth="1"/>
    <col min="3076" max="3076" width="11.5703125" style="1" customWidth="1"/>
    <col min="3077" max="3306" width="9.140625" style="1"/>
    <col min="3307" max="3307" width="6.140625" style="1" customWidth="1"/>
    <col min="3308" max="3308" width="14.42578125" style="1" customWidth="1"/>
    <col min="3309" max="3309" width="18.42578125" style="1" customWidth="1"/>
    <col min="3310" max="3310" width="23" style="1" customWidth="1"/>
    <col min="3311" max="3311" width="25.28515625" style="1" customWidth="1"/>
    <col min="3312" max="3312" width="15" style="1" customWidth="1"/>
    <col min="3313" max="3313" width="9.140625" style="1" customWidth="1"/>
    <col min="3314" max="3314" width="10.5703125" style="1" customWidth="1"/>
    <col min="3315" max="3315" width="15" style="1" customWidth="1"/>
    <col min="3316" max="3316" width="13.42578125" style="1" customWidth="1"/>
    <col min="3317" max="3317" width="12" style="1" customWidth="1"/>
    <col min="3318" max="3318" width="33" style="1" customWidth="1"/>
    <col min="3319" max="3319" width="9.140625" style="1" customWidth="1"/>
    <col min="3320" max="3326" width="15.85546875" style="1" customWidth="1"/>
    <col min="3327" max="3327" width="15.42578125" style="1" customWidth="1"/>
    <col min="3328" max="3329" width="18.7109375" style="1" customWidth="1"/>
    <col min="3330" max="3330" width="15.7109375" style="1" customWidth="1"/>
    <col min="3331" max="3331" width="12.28515625" style="1" bestFit="1" customWidth="1"/>
    <col min="3332" max="3332" width="11.5703125" style="1" customWidth="1"/>
    <col min="3333" max="3562" width="9.140625" style="1"/>
    <col min="3563" max="3563" width="6.140625" style="1" customWidth="1"/>
    <col min="3564" max="3564" width="14.42578125" style="1" customWidth="1"/>
    <col min="3565" max="3565" width="18.42578125" style="1" customWidth="1"/>
    <col min="3566" max="3566" width="23" style="1" customWidth="1"/>
    <col min="3567" max="3567" width="25.28515625" style="1" customWidth="1"/>
    <col min="3568" max="3568" width="15" style="1" customWidth="1"/>
    <col min="3569" max="3569" width="9.140625" style="1" customWidth="1"/>
    <col min="3570" max="3570" width="10.5703125" style="1" customWidth="1"/>
    <col min="3571" max="3571" width="15" style="1" customWidth="1"/>
    <col min="3572" max="3572" width="13.42578125" style="1" customWidth="1"/>
    <col min="3573" max="3573" width="12" style="1" customWidth="1"/>
    <col min="3574" max="3574" width="33" style="1" customWidth="1"/>
    <col min="3575" max="3575" width="9.140625" style="1" customWidth="1"/>
    <col min="3576" max="3582" width="15.85546875" style="1" customWidth="1"/>
    <col min="3583" max="3583" width="15.42578125" style="1" customWidth="1"/>
    <col min="3584" max="3585" width="18.7109375" style="1" customWidth="1"/>
    <col min="3586" max="3586" width="15.7109375" style="1" customWidth="1"/>
    <col min="3587" max="3587" width="12.28515625" style="1" bestFit="1" customWidth="1"/>
    <col min="3588" max="3588" width="11.5703125" style="1" customWidth="1"/>
    <col min="3589" max="3818" width="9.140625" style="1"/>
    <col min="3819" max="3819" width="6.140625" style="1" customWidth="1"/>
    <col min="3820" max="3820" width="14.42578125" style="1" customWidth="1"/>
    <col min="3821" max="3821" width="18.42578125" style="1" customWidth="1"/>
    <col min="3822" max="3822" width="23" style="1" customWidth="1"/>
    <col min="3823" max="3823" width="25.28515625" style="1" customWidth="1"/>
    <col min="3824" max="3824" width="15" style="1" customWidth="1"/>
    <col min="3825" max="3825" width="9.140625" style="1" customWidth="1"/>
    <col min="3826" max="3826" width="10.5703125" style="1" customWidth="1"/>
    <col min="3827" max="3827" width="15" style="1" customWidth="1"/>
    <col min="3828" max="3828" width="13.42578125" style="1" customWidth="1"/>
    <col min="3829" max="3829" width="12" style="1" customWidth="1"/>
    <col min="3830" max="3830" width="33" style="1" customWidth="1"/>
    <col min="3831" max="3831" width="9.140625" style="1" customWidth="1"/>
    <col min="3832" max="3838" width="15.85546875" style="1" customWidth="1"/>
    <col min="3839" max="3839" width="15.42578125" style="1" customWidth="1"/>
    <col min="3840" max="3841" width="18.7109375" style="1" customWidth="1"/>
    <col min="3842" max="3842" width="15.7109375" style="1" customWidth="1"/>
    <col min="3843" max="3843" width="12.28515625" style="1" bestFit="1" customWidth="1"/>
    <col min="3844" max="3844" width="11.5703125" style="1" customWidth="1"/>
    <col min="3845" max="4074" width="9.140625" style="1"/>
    <col min="4075" max="4075" width="6.140625" style="1" customWidth="1"/>
    <col min="4076" max="4076" width="14.42578125" style="1" customWidth="1"/>
    <col min="4077" max="4077" width="18.42578125" style="1" customWidth="1"/>
    <col min="4078" max="4078" width="23" style="1" customWidth="1"/>
    <col min="4079" max="4079" width="25.28515625" style="1" customWidth="1"/>
    <col min="4080" max="4080" width="15" style="1" customWidth="1"/>
    <col min="4081" max="4081" width="9.140625" style="1" customWidth="1"/>
    <col min="4082" max="4082" width="10.5703125" style="1" customWidth="1"/>
    <col min="4083" max="4083" width="15" style="1" customWidth="1"/>
    <col min="4084" max="4084" width="13.42578125" style="1" customWidth="1"/>
    <col min="4085" max="4085" width="12" style="1" customWidth="1"/>
    <col min="4086" max="4086" width="33" style="1" customWidth="1"/>
    <col min="4087" max="4087" width="9.140625" style="1" customWidth="1"/>
    <col min="4088" max="4094" width="15.85546875" style="1" customWidth="1"/>
    <col min="4095" max="4095" width="15.42578125" style="1" customWidth="1"/>
    <col min="4096" max="4097" width="18.7109375" style="1" customWidth="1"/>
    <col min="4098" max="4098" width="15.7109375" style="1" customWidth="1"/>
    <col min="4099" max="4099" width="12.28515625" style="1" bestFit="1" customWidth="1"/>
    <col min="4100" max="4100" width="11.5703125" style="1" customWidth="1"/>
    <col min="4101" max="4330" width="9.140625" style="1"/>
    <col min="4331" max="4331" width="6.140625" style="1" customWidth="1"/>
    <col min="4332" max="4332" width="14.42578125" style="1" customWidth="1"/>
    <col min="4333" max="4333" width="18.42578125" style="1" customWidth="1"/>
    <col min="4334" max="4334" width="23" style="1" customWidth="1"/>
    <col min="4335" max="4335" width="25.28515625" style="1" customWidth="1"/>
    <col min="4336" max="4336" width="15" style="1" customWidth="1"/>
    <col min="4337" max="4337" width="9.140625" style="1" customWidth="1"/>
    <col min="4338" max="4338" width="10.5703125" style="1" customWidth="1"/>
    <col min="4339" max="4339" width="15" style="1" customWidth="1"/>
    <col min="4340" max="4340" width="13.42578125" style="1" customWidth="1"/>
    <col min="4341" max="4341" width="12" style="1" customWidth="1"/>
    <col min="4342" max="4342" width="33" style="1" customWidth="1"/>
    <col min="4343" max="4343" width="9.140625" style="1" customWidth="1"/>
    <col min="4344" max="4350" width="15.85546875" style="1" customWidth="1"/>
    <col min="4351" max="4351" width="15.42578125" style="1" customWidth="1"/>
    <col min="4352" max="4353" width="18.7109375" style="1" customWidth="1"/>
    <col min="4354" max="4354" width="15.7109375" style="1" customWidth="1"/>
    <col min="4355" max="4355" width="12.28515625" style="1" bestFit="1" customWidth="1"/>
    <col min="4356" max="4356" width="11.5703125" style="1" customWidth="1"/>
    <col min="4357" max="4586" width="9.140625" style="1"/>
    <col min="4587" max="4587" width="6.140625" style="1" customWidth="1"/>
    <col min="4588" max="4588" width="14.42578125" style="1" customWidth="1"/>
    <col min="4589" max="4589" width="18.42578125" style="1" customWidth="1"/>
    <col min="4590" max="4590" width="23" style="1" customWidth="1"/>
    <col min="4591" max="4591" width="25.28515625" style="1" customWidth="1"/>
    <col min="4592" max="4592" width="15" style="1" customWidth="1"/>
    <col min="4593" max="4593" width="9.140625" style="1" customWidth="1"/>
    <col min="4594" max="4594" width="10.5703125" style="1" customWidth="1"/>
    <col min="4595" max="4595" width="15" style="1" customWidth="1"/>
    <col min="4596" max="4596" width="13.42578125" style="1" customWidth="1"/>
    <col min="4597" max="4597" width="12" style="1" customWidth="1"/>
    <col min="4598" max="4598" width="33" style="1" customWidth="1"/>
    <col min="4599" max="4599" width="9.140625" style="1" customWidth="1"/>
    <col min="4600" max="4606" width="15.85546875" style="1" customWidth="1"/>
    <col min="4607" max="4607" width="15.42578125" style="1" customWidth="1"/>
    <col min="4608" max="4609" width="18.7109375" style="1" customWidth="1"/>
    <col min="4610" max="4610" width="15.7109375" style="1" customWidth="1"/>
    <col min="4611" max="4611" width="12.28515625" style="1" bestFit="1" customWidth="1"/>
    <col min="4612" max="4612" width="11.5703125" style="1" customWidth="1"/>
    <col min="4613" max="4842" width="9.140625" style="1"/>
    <col min="4843" max="4843" width="6.140625" style="1" customWidth="1"/>
    <col min="4844" max="4844" width="14.42578125" style="1" customWidth="1"/>
    <col min="4845" max="4845" width="18.42578125" style="1" customWidth="1"/>
    <col min="4846" max="4846" width="23" style="1" customWidth="1"/>
    <col min="4847" max="4847" width="25.28515625" style="1" customWidth="1"/>
    <col min="4848" max="4848" width="15" style="1" customWidth="1"/>
    <col min="4849" max="4849" width="9.140625" style="1" customWidth="1"/>
    <col min="4850" max="4850" width="10.5703125" style="1" customWidth="1"/>
    <col min="4851" max="4851" width="15" style="1" customWidth="1"/>
    <col min="4852" max="4852" width="13.42578125" style="1" customWidth="1"/>
    <col min="4853" max="4853" width="12" style="1" customWidth="1"/>
    <col min="4854" max="4854" width="33" style="1" customWidth="1"/>
    <col min="4855" max="4855" width="9.140625" style="1" customWidth="1"/>
    <col min="4856" max="4862" width="15.85546875" style="1" customWidth="1"/>
    <col min="4863" max="4863" width="15.42578125" style="1" customWidth="1"/>
    <col min="4864" max="4865" width="18.7109375" style="1" customWidth="1"/>
    <col min="4866" max="4866" width="15.7109375" style="1" customWidth="1"/>
    <col min="4867" max="4867" width="12.28515625" style="1" bestFit="1" customWidth="1"/>
    <col min="4868" max="4868" width="11.5703125" style="1" customWidth="1"/>
    <col min="4869" max="5098" width="9.140625" style="1"/>
    <col min="5099" max="5099" width="6.140625" style="1" customWidth="1"/>
    <col min="5100" max="5100" width="14.42578125" style="1" customWidth="1"/>
    <col min="5101" max="5101" width="18.42578125" style="1" customWidth="1"/>
    <col min="5102" max="5102" width="23" style="1" customWidth="1"/>
    <col min="5103" max="5103" width="25.28515625" style="1" customWidth="1"/>
    <col min="5104" max="5104" width="15" style="1" customWidth="1"/>
    <col min="5105" max="5105" width="9.140625" style="1" customWidth="1"/>
    <col min="5106" max="5106" width="10.5703125" style="1" customWidth="1"/>
    <col min="5107" max="5107" width="15" style="1" customWidth="1"/>
    <col min="5108" max="5108" width="13.42578125" style="1" customWidth="1"/>
    <col min="5109" max="5109" width="12" style="1" customWidth="1"/>
    <col min="5110" max="5110" width="33" style="1" customWidth="1"/>
    <col min="5111" max="5111" width="9.140625" style="1" customWidth="1"/>
    <col min="5112" max="5118" width="15.85546875" style="1" customWidth="1"/>
    <col min="5119" max="5119" width="15.42578125" style="1" customWidth="1"/>
    <col min="5120" max="5121" width="18.7109375" style="1" customWidth="1"/>
    <col min="5122" max="5122" width="15.7109375" style="1" customWidth="1"/>
    <col min="5123" max="5123" width="12.28515625" style="1" bestFit="1" customWidth="1"/>
    <col min="5124" max="5124" width="11.5703125" style="1" customWidth="1"/>
    <col min="5125" max="5354" width="9.140625" style="1"/>
    <col min="5355" max="5355" width="6.140625" style="1" customWidth="1"/>
    <col min="5356" max="5356" width="14.42578125" style="1" customWidth="1"/>
    <col min="5357" max="5357" width="18.42578125" style="1" customWidth="1"/>
    <col min="5358" max="5358" width="23" style="1" customWidth="1"/>
    <col min="5359" max="5359" width="25.28515625" style="1" customWidth="1"/>
    <col min="5360" max="5360" width="15" style="1" customWidth="1"/>
    <col min="5361" max="5361" width="9.140625" style="1" customWidth="1"/>
    <col min="5362" max="5362" width="10.5703125" style="1" customWidth="1"/>
    <col min="5363" max="5363" width="15" style="1" customWidth="1"/>
    <col min="5364" max="5364" width="13.42578125" style="1" customWidth="1"/>
    <col min="5365" max="5365" width="12" style="1" customWidth="1"/>
    <col min="5366" max="5366" width="33" style="1" customWidth="1"/>
    <col min="5367" max="5367" width="9.140625" style="1" customWidth="1"/>
    <col min="5368" max="5374" width="15.85546875" style="1" customWidth="1"/>
    <col min="5375" max="5375" width="15.42578125" style="1" customWidth="1"/>
    <col min="5376" max="5377" width="18.7109375" style="1" customWidth="1"/>
    <col min="5378" max="5378" width="15.7109375" style="1" customWidth="1"/>
    <col min="5379" max="5379" width="12.28515625" style="1" bestFit="1" customWidth="1"/>
    <col min="5380" max="5380" width="11.5703125" style="1" customWidth="1"/>
    <col min="5381" max="5610" width="9.140625" style="1"/>
    <col min="5611" max="5611" width="6.140625" style="1" customWidth="1"/>
    <col min="5612" max="5612" width="14.42578125" style="1" customWidth="1"/>
    <col min="5613" max="5613" width="18.42578125" style="1" customWidth="1"/>
    <col min="5614" max="5614" width="23" style="1" customWidth="1"/>
    <col min="5615" max="5615" width="25.28515625" style="1" customWidth="1"/>
    <col min="5616" max="5616" width="15" style="1" customWidth="1"/>
    <col min="5617" max="5617" width="9.140625" style="1" customWidth="1"/>
    <col min="5618" max="5618" width="10.5703125" style="1" customWidth="1"/>
    <col min="5619" max="5619" width="15" style="1" customWidth="1"/>
    <col min="5620" max="5620" width="13.42578125" style="1" customWidth="1"/>
    <col min="5621" max="5621" width="12" style="1" customWidth="1"/>
    <col min="5622" max="5622" width="33" style="1" customWidth="1"/>
    <col min="5623" max="5623" width="9.140625" style="1" customWidth="1"/>
    <col min="5624" max="5630" width="15.85546875" style="1" customWidth="1"/>
    <col min="5631" max="5631" width="15.42578125" style="1" customWidth="1"/>
    <col min="5632" max="5633" width="18.7109375" style="1" customWidth="1"/>
    <col min="5634" max="5634" width="15.7109375" style="1" customWidth="1"/>
    <col min="5635" max="5635" width="12.28515625" style="1" bestFit="1" customWidth="1"/>
    <col min="5636" max="5636" width="11.5703125" style="1" customWidth="1"/>
    <col min="5637" max="5866" width="9.140625" style="1"/>
    <col min="5867" max="5867" width="6.140625" style="1" customWidth="1"/>
    <col min="5868" max="5868" width="14.42578125" style="1" customWidth="1"/>
    <col min="5869" max="5869" width="18.42578125" style="1" customWidth="1"/>
    <col min="5870" max="5870" width="23" style="1" customWidth="1"/>
    <col min="5871" max="5871" width="25.28515625" style="1" customWidth="1"/>
    <col min="5872" max="5872" width="15" style="1" customWidth="1"/>
    <col min="5873" max="5873" width="9.140625" style="1" customWidth="1"/>
    <col min="5874" max="5874" width="10.5703125" style="1" customWidth="1"/>
    <col min="5875" max="5875" width="15" style="1" customWidth="1"/>
    <col min="5876" max="5876" width="13.42578125" style="1" customWidth="1"/>
    <col min="5877" max="5877" width="12" style="1" customWidth="1"/>
    <col min="5878" max="5878" width="33" style="1" customWidth="1"/>
    <col min="5879" max="5879" width="9.140625" style="1" customWidth="1"/>
    <col min="5880" max="5886" width="15.85546875" style="1" customWidth="1"/>
    <col min="5887" max="5887" width="15.42578125" style="1" customWidth="1"/>
    <col min="5888" max="5889" width="18.7109375" style="1" customWidth="1"/>
    <col min="5890" max="5890" width="15.7109375" style="1" customWidth="1"/>
    <col min="5891" max="5891" width="12.28515625" style="1" bestFit="1" customWidth="1"/>
    <col min="5892" max="5892" width="11.5703125" style="1" customWidth="1"/>
    <col min="5893" max="6122" width="9.140625" style="1"/>
    <col min="6123" max="6123" width="6.140625" style="1" customWidth="1"/>
    <col min="6124" max="6124" width="14.42578125" style="1" customWidth="1"/>
    <col min="6125" max="6125" width="18.42578125" style="1" customWidth="1"/>
    <col min="6126" max="6126" width="23" style="1" customWidth="1"/>
    <col min="6127" max="6127" width="25.28515625" style="1" customWidth="1"/>
    <col min="6128" max="6128" width="15" style="1" customWidth="1"/>
    <col min="6129" max="6129" width="9.140625" style="1" customWidth="1"/>
    <col min="6130" max="6130" width="10.5703125" style="1" customWidth="1"/>
    <col min="6131" max="6131" width="15" style="1" customWidth="1"/>
    <col min="6132" max="6132" width="13.42578125" style="1" customWidth="1"/>
    <col min="6133" max="6133" width="12" style="1" customWidth="1"/>
    <col min="6134" max="6134" width="33" style="1" customWidth="1"/>
    <col min="6135" max="6135" width="9.140625" style="1" customWidth="1"/>
    <col min="6136" max="6142" width="15.85546875" style="1" customWidth="1"/>
    <col min="6143" max="6143" width="15.42578125" style="1" customWidth="1"/>
    <col min="6144" max="6145" width="18.7109375" style="1" customWidth="1"/>
    <col min="6146" max="6146" width="15.7109375" style="1" customWidth="1"/>
    <col min="6147" max="6147" width="12.28515625" style="1" bestFit="1" customWidth="1"/>
    <col min="6148" max="6148" width="11.5703125" style="1" customWidth="1"/>
    <col min="6149" max="6378" width="9.140625" style="1"/>
    <col min="6379" max="6379" width="6.140625" style="1" customWidth="1"/>
    <col min="6380" max="6380" width="14.42578125" style="1" customWidth="1"/>
    <col min="6381" max="6381" width="18.42578125" style="1" customWidth="1"/>
    <col min="6382" max="6382" width="23" style="1" customWidth="1"/>
    <col min="6383" max="6383" width="25.28515625" style="1" customWidth="1"/>
    <col min="6384" max="6384" width="15" style="1" customWidth="1"/>
    <col min="6385" max="6385" width="9.140625" style="1" customWidth="1"/>
    <col min="6386" max="6386" width="10.5703125" style="1" customWidth="1"/>
    <col min="6387" max="6387" width="15" style="1" customWidth="1"/>
    <col min="6388" max="6388" width="13.42578125" style="1" customWidth="1"/>
    <col min="6389" max="6389" width="12" style="1" customWidth="1"/>
    <col min="6390" max="6390" width="33" style="1" customWidth="1"/>
    <col min="6391" max="6391" width="9.140625" style="1" customWidth="1"/>
    <col min="6392" max="6398" width="15.85546875" style="1" customWidth="1"/>
    <col min="6399" max="6399" width="15.42578125" style="1" customWidth="1"/>
    <col min="6400" max="6401" width="18.7109375" style="1" customWidth="1"/>
    <col min="6402" max="6402" width="15.7109375" style="1" customWidth="1"/>
    <col min="6403" max="6403" width="12.28515625" style="1" bestFit="1" customWidth="1"/>
    <col min="6404" max="6404" width="11.5703125" style="1" customWidth="1"/>
    <col min="6405" max="6634" width="9.140625" style="1"/>
    <col min="6635" max="6635" width="6.140625" style="1" customWidth="1"/>
    <col min="6636" max="6636" width="14.42578125" style="1" customWidth="1"/>
    <col min="6637" max="6637" width="18.42578125" style="1" customWidth="1"/>
    <col min="6638" max="6638" width="23" style="1" customWidth="1"/>
    <col min="6639" max="6639" width="25.28515625" style="1" customWidth="1"/>
    <col min="6640" max="6640" width="15" style="1" customWidth="1"/>
    <col min="6641" max="6641" width="9.140625" style="1" customWidth="1"/>
    <col min="6642" max="6642" width="10.5703125" style="1" customWidth="1"/>
    <col min="6643" max="6643" width="15" style="1" customWidth="1"/>
    <col min="6644" max="6644" width="13.42578125" style="1" customWidth="1"/>
    <col min="6645" max="6645" width="12" style="1" customWidth="1"/>
    <col min="6646" max="6646" width="33" style="1" customWidth="1"/>
    <col min="6647" max="6647" width="9.140625" style="1" customWidth="1"/>
    <col min="6648" max="6654" width="15.85546875" style="1" customWidth="1"/>
    <col min="6655" max="6655" width="15.42578125" style="1" customWidth="1"/>
    <col min="6656" max="6657" width="18.7109375" style="1" customWidth="1"/>
    <col min="6658" max="6658" width="15.7109375" style="1" customWidth="1"/>
    <col min="6659" max="6659" width="12.28515625" style="1" bestFit="1" customWidth="1"/>
    <col min="6660" max="6660" width="11.5703125" style="1" customWidth="1"/>
    <col min="6661" max="6890" width="9.140625" style="1"/>
    <col min="6891" max="6891" width="6.140625" style="1" customWidth="1"/>
    <col min="6892" max="6892" width="14.42578125" style="1" customWidth="1"/>
    <col min="6893" max="6893" width="18.42578125" style="1" customWidth="1"/>
    <col min="6894" max="6894" width="23" style="1" customWidth="1"/>
    <col min="6895" max="6895" width="25.28515625" style="1" customWidth="1"/>
    <col min="6896" max="6896" width="15" style="1" customWidth="1"/>
    <col min="6897" max="6897" width="9.140625" style="1" customWidth="1"/>
    <col min="6898" max="6898" width="10.5703125" style="1" customWidth="1"/>
    <col min="6899" max="6899" width="15" style="1" customWidth="1"/>
    <col min="6900" max="6900" width="13.42578125" style="1" customWidth="1"/>
    <col min="6901" max="6901" width="12" style="1" customWidth="1"/>
    <col min="6902" max="6902" width="33" style="1" customWidth="1"/>
    <col min="6903" max="6903" width="9.140625" style="1" customWidth="1"/>
    <col min="6904" max="6910" width="15.85546875" style="1" customWidth="1"/>
    <col min="6911" max="6911" width="15.42578125" style="1" customWidth="1"/>
    <col min="6912" max="6913" width="18.7109375" style="1" customWidth="1"/>
    <col min="6914" max="6914" width="15.7109375" style="1" customWidth="1"/>
    <col min="6915" max="6915" width="12.28515625" style="1" bestFit="1" customWidth="1"/>
    <col min="6916" max="6916" width="11.5703125" style="1" customWidth="1"/>
    <col min="6917" max="7146" width="9.140625" style="1"/>
    <col min="7147" max="7147" width="6.140625" style="1" customWidth="1"/>
    <col min="7148" max="7148" width="14.42578125" style="1" customWidth="1"/>
    <col min="7149" max="7149" width="18.42578125" style="1" customWidth="1"/>
    <col min="7150" max="7150" width="23" style="1" customWidth="1"/>
    <col min="7151" max="7151" width="25.28515625" style="1" customWidth="1"/>
    <col min="7152" max="7152" width="15" style="1" customWidth="1"/>
    <col min="7153" max="7153" width="9.140625" style="1" customWidth="1"/>
    <col min="7154" max="7154" width="10.5703125" style="1" customWidth="1"/>
    <col min="7155" max="7155" width="15" style="1" customWidth="1"/>
    <col min="7156" max="7156" width="13.42578125" style="1" customWidth="1"/>
    <col min="7157" max="7157" width="12" style="1" customWidth="1"/>
    <col min="7158" max="7158" width="33" style="1" customWidth="1"/>
    <col min="7159" max="7159" width="9.140625" style="1" customWidth="1"/>
    <col min="7160" max="7166" width="15.85546875" style="1" customWidth="1"/>
    <col min="7167" max="7167" width="15.42578125" style="1" customWidth="1"/>
    <col min="7168" max="7169" width="18.7109375" style="1" customWidth="1"/>
    <col min="7170" max="7170" width="15.7109375" style="1" customWidth="1"/>
    <col min="7171" max="7171" width="12.28515625" style="1" bestFit="1" customWidth="1"/>
    <col min="7172" max="7172" width="11.5703125" style="1" customWidth="1"/>
    <col min="7173" max="7402" width="9.140625" style="1"/>
    <col min="7403" max="7403" width="6.140625" style="1" customWidth="1"/>
    <col min="7404" max="7404" width="14.42578125" style="1" customWidth="1"/>
    <col min="7405" max="7405" width="18.42578125" style="1" customWidth="1"/>
    <col min="7406" max="7406" width="23" style="1" customWidth="1"/>
    <col min="7407" max="7407" width="25.28515625" style="1" customWidth="1"/>
    <col min="7408" max="7408" width="15" style="1" customWidth="1"/>
    <col min="7409" max="7409" width="9.140625" style="1" customWidth="1"/>
    <col min="7410" max="7410" width="10.5703125" style="1" customWidth="1"/>
    <col min="7411" max="7411" width="15" style="1" customWidth="1"/>
    <col min="7412" max="7412" width="13.42578125" style="1" customWidth="1"/>
    <col min="7413" max="7413" width="12" style="1" customWidth="1"/>
    <col min="7414" max="7414" width="33" style="1" customWidth="1"/>
    <col min="7415" max="7415" width="9.140625" style="1" customWidth="1"/>
    <col min="7416" max="7422" width="15.85546875" style="1" customWidth="1"/>
    <col min="7423" max="7423" width="15.42578125" style="1" customWidth="1"/>
    <col min="7424" max="7425" width="18.7109375" style="1" customWidth="1"/>
    <col min="7426" max="7426" width="15.7109375" style="1" customWidth="1"/>
    <col min="7427" max="7427" width="12.28515625" style="1" bestFit="1" customWidth="1"/>
    <col min="7428" max="7428" width="11.5703125" style="1" customWidth="1"/>
    <col min="7429" max="7658" width="9.140625" style="1"/>
    <col min="7659" max="7659" width="6.140625" style="1" customWidth="1"/>
    <col min="7660" max="7660" width="14.42578125" style="1" customWidth="1"/>
    <col min="7661" max="7661" width="18.42578125" style="1" customWidth="1"/>
    <col min="7662" max="7662" width="23" style="1" customWidth="1"/>
    <col min="7663" max="7663" width="25.28515625" style="1" customWidth="1"/>
    <col min="7664" max="7664" width="15" style="1" customWidth="1"/>
    <col min="7665" max="7665" width="9.140625" style="1" customWidth="1"/>
    <col min="7666" max="7666" width="10.5703125" style="1" customWidth="1"/>
    <col min="7667" max="7667" width="15" style="1" customWidth="1"/>
    <col min="7668" max="7668" width="13.42578125" style="1" customWidth="1"/>
    <col min="7669" max="7669" width="12" style="1" customWidth="1"/>
    <col min="7670" max="7670" width="33" style="1" customWidth="1"/>
    <col min="7671" max="7671" width="9.140625" style="1" customWidth="1"/>
    <col min="7672" max="7678" width="15.85546875" style="1" customWidth="1"/>
    <col min="7679" max="7679" width="15.42578125" style="1" customWidth="1"/>
    <col min="7680" max="7681" width="18.7109375" style="1" customWidth="1"/>
    <col min="7682" max="7682" width="15.7109375" style="1" customWidth="1"/>
    <col min="7683" max="7683" width="12.28515625" style="1" bestFit="1" customWidth="1"/>
    <col min="7684" max="7684" width="11.5703125" style="1" customWidth="1"/>
    <col min="7685" max="7914" width="9.140625" style="1"/>
    <col min="7915" max="7915" width="6.140625" style="1" customWidth="1"/>
    <col min="7916" max="7916" width="14.42578125" style="1" customWidth="1"/>
    <col min="7917" max="7917" width="18.42578125" style="1" customWidth="1"/>
    <col min="7918" max="7918" width="23" style="1" customWidth="1"/>
    <col min="7919" max="7919" width="25.28515625" style="1" customWidth="1"/>
    <col min="7920" max="7920" width="15" style="1" customWidth="1"/>
    <col min="7921" max="7921" width="9.140625" style="1" customWidth="1"/>
    <col min="7922" max="7922" width="10.5703125" style="1" customWidth="1"/>
    <col min="7923" max="7923" width="15" style="1" customWidth="1"/>
    <col min="7924" max="7924" width="13.42578125" style="1" customWidth="1"/>
    <col min="7925" max="7925" width="12" style="1" customWidth="1"/>
    <col min="7926" max="7926" width="33" style="1" customWidth="1"/>
    <col min="7927" max="7927" width="9.140625" style="1" customWidth="1"/>
    <col min="7928" max="7934" width="15.85546875" style="1" customWidth="1"/>
    <col min="7935" max="7935" width="15.42578125" style="1" customWidth="1"/>
    <col min="7936" max="7937" width="18.7109375" style="1" customWidth="1"/>
    <col min="7938" max="7938" width="15.7109375" style="1" customWidth="1"/>
    <col min="7939" max="7939" width="12.28515625" style="1" bestFit="1" customWidth="1"/>
    <col min="7940" max="7940" width="11.5703125" style="1" customWidth="1"/>
    <col min="7941" max="8170" width="9.140625" style="1"/>
    <col min="8171" max="8171" width="6.140625" style="1" customWidth="1"/>
    <col min="8172" max="8172" width="14.42578125" style="1" customWidth="1"/>
    <col min="8173" max="8173" width="18.42578125" style="1" customWidth="1"/>
    <col min="8174" max="8174" width="23" style="1" customWidth="1"/>
    <col min="8175" max="8175" width="25.28515625" style="1" customWidth="1"/>
    <col min="8176" max="8176" width="15" style="1" customWidth="1"/>
    <col min="8177" max="8177" width="9.140625" style="1" customWidth="1"/>
    <col min="8178" max="8178" width="10.5703125" style="1" customWidth="1"/>
    <col min="8179" max="8179" width="15" style="1" customWidth="1"/>
    <col min="8180" max="8180" width="13.42578125" style="1" customWidth="1"/>
    <col min="8181" max="8181" width="12" style="1" customWidth="1"/>
    <col min="8182" max="8182" width="33" style="1" customWidth="1"/>
    <col min="8183" max="8183" width="9.140625" style="1" customWidth="1"/>
    <col min="8184" max="8190" width="15.85546875" style="1" customWidth="1"/>
    <col min="8191" max="8191" width="15.42578125" style="1" customWidth="1"/>
    <col min="8192" max="8193" width="18.7109375" style="1" customWidth="1"/>
    <col min="8194" max="8194" width="15.7109375" style="1" customWidth="1"/>
    <col min="8195" max="8195" width="12.28515625" style="1" bestFit="1" customWidth="1"/>
    <col min="8196" max="8196" width="11.5703125" style="1" customWidth="1"/>
    <col min="8197" max="8426" width="9.140625" style="1"/>
    <col min="8427" max="8427" width="6.140625" style="1" customWidth="1"/>
    <col min="8428" max="8428" width="14.42578125" style="1" customWidth="1"/>
    <col min="8429" max="8429" width="18.42578125" style="1" customWidth="1"/>
    <col min="8430" max="8430" width="23" style="1" customWidth="1"/>
    <col min="8431" max="8431" width="25.28515625" style="1" customWidth="1"/>
    <col min="8432" max="8432" width="15" style="1" customWidth="1"/>
    <col min="8433" max="8433" width="9.140625" style="1" customWidth="1"/>
    <col min="8434" max="8434" width="10.5703125" style="1" customWidth="1"/>
    <col min="8435" max="8435" width="15" style="1" customWidth="1"/>
    <col min="8436" max="8436" width="13.42578125" style="1" customWidth="1"/>
    <col min="8437" max="8437" width="12" style="1" customWidth="1"/>
    <col min="8438" max="8438" width="33" style="1" customWidth="1"/>
    <col min="8439" max="8439" width="9.140625" style="1" customWidth="1"/>
    <col min="8440" max="8446" width="15.85546875" style="1" customWidth="1"/>
    <col min="8447" max="8447" width="15.42578125" style="1" customWidth="1"/>
    <col min="8448" max="8449" width="18.7109375" style="1" customWidth="1"/>
    <col min="8450" max="8450" width="15.7109375" style="1" customWidth="1"/>
    <col min="8451" max="8451" width="12.28515625" style="1" bestFit="1" customWidth="1"/>
    <col min="8452" max="8452" width="11.5703125" style="1" customWidth="1"/>
    <col min="8453" max="8682" width="9.140625" style="1"/>
    <col min="8683" max="8683" width="6.140625" style="1" customWidth="1"/>
    <col min="8684" max="8684" width="14.42578125" style="1" customWidth="1"/>
    <col min="8685" max="8685" width="18.42578125" style="1" customWidth="1"/>
    <col min="8686" max="8686" width="23" style="1" customWidth="1"/>
    <col min="8687" max="8687" width="25.28515625" style="1" customWidth="1"/>
    <col min="8688" max="8688" width="15" style="1" customWidth="1"/>
    <col min="8689" max="8689" width="9.140625" style="1" customWidth="1"/>
    <col min="8690" max="8690" width="10.5703125" style="1" customWidth="1"/>
    <col min="8691" max="8691" width="15" style="1" customWidth="1"/>
    <col min="8692" max="8692" width="13.42578125" style="1" customWidth="1"/>
    <col min="8693" max="8693" width="12" style="1" customWidth="1"/>
    <col min="8694" max="8694" width="33" style="1" customWidth="1"/>
    <col min="8695" max="8695" width="9.140625" style="1" customWidth="1"/>
    <col min="8696" max="8702" width="15.85546875" style="1" customWidth="1"/>
    <col min="8703" max="8703" width="15.42578125" style="1" customWidth="1"/>
    <col min="8704" max="8705" width="18.7109375" style="1" customWidth="1"/>
    <col min="8706" max="8706" width="15.7109375" style="1" customWidth="1"/>
    <col min="8707" max="8707" width="12.28515625" style="1" bestFit="1" customWidth="1"/>
    <col min="8708" max="8708" width="11.5703125" style="1" customWidth="1"/>
    <col min="8709" max="8938" width="9.140625" style="1"/>
    <col min="8939" max="8939" width="6.140625" style="1" customWidth="1"/>
    <col min="8940" max="8940" width="14.42578125" style="1" customWidth="1"/>
    <col min="8941" max="8941" width="18.42578125" style="1" customWidth="1"/>
    <col min="8942" max="8942" width="23" style="1" customWidth="1"/>
    <col min="8943" max="8943" width="25.28515625" style="1" customWidth="1"/>
    <col min="8944" max="8944" width="15" style="1" customWidth="1"/>
    <col min="8945" max="8945" width="9.140625" style="1" customWidth="1"/>
    <col min="8946" max="8946" width="10.5703125" style="1" customWidth="1"/>
    <col min="8947" max="8947" width="15" style="1" customWidth="1"/>
    <col min="8948" max="8948" width="13.42578125" style="1" customWidth="1"/>
    <col min="8949" max="8949" width="12" style="1" customWidth="1"/>
    <col min="8950" max="8950" width="33" style="1" customWidth="1"/>
    <col min="8951" max="8951" width="9.140625" style="1" customWidth="1"/>
    <col min="8952" max="8958" width="15.85546875" style="1" customWidth="1"/>
    <col min="8959" max="8959" width="15.42578125" style="1" customWidth="1"/>
    <col min="8960" max="8961" width="18.7109375" style="1" customWidth="1"/>
    <col min="8962" max="8962" width="15.7109375" style="1" customWidth="1"/>
    <col min="8963" max="8963" width="12.28515625" style="1" bestFit="1" customWidth="1"/>
    <col min="8964" max="8964" width="11.5703125" style="1" customWidth="1"/>
    <col min="8965" max="9194" width="9.140625" style="1"/>
    <col min="9195" max="9195" width="6.140625" style="1" customWidth="1"/>
    <col min="9196" max="9196" width="14.42578125" style="1" customWidth="1"/>
    <col min="9197" max="9197" width="18.42578125" style="1" customWidth="1"/>
    <col min="9198" max="9198" width="23" style="1" customWidth="1"/>
    <col min="9199" max="9199" width="25.28515625" style="1" customWidth="1"/>
    <col min="9200" max="9200" width="15" style="1" customWidth="1"/>
    <col min="9201" max="9201" width="9.140625" style="1" customWidth="1"/>
    <col min="9202" max="9202" width="10.5703125" style="1" customWidth="1"/>
    <col min="9203" max="9203" width="15" style="1" customWidth="1"/>
    <col min="9204" max="9204" width="13.42578125" style="1" customWidth="1"/>
    <col min="9205" max="9205" width="12" style="1" customWidth="1"/>
    <col min="9206" max="9206" width="33" style="1" customWidth="1"/>
    <col min="9207" max="9207" width="9.140625" style="1" customWidth="1"/>
    <col min="9208" max="9214" width="15.85546875" style="1" customWidth="1"/>
    <col min="9215" max="9215" width="15.42578125" style="1" customWidth="1"/>
    <col min="9216" max="9217" width="18.7109375" style="1" customWidth="1"/>
    <col min="9218" max="9218" width="15.7109375" style="1" customWidth="1"/>
    <col min="9219" max="9219" width="12.28515625" style="1" bestFit="1" customWidth="1"/>
    <col min="9220" max="9220" width="11.5703125" style="1" customWidth="1"/>
    <col min="9221" max="9450" width="9.140625" style="1"/>
    <col min="9451" max="9451" width="6.140625" style="1" customWidth="1"/>
    <col min="9452" max="9452" width="14.42578125" style="1" customWidth="1"/>
    <col min="9453" max="9453" width="18.42578125" style="1" customWidth="1"/>
    <col min="9454" max="9454" width="23" style="1" customWidth="1"/>
    <col min="9455" max="9455" width="25.28515625" style="1" customWidth="1"/>
    <col min="9456" max="9456" width="15" style="1" customWidth="1"/>
    <col min="9457" max="9457" width="9.140625" style="1" customWidth="1"/>
    <col min="9458" max="9458" width="10.5703125" style="1" customWidth="1"/>
    <col min="9459" max="9459" width="15" style="1" customWidth="1"/>
    <col min="9460" max="9460" width="13.42578125" style="1" customWidth="1"/>
    <col min="9461" max="9461" width="12" style="1" customWidth="1"/>
    <col min="9462" max="9462" width="33" style="1" customWidth="1"/>
    <col min="9463" max="9463" width="9.140625" style="1" customWidth="1"/>
    <col min="9464" max="9470" width="15.85546875" style="1" customWidth="1"/>
    <col min="9471" max="9471" width="15.42578125" style="1" customWidth="1"/>
    <col min="9472" max="9473" width="18.7109375" style="1" customWidth="1"/>
    <col min="9474" max="9474" width="15.7109375" style="1" customWidth="1"/>
    <col min="9475" max="9475" width="12.28515625" style="1" bestFit="1" customWidth="1"/>
    <col min="9476" max="9476" width="11.5703125" style="1" customWidth="1"/>
    <col min="9477" max="9706" width="9.140625" style="1"/>
    <col min="9707" max="9707" width="6.140625" style="1" customWidth="1"/>
    <col min="9708" max="9708" width="14.42578125" style="1" customWidth="1"/>
    <col min="9709" max="9709" width="18.42578125" style="1" customWidth="1"/>
    <col min="9710" max="9710" width="23" style="1" customWidth="1"/>
    <col min="9711" max="9711" width="25.28515625" style="1" customWidth="1"/>
    <col min="9712" max="9712" width="15" style="1" customWidth="1"/>
    <col min="9713" max="9713" width="9.140625" style="1" customWidth="1"/>
    <col min="9714" max="9714" width="10.5703125" style="1" customWidth="1"/>
    <col min="9715" max="9715" width="15" style="1" customWidth="1"/>
    <col min="9716" max="9716" width="13.42578125" style="1" customWidth="1"/>
    <col min="9717" max="9717" width="12" style="1" customWidth="1"/>
    <col min="9718" max="9718" width="33" style="1" customWidth="1"/>
    <col min="9719" max="9719" width="9.140625" style="1" customWidth="1"/>
    <col min="9720" max="9726" width="15.85546875" style="1" customWidth="1"/>
    <col min="9727" max="9727" width="15.42578125" style="1" customWidth="1"/>
    <col min="9728" max="9729" width="18.7109375" style="1" customWidth="1"/>
    <col min="9730" max="9730" width="15.7109375" style="1" customWidth="1"/>
    <col min="9731" max="9731" width="12.28515625" style="1" bestFit="1" customWidth="1"/>
    <col min="9732" max="9732" width="11.5703125" style="1" customWidth="1"/>
    <col min="9733" max="9962" width="9.140625" style="1"/>
    <col min="9963" max="9963" width="6.140625" style="1" customWidth="1"/>
    <col min="9964" max="9964" width="14.42578125" style="1" customWidth="1"/>
    <col min="9965" max="9965" width="18.42578125" style="1" customWidth="1"/>
    <col min="9966" max="9966" width="23" style="1" customWidth="1"/>
    <col min="9967" max="9967" width="25.28515625" style="1" customWidth="1"/>
    <col min="9968" max="9968" width="15" style="1" customWidth="1"/>
    <col min="9969" max="9969" width="9.140625" style="1" customWidth="1"/>
    <col min="9970" max="9970" width="10.5703125" style="1" customWidth="1"/>
    <col min="9971" max="9971" width="15" style="1" customWidth="1"/>
    <col min="9972" max="9972" width="13.42578125" style="1" customWidth="1"/>
    <col min="9973" max="9973" width="12" style="1" customWidth="1"/>
    <col min="9974" max="9974" width="33" style="1" customWidth="1"/>
    <col min="9975" max="9975" width="9.140625" style="1" customWidth="1"/>
    <col min="9976" max="9982" width="15.85546875" style="1" customWidth="1"/>
    <col min="9983" max="9983" width="15.42578125" style="1" customWidth="1"/>
    <col min="9984" max="9985" width="18.7109375" style="1" customWidth="1"/>
    <col min="9986" max="9986" width="15.7109375" style="1" customWidth="1"/>
    <col min="9987" max="9987" width="12.28515625" style="1" bestFit="1" customWidth="1"/>
    <col min="9988" max="9988" width="11.5703125" style="1" customWidth="1"/>
    <col min="9989" max="10218" width="9.140625" style="1"/>
    <col min="10219" max="10219" width="6.140625" style="1" customWidth="1"/>
    <col min="10220" max="10220" width="14.42578125" style="1" customWidth="1"/>
    <col min="10221" max="10221" width="18.42578125" style="1" customWidth="1"/>
    <col min="10222" max="10222" width="23" style="1" customWidth="1"/>
    <col min="10223" max="10223" width="25.28515625" style="1" customWidth="1"/>
    <col min="10224" max="10224" width="15" style="1" customWidth="1"/>
    <col min="10225" max="10225" width="9.140625" style="1" customWidth="1"/>
    <col min="10226" max="10226" width="10.5703125" style="1" customWidth="1"/>
    <col min="10227" max="10227" width="15" style="1" customWidth="1"/>
    <col min="10228" max="10228" width="13.42578125" style="1" customWidth="1"/>
    <col min="10229" max="10229" width="12" style="1" customWidth="1"/>
    <col min="10230" max="10230" width="33" style="1" customWidth="1"/>
    <col min="10231" max="10231" width="9.140625" style="1" customWidth="1"/>
    <col min="10232" max="10238" width="15.85546875" style="1" customWidth="1"/>
    <col min="10239" max="10239" width="15.42578125" style="1" customWidth="1"/>
    <col min="10240" max="10241" width="18.7109375" style="1" customWidth="1"/>
    <col min="10242" max="10242" width="15.7109375" style="1" customWidth="1"/>
    <col min="10243" max="10243" width="12.28515625" style="1" bestFit="1" customWidth="1"/>
    <col min="10244" max="10244" width="11.5703125" style="1" customWidth="1"/>
    <col min="10245" max="10474" width="9.140625" style="1"/>
    <col min="10475" max="10475" width="6.140625" style="1" customWidth="1"/>
    <col min="10476" max="10476" width="14.42578125" style="1" customWidth="1"/>
    <col min="10477" max="10477" width="18.42578125" style="1" customWidth="1"/>
    <col min="10478" max="10478" width="23" style="1" customWidth="1"/>
    <col min="10479" max="10479" width="25.28515625" style="1" customWidth="1"/>
    <col min="10480" max="10480" width="15" style="1" customWidth="1"/>
    <col min="10481" max="10481" width="9.140625" style="1" customWidth="1"/>
    <col min="10482" max="10482" width="10.5703125" style="1" customWidth="1"/>
    <col min="10483" max="10483" width="15" style="1" customWidth="1"/>
    <col min="10484" max="10484" width="13.42578125" style="1" customWidth="1"/>
    <col min="10485" max="10485" width="12" style="1" customWidth="1"/>
    <col min="10486" max="10486" width="33" style="1" customWidth="1"/>
    <col min="10487" max="10487" width="9.140625" style="1" customWidth="1"/>
    <col min="10488" max="10494" width="15.85546875" style="1" customWidth="1"/>
    <col min="10495" max="10495" width="15.42578125" style="1" customWidth="1"/>
    <col min="10496" max="10497" width="18.7109375" style="1" customWidth="1"/>
    <col min="10498" max="10498" width="15.7109375" style="1" customWidth="1"/>
    <col min="10499" max="10499" width="12.28515625" style="1" bestFit="1" customWidth="1"/>
    <col min="10500" max="10500" width="11.5703125" style="1" customWidth="1"/>
    <col min="10501" max="10730" width="9.140625" style="1"/>
    <col min="10731" max="10731" width="6.140625" style="1" customWidth="1"/>
    <col min="10732" max="10732" width="14.42578125" style="1" customWidth="1"/>
    <col min="10733" max="10733" width="18.42578125" style="1" customWidth="1"/>
    <col min="10734" max="10734" width="23" style="1" customWidth="1"/>
    <col min="10735" max="10735" width="25.28515625" style="1" customWidth="1"/>
    <col min="10736" max="10736" width="15" style="1" customWidth="1"/>
    <col min="10737" max="10737" width="9.140625" style="1" customWidth="1"/>
    <col min="10738" max="10738" width="10.5703125" style="1" customWidth="1"/>
    <col min="10739" max="10739" width="15" style="1" customWidth="1"/>
    <col min="10740" max="10740" width="13.42578125" style="1" customWidth="1"/>
    <col min="10741" max="10741" width="12" style="1" customWidth="1"/>
    <col min="10742" max="10742" width="33" style="1" customWidth="1"/>
    <col min="10743" max="10743" width="9.140625" style="1" customWidth="1"/>
    <col min="10744" max="10750" width="15.85546875" style="1" customWidth="1"/>
    <col min="10751" max="10751" width="15.42578125" style="1" customWidth="1"/>
    <col min="10752" max="10753" width="18.7109375" style="1" customWidth="1"/>
    <col min="10754" max="10754" width="15.7109375" style="1" customWidth="1"/>
    <col min="10755" max="10755" width="12.28515625" style="1" bestFit="1" customWidth="1"/>
    <col min="10756" max="10756" width="11.5703125" style="1" customWidth="1"/>
    <col min="10757" max="10986" width="9.140625" style="1"/>
    <col min="10987" max="10987" width="6.140625" style="1" customWidth="1"/>
    <col min="10988" max="10988" width="14.42578125" style="1" customWidth="1"/>
    <col min="10989" max="10989" width="18.42578125" style="1" customWidth="1"/>
    <col min="10990" max="10990" width="23" style="1" customWidth="1"/>
    <col min="10991" max="10991" width="25.28515625" style="1" customWidth="1"/>
    <col min="10992" max="10992" width="15" style="1" customWidth="1"/>
    <col min="10993" max="10993" width="9.140625" style="1" customWidth="1"/>
    <col min="10994" max="10994" width="10.5703125" style="1" customWidth="1"/>
    <col min="10995" max="10995" width="15" style="1" customWidth="1"/>
    <col min="10996" max="10996" width="13.42578125" style="1" customWidth="1"/>
    <col min="10997" max="10997" width="12" style="1" customWidth="1"/>
    <col min="10998" max="10998" width="33" style="1" customWidth="1"/>
    <col min="10999" max="10999" width="9.140625" style="1" customWidth="1"/>
    <col min="11000" max="11006" width="15.85546875" style="1" customWidth="1"/>
    <col min="11007" max="11007" width="15.42578125" style="1" customWidth="1"/>
    <col min="11008" max="11009" width="18.7109375" style="1" customWidth="1"/>
    <col min="11010" max="11010" width="15.7109375" style="1" customWidth="1"/>
    <col min="11011" max="11011" width="12.28515625" style="1" bestFit="1" customWidth="1"/>
    <col min="11012" max="11012" width="11.5703125" style="1" customWidth="1"/>
    <col min="11013" max="11242" width="9.140625" style="1"/>
    <col min="11243" max="11243" width="6.140625" style="1" customWidth="1"/>
    <col min="11244" max="11244" width="14.42578125" style="1" customWidth="1"/>
    <col min="11245" max="11245" width="18.42578125" style="1" customWidth="1"/>
    <col min="11246" max="11246" width="23" style="1" customWidth="1"/>
    <col min="11247" max="11247" width="25.28515625" style="1" customWidth="1"/>
    <col min="11248" max="11248" width="15" style="1" customWidth="1"/>
    <col min="11249" max="11249" width="9.140625" style="1" customWidth="1"/>
    <col min="11250" max="11250" width="10.5703125" style="1" customWidth="1"/>
    <col min="11251" max="11251" width="15" style="1" customWidth="1"/>
    <col min="11252" max="11252" width="13.42578125" style="1" customWidth="1"/>
    <col min="11253" max="11253" width="12" style="1" customWidth="1"/>
    <col min="11254" max="11254" width="33" style="1" customWidth="1"/>
    <col min="11255" max="11255" width="9.140625" style="1" customWidth="1"/>
    <col min="11256" max="11262" width="15.85546875" style="1" customWidth="1"/>
    <col min="11263" max="11263" width="15.42578125" style="1" customWidth="1"/>
    <col min="11264" max="11265" width="18.7109375" style="1" customWidth="1"/>
    <col min="11266" max="11266" width="15.7109375" style="1" customWidth="1"/>
    <col min="11267" max="11267" width="12.28515625" style="1" bestFit="1" customWidth="1"/>
    <col min="11268" max="11268" width="11.5703125" style="1" customWidth="1"/>
    <col min="11269" max="11498" width="9.140625" style="1"/>
    <col min="11499" max="11499" width="6.140625" style="1" customWidth="1"/>
    <col min="11500" max="11500" width="14.42578125" style="1" customWidth="1"/>
    <col min="11501" max="11501" width="18.42578125" style="1" customWidth="1"/>
    <col min="11502" max="11502" width="23" style="1" customWidth="1"/>
    <col min="11503" max="11503" width="25.28515625" style="1" customWidth="1"/>
    <col min="11504" max="11504" width="15" style="1" customWidth="1"/>
    <col min="11505" max="11505" width="9.140625" style="1" customWidth="1"/>
    <col min="11506" max="11506" width="10.5703125" style="1" customWidth="1"/>
    <col min="11507" max="11507" width="15" style="1" customWidth="1"/>
    <col min="11508" max="11508" width="13.42578125" style="1" customWidth="1"/>
    <col min="11509" max="11509" width="12" style="1" customWidth="1"/>
    <col min="11510" max="11510" width="33" style="1" customWidth="1"/>
    <col min="11511" max="11511" width="9.140625" style="1" customWidth="1"/>
    <col min="11512" max="11518" width="15.85546875" style="1" customWidth="1"/>
    <col min="11519" max="11519" width="15.42578125" style="1" customWidth="1"/>
    <col min="11520" max="11521" width="18.7109375" style="1" customWidth="1"/>
    <col min="11522" max="11522" width="15.7109375" style="1" customWidth="1"/>
    <col min="11523" max="11523" width="12.28515625" style="1" bestFit="1" customWidth="1"/>
    <col min="11524" max="11524" width="11.5703125" style="1" customWidth="1"/>
    <col min="11525" max="11754" width="9.140625" style="1"/>
    <col min="11755" max="11755" width="6.140625" style="1" customWidth="1"/>
    <col min="11756" max="11756" width="14.42578125" style="1" customWidth="1"/>
    <col min="11757" max="11757" width="18.42578125" style="1" customWidth="1"/>
    <col min="11758" max="11758" width="23" style="1" customWidth="1"/>
    <col min="11759" max="11759" width="25.28515625" style="1" customWidth="1"/>
    <col min="11760" max="11760" width="15" style="1" customWidth="1"/>
    <col min="11761" max="11761" width="9.140625" style="1" customWidth="1"/>
    <col min="11762" max="11762" width="10.5703125" style="1" customWidth="1"/>
    <col min="11763" max="11763" width="15" style="1" customWidth="1"/>
    <col min="11764" max="11764" width="13.42578125" style="1" customWidth="1"/>
    <col min="11765" max="11765" width="12" style="1" customWidth="1"/>
    <col min="11766" max="11766" width="33" style="1" customWidth="1"/>
    <col min="11767" max="11767" width="9.140625" style="1" customWidth="1"/>
    <col min="11768" max="11774" width="15.85546875" style="1" customWidth="1"/>
    <col min="11775" max="11775" width="15.42578125" style="1" customWidth="1"/>
    <col min="11776" max="11777" width="18.7109375" style="1" customWidth="1"/>
    <col min="11778" max="11778" width="15.7109375" style="1" customWidth="1"/>
    <col min="11779" max="11779" width="12.28515625" style="1" bestFit="1" customWidth="1"/>
    <col min="11780" max="11780" width="11.5703125" style="1" customWidth="1"/>
    <col min="11781" max="12010" width="9.140625" style="1"/>
    <col min="12011" max="12011" width="6.140625" style="1" customWidth="1"/>
    <col min="12012" max="12012" width="14.42578125" style="1" customWidth="1"/>
    <col min="12013" max="12013" width="18.42578125" style="1" customWidth="1"/>
    <col min="12014" max="12014" width="23" style="1" customWidth="1"/>
    <col min="12015" max="12015" width="25.28515625" style="1" customWidth="1"/>
    <col min="12016" max="12016" width="15" style="1" customWidth="1"/>
    <col min="12017" max="12017" width="9.140625" style="1" customWidth="1"/>
    <col min="12018" max="12018" width="10.5703125" style="1" customWidth="1"/>
    <col min="12019" max="12019" width="15" style="1" customWidth="1"/>
    <col min="12020" max="12020" width="13.42578125" style="1" customWidth="1"/>
    <col min="12021" max="12021" width="12" style="1" customWidth="1"/>
    <col min="12022" max="12022" width="33" style="1" customWidth="1"/>
    <col min="12023" max="12023" width="9.140625" style="1" customWidth="1"/>
    <col min="12024" max="12030" width="15.85546875" style="1" customWidth="1"/>
    <col min="12031" max="12031" width="15.42578125" style="1" customWidth="1"/>
    <col min="12032" max="12033" width="18.7109375" style="1" customWidth="1"/>
    <col min="12034" max="12034" width="15.7109375" style="1" customWidth="1"/>
    <col min="12035" max="12035" width="12.28515625" style="1" bestFit="1" customWidth="1"/>
    <col min="12036" max="12036" width="11.5703125" style="1" customWidth="1"/>
    <col min="12037" max="12266" width="9.140625" style="1"/>
    <col min="12267" max="12267" width="6.140625" style="1" customWidth="1"/>
    <col min="12268" max="12268" width="14.42578125" style="1" customWidth="1"/>
    <col min="12269" max="12269" width="18.42578125" style="1" customWidth="1"/>
    <col min="12270" max="12270" width="23" style="1" customWidth="1"/>
    <col min="12271" max="12271" width="25.28515625" style="1" customWidth="1"/>
    <col min="12272" max="12272" width="15" style="1" customWidth="1"/>
    <col min="12273" max="12273" width="9.140625" style="1" customWidth="1"/>
    <col min="12274" max="12274" width="10.5703125" style="1" customWidth="1"/>
    <col min="12275" max="12275" width="15" style="1" customWidth="1"/>
    <col min="12276" max="12276" width="13.42578125" style="1" customWidth="1"/>
    <col min="12277" max="12277" width="12" style="1" customWidth="1"/>
    <col min="12278" max="12278" width="33" style="1" customWidth="1"/>
    <col min="12279" max="12279" width="9.140625" style="1" customWidth="1"/>
    <col min="12280" max="12286" width="15.85546875" style="1" customWidth="1"/>
    <col min="12287" max="12287" width="15.42578125" style="1" customWidth="1"/>
    <col min="12288" max="12289" width="18.7109375" style="1" customWidth="1"/>
    <col min="12290" max="12290" width="15.7109375" style="1" customWidth="1"/>
    <col min="12291" max="12291" width="12.28515625" style="1" bestFit="1" customWidth="1"/>
    <col min="12292" max="12292" width="11.5703125" style="1" customWidth="1"/>
    <col min="12293" max="12522" width="9.140625" style="1"/>
    <col min="12523" max="12523" width="6.140625" style="1" customWidth="1"/>
    <col min="12524" max="12524" width="14.42578125" style="1" customWidth="1"/>
    <col min="12525" max="12525" width="18.42578125" style="1" customWidth="1"/>
    <col min="12526" max="12526" width="23" style="1" customWidth="1"/>
    <col min="12527" max="12527" width="25.28515625" style="1" customWidth="1"/>
    <col min="12528" max="12528" width="15" style="1" customWidth="1"/>
    <col min="12529" max="12529" width="9.140625" style="1" customWidth="1"/>
    <col min="12530" max="12530" width="10.5703125" style="1" customWidth="1"/>
    <col min="12531" max="12531" width="15" style="1" customWidth="1"/>
    <col min="12532" max="12532" width="13.42578125" style="1" customWidth="1"/>
    <col min="12533" max="12533" width="12" style="1" customWidth="1"/>
    <col min="12534" max="12534" width="33" style="1" customWidth="1"/>
    <col min="12535" max="12535" width="9.140625" style="1" customWidth="1"/>
    <col min="12536" max="12542" width="15.85546875" style="1" customWidth="1"/>
    <col min="12543" max="12543" width="15.42578125" style="1" customWidth="1"/>
    <col min="12544" max="12545" width="18.7109375" style="1" customWidth="1"/>
    <col min="12546" max="12546" width="15.7109375" style="1" customWidth="1"/>
    <col min="12547" max="12547" width="12.28515625" style="1" bestFit="1" customWidth="1"/>
    <col min="12548" max="12548" width="11.5703125" style="1" customWidth="1"/>
    <col min="12549" max="12778" width="9.140625" style="1"/>
    <col min="12779" max="12779" width="6.140625" style="1" customWidth="1"/>
    <col min="12780" max="12780" width="14.42578125" style="1" customWidth="1"/>
    <col min="12781" max="12781" width="18.42578125" style="1" customWidth="1"/>
    <col min="12782" max="12782" width="23" style="1" customWidth="1"/>
    <col min="12783" max="12783" width="25.28515625" style="1" customWidth="1"/>
    <col min="12784" max="12784" width="15" style="1" customWidth="1"/>
    <col min="12785" max="12785" width="9.140625" style="1" customWidth="1"/>
    <col min="12786" max="12786" width="10.5703125" style="1" customWidth="1"/>
    <col min="12787" max="12787" width="15" style="1" customWidth="1"/>
    <col min="12788" max="12788" width="13.42578125" style="1" customWidth="1"/>
    <col min="12789" max="12789" width="12" style="1" customWidth="1"/>
    <col min="12790" max="12790" width="33" style="1" customWidth="1"/>
    <col min="12791" max="12791" width="9.140625" style="1" customWidth="1"/>
    <col min="12792" max="12798" width="15.85546875" style="1" customWidth="1"/>
    <col min="12799" max="12799" width="15.42578125" style="1" customWidth="1"/>
    <col min="12800" max="12801" width="18.7109375" style="1" customWidth="1"/>
    <col min="12802" max="12802" width="15.7109375" style="1" customWidth="1"/>
    <col min="12803" max="12803" width="12.28515625" style="1" bestFit="1" customWidth="1"/>
    <col min="12804" max="12804" width="11.5703125" style="1" customWidth="1"/>
    <col min="12805" max="13034" width="9.140625" style="1"/>
    <col min="13035" max="13035" width="6.140625" style="1" customWidth="1"/>
    <col min="13036" max="13036" width="14.42578125" style="1" customWidth="1"/>
    <col min="13037" max="13037" width="18.42578125" style="1" customWidth="1"/>
    <col min="13038" max="13038" width="23" style="1" customWidth="1"/>
    <col min="13039" max="13039" width="25.28515625" style="1" customWidth="1"/>
    <col min="13040" max="13040" width="15" style="1" customWidth="1"/>
    <col min="13041" max="13041" width="9.140625" style="1" customWidth="1"/>
    <col min="13042" max="13042" width="10.5703125" style="1" customWidth="1"/>
    <col min="13043" max="13043" width="15" style="1" customWidth="1"/>
    <col min="13044" max="13044" width="13.42578125" style="1" customWidth="1"/>
    <col min="13045" max="13045" width="12" style="1" customWidth="1"/>
    <col min="13046" max="13046" width="33" style="1" customWidth="1"/>
    <col min="13047" max="13047" width="9.140625" style="1" customWidth="1"/>
    <col min="13048" max="13054" width="15.85546875" style="1" customWidth="1"/>
    <col min="13055" max="13055" width="15.42578125" style="1" customWidth="1"/>
    <col min="13056" max="13057" width="18.7109375" style="1" customWidth="1"/>
    <col min="13058" max="13058" width="15.7109375" style="1" customWidth="1"/>
    <col min="13059" max="13059" width="12.28515625" style="1" bestFit="1" customWidth="1"/>
    <col min="13060" max="13060" width="11.5703125" style="1" customWidth="1"/>
    <col min="13061" max="13290" width="9.140625" style="1"/>
    <col min="13291" max="13291" width="6.140625" style="1" customWidth="1"/>
    <col min="13292" max="13292" width="14.42578125" style="1" customWidth="1"/>
    <col min="13293" max="13293" width="18.42578125" style="1" customWidth="1"/>
    <col min="13294" max="13294" width="23" style="1" customWidth="1"/>
    <col min="13295" max="13295" width="25.28515625" style="1" customWidth="1"/>
    <col min="13296" max="13296" width="15" style="1" customWidth="1"/>
    <col min="13297" max="13297" width="9.140625" style="1" customWidth="1"/>
    <col min="13298" max="13298" width="10.5703125" style="1" customWidth="1"/>
    <col min="13299" max="13299" width="15" style="1" customWidth="1"/>
    <col min="13300" max="13300" width="13.42578125" style="1" customWidth="1"/>
    <col min="13301" max="13301" width="12" style="1" customWidth="1"/>
    <col min="13302" max="13302" width="33" style="1" customWidth="1"/>
    <col min="13303" max="13303" width="9.140625" style="1" customWidth="1"/>
    <col min="13304" max="13310" width="15.85546875" style="1" customWidth="1"/>
    <col min="13311" max="13311" width="15.42578125" style="1" customWidth="1"/>
    <col min="13312" max="13313" width="18.7109375" style="1" customWidth="1"/>
    <col min="13314" max="13314" width="15.7109375" style="1" customWidth="1"/>
    <col min="13315" max="13315" width="12.28515625" style="1" bestFit="1" customWidth="1"/>
    <col min="13316" max="13316" width="11.5703125" style="1" customWidth="1"/>
    <col min="13317" max="13546" width="9.140625" style="1"/>
    <col min="13547" max="13547" width="6.140625" style="1" customWidth="1"/>
    <col min="13548" max="13548" width="14.42578125" style="1" customWidth="1"/>
    <col min="13549" max="13549" width="18.42578125" style="1" customWidth="1"/>
    <col min="13550" max="13550" width="23" style="1" customWidth="1"/>
    <col min="13551" max="13551" width="25.28515625" style="1" customWidth="1"/>
    <col min="13552" max="13552" width="15" style="1" customWidth="1"/>
    <col min="13553" max="13553" width="9.140625" style="1" customWidth="1"/>
    <col min="13554" max="13554" width="10.5703125" style="1" customWidth="1"/>
    <col min="13555" max="13555" width="15" style="1" customWidth="1"/>
    <col min="13556" max="13556" width="13.42578125" style="1" customWidth="1"/>
    <col min="13557" max="13557" width="12" style="1" customWidth="1"/>
    <col min="13558" max="13558" width="33" style="1" customWidth="1"/>
    <col min="13559" max="13559" width="9.140625" style="1" customWidth="1"/>
    <col min="13560" max="13566" width="15.85546875" style="1" customWidth="1"/>
    <col min="13567" max="13567" width="15.42578125" style="1" customWidth="1"/>
    <col min="13568" max="13569" width="18.7109375" style="1" customWidth="1"/>
    <col min="13570" max="13570" width="15.7109375" style="1" customWidth="1"/>
    <col min="13571" max="13571" width="12.28515625" style="1" bestFit="1" customWidth="1"/>
    <col min="13572" max="13572" width="11.5703125" style="1" customWidth="1"/>
    <col min="13573" max="13802" width="9.140625" style="1"/>
    <col min="13803" max="13803" width="6.140625" style="1" customWidth="1"/>
    <col min="13804" max="13804" width="14.42578125" style="1" customWidth="1"/>
    <col min="13805" max="13805" width="18.42578125" style="1" customWidth="1"/>
    <col min="13806" max="13806" width="23" style="1" customWidth="1"/>
    <col min="13807" max="13807" width="25.28515625" style="1" customWidth="1"/>
    <col min="13808" max="13808" width="15" style="1" customWidth="1"/>
    <col min="13809" max="13809" width="9.140625" style="1" customWidth="1"/>
    <col min="13810" max="13810" width="10.5703125" style="1" customWidth="1"/>
    <col min="13811" max="13811" width="15" style="1" customWidth="1"/>
    <col min="13812" max="13812" width="13.42578125" style="1" customWidth="1"/>
    <col min="13813" max="13813" width="12" style="1" customWidth="1"/>
    <col min="13814" max="13814" width="33" style="1" customWidth="1"/>
    <col min="13815" max="13815" width="9.140625" style="1" customWidth="1"/>
    <col min="13816" max="13822" width="15.85546875" style="1" customWidth="1"/>
    <col min="13823" max="13823" width="15.42578125" style="1" customWidth="1"/>
    <col min="13824" max="13825" width="18.7109375" style="1" customWidth="1"/>
    <col min="13826" max="13826" width="15.7109375" style="1" customWidth="1"/>
    <col min="13827" max="13827" width="12.28515625" style="1" bestFit="1" customWidth="1"/>
    <col min="13828" max="13828" width="11.5703125" style="1" customWidth="1"/>
    <col min="13829" max="14058" width="9.140625" style="1"/>
    <col min="14059" max="14059" width="6.140625" style="1" customWidth="1"/>
    <col min="14060" max="14060" width="14.42578125" style="1" customWidth="1"/>
    <col min="14061" max="14061" width="18.42578125" style="1" customWidth="1"/>
    <col min="14062" max="14062" width="23" style="1" customWidth="1"/>
    <col min="14063" max="14063" width="25.28515625" style="1" customWidth="1"/>
    <col min="14064" max="14064" width="15" style="1" customWidth="1"/>
    <col min="14065" max="14065" width="9.140625" style="1" customWidth="1"/>
    <col min="14066" max="14066" width="10.5703125" style="1" customWidth="1"/>
    <col min="14067" max="14067" width="15" style="1" customWidth="1"/>
    <col min="14068" max="14068" width="13.42578125" style="1" customWidth="1"/>
    <col min="14069" max="14069" width="12" style="1" customWidth="1"/>
    <col min="14070" max="14070" width="33" style="1" customWidth="1"/>
    <col min="14071" max="14071" width="9.140625" style="1" customWidth="1"/>
    <col min="14072" max="14078" width="15.85546875" style="1" customWidth="1"/>
    <col min="14079" max="14079" width="15.42578125" style="1" customWidth="1"/>
    <col min="14080" max="14081" width="18.7109375" style="1" customWidth="1"/>
    <col min="14082" max="14082" width="15.7109375" style="1" customWidth="1"/>
    <col min="14083" max="14083" width="12.28515625" style="1" bestFit="1" customWidth="1"/>
    <col min="14084" max="14084" width="11.5703125" style="1" customWidth="1"/>
    <col min="14085" max="14314" width="9.140625" style="1"/>
    <col min="14315" max="14315" width="6.140625" style="1" customWidth="1"/>
    <col min="14316" max="14316" width="14.42578125" style="1" customWidth="1"/>
    <col min="14317" max="14317" width="18.42578125" style="1" customWidth="1"/>
    <col min="14318" max="14318" width="23" style="1" customWidth="1"/>
    <col min="14319" max="14319" width="25.28515625" style="1" customWidth="1"/>
    <col min="14320" max="14320" width="15" style="1" customWidth="1"/>
    <col min="14321" max="14321" width="9.140625" style="1" customWidth="1"/>
    <col min="14322" max="14322" width="10.5703125" style="1" customWidth="1"/>
    <col min="14323" max="14323" width="15" style="1" customWidth="1"/>
    <col min="14324" max="14324" width="13.42578125" style="1" customWidth="1"/>
    <col min="14325" max="14325" width="12" style="1" customWidth="1"/>
    <col min="14326" max="14326" width="33" style="1" customWidth="1"/>
    <col min="14327" max="14327" width="9.140625" style="1" customWidth="1"/>
    <col min="14328" max="14334" width="15.85546875" style="1" customWidth="1"/>
    <col min="14335" max="14335" width="15.42578125" style="1" customWidth="1"/>
    <col min="14336" max="14337" width="18.7109375" style="1" customWidth="1"/>
    <col min="14338" max="14338" width="15.7109375" style="1" customWidth="1"/>
    <col min="14339" max="14339" width="12.28515625" style="1" bestFit="1" customWidth="1"/>
    <col min="14340" max="14340" width="11.5703125" style="1" customWidth="1"/>
    <col min="14341" max="14570" width="9.140625" style="1"/>
    <col min="14571" max="14571" width="6.140625" style="1" customWidth="1"/>
    <col min="14572" max="14572" width="14.42578125" style="1" customWidth="1"/>
    <col min="14573" max="14573" width="18.42578125" style="1" customWidth="1"/>
    <col min="14574" max="14574" width="23" style="1" customWidth="1"/>
    <col min="14575" max="14575" width="25.28515625" style="1" customWidth="1"/>
    <col min="14576" max="14576" width="15" style="1" customWidth="1"/>
    <col min="14577" max="14577" width="9.140625" style="1" customWidth="1"/>
    <col min="14578" max="14578" width="10.5703125" style="1" customWidth="1"/>
    <col min="14579" max="14579" width="15" style="1" customWidth="1"/>
    <col min="14580" max="14580" width="13.42578125" style="1" customWidth="1"/>
    <col min="14581" max="14581" width="12" style="1" customWidth="1"/>
    <col min="14582" max="14582" width="33" style="1" customWidth="1"/>
    <col min="14583" max="14583" width="9.140625" style="1" customWidth="1"/>
    <col min="14584" max="14590" width="15.85546875" style="1" customWidth="1"/>
    <col min="14591" max="14591" width="15.42578125" style="1" customWidth="1"/>
    <col min="14592" max="14593" width="18.7109375" style="1" customWidth="1"/>
    <col min="14594" max="14594" width="15.7109375" style="1" customWidth="1"/>
    <col min="14595" max="14595" width="12.28515625" style="1" bestFit="1" customWidth="1"/>
    <col min="14596" max="14596" width="11.5703125" style="1" customWidth="1"/>
    <col min="14597" max="14826" width="9.140625" style="1"/>
    <col min="14827" max="14827" width="6.140625" style="1" customWidth="1"/>
    <col min="14828" max="14828" width="14.42578125" style="1" customWidth="1"/>
    <col min="14829" max="14829" width="18.42578125" style="1" customWidth="1"/>
    <col min="14830" max="14830" width="23" style="1" customWidth="1"/>
    <col min="14831" max="14831" width="25.28515625" style="1" customWidth="1"/>
    <col min="14832" max="14832" width="15" style="1" customWidth="1"/>
    <col min="14833" max="14833" width="9.140625" style="1" customWidth="1"/>
    <col min="14834" max="14834" width="10.5703125" style="1" customWidth="1"/>
    <col min="14835" max="14835" width="15" style="1" customWidth="1"/>
    <col min="14836" max="14836" width="13.42578125" style="1" customWidth="1"/>
    <col min="14837" max="14837" width="12" style="1" customWidth="1"/>
    <col min="14838" max="14838" width="33" style="1" customWidth="1"/>
    <col min="14839" max="14839" width="9.140625" style="1" customWidth="1"/>
    <col min="14840" max="14846" width="15.85546875" style="1" customWidth="1"/>
    <col min="14847" max="14847" width="15.42578125" style="1" customWidth="1"/>
    <col min="14848" max="14849" width="18.7109375" style="1" customWidth="1"/>
    <col min="14850" max="14850" width="15.7109375" style="1" customWidth="1"/>
    <col min="14851" max="14851" width="12.28515625" style="1" bestFit="1" customWidth="1"/>
    <col min="14852" max="14852" width="11.5703125" style="1" customWidth="1"/>
    <col min="14853" max="15082" width="9.140625" style="1"/>
    <col min="15083" max="15083" width="6.140625" style="1" customWidth="1"/>
    <col min="15084" max="15084" width="14.42578125" style="1" customWidth="1"/>
    <col min="15085" max="15085" width="18.42578125" style="1" customWidth="1"/>
    <col min="15086" max="15086" width="23" style="1" customWidth="1"/>
    <col min="15087" max="15087" width="25.28515625" style="1" customWidth="1"/>
    <col min="15088" max="15088" width="15" style="1" customWidth="1"/>
    <col min="15089" max="15089" width="9.140625" style="1" customWidth="1"/>
    <col min="15090" max="15090" width="10.5703125" style="1" customWidth="1"/>
    <col min="15091" max="15091" width="15" style="1" customWidth="1"/>
    <col min="15092" max="15092" width="13.42578125" style="1" customWidth="1"/>
    <col min="15093" max="15093" width="12" style="1" customWidth="1"/>
    <col min="15094" max="15094" width="33" style="1" customWidth="1"/>
    <col min="15095" max="15095" width="9.140625" style="1" customWidth="1"/>
    <col min="15096" max="15102" width="15.85546875" style="1" customWidth="1"/>
    <col min="15103" max="15103" width="15.42578125" style="1" customWidth="1"/>
    <col min="15104" max="15105" width="18.7109375" style="1" customWidth="1"/>
    <col min="15106" max="15106" width="15.7109375" style="1" customWidth="1"/>
    <col min="15107" max="15107" width="12.28515625" style="1" bestFit="1" customWidth="1"/>
    <col min="15108" max="15108" width="11.5703125" style="1" customWidth="1"/>
    <col min="15109" max="15338" width="9.140625" style="1"/>
    <col min="15339" max="15339" width="6.140625" style="1" customWidth="1"/>
    <col min="15340" max="15340" width="14.42578125" style="1" customWidth="1"/>
    <col min="15341" max="15341" width="18.42578125" style="1" customWidth="1"/>
    <col min="15342" max="15342" width="23" style="1" customWidth="1"/>
    <col min="15343" max="15343" width="25.28515625" style="1" customWidth="1"/>
    <col min="15344" max="15344" width="15" style="1" customWidth="1"/>
    <col min="15345" max="15345" width="9.140625" style="1" customWidth="1"/>
    <col min="15346" max="15346" width="10.5703125" style="1" customWidth="1"/>
    <col min="15347" max="15347" width="15" style="1" customWidth="1"/>
    <col min="15348" max="15348" width="13.42578125" style="1" customWidth="1"/>
    <col min="15349" max="15349" width="12" style="1" customWidth="1"/>
    <col min="15350" max="15350" width="33" style="1" customWidth="1"/>
    <col min="15351" max="15351" width="9.140625" style="1" customWidth="1"/>
    <col min="15352" max="15358" width="15.85546875" style="1" customWidth="1"/>
    <col min="15359" max="15359" width="15.42578125" style="1" customWidth="1"/>
    <col min="15360" max="15361" width="18.7109375" style="1" customWidth="1"/>
    <col min="15362" max="15362" width="15.7109375" style="1" customWidth="1"/>
    <col min="15363" max="15363" width="12.28515625" style="1" bestFit="1" customWidth="1"/>
    <col min="15364" max="15364" width="11.5703125" style="1" customWidth="1"/>
    <col min="15365" max="15594" width="9.140625" style="1"/>
    <col min="15595" max="15595" width="6.140625" style="1" customWidth="1"/>
    <col min="15596" max="15596" width="14.42578125" style="1" customWidth="1"/>
    <col min="15597" max="15597" width="18.42578125" style="1" customWidth="1"/>
    <col min="15598" max="15598" width="23" style="1" customWidth="1"/>
    <col min="15599" max="15599" width="25.28515625" style="1" customWidth="1"/>
    <col min="15600" max="15600" width="15" style="1" customWidth="1"/>
    <col min="15601" max="15601" width="9.140625" style="1" customWidth="1"/>
    <col min="15602" max="15602" width="10.5703125" style="1" customWidth="1"/>
    <col min="15603" max="15603" width="15" style="1" customWidth="1"/>
    <col min="15604" max="15604" width="13.42578125" style="1" customWidth="1"/>
    <col min="15605" max="15605" width="12" style="1" customWidth="1"/>
    <col min="15606" max="15606" width="33" style="1" customWidth="1"/>
    <col min="15607" max="15607" width="9.140625" style="1" customWidth="1"/>
    <col min="15608" max="15614" width="15.85546875" style="1" customWidth="1"/>
    <col min="15615" max="15615" width="15.42578125" style="1" customWidth="1"/>
    <col min="15616" max="15617" width="18.7109375" style="1" customWidth="1"/>
    <col min="15618" max="15618" width="15.7109375" style="1" customWidth="1"/>
    <col min="15619" max="15619" width="12.28515625" style="1" bestFit="1" customWidth="1"/>
    <col min="15620" max="15620" width="11.5703125" style="1" customWidth="1"/>
    <col min="15621" max="15850" width="9.140625" style="1"/>
    <col min="15851" max="15851" width="6.140625" style="1" customWidth="1"/>
    <col min="15852" max="15852" width="14.42578125" style="1" customWidth="1"/>
    <col min="15853" max="15853" width="18.42578125" style="1" customWidth="1"/>
    <col min="15854" max="15854" width="23" style="1" customWidth="1"/>
    <col min="15855" max="15855" width="25.28515625" style="1" customWidth="1"/>
    <col min="15856" max="15856" width="15" style="1" customWidth="1"/>
    <col min="15857" max="15857" width="9.140625" style="1" customWidth="1"/>
    <col min="15858" max="15858" width="10.5703125" style="1" customWidth="1"/>
    <col min="15859" max="15859" width="15" style="1" customWidth="1"/>
    <col min="15860" max="15860" width="13.42578125" style="1" customWidth="1"/>
    <col min="15861" max="15861" width="12" style="1" customWidth="1"/>
    <col min="15862" max="15862" width="33" style="1" customWidth="1"/>
    <col min="15863" max="15863" width="9.140625" style="1" customWidth="1"/>
    <col min="15864" max="15870" width="15.85546875" style="1" customWidth="1"/>
    <col min="15871" max="15871" width="15.42578125" style="1" customWidth="1"/>
    <col min="15872" max="15873" width="18.7109375" style="1" customWidth="1"/>
    <col min="15874" max="15874" width="15.7109375" style="1" customWidth="1"/>
    <col min="15875" max="15875" width="12.28515625" style="1" bestFit="1" customWidth="1"/>
    <col min="15876" max="15876" width="11.5703125" style="1" customWidth="1"/>
    <col min="15877" max="16106" width="9.140625" style="1"/>
    <col min="16107" max="16107" width="6.140625" style="1" customWidth="1"/>
    <col min="16108" max="16108" width="14.42578125" style="1" customWidth="1"/>
    <col min="16109" max="16109" width="18.42578125" style="1" customWidth="1"/>
    <col min="16110" max="16110" width="23" style="1" customWidth="1"/>
    <col min="16111" max="16111" width="25.28515625" style="1" customWidth="1"/>
    <col min="16112" max="16112" width="15" style="1" customWidth="1"/>
    <col min="16113" max="16113" width="9.140625" style="1" customWidth="1"/>
    <col min="16114" max="16114" width="10.5703125" style="1" customWidth="1"/>
    <col min="16115" max="16115" width="15" style="1" customWidth="1"/>
    <col min="16116" max="16116" width="13.42578125" style="1" customWidth="1"/>
    <col min="16117" max="16117" width="12" style="1" customWidth="1"/>
    <col min="16118" max="16118" width="33" style="1" customWidth="1"/>
    <col min="16119" max="16119" width="9.140625" style="1" customWidth="1"/>
    <col min="16120" max="16126" width="15.85546875" style="1" customWidth="1"/>
    <col min="16127" max="16127" width="15.42578125" style="1" customWidth="1"/>
    <col min="16128" max="16129" width="18.7109375" style="1" customWidth="1"/>
    <col min="16130" max="16130" width="15.7109375" style="1" customWidth="1"/>
    <col min="16131" max="16131" width="12.28515625" style="1" bestFit="1" customWidth="1"/>
    <col min="16132" max="16132" width="11.5703125" style="1" customWidth="1"/>
    <col min="16133" max="16384" width="9.140625" style="1"/>
  </cols>
  <sheetData>
    <row r="1" spans="1:26" ht="31.5" customHeight="1" x14ac:dyDescent="0.2">
      <c r="L1" s="119" t="s">
        <v>0</v>
      </c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6" x14ac:dyDescent="0.2">
      <c r="B2" s="2" t="s">
        <v>1</v>
      </c>
      <c r="D2" s="2"/>
      <c r="E2" s="2"/>
      <c r="F2" s="2"/>
    </row>
    <row r="3" spans="1:26" s="3" customFormat="1" ht="12.75" customHeight="1" x14ac:dyDescent="0.2">
      <c r="B3" s="4" t="s">
        <v>2</v>
      </c>
    </row>
    <row r="4" spans="1:26" s="3" customFormat="1" ht="12.75" customHeight="1" x14ac:dyDescent="0.2">
      <c r="B4" s="4" t="s">
        <v>3</v>
      </c>
    </row>
    <row r="5" spans="1:26" s="3" customFormat="1" ht="12.75" customHeight="1" x14ac:dyDescent="0.2">
      <c r="B5" s="4" t="s">
        <v>4</v>
      </c>
    </row>
    <row r="6" spans="1:26" s="3" customFormat="1" ht="12.75" customHeight="1" x14ac:dyDescent="0.2">
      <c r="B6" s="4" t="s">
        <v>5</v>
      </c>
    </row>
    <row r="7" spans="1:26" s="3" customFormat="1" ht="12.75" customHeight="1" x14ac:dyDescent="0.2">
      <c r="B7" s="4" t="s">
        <v>6</v>
      </c>
    </row>
    <row r="8" spans="1:26" ht="12.75" x14ac:dyDescent="0.2">
      <c r="B8" s="4" t="s">
        <v>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6" ht="12.75" x14ac:dyDescent="0.2">
      <c r="B9" s="4"/>
      <c r="D9" s="6"/>
      <c r="E9" s="6"/>
      <c r="F9" s="6"/>
      <c r="G9" s="6"/>
      <c r="H9" s="6"/>
      <c r="I9" s="6"/>
      <c r="J9" s="6"/>
      <c r="K9" s="7" t="s">
        <v>639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8" customFormat="1" x14ac:dyDescent="0.25"/>
    <row r="11" spans="1:26" s="9" customFormat="1" ht="67.5" customHeight="1" x14ac:dyDescent="0.25">
      <c r="A11" s="111" t="s">
        <v>8</v>
      </c>
      <c r="B11" s="111" t="s">
        <v>9</v>
      </c>
      <c r="C11" s="111" t="s">
        <v>10</v>
      </c>
      <c r="D11" s="111" t="s">
        <v>11</v>
      </c>
      <c r="E11" s="111" t="s">
        <v>12</v>
      </c>
      <c r="F11" s="111" t="s">
        <v>13</v>
      </c>
      <c r="G11" s="111" t="s">
        <v>14</v>
      </c>
      <c r="H11" s="111" t="s">
        <v>15</v>
      </c>
      <c r="I11" s="111" t="s">
        <v>16</v>
      </c>
      <c r="J11" s="111" t="s">
        <v>17</v>
      </c>
      <c r="K11" s="111" t="s">
        <v>18</v>
      </c>
      <c r="L11" s="111" t="s">
        <v>19</v>
      </c>
      <c r="M11" s="111" t="s">
        <v>20</v>
      </c>
      <c r="N11" s="116" t="s">
        <v>21</v>
      </c>
      <c r="O11" s="117"/>
      <c r="P11" s="117"/>
      <c r="Q11" s="117"/>
      <c r="R11" s="117"/>
      <c r="S11" s="117"/>
      <c r="T11" s="118"/>
      <c r="U11" s="111" t="s">
        <v>22</v>
      </c>
      <c r="V11" s="111" t="s">
        <v>23</v>
      </c>
      <c r="W11" s="111" t="s">
        <v>24</v>
      </c>
      <c r="X11" s="111" t="s">
        <v>25</v>
      </c>
      <c r="Y11" s="111" t="s">
        <v>26</v>
      </c>
      <c r="Z11" s="111" t="s">
        <v>27</v>
      </c>
    </row>
    <row r="12" spans="1:26" s="11" customFormat="1" ht="37.5" customHeight="1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" t="s">
        <v>28</v>
      </c>
      <c r="O12" s="10" t="s">
        <v>29</v>
      </c>
      <c r="P12" s="10" t="s">
        <v>30</v>
      </c>
      <c r="Q12" s="10" t="s">
        <v>31</v>
      </c>
      <c r="R12" s="10" t="s">
        <v>32</v>
      </c>
      <c r="S12" s="10" t="s">
        <v>33</v>
      </c>
      <c r="T12" s="10" t="s">
        <v>34</v>
      </c>
      <c r="U12" s="112"/>
      <c r="V12" s="112"/>
      <c r="W12" s="112"/>
      <c r="X12" s="112"/>
      <c r="Y12" s="112"/>
      <c r="Z12" s="112"/>
    </row>
    <row r="13" spans="1:26" s="9" customFormat="1" ht="12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13">
        <v>14</v>
      </c>
      <c r="O13" s="114"/>
      <c r="P13" s="114"/>
      <c r="Q13" s="114"/>
      <c r="R13" s="114"/>
      <c r="S13" s="115"/>
      <c r="T13" s="12"/>
      <c r="U13" s="10">
        <v>15</v>
      </c>
      <c r="V13" s="10">
        <v>16</v>
      </c>
      <c r="W13" s="10">
        <v>17</v>
      </c>
      <c r="X13" s="10">
        <v>18</v>
      </c>
      <c r="Y13" s="10">
        <v>19</v>
      </c>
      <c r="Z13" s="10">
        <v>20</v>
      </c>
    </row>
    <row r="14" spans="1:26" s="9" customFormat="1" ht="12.75" customHeight="1" x14ac:dyDescent="0.25">
      <c r="A14" s="13" t="s">
        <v>35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2"/>
    </row>
    <row r="15" spans="1:26" s="9" customFormat="1" ht="63.75" x14ac:dyDescent="0.25">
      <c r="A15" s="101" t="s">
        <v>36</v>
      </c>
      <c r="B15" s="102" t="s">
        <v>37</v>
      </c>
      <c r="C15" s="102" t="s">
        <v>38</v>
      </c>
      <c r="D15" s="102" t="s">
        <v>611</v>
      </c>
      <c r="E15" s="102" t="s">
        <v>612</v>
      </c>
      <c r="F15" s="102" t="s">
        <v>39</v>
      </c>
      <c r="G15" s="16" t="s">
        <v>40</v>
      </c>
      <c r="H15" s="17">
        <v>57</v>
      </c>
      <c r="I15" s="18" t="s">
        <v>41</v>
      </c>
      <c r="J15" s="16" t="s">
        <v>42</v>
      </c>
      <c r="K15" s="15" t="s">
        <v>43</v>
      </c>
      <c r="L15" s="15" t="s">
        <v>44</v>
      </c>
      <c r="M15" s="15" t="s">
        <v>45</v>
      </c>
      <c r="N15" s="19">
        <v>0</v>
      </c>
      <c r="O15" s="19">
        <v>0</v>
      </c>
      <c r="P15" s="19">
        <v>3</v>
      </c>
      <c r="Q15" s="19">
        <v>3</v>
      </c>
      <c r="R15" s="19">
        <v>3</v>
      </c>
      <c r="S15" s="19">
        <v>3</v>
      </c>
      <c r="T15" s="19"/>
      <c r="U15" s="20">
        <v>207321.42857142855</v>
      </c>
      <c r="V15" s="20">
        <f t="shared" ref="V15:V25" si="0">U15*(O15+P15+Q15+R15+S15)</f>
        <v>2487857.1428571427</v>
      </c>
      <c r="W15" s="20">
        <f t="shared" ref="W15:W51" si="1">V15*1.12</f>
        <v>2786400</v>
      </c>
      <c r="X15" s="15" t="s">
        <v>46</v>
      </c>
      <c r="Y15" s="21">
        <v>2014</v>
      </c>
      <c r="Z15" s="22"/>
    </row>
    <row r="16" spans="1:26" s="9" customFormat="1" ht="63.75" x14ac:dyDescent="0.25">
      <c r="A16" s="101" t="s">
        <v>47</v>
      </c>
      <c r="B16" s="102" t="s">
        <v>37</v>
      </c>
      <c r="C16" s="102" t="s">
        <v>38</v>
      </c>
      <c r="D16" s="102" t="s">
        <v>611</v>
      </c>
      <c r="E16" s="102" t="s">
        <v>612</v>
      </c>
      <c r="F16" s="102" t="s">
        <v>48</v>
      </c>
      <c r="G16" s="16" t="s">
        <v>40</v>
      </c>
      <c r="H16" s="17">
        <v>57</v>
      </c>
      <c r="I16" s="18" t="s">
        <v>41</v>
      </c>
      <c r="J16" s="16" t="s">
        <v>42</v>
      </c>
      <c r="K16" s="15" t="s">
        <v>43</v>
      </c>
      <c r="L16" s="15" t="s">
        <v>44</v>
      </c>
      <c r="M16" s="15" t="s">
        <v>45</v>
      </c>
      <c r="N16" s="19">
        <v>0</v>
      </c>
      <c r="O16" s="19">
        <v>105</v>
      </c>
      <c r="P16" s="19">
        <v>105</v>
      </c>
      <c r="Q16" s="19">
        <v>105</v>
      </c>
      <c r="R16" s="19">
        <v>105</v>
      </c>
      <c r="S16" s="19">
        <v>105</v>
      </c>
      <c r="T16" s="19"/>
      <c r="U16" s="20">
        <v>291485</v>
      </c>
      <c r="V16" s="20">
        <f t="shared" si="0"/>
        <v>153029625</v>
      </c>
      <c r="W16" s="20">
        <f t="shared" si="1"/>
        <v>171393180.00000003</v>
      </c>
      <c r="X16" s="15" t="s">
        <v>46</v>
      </c>
      <c r="Y16" s="21">
        <v>2013</v>
      </c>
      <c r="Z16" s="22"/>
    </row>
    <row r="17" spans="1:26" s="9" customFormat="1" ht="63.75" x14ac:dyDescent="0.25">
      <c r="A17" s="101" t="s">
        <v>49</v>
      </c>
      <c r="B17" s="102" t="s">
        <v>37</v>
      </c>
      <c r="C17" s="102" t="s">
        <v>38</v>
      </c>
      <c r="D17" s="102" t="s">
        <v>611</v>
      </c>
      <c r="E17" s="102" t="s">
        <v>612</v>
      </c>
      <c r="F17" s="102" t="s">
        <v>50</v>
      </c>
      <c r="G17" s="16" t="s">
        <v>40</v>
      </c>
      <c r="H17" s="17">
        <v>57</v>
      </c>
      <c r="I17" s="18" t="s">
        <v>41</v>
      </c>
      <c r="J17" s="16" t="s">
        <v>42</v>
      </c>
      <c r="K17" s="15" t="s">
        <v>43</v>
      </c>
      <c r="L17" s="15" t="s">
        <v>44</v>
      </c>
      <c r="M17" s="15" t="s">
        <v>45</v>
      </c>
      <c r="N17" s="19">
        <v>0</v>
      </c>
      <c r="O17" s="19">
        <v>30</v>
      </c>
      <c r="P17" s="19">
        <v>40</v>
      </c>
      <c r="Q17" s="19">
        <v>40</v>
      </c>
      <c r="R17" s="19">
        <v>40</v>
      </c>
      <c r="S17" s="19">
        <v>40</v>
      </c>
      <c r="T17" s="19"/>
      <c r="U17" s="20">
        <v>291485</v>
      </c>
      <c r="V17" s="20">
        <f t="shared" si="0"/>
        <v>55382150</v>
      </c>
      <c r="W17" s="20">
        <f t="shared" si="1"/>
        <v>62028008.000000007</v>
      </c>
      <c r="X17" s="15" t="s">
        <v>46</v>
      </c>
      <c r="Y17" s="21">
        <v>2013</v>
      </c>
      <c r="Z17" s="15"/>
    </row>
    <row r="18" spans="1:26" s="9" customFormat="1" ht="63.75" x14ac:dyDescent="0.25">
      <c r="A18" s="101" t="s">
        <v>51</v>
      </c>
      <c r="B18" s="102" t="s">
        <v>37</v>
      </c>
      <c r="C18" s="102" t="s">
        <v>38</v>
      </c>
      <c r="D18" s="102" t="s">
        <v>611</v>
      </c>
      <c r="E18" s="102" t="s">
        <v>612</v>
      </c>
      <c r="F18" s="102" t="s">
        <v>52</v>
      </c>
      <c r="G18" s="16" t="s">
        <v>40</v>
      </c>
      <c r="H18" s="17">
        <v>57</v>
      </c>
      <c r="I18" s="18" t="s">
        <v>41</v>
      </c>
      <c r="J18" s="16" t="s">
        <v>42</v>
      </c>
      <c r="K18" s="15" t="s">
        <v>43</v>
      </c>
      <c r="L18" s="15" t="s">
        <v>44</v>
      </c>
      <c r="M18" s="15" t="s">
        <v>45</v>
      </c>
      <c r="N18" s="19">
        <v>0</v>
      </c>
      <c r="O18" s="19">
        <v>1140</v>
      </c>
      <c r="P18" s="19">
        <v>1140</v>
      </c>
      <c r="Q18" s="19">
        <v>1140</v>
      </c>
      <c r="R18" s="19">
        <v>1140</v>
      </c>
      <c r="S18" s="19">
        <v>1140</v>
      </c>
      <c r="T18" s="19"/>
      <c r="U18" s="20">
        <v>292746</v>
      </c>
      <c r="V18" s="20">
        <f t="shared" si="0"/>
        <v>1668652200</v>
      </c>
      <c r="W18" s="20">
        <f t="shared" si="1"/>
        <v>1868890464.0000002</v>
      </c>
      <c r="X18" s="15" t="s">
        <v>46</v>
      </c>
      <c r="Y18" s="21">
        <v>2013</v>
      </c>
      <c r="Z18" s="15"/>
    </row>
    <row r="19" spans="1:26" s="9" customFormat="1" ht="63.75" x14ac:dyDescent="0.25">
      <c r="A19" s="101" t="s">
        <v>53</v>
      </c>
      <c r="B19" s="102" t="s">
        <v>37</v>
      </c>
      <c r="C19" s="102" t="s">
        <v>38</v>
      </c>
      <c r="D19" s="102" t="s">
        <v>611</v>
      </c>
      <c r="E19" s="102" t="s">
        <v>612</v>
      </c>
      <c r="F19" s="102" t="s">
        <v>54</v>
      </c>
      <c r="G19" s="16" t="s">
        <v>40</v>
      </c>
      <c r="H19" s="17">
        <v>57</v>
      </c>
      <c r="I19" s="18" t="s">
        <v>41</v>
      </c>
      <c r="J19" s="16" t="s">
        <v>42</v>
      </c>
      <c r="K19" s="15" t="s">
        <v>43</v>
      </c>
      <c r="L19" s="15" t="s">
        <v>44</v>
      </c>
      <c r="M19" s="15" t="s">
        <v>45</v>
      </c>
      <c r="N19" s="19">
        <v>0</v>
      </c>
      <c r="O19" s="19">
        <v>180</v>
      </c>
      <c r="P19" s="23">
        <v>200</v>
      </c>
      <c r="Q19" s="23">
        <v>200</v>
      </c>
      <c r="R19" s="23">
        <v>200</v>
      </c>
      <c r="S19" s="23">
        <v>200</v>
      </c>
      <c r="T19" s="23"/>
      <c r="U19" s="20">
        <v>292746</v>
      </c>
      <c r="V19" s="20">
        <f t="shared" si="0"/>
        <v>286891080</v>
      </c>
      <c r="W19" s="20">
        <f t="shared" si="1"/>
        <v>321318009.60000002</v>
      </c>
      <c r="X19" s="15" t="s">
        <v>46</v>
      </c>
      <c r="Y19" s="21">
        <v>2013</v>
      </c>
      <c r="Z19" s="15"/>
    </row>
    <row r="20" spans="1:26" s="9" customFormat="1" ht="63.75" x14ac:dyDescent="0.25">
      <c r="A20" s="101" t="s">
        <v>55</v>
      </c>
      <c r="B20" s="102" t="s">
        <v>37</v>
      </c>
      <c r="C20" s="102" t="s">
        <v>38</v>
      </c>
      <c r="D20" s="102" t="s">
        <v>611</v>
      </c>
      <c r="E20" s="102" t="s">
        <v>612</v>
      </c>
      <c r="F20" s="102" t="s">
        <v>56</v>
      </c>
      <c r="G20" s="16" t="s">
        <v>40</v>
      </c>
      <c r="H20" s="17">
        <v>57</v>
      </c>
      <c r="I20" s="18" t="s">
        <v>41</v>
      </c>
      <c r="J20" s="16" t="s">
        <v>42</v>
      </c>
      <c r="K20" s="15" t="s">
        <v>43</v>
      </c>
      <c r="L20" s="15" t="s">
        <v>44</v>
      </c>
      <c r="M20" s="15" t="s">
        <v>45</v>
      </c>
      <c r="N20" s="19">
        <v>0</v>
      </c>
      <c r="O20" s="19">
        <v>50</v>
      </c>
      <c r="P20" s="23">
        <v>60</v>
      </c>
      <c r="Q20" s="23">
        <v>60</v>
      </c>
      <c r="R20" s="23">
        <v>60</v>
      </c>
      <c r="S20" s="23">
        <v>60</v>
      </c>
      <c r="T20" s="23"/>
      <c r="U20" s="20">
        <v>376166</v>
      </c>
      <c r="V20" s="20">
        <f t="shared" si="0"/>
        <v>109088140</v>
      </c>
      <c r="W20" s="20">
        <f t="shared" si="1"/>
        <v>122178716.80000001</v>
      </c>
      <c r="X20" s="15" t="s">
        <v>46</v>
      </c>
      <c r="Y20" s="21">
        <v>2013</v>
      </c>
      <c r="Z20" s="22"/>
    </row>
    <row r="21" spans="1:26" s="9" customFormat="1" ht="63.75" x14ac:dyDescent="0.25">
      <c r="A21" s="101" t="s">
        <v>57</v>
      </c>
      <c r="B21" s="102" t="s">
        <v>37</v>
      </c>
      <c r="C21" s="102" t="s">
        <v>38</v>
      </c>
      <c r="D21" s="102" t="s">
        <v>611</v>
      </c>
      <c r="E21" s="102" t="s">
        <v>612</v>
      </c>
      <c r="F21" s="102" t="s">
        <v>58</v>
      </c>
      <c r="G21" s="16" t="s">
        <v>40</v>
      </c>
      <c r="H21" s="17">
        <v>57</v>
      </c>
      <c r="I21" s="18" t="s">
        <v>41</v>
      </c>
      <c r="J21" s="16" t="s">
        <v>42</v>
      </c>
      <c r="K21" s="15" t="s">
        <v>43</v>
      </c>
      <c r="L21" s="15" t="s">
        <v>44</v>
      </c>
      <c r="M21" s="15" t="s">
        <v>45</v>
      </c>
      <c r="N21" s="19">
        <v>0</v>
      </c>
      <c r="O21" s="19">
        <v>24</v>
      </c>
      <c r="P21" s="23">
        <v>20</v>
      </c>
      <c r="Q21" s="23">
        <v>20</v>
      </c>
      <c r="R21" s="23">
        <v>20</v>
      </c>
      <c r="S21" s="23">
        <v>20</v>
      </c>
      <c r="T21" s="23"/>
      <c r="U21" s="20">
        <v>536895</v>
      </c>
      <c r="V21" s="20">
        <f t="shared" si="0"/>
        <v>55837080</v>
      </c>
      <c r="W21" s="20">
        <f t="shared" si="1"/>
        <v>62537529.600000009</v>
      </c>
      <c r="X21" s="15" t="s">
        <v>46</v>
      </c>
      <c r="Y21" s="21">
        <v>2013</v>
      </c>
      <c r="Z21" s="22"/>
    </row>
    <row r="22" spans="1:26" s="9" customFormat="1" ht="63.75" x14ac:dyDescent="0.25">
      <c r="A22" s="101" t="s">
        <v>59</v>
      </c>
      <c r="B22" s="102" t="s">
        <v>37</v>
      </c>
      <c r="C22" s="102" t="s">
        <v>38</v>
      </c>
      <c r="D22" s="102" t="s">
        <v>611</v>
      </c>
      <c r="E22" s="102" t="s">
        <v>612</v>
      </c>
      <c r="F22" s="102" t="s">
        <v>60</v>
      </c>
      <c r="G22" s="16" t="s">
        <v>40</v>
      </c>
      <c r="H22" s="17">
        <v>57</v>
      </c>
      <c r="I22" s="18" t="s">
        <v>41</v>
      </c>
      <c r="J22" s="16" t="s">
        <v>42</v>
      </c>
      <c r="K22" s="15" t="s">
        <v>43</v>
      </c>
      <c r="L22" s="15" t="s">
        <v>44</v>
      </c>
      <c r="M22" s="15" t="s">
        <v>45</v>
      </c>
      <c r="N22" s="19">
        <v>0</v>
      </c>
      <c r="O22" s="19">
        <v>80</v>
      </c>
      <c r="P22" s="19">
        <v>80</v>
      </c>
      <c r="Q22" s="19">
        <v>80</v>
      </c>
      <c r="R22" s="19">
        <v>80</v>
      </c>
      <c r="S22" s="19">
        <v>80</v>
      </c>
      <c r="T22" s="19"/>
      <c r="U22" s="20">
        <v>367533</v>
      </c>
      <c r="V22" s="20">
        <f t="shared" si="0"/>
        <v>147013200</v>
      </c>
      <c r="W22" s="20">
        <f t="shared" si="1"/>
        <v>164654784.00000003</v>
      </c>
      <c r="X22" s="15" t="s">
        <v>46</v>
      </c>
      <c r="Y22" s="21">
        <v>2013</v>
      </c>
      <c r="Z22" s="15"/>
    </row>
    <row r="23" spans="1:26" s="9" customFormat="1" ht="63.75" x14ac:dyDescent="0.25">
      <c r="A23" s="101" t="s">
        <v>61</v>
      </c>
      <c r="B23" s="102" t="s">
        <v>37</v>
      </c>
      <c r="C23" s="102" t="s">
        <v>38</v>
      </c>
      <c r="D23" s="102" t="s">
        <v>611</v>
      </c>
      <c r="E23" s="102" t="s">
        <v>612</v>
      </c>
      <c r="F23" s="102" t="s">
        <v>62</v>
      </c>
      <c r="G23" s="16" t="s">
        <v>40</v>
      </c>
      <c r="H23" s="17">
        <v>57</v>
      </c>
      <c r="I23" s="18" t="s">
        <v>41</v>
      </c>
      <c r="J23" s="16" t="s">
        <v>42</v>
      </c>
      <c r="K23" s="15" t="s">
        <v>43</v>
      </c>
      <c r="L23" s="15" t="s">
        <v>44</v>
      </c>
      <c r="M23" s="15" t="s">
        <v>45</v>
      </c>
      <c r="N23" s="19">
        <v>0</v>
      </c>
      <c r="O23" s="19">
        <v>10</v>
      </c>
      <c r="P23" s="19">
        <v>10</v>
      </c>
      <c r="Q23" s="19">
        <v>10</v>
      </c>
      <c r="R23" s="19">
        <v>10</v>
      </c>
      <c r="S23" s="19">
        <v>10</v>
      </c>
      <c r="T23" s="19"/>
      <c r="U23" s="20">
        <v>292746</v>
      </c>
      <c r="V23" s="20">
        <f t="shared" si="0"/>
        <v>14637300</v>
      </c>
      <c r="W23" s="20">
        <f t="shared" si="1"/>
        <v>16393776.000000002</v>
      </c>
      <c r="X23" s="15" t="s">
        <v>46</v>
      </c>
      <c r="Y23" s="21">
        <v>2013</v>
      </c>
      <c r="Z23" s="15"/>
    </row>
    <row r="24" spans="1:26" s="9" customFormat="1" ht="63.75" x14ac:dyDescent="0.25">
      <c r="A24" s="101" t="s">
        <v>63</v>
      </c>
      <c r="B24" s="102" t="s">
        <v>37</v>
      </c>
      <c r="C24" s="102" t="s">
        <v>38</v>
      </c>
      <c r="D24" s="102" t="s">
        <v>611</v>
      </c>
      <c r="E24" s="102" t="s">
        <v>612</v>
      </c>
      <c r="F24" s="102" t="s">
        <v>64</v>
      </c>
      <c r="G24" s="16" t="s">
        <v>40</v>
      </c>
      <c r="H24" s="17">
        <v>57</v>
      </c>
      <c r="I24" s="18" t="s">
        <v>41</v>
      </c>
      <c r="J24" s="16" t="s">
        <v>42</v>
      </c>
      <c r="K24" s="15" t="s">
        <v>43</v>
      </c>
      <c r="L24" s="15" t="s">
        <v>44</v>
      </c>
      <c r="M24" s="15" t="s">
        <v>45</v>
      </c>
      <c r="N24" s="19">
        <v>0</v>
      </c>
      <c r="O24" s="19">
        <v>0</v>
      </c>
      <c r="P24" s="19">
        <v>6</v>
      </c>
      <c r="Q24" s="19">
        <v>6</v>
      </c>
      <c r="R24" s="19">
        <v>6</v>
      </c>
      <c r="S24" s="19">
        <v>6</v>
      </c>
      <c r="T24" s="19"/>
      <c r="U24" s="20">
        <v>279017.8571428571</v>
      </c>
      <c r="V24" s="20">
        <f t="shared" si="0"/>
        <v>6696428.5714285709</v>
      </c>
      <c r="W24" s="20">
        <f t="shared" si="1"/>
        <v>7500000</v>
      </c>
      <c r="X24" s="15" t="s">
        <v>46</v>
      </c>
      <c r="Y24" s="21">
        <v>2014</v>
      </c>
      <c r="Z24" s="15"/>
    </row>
    <row r="25" spans="1:26" s="9" customFormat="1" ht="63.75" x14ac:dyDescent="0.25">
      <c r="A25" s="101" t="s">
        <v>65</v>
      </c>
      <c r="B25" s="102" t="s">
        <v>37</v>
      </c>
      <c r="C25" s="102" t="s">
        <v>38</v>
      </c>
      <c r="D25" s="102" t="s">
        <v>611</v>
      </c>
      <c r="E25" s="102" t="s">
        <v>612</v>
      </c>
      <c r="F25" s="102" t="s">
        <v>66</v>
      </c>
      <c r="G25" s="16" t="s">
        <v>40</v>
      </c>
      <c r="H25" s="17">
        <v>57</v>
      </c>
      <c r="I25" s="18" t="s">
        <v>41</v>
      </c>
      <c r="J25" s="16" t="s">
        <v>42</v>
      </c>
      <c r="K25" s="15" t="s">
        <v>43</v>
      </c>
      <c r="L25" s="15" t="s">
        <v>44</v>
      </c>
      <c r="M25" s="15" t="s">
        <v>45</v>
      </c>
      <c r="N25" s="19">
        <v>0</v>
      </c>
      <c r="O25" s="19">
        <v>0</v>
      </c>
      <c r="P25" s="19">
        <v>6</v>
      </c>
      <c r="Q25" s="19">
        <v>6</v>
      </c>
      <c r="R25" s="19">
        <v>6</v>
      </c>
      <c r="S25" s="19">
        <v>6</v>
      </c>
      <c r="T25" s="19"/>
      <c r="U25" s="20">
        <v>358737.24489795911</v>
      </c>
      <c r="V25" s="20">
        <f t="shared" si="0"/>
        <v>8609693.8775510192</v>
      </c>
      <c r="W25" s="20">
        <f t="shared" si="1"/>
        <v>9642857.1428571418</v>
      </c>
      <c r="X25" s="15" t="s">
        <v>46</v>
      </c>
      <c r="Y25" s="21">
        <v>2014</v>
      </c>
      <c r="Z25" s="22"/>
    </row>
    <row r="26" spans="1:26" s="9" customFormat="1" ht="51" x14ac:dyDescent="0.25">
      <c r="A26" s="101" t="s">
        <v>67</v>
      </c>
      <c r="B26" s="102" t="s">
        <v>37</v>
      </c>
      <c r="C26" s="102" t="s">
        <v>85</v>
      </c>
      <c r="D26" s="102" t="s">
        <v>613</v>
      </c>
      <c r="E26" s="102" t="s">
        <v>614</v>
      </c>
      <c r="F26" s="102" t="s">
        <v>68</v>
      </c>
      <c r="G26" s="16" t="s">
        <v>69</v>
      </c>
      <c r="H26" s="17">
        <v>50</v>
      </c>
      <c r="I26" s="18" t="s">
        <v>41</v>
      </c>
      <c r="J26" s="16" t="s">
        <v>42</v>
      </c>
      <c r="K26" s="15" t="s">
        <v>43</v>
      </c>
      <c r="L26" s="15" t="s">
        <v>44</v>
      </c>
      <c r="M26" s="15" t="s">
        <v>45</v>
      </c>
      <c r="N26" s="19">
        <v>0</v>
      </c>
      <c r="O26" s="23">
        <v>5300</v>
      </c>
      <c r="P26" s="23">
        <v>5300</v>
      </c>
      <c r="Q26" s="23">
        <v>5300</v>
      </c>
      <c r="R26" s="23">
        <v>5300</v>
      </c>
      <c r="S26" s="23">
        <v>5300</v>
      </c>
      <c r="T26" s="23"/>
      <c r="U26" s="20">
        <v>9281.25</v>
      </c>
      <c r="V26" s="20">
        <v>0</v>
      </c>
      <c r="W26" s="20">
        <f t="shared" si="1"/>
        <v>0</v>
      </c>
      <c r="X26" s="15" t="s">
        <v>46</v>
      </c>
      <c r="Y26" s="21">
        <v>2013</v>
      </c>
      <c r="Z26" s="22"/>
    </row>
    <row r="27" spans="1:26" s="9" customFormat="1" ht="51" x14ac:dyDescent="0.25">
      <c r="A27" s="101" t="s">
        <v>70</v>
      </c>
      <c r="B27" s="102" t="s">
        <v>37</v>
      </c>
      <c r="C27" s="102" t="s">
        <v>85</v>
      </c>
      <c r="D27" s="102" t="s">
        <v>613</v>
      </c>
      <c r="E27" s="102" t="s">
        <v>614</v>
      </c>
      <c r="F27" s="102" t="s">
        <v>68</v>
      </c>
      <c r="G27" s="16" t="s">
        <v>69</v>
      </c>
      <c r="H27" s="17">
        <v>50</v>
      </c>
      <c r="I27" s="18" t="s">
        <v>71</v>
      </c>
      <c r="J27" s="16" t="s">
        <v>42</v>
      </c>
      <c r="K27" s="15" t="s">
        <v>43</v>
      </c>
      <c r="L27" s="15" t="s">
        <v>44</v>
      </c>
      <c r="M27" s="15" t="s">
        <v>45</v>
      </c>
      <c r="N27" s="19">
        <v>0</v>
      </c>
      <c r="O27" s="23">
        <v>5300</v>
      </c>
      <c r="P27" s="23">
        <v>5300</v>
      </c>
      <c r="Q27" s="23">
        <v>5300</v>
      </c>
      <c r="R27" s="23">
        <v>5300</v>
      </c>
      <c r="S27" s="23">
        <v>5300</v>
      </c>
      <c r="T27" s="23"/>
      <c r="U27" s="20">
        <v>9281.25</v>
      </c>
      <c r="V27" s="20">
        <f>U27*(O27+P27+Q27+R27+S27)</f>
        <v>245953125</v>
      </c>
      <c r="W27" s="20">
        <f t="shared" si="1"/>
        <v>275467500</v>
      </c>
      <c r="X27" s="15" t="s">
        <v>46</v>
      </c>
      <c r="Y27" s="21" t="s">
        <v>608</v>
      </c>
      <c r="Z27" s="22" t="s">
        <v>72</v>
      </c>
    </row>
    <row r="28" spans="1:26" s="9" customFormat="1" ht="51" x14ac:dyDescent="0.25">
      <c r="A28" s="101" t="s">
        <v>73</v>
      </c>
      <c r="B28" s="102" t="s">
        <v>37</v>
      </c>
      <c r="C28" s="102" t="s">
        <v>85</v>
      </c>
      <c r="D28" s="102" t="s">
        <v>613</v>
      </c>
      <c r="E28" s="102" t="s">
        <v>614</v>
      </c>
      <c r="F28" s="102" t="s">
        <v>74</v>
      </c>
      <c r="G28" s="16" t="s">
        <v>69</v>
      </c>
      <c r="H28" s="17">
        <v>50</v>
      </c>
      <c r="I28" s="18" t="s">
        <v>41</v>
      </c>
      <c r="J28" s="16" t="s">
        <v>42</v>
      </c>
      <c r="K28" s="15" t="s">
        <v>43</v>
      </c>
      <c r="L28" s="15" t="s">
        <v>44</v>
      </c>
      <c r="M28" s="15" t="s">
        <v>45</v>
      </c>
      <c r="N28" s="19">
        <v>0</v>
      </c>
      <c r="O28" s="23">
        <v>1750</v>
      </c>
      <c r="P28" s="23">
        <v>1750</v>
      </c>
      <c r="Q28" s="23">
        <v>1750</v>
      </c>
      <c r="R28" s="23">
        <v>1750</v>
      </c>
      <c r="S28" s="23">
        <v>1750</v>
      </c>
      <c r="T28" s="23"/>
      <c r="U28" s="20">
        <v>12214.285714285714</v>
      </c>
      <c r="V28" s="20">
        <v>0</v>
      </c>
      <c r="W28" s="20">
        <f t="shared" si="1"/>
        <v>0</v>
      </c>
      <c r="X28" s="15" t="s">
        <v>46</v>
      </c>
      <c r="Y28" s="98">
        <v>2013</v>
      </c>
      <c r="Z28" s="22" t="s">
        <v>75</v>
      </c>
    </row>
    <row r="29" spans="1:26" s="9" customFormat="1" ht="51" x14ac:dyDescent="0.25">
      <c r="A29" s="101" t="s">
        <v>76</v>
      </c>
      <c r="B29" s="102" t="s">
        <v>37</v>
      </c>
      <c r="C29" s="102" t="s">
        <v>85</v>
      </c>
      <c r="D29" s="102" t="s">
        <v>613</v>
      </c>
      <c r="E29" s="102" t="s">
        <v>614</v>
      </c>
      <c r="F29" s="102" t="s">
        <v>77</v>
      </c>
      <c r="G29" s="16" t="s">
        <v>69</v>
      </c>
      <c r="H29" s="17">
        <v>50</v>
      </c>
      <c r="I29" s="18" t="s">
        <v>41</v>
      </c>
      <c r="J29" s="16" t="s">
        <v>42</v>
      </c>
      <c r="K29" s="15" t="s">
        <v>43</v>
      </c>
      <c r="L29" s="15" t="s">
        <v>44</v>
      </c>
      <c r="M29" s="15" t="s">
        <v>45</v>
      </c>
      <c r="N29" s="19">
        <v>0</v>
      </c>
      <c r="O29" s="23">
        <v>2715</v>
      </c>
      <c r="P29" s="23">
        <v>2715</v>
      </c>
      <c r="Q29" s="23">
        <v>2715</v>
      </c>
      <c r="R29" s="23">
        <v>2715</v>
      </c>
      <c r="S29" s="23">
        <v>2715</v>
      </c>
      <c r="T29" s="23"/>
      <c r="U29" s="20">
        <v>11049.107142857141</v>
      </c>
      <c r="V29" s="20">
        <v>0</v>
      </c>
      <c r="W29" s="20">
        <f t="shared" si="1"/>
        <v>0</v>
      </c>
      <c r="X29" s="15" t="s">
        <v>46</v>
      </c>
      <c r="Y29" s="21">
        <v>2013</v>
      </c>
      <c r="Z29" s="15"/>
    </row>
    <row r="30" spans="1:26" s="9" customFormat="1" ht="51" x14ac:dyDescent="0.25">
      <c r="A30" s="101" t="s">
        <v>78</v>
      </c>
      <c r="B30" s="102" t="s">
        <v>37</v>
      </c>
      <c r="C30" s="102" t="s">
        <v>85</v>
      </c>
      <c r="D30" s="102" t="s">
        <v>613</v>
      </c>
      <c r="E30" s="102" t="s">
        <v>614</v>
      </c>
      <c r="F30" s="102" t="s">
        <v>77</v>
      </c>
      <c r="G30" s="16" t="s">
        <v>69</v>
      </c>
      <c r="H30" s="17">
        <v>50</v>
      </c>
      <c r="I30" s="18" t="s">
        <v>71</v>
      </c>
      <c r="J30" s="16" t="s">
        <v>42</v>
      </c>
      <c r="K30" s="15" t="s">
        <v>43</v>
      </c>
      <c r="L30" s="15" t="s">
        <v>44</v>
      </c>
      <c r="M30" s="15" t="s">
        <v>45</v>
      </c>
      <c r="N30" s="19">
        <v>0</v>
      </c>
      <c r="O30" s="23">
        <v>2715</v>
      </c>
      <c r="P30" s="23">
        <v>2715</v>
      </c>
      <c r="Q30" s="23">
        <v>2715</v>
      </c>
      <c r="R30" s="23">
        <v>2715</v>
      </c>
      <c r="S30" s="23">
        <v>2715</v>
      </c>
      <c r="T30" s="23"/>
      <c r="U30" s="20">
        <v>11049.107142857141</v>
      </c>
      <c r="V30" s="20">
        <f>U30*(O30+P30+Q30+R30+S30)</f>
        <v>149991629.4642857</v>
      </c>
      <c r="W30" s="20">
        <f t="shared" si="1"/>
        <v>167990625</v>
      </c>
      <c r="X30" s="15" t="s">
        <v>46</v>
      </c>
      <c r="Y30" s="21" t="s">
        <v>608</v>
      </c>
      <c r="Z30" s="15" t="s">
        <v>79</v>
      </c>
    </row>
    <row r="31" spans="1:26" s="9" customFormat="1" ht="51" x14ac:dyDescent="0.25">
      <c r="A31" s="101" t="s">
        <v>80</v>
      </c>
      <c r="B31" s="102" t="s">
        <v>37</v>
      </c>
      <c r="C31" s="102" t="s">
        <v>85</v>
      </c>
      <c r="D31" s="102" t="s">
        <v>613</v>
      </c>
      <c r="E31" s="102" t="s">
        <v>614</v>
      </c>
      <c r="F31" s="102" t="s">
        <v>81</v>
      </c>
      <c r="G31" s="16" t="s">
        <v>69</v>
      </c>
      <c r="H31" s="17">
        <v>50</v>
      </c>
      <c r="I31" s="18" t="s">
        <v>41</v>
      </c>
      <c r="J31" s="16" t="s">
        <v>42</v>
      </c>
      <c r="K31" s="15" t="s">
        <v>43</v>
      </c>
      <c r="L31" s="15" t="s">
        <v>44</v>
      </c>
      <c r="M31" s="15" t="s">
        <v>45</v>
      </c>
      <c r="N31" s="19">
        <v>0</v>
      </c>
      <c r="O31" s="23">
        <v>2000</v>
      </c>
      <c r="P31" s="23">
        <v>2000</v>
      </c>
      <c r="Q31" s="23">
        <v>2000</v>
      </c>
      <c r="R31" s="23">
        <v>2000</v>
      </c>
      <c r="S31" s="23">
        <v>2000</v>
      </c>
      <c r="T31" s="23"/>
      <c r="U31" s="20">
        <v>16071.428571428571</v>
      </c>
      <c r="V31" s="20">
        <v>0</v>
      </c>
      <c r="W31" s="20">
        <f t="shared" si="1"/>
        <v>0</v>
      </c>
      <c r="X31" s="15" t="s">
        <v>46</v>
      </c>
      <c r="Y31" s="21">
        <v>2013</v>
      </c>
      <c r="Z31" s="15"/>
    </row>
    <row r="32" spans="1:26" s="9" customFormat="1" ht="51" x14ac:dyDescent="0.25">
      <c r="A32" s="101" t="s">
        <v>82</v>
      </c>
      <c r="B32" s="102" t="s">
        <v>37</v>
      </c>
      <c r="C32" s="102" t="s">
        <v>85</v>
      </c>
      <c r="D32" s="102" t="s">
        <v>613</v>
      </c>
      <c r="E32" s="102" t="s">
        <v>614</v>
      </c>
      <c r="F32" s="102" t="s">
        <v>81</v>
      </c>
      <c r="G32" s="16" t="s">
        <v>69</v>
      </c>
      <c r="H32" s="17">
        <v>50</v>
      </c>
      <c r="I32" s="18" t="s">
        <v>71</v>
      </c>
      <c r="J32" s="16" t="s">
        <v>42</v>
      </c>
      <c r="K32" s="15" t="s">
        <v>43</v>
      </c>
      <c r="L32" s="15" t="s">
        <v>44</v>
      </c>
      <c r="M32" s="15" t="s">
        <v>45</v>
      </c>
      <c r="N32" s="19">
        <v>0</v>
      </c>
      <c r="O32" s="23">
        <v>2000</v>
      </c>
      <c r="P32" s="23">
        <v>2000</v>
      </c>
      <c r="Q32" s="23">
        <v>2000</v>
      </c>
      <c r="R32" s="23">
        <v>2000</v>
      </c>
      <c r="S32" s="23">
        <v>2000</v>
      </c>
      <c r="T32" s="23"/>
      <c r="U32" s="20">
        <v>13492.17</v>
      </c>
      <c r="V32" s="20">
        <f>U32*(O32+P32+Q32+R32+S32)</f>
        <v>134921700</v>
      </c>
      <c r="W32" s="20">
        <f t="shared" si="1"/>
        <v>151112304</v>
      </c>
      <c r="X32" s="15" t="s">
        <v>46</v>
      </c>
      <c r="Y32" s="21" t="s">
        <v>608</v>
      </c>
      <c r="Z32" s="15" t="s">
        <v>83</v>
      </c>
    </row>
    <row r="33" spans="1:26" s="9" customFormat="1" ht="51" x14ac:dyDescent="0.25">
      <c r="A33" s="101" t="s">
        <v>84</v>
      </c>
      <c r="B33" s="102" t="s">
        <v>37</v>
      </c>
      <c r="C33" s="102" t="s">
        <v>85</v>
      </c>
      <c r="D33" s="102" t="s">
        <v>613</v>
      </c>
      <c r="E33" s="102" t="s">
        <v>614</v>
      </c>
      <c r="F33" s="102" t="s">
        <v>86</v>
      </c>
      <c r="G33" s="16" t="s">
        <v>69</v>
      </c>
      <c r="H33" s="17">
        <v>50</v>
      </c>
      <c r="I33" s="18" t="s">
        <v>41</v>
      </c>
      <c r="J33" s="16" t="s">
        <v>42</v>
      </c>
      <c r="K33" s="15" t="s">
        <v>43</v>
      </c>
      <c r="L33" s="15" t="s">
        <v>44</v>
      </c>
      <c r="M33" s="15" t="s">
        <v>45</v>
      </c>
      <c r="N33" s="19">
        <v>0</v>
      </c>
      <c r="O33" s="23">
        <v>0</v>
      </c>
      <c r="P33" s="23">
        <v>200</v>
      </c>
      <c r="Q33" s="23">
        <v>200</v>
      </c>
      <c r="R33" s="23">
        <v>200</v>
      </c>
      <c r="S33" s="23">
        <v>200</v>
      </c>
      <c r="T33" s="19">
        <v>0</v>
      </c>
      <c r="U33" s="20">
        <v>12214.285714285714</v>
      </c>
      <c r="V33" s="20">
        <v>0</v>
      </c>
      <c r="W33" s="20">
        <v>0</v>
      </c>
      <c r="X33" s="15" t="s">
        <v>46</v>
      </c>
      <c r="Y33" s="21">
        <v>2013</v>
      </c>
      <c r="Z33" s="15"/>
    </row>
    <row r="34" spans="1:26" s="9" customFormat="1" ht="51" x14ac:dyDescent="0.25">
      <c r="A34" s="101" t="s">
        <v>87</v>
      </c>
      <c r="B34" s="102" t="s">
        <v>37</v>
      </c>
      <c r="C34" s="102" t="s">
        <v>85</v>
      </c>
      <c r="D34" s="102" t="s">
        <v>613</v>
      </c>
      <c r="E34" s="102" t="s">
        <v>614</v>
      </c>
      <c r="F34" s="102" t="s">
        <v>86</v>
      </c>
      <c r="G34" s="16" t="s">
        <v>69</v>
      </c>
      <c r="H34" s="17">
        <v>50</v>
      </c>
      <c r="I34" s="18" t="s">
        <v>88</v>
      </c>
      <c r="J34" s="16" t="s">
        <v>42</v>
      </c>
      <c r="K34" s="15" t="s">
        <v>43</v>
      </c>
      <c r="L34" s="15" t="s">
        <v>44</v>
      </c>
      <c r="M34" s="15" t="s">
        <v>45</v>
      </c>
      <c r="N34" s="19">
        <v>0</v>
      </c>
      <c r="O34" s="23">
        <v>0</v>
      </c>
      <c r="P34" s="23">
        <v>200</v>
      </c>
      <c r="Q34" s="23">
        <v>200</v>
      </c>
      <c r="R34" s="23">
        <v>186</v>
      </c>
      <c r="S34" s="23">
        <v>186</v>
      </c>
      <c r="T34" s="19">
        <v>186</v>
      </c>
      <c r="U34" s="20">
        <v>12214.285714285714</v>
      </c>
      <c r="V34" s="20">
        <f>U34*(P34+Q34+R34+S34+T34)</f>
        <v>11701285.714285715</v>
      </c>
      <c r="W34" s="20">
        <f>V34*1.12</f>
        <v>13105440.000000002</v>
      </c>
      <c r="X34" s="15" t="s">
        <v>46</v>
      </c>
      <c r="Y34" s="21" t="s">
        <v>610</v>
      </c>
      <c r="Z34" s="15" t="s">
        <v>89</v>
      </c>
    </row>
    <row r="35" spans="1:26" s="9" customFormat="1" ht="51" x14ac:dyDescent="0.25">
      <c r="A35" s="101" t="s">
        <v>90</v>
      </c>
      <c r="B35" s="102" t="s">
        <v>37</v>
      </c>
      <c r="C35" s="102" t="s">
        <v>85</v>
      </c>
      <c r="D35" s="102" t="s">
        <v>613</v>
      </c>
      <c r="E35" s="102" t="s">
        <v>614</v>
      </c>
      <c r="F35" s="102" t="s">
        <v>91</v>
      </c>
      <c r="G35" s="18" t="s">
        <v>69</v>
      </c>
      <c r="H35" s="15">
        <v>54</v>
      </c>
      <c r="I35" s="15" t="s">
        <v>92</v>
      </c>
      <c r="J35" s="18" t="s">
        <v>42</v>
      </c>
      <c r="K35" s="15" t="s">
        <v>43</v>
      </c>
      <c r="L35" s="15" t="s">
        <v>44</v>
      </c>
      <c r="M35" s="15" t="s">
        <v>93</v>
      </c>
      <c r="N35" s="19">
        <v>0</v>
      </c>
      <c r="O35" s="23">
        <v>5</v>
      </c>
      <c r="P35" s="23">
        <v>5</v>
      </c>
      <c r="Q35" s="23">
        <v>5</v>
      </c>
      <c r="R35" s="23">
        <v>5</v>
      </c>
      <c r="S35" s="23">
        <v>5</v>
      </c>
      <c r="T35" s="19">
        <v>0</v>
      </c>
      <c r="U35" s="20">
        <v>5140000</v>
      </c>
      <c r="V35" s="20">
        <v>0</v>
      </c>
      <c r="W35" s="20">
        <v>0</v>
      </c>
      <c r="X35" s="15" t="s">
        <v>46</v>
      </c>
      <c r="Y35" s="21">
        <v>2013</v>
      </c>
      <c r="Z35" s="22"/>
    </row>
    <row r="36" spans="1:26" s="9" customFormat="1" ht="51" x14ac:dyDescent="0.25">
      <c r="A36" s="101" t="s">
        <v>94</v>
      </c>
      <c r="B36" s="102" t="s">
        <v>37</v>
      </c>
      <c r="C36" s="102" t="s">
        <v>85</v>
      </c>
      <c r="D36" s="102" t="s">
        <v>613</v>
      </c>
      <c r="E36" s="102" t="s">
        <v>614</v>
      </c>
      <c r="F36" s="102" t="s">
        <v>91</v>
      </c>
      <c r="G36" s="18" t="s">
        <v>40</v>
      </c>
      <c r="H36" s="15">
        <v>54</v>
      </c>
      <c r="I36" s="15" t="s">
        <v>95</v>
      </c>
      <c r="J36" s="18" t="s">
        <v>42</v>
      </c>
      <c r="K36" s="15" t="s">
        <v>43</v>
      </c>
      <c r="L36" s="15" t="s">
        <v>44</v>
      </c>
      <c r="M36" s="15" t="s">
        <v>93</v>
      </c>
      <c r="N36" s="19">
        <v>0</v>
      </c>
      <c r="O36" s="23">
        <v>0</v>
      </c>
      <c r="P36" s="23">
        <v>30</v>
      </c>
      <c r="Q36" s="23">
        <v>28</v>
      </c>
      <c r="R36" s="23">
        <v>26</v>
      </c>
      <c r="S36" s="23">
        <v>21</v>
      </c>
      <c r="T36" s="19">
        <v>15</v>
      </c>
      <c r="U36" s="20">
        <v>4600000</v>
      </c>
      <c r="V36" s="20">
        <f>U36*(P36+Q36+R36+S36+T36)</f>
        <v>552000000</v>
      </c>
      <c r="W36" s="20">
        <f t="shared" si="1"/>
        <v>618240000</v>
      </c>
      <c r="X36" s="15" t="s">
        <v>46</v>
      </c>
      <c r="Y36" s="21" t="s">
        <v>610</v>
      </c>
      <c r="Z36" s="22" t="s">
        <v>96</v>
      </c>
    </row>
    <row r="37" spans="1:26" s="9" customFormat="1" ht="89.25" x14ac:dyDescent="0.25">
      <c r="A37" s="101" t="s">
        <v>97</v>
      </c>
      <c r="B37" s="102" t="s">
        <v>37</v>
      </c>
      <c r="C37" s="102" t="s">
        <v>98</v>
      </c>
      <c r="D37" s="102" t="s">
        <v>615</v>
      </c>
      <c r="E37" s="102" t="s">
        <v>616</v>
      </c>
      <c r="F37" s="102" t="s">
        <v>99</v>
      </c>
      <c r="G37" s="16" t="s">
        <v>69</v>
      </c>
      <c r="H37" s="17">
        <v>90</v>
      </c>
      <c r="I37" s="18" t="s">
        <v>41</v>
      </c>
      <c r="J37" s="16" t="s">
        <v>42</v>
      </c>
      <c r="K37" s="15" t="s">
        <v>43</v>
      </c>
      <c r="L37" s="15" t="s">
        <v>44</v>
      </c>
      <c r="M37" s="15" t="s">
        <v>100</v>
      </c>
      <c r="N37" s="19">
        <v>0</v>
      </c>
      <c r="O37" s="23">
        <v>40</v>
      </c>
      <c r="P37" s="23">
        <v>40</v>
      </c>
      <c r="Q37" s="23">
        <v>40</v>
      </c>
      <c r="R37" s="23">
        <v>40</v>
      </c>
      <c r="S37" s="23">
        <v>40</v>
      </c>
      <c r="T37" s="23"/>
      <c r="U37" s="20">
        <v>294642.8571428571</v>
      </c>
      <c r="V37" s="20">
        <v>0</v>
      </c>
      <c r="W37" s="20">
        <f t="shared" si="1"/>
        <v>0</v>
      </c>
      <c r="X37" s="15" t="s">
        <v>46</v>
      </c>
      <c r="Y37" s="21">
        <v>2013</v>
      </c>
      <c r="Z37" s="22"/>
    </row>
    <row r="38" spans="1:26" s="9" customFormat="1" ht="89.25" x14ac:dyDescent="0.25">
      <c r="A38" s="101" t="s">
        <v>101</v>
      </c>
      <c r="B38" s="102" t="s">
        <v>37</v>
      </c>
      <c r="C38" s="102" t="s">
        <v>98</v>
      </c>
      <c r="D38" s="102" t="s">
        <v>615</v>
      </c>
      <c r="E38" s="102" t="s">
        <v>616</v>
      </c>
      <c r="F38" s="102" t="s">
        <v>99</v>
      </c>
      <c r="G38" s="16" t="s">
        <v>69</v>
      </c>
      <c r="H38" s="17">
        <v>90</v>
      </c>
      <c r="I38" s="18" t="s">
        <v>102</v>
      </c>
      <c r="J38" s="16" t="s">
        <v>42</v>
      </c>
      <c r="K38" s="15" t="s">
        <v>43</v>
      </c>
      <c r="L38" s="15" t="s">
        <v>44</v>
      </c>
      <c r="M38" s="15" t="s">
        <v>100</v>
      </c>
      <c r="N38" s="19">
        <v>0</v>
      </c>
      <c r="O38" s="23">
        <v>40</v>
      </c>
      <c r="P38" s="23">
        <v>40</v>
      </c>
      <c r="Q38" s="23">
        <v>40</v>
      </c>
      <c r="R38" s="23">
        <v>40</v>
      </c>
      <c r="S38" s="23">
        <v>40</v>
      </c>
      <c r="T38" s="23"/>
      <c r="U38" s="24">
        <v>254464</v>
      </c>
      <c r="V38" s="20">
        <f>(O38+P38+Q38+R38+S38)*U38</f>
        <v>50892800</v>
      </c>
      <c r="W38" s="20">
        <f t="shared" si="1"/>
        <v>56999936.000000007</v>
      </c>
      <c r="X38" s="15" t="s">
        <v>46</v>
      </c>
      <c r="Y38" s="21" t="s">
        <v>608</v>
      </c>
      <c r="Z38" s="22" t="s">
        <v>103</v>
      </c>
    </row>
    <row r="39" spans="1:26" s="9" customFormat="1" ht="89.25" x14ac:dyDescent="0.25">
      <c r="A39" s="101" t="s">
        <v>104</v>
      </c>
      <c r="B39" s="102" t="s">
        <v>37</v>
      </c>
      <c r="C39" s="102" t="s">
        <v>105</v>
      </c>
      <c r="D39" s="102" t="s">
        <v>615</v>
      </c>
      <c r="E39" s="102" t="s">
        <v>617</v>
      </c>
      <c r="F39" s="102" t="s">
        <v>106</v>
      </c>
      <c r="G39" s="16" t="s">
        <v>69</v>
      </c>
      <c r="H39" s="17">
        <v>90</v>
      </c>
      <c r="I39" s="18" t="s">
        <v>41</v>
      </c>
      <c r="J39" s="16" t="s">
        <v>42</v>
      </c>
      <c r="K39" s="15" t="s">
        <v>43</v>
      </c>
      <c r="L39" s="15" t="s">
        <v>44</v>
      </c>
      <c r="M39" s="15" t="s">
        <v>100</v>
      </c>
      <c r="N39" s="19">
        <v>0</v>
      </c>
      <c r="O39" s="23">
        <v>800</v>
      </c>
      <c r="P39" s="23">
        <v>800</v>
      </c>
      <c r="Q39" s="23">
        <v>800</v>
      </c>
      <c r="R39" s="23">
        <v>800</v>
      </c>
      <c r="S39" s="23">
        <v>800</v>
      </c>
      <c r="T39" s="23"/>
      <c r="U39" s="20">
        <v>240178.57</v>
      </c>
      <c r="V39" s="20">
        <v>0</v>
      </c>
      <c r="W39" s="20">
        <f t="shared" si="1"/>
        <v>0</v>
      </c>
      <c r="X39" s="15" t="s">
        <v>46</v>
      </c>
      <c r="Y39" s="21">
        <v>2013</v>
      </c>
      <c r="Z39" s="22"/>
    </row>
    <row r="40" spans="1:26" s="9" customFormat="1" ht="89.25" x14ac:dyDescent="0.25">
      <c r="A40" s="101" t="s">
        <v>107</v>
      </c>
      <c r="B40" s="102" t="s">
        <v>37</v>
      </c>
      <c r="C40" s="102" t="s">
        <v>105</v>
      </c>
      <c r="D40" s="102" t="s">
        <v>615</v>
      </c>
      <c r="E40" s="102" t="s">
        <v>617</v>
      </c>
      <c r="F40" s="102" t="s">
        <v>106</v>
      </c>
      <c r="G40" s="16" t="s">
        <v>69</v>
      </c>
      <c r="H40" s="17">
        <v>90</v>
      </c>
      <c r="I40" s="18" t="s">
        <v>102</v>
      </c>
      <c r="J40" s="16" t="s">
        <v>42</v>
      </c>
      <c r="K40" s="15" t="s">
        <v>43</v>
      </c>
      <c r="L40" s="15" t="s">
        <v>44</v>
      </c>
      <c r="M40" s="15" t="s">
        <v>100</v>
      </c>
      <c r="N40" s="19">
        <v>0</v>
      </c>
      <c r="O40" s="23">
        <v>800</v>
      </c>
      <c r="P40" s="23">
        <v>800</v>
      </c>
      <c r="Q40" s="23">
        <v>800</v>
      </c>
      <c r="R40" s="23">
        <v>800</v>
      </c>
      <c r="S40" s="23">
        <v>800</v>
      </c>
      <c r="T40" s="23"/>
      <c r="U40" s="20">
        <v>226786</v>
      </c>
      <c r="V40" s="20">
        <f>(O40+P40+Q40+R40+S40)*U40</f>
        <v>907144000</v>
      </c>
      <c r="W40" s="20">
        <f t="shared" si="1"/>
        <v>1016001280.0000001</v>
      </c>
      <c r="X40" s="15" t="s">
        <v>46</v>
      </c>
      <c r="Y40" s="21" t="s">
        <v>608</v>
      </c>
      <c r="Z40" s="22" t="s">
        <v>108</v>
      </c>
    </row>
    <row r="41" spans="1:26" s="9" customFormat="1" ht="89.25" x14ac:dyDescent="0.25">
      <c r="A41" s="101" t="s">
        <v>109</v>
      </c>
      <c r="B41" s="102" t="s">
        <v>37</v>
      </c>
      <c r="C41" s="102" t="s">
        <v>110</v>
      </c>
      <c r="D41" s="102" t="s">
        <v>615</v>
      </c>
      <c r="E41" s="102" t="s">
        <v>618</v>
      </c>
      <c r="F41" s="102" t="s">
        <v>111</v>
      </c>
      <c r="G41" s="16" t="s">
        <v>69</v>
      </c>
      <c r="H41" s="17">
        <v>90</v>
      </c>
      <c r="I41" s="18" t="s">
        <v>41</v>
      </c>
      <c r="J41" s="16" t="s">
        <v>42</v>
      </c>
      <c r="K41" s="15" t="s">
        <v>43</v>
      </c>
      <c r="L41" s="15" t="s">
        <v>44</v>
      </c>
      <c r="M41" s="15" t="s">
        <v>100</v>
      </c>
      <c r="N41" s="19">
        <v>0</v>
      </c>
      <c r="O41" s="23">
        <v>240</v>
      </c>
      <c r="P41" s="23">
        <v>240</v>
      </c>
      <c r="Q41" s="23">
        <v>240</v>
      </c>
      <c r="R41" s="23">
        <v>240</v>
      </c>
      <c r="S41" s="23">
        <v>240</v>
      </c>
      <c r="T41" s="23"/>
      <c r="U41" s="20">
        <v>308928.57</v>
      </c>
      <c r="V41" s="20">
        <f>U41*(O41+P41+Q41+R41+S41)</f>
        <v>370714284</v>
      </c>
      <c r="W41" s="20">
        <f t="shared" si="1"/>
        <v>415199998.08000004</v>
      </c>
      <c r="X41" s="15" t="s">
        <v>46</v>
      </c>
      <c r="Y41" s="21">
        <v>2013</v>
      </c>
      <c r="Z41" s="15"/>
    </row>
    <row r="42" spans="1:26" s="9" customFormat="1" ht="89.25" x14ac:dyDescent="0.25">
      <c r="A42" s="101" t="s">
        <v>112</v>
      </c>
      <c r="B42" s="102" t="s">
        <v>37</v>
      </c>
      <c r="C42" s="102" t="s">
        <v>110</v>
      </c>
      <c r="D42" s="102" t="s">
        <v>615</v>
      </c>
      <c r="E42" s="102" t="s">
        <v>618</v>
      </c>
      <c r="F42" s="102" t="s">
        <v>113</v>
      </c>
      <c r="G42" s="16" t="s">
        <v>69</v>
      </c>
      <c r="H42" s="17">
        <v>90</v>
      </c>
      <c r="I42" s="18" t="s">
        <v>41</v>
      </c>
      <c r="J42" s="16" t="s">
        <v>42</v>
      </c>
      <c r="K42" s="15" t="s">
        <v>43</v>
      </c>
      <c r="L42" s="15" t="s">
        <v>44</v>
      </c>
      <c r="M42" s="15" t="s">
        <v>100</v>
      </c>
      <c r="N42" s="19">
        <v>0</v>
      </c>
      <c r="O42" s="23">
        <v>100</v>
      </c>
      <c r="P42" s="23">
        <v>100</v>
      </c>
      <c r="Q42" s="23">
        <v>100</v>
      </c>
      <c r="R42" s="23">
        <v>100</v>
      </c>
      <c r="S42" s="23">
        <v>100</v>
      </c>
      <c r="T42" s="23"/>
      <c r="U42" s="20">
        <v>436071.42857142852</v>
      </c>
      <c r="V42" s="20">
        <v>0</v>
      </c>
      <c r="W42" s="20">
        <f t="shared" si="1"/>
        <v>0</v>
      </c>
      <c r="X42" s="15" t="s">
        <v>46</v>
      </c>
      <c r="Y42" s="21">
        <v>2013</v>
      </c>
      <c r="Z42" s="15"/>
    </row>
    <row r="43" spans="1:26" s="9" customFormat="1" ht="89.25" x14ac:dyDescent="0.25">
      <c r="A43" s="101" t="s">
        <v>114</v>
      </c>
      <c r="B43" s="102" t="s">
        <v>37</v>
      </c>
      <c r="C43" s="102" t="s">
        <v>110</v>
      </c>
      <c r="D43" s="102" t="s">
        <v>615</v>
      </c>
      <c r="E43" s="102" t="s">
        <v>618</v>
      </c>
      <c r="F43" s="102" t="s">
        <v>113</v>
      </c>
      <c r="G43" s="16" t="s">
        <v>69</v>
      </c>
      <c r="H43" s="17">
        <v>90</v>
      </c>
      <c r="I43" s="18" t="s">
        <v>102</v>
      </c>
      <c r="J43" s="16" t="s">
        <v>42</v>
      </c>
      <c r="K43" s="15" t="s">
        <v>43</v>
      </c>
      <c r="L43" s="15" t="s">
        <v>44</v>
      </c>
      <c r="M43" s="15" t="s">
        <v>100</v>
      </c>
      <c r="N43" s="19">
        <v>0</v>
      </c>
      <c r="O43" s="23">
        <v>100</v>
      </c>
      <c r="P43" s="23">
        <v>100</v>
      </c>
      <c r="Q43" s="23">
        <v>100</v>
      </c>
      <c r="R43" s="23">
        <v>100</v>
      </c>
      <c r="S43" s="23">
        <v>100</v>
      </c>
      <c r="T43" s="23"/>
      <c r="U43" s="24">
        <v>375893</v>
      </c>
      <c r="V43" s="20">
        <f>(O43+P43+Q43+R43+S43)*U43</f>
        <v>187946500</v>
      </c>
      <c r="W43" s="20">
        <f t="shared" si="1"/>
        <v>210500080.00000003</v>
      </c>
      <c r="X43" s="15" t="s">
        <v>46</v>
      </c>
      <c r="Y43" s="21" t="s">
        <v>608</v>
      </c>
      <c r="Z43" s="22" t="s">
        <v>103</v>
      </c>
    </row>
    <row r="44" spans="1:26" s="9" customFormat="1" ht="89.25" x14ac:dyDescent="0.25">
      <c r="A44" s="101" t="s">
        <v>115</v>
      </c>
      <c r="B44" s="102" t="s">
        <v>37</v>
      </c>
      <c r="C44" s="102" t="s">
        <v>116</v>
      </c>
      <c r="D44" s="102" t="s">
        <v>615</v>
      </c>
      <c r="E44" s="102" t="s">
        <v>619</v>
      </c>
      <c r="F44" s="102" t="s">
        <v>117</v>
      </c>
      <c r="G44" s="16" t="s">
        <v>69</v>
      </c>
      <c r="H44" s="17">
        <v>90</v>
      </c>
      <c r="I44" s="18" t="s">
        <v>41</v>
      </c>
      <c r="J44" s="16" t="s">
        <v>42</v>
      </c>
      <c r="K44" s="15" t="s">
        <v>43</v>
      </c>
      <c r="L44" s="15" t="s">
        <v>44</v>
      </c>
      <c r="M44" s="15" t="s">
        <v>100</v>
      </c>
      <c r="N44" s="19">
        <v>0</v>
      </c>
      <c r="O44" s="23">
        <v>130</v>
      </c>
      <c r="P44" s="23">
        <v>180</v>
      </c>
      <c r="Q44" s="23">
        <v>180</v>
      </c>
      <c r="R44" s="23">
        <v>180</v>
      </c>
      <c r="S44" s="23">
        <v>180</v>
      </c>
      <c r="T44" s="23"/>
      <c r="U44" s="20">
        <v>294642.8571428571</v>
      </c>
      <c r="V44" s="20">
        <v>0</v>
      </c>
      <c r="W44" s="20">
        <f t="shared" si="1"/>
        <v>0</v>
      </c>
      <c r="X44" s="15" t="s">
        <v>46</v>
      </c>
      <c r="Y44" s="21">
        <v>2013</v>
      </c>
      <c r="Z44" s="15"/>
    </row>
    <row r="45" spans="1:26" s="9" customFormat="1" ht="89.25" x14ac:dyDescent="0.25">
      <c r="A45" s="101" t="s">
        <v>118</v>
      </c>
      <c r="B45" s="102" t="s">
        <v>37</v>
      </c>
      <c r="C45" s="102" t="s">
        <v>116</v>
      </c>
      <c r="D45" s="102" t="s">
        <v>615</v>
      </c>
      <c r="E45" s="102" t="s">
        <v>619</v>
      </c>
      <c r="F45" s="102" t="s">
        <v>117</v>
      </c>
      <c r="G45" s="16" t="s">
        <v>69</v>
      </c>
      <c r="H45" s="17">
        <v>90</v>
      </c>
      <c r="I45" s="18" t="s">
        <v>102</v>
      </c>
      <c r="J45" s="16" t="s">
        <v>42</v>
      </c>
      <c r="K45" s="15" t="s">
        <v>43</v>
      </c>
      <c r="L45" s="15" t="s">
        <v>44</v>
      </c>
      <c r="M45" s="15" t="s">
        <v>100</v>
      </c>
      <c r="N45" s="19">
        <v>0</v>
      </c>
      <c r="O45" s="23">
        <v>130</v>
      </c>
      <c r="P45" s="23">
        <v>180</v>
      </c>
      <c r="Q45" s="23">
        <v>180</v>
      </c>
      <c r="R45" s="23">
        <v>180</v>
      </c>
      <c r="S45" s="23">
        <v>180</v>
      </c>
      <c r="T45" s="23"/>
      <c r="U45" s="24">
        <v>254464</v>
      </c>
      <c r="V45" s="20">
        <f>(O45+P45+Q45+R45+S45)*U45</f>
        <v>216294400</v>
      </c>
      <c r="W45" s="20">
        <f t="shared" si="1"/>
        <v>242249728.00000003</v>
      </c>
      <c r="X45" s="15" t="s">
        <v>46</v>
      </c>
      <c r="Y45" s="21" t="s">
        <v>608</v>
      </c>
      <c r="Z45" s="22" t="s">
        <v>103</v>
      </c>
    </row>
    <row r="46" spans="1:26" s="9" customFormat="1" ht="89.25" x14ac:dyDescent="0.25">
      <c r="A46" s="101" t="s">
        <v>119</v>
      </c>
      <c r="B46" s="102" t="s">
        <v>37</v>
      </c>
      <c r="C46" s="102" t="s">
        <v>120</v>
      </c>
      <c r="D46" s="102" t="s">
        <v>615</v>
      </c>
      <c r="E46" s="102" t="s">
        <v>620</v>
      </c>
      <c r="F46" s="102" t="s">
        <v>121</v>
      </c>
      <c r="G46" s="16" t="s">
        <v>69</v>
      </c>
      <c r="H46" s="17">
        <v>90</v>
      </c>
      <c r="I46" s="18" t="s">
        <v>41</v>
      </c>
      <c r="J46" s="16" t="s">
        <v>42</v>
      </c>
      <c r="K46" s="15" t="s">
        <v>43</v>
      </c>
      <c r="L46" s="15" t="s">
        <v>44</v>
      </c>
      <c r="M46" s="15" t="s">
        <v>100</v>
      </c>
      <c r="N46" s="19">
        <v>0</v>
      </c>
      <c r="O46" s="23">
        <v>10</v>
      </c>
      <c r="P46" s="23">
        <v>20</v>
      </c>
      <c r="Q46" s="23">
        <v>20</v>
      </c>
      <c r="R46" s="23">
        <v>20</v>
      </c>
      <c r="S46" s="23">
        <v>20</v>
      </c>
      <c r="T46" s="23"/>
      <c r="U46" s="20">
        <v>294642.8571428571</v>
      </c>
      <c r="V46" s="20">
        <v>0</v>
      </c>
      <c r="W46" s="20">
        <f t="shared" si="1"/>
        <v>0</v>
      </c>
      <c r="X46" s="15" t="s">
        <v>46</v>
      </c>
      <c r="Y46" s="21">
        <v>2013</v>
      </c>
      <c r="Z46" s="22"/>
    </row>
    <row r="47" spans="1:26" s="9" customFormat="1" ht="89.25" x14ac:dyDescent="0.25">
      <c r="A47" s="101" t="s">
        <v>122</v>
      </c>
      <c r="B47" s="102" t="s">
        <v>37</v>
      </c>
      <c r="C47" s="102" t="s">
        <v>120</v>
      </c>
      <c r="D47" s="102" t="s">
        <v>615</v>
      </c>
      <c r="E47" s="102" t="s">
        <v>620</v>
      </c>
      <c r="F47" s="102" t="s">
        <v>121</v>
      </c>
      <c r="G47" s="16" t="s">
        <v>69</v>
      </c>
      <c r="H47" s="17">
        <v>90</v>
      </c>
      <c r="I47" s="18" t="s">
        <v>102</v>
      </c>
      <c r="J47" s="16" t="s">
        <v>42</v>
      </c>
      <c r="K47" s="15" t="s">
        <v>43</v>
      </c>
      <c r="L47" s="15" t="s">
        <v>44</v>
      </c>
      <c r="M47" s="15" t="s">
        <v>100</v>
      </c>
      <c r="N47" s="19">
        <v>0</v>
      </c>
      <c r="O47" s="23">
        <v>10</v>
      </c>
      <c r="P47" s="23">
        <v>20</v>
      </c>
      <c r="Q47" s="23">
        <v>20</v>
      </c>
      <c r="R47" s="23">
        <v>20</v>
      </c>
      <c r="S47" s="23">
        <v>20</v>
      </c>
      <c r="T47" s="23"/>
      <c r="U47" s="24">
        <v>254464</v>
      </c>
      <c r="V47" s="20">
        <f>(O47+P47+Q47+R47+S47)*U47</f>
        <v>22901760</v>
      </c>
      <c r="W47" s="20">
        <f t="shared" si="1"/>
        <v>25649971.200000003</v>
      </c>
      <c r="X47" s="15" t="s">
        <v>46</v>
      </c>
      <c r="Y47" s="21" t="s">
        <v>608</v>
      </c>
      <c r="Z47" s="22" t="s">
        <v>103</v>
      </c>
    </row>
    <row r="48" spans="1:26" s="9" customFormat="1" ht="89.25" x14ac:dyDescent="0.25">
      <c r="A48" s="101" t="s">
        <v>123</v>
      </c>
      <c r="B48" s="102" t="s">
        <v>37</v>
      </c>
      <c r="C48" s="102" t="s">
        <v>124</v>
      </c>
      <c r="D48" s="102" t="s">
        <v>615</v>
      </c>
      <c r="E48" s="102" t="s">
        <v>621</v>
      </c>
      <c r="F48" s="102" t="s">
        <v>125</v>
      </c>
      <c r="G48" s="16" t="s">
        <v>69</v>
      </c>
      <c r="H48" s="15">
        <v>92</v>
      </c>
      <c r="I48" s="18" t="s">
        <v>41</v>
      </c>
      <c r="J48" s="16" t="s">
        <v>42</v>
      </c>
      <c r="K48" s="15" t="s">
        <v>43</v>
      </c>
      <c r="L48" s="15" t="s">
        <v>44</v>
      </c>
      <c r="M48" s="15" t="s">
        <v>100</v>
      </c>
      <c r="N48" s="19">
        <v>0</v>
      </c>
      <c r="O48" s="23">
        <v>2</v>
      </c>
      <c r="P48" s="23">
        <v>4</v>
      </c>
      <c r="Q48" s="23">
        <v>4</v>
      </c>
      <c r="R48" s="23">
        <v>4</v>
      </c>
      <c r="S48" s="23">
        <v>4</v>
      </c>
      <c r="T48" s="23"/>
      <c r="U48" s="20">
        <v>276964.28571428568</v>
      </c>
      <c r="V48" s="20">
        <v>0</v>
      </c>
      <c r="W48" s="20">
        <f t="shared" si="1"/>
        <v>0</v>
      </c>
      <c r="X48" s="15" t="s">
        <v>46</v>
      </c>
      <c r="Y48" s="21">
        <v>2013</v>
      </c>
      <c r="Z48" s="22"/>
    </row>
    <row r="49" spans="1:26" s="9" customFormat="1" ht="89.25" x14ac:dyDescent="0.25">
      <c r="A49" s="101" t="s">
        <v>126</v>
      </c>
      <c r="B49" s="102" t="s">
        <v>37</v>
      </c>
      <c r="C49" s="102" t="s">
        <v>124</v>
      </c>
      <c r="D49" s="102" t="s">
        <v>615</v>
      </c>
      <c r="E49" s="102" t="s">
        <v>621</v>
      </c>
      <c r="F49" s="102" t="s">
        <v>125</v>
      </c>
      <c r="G49" s="15" t="s">
        <v>69</v>
      </c>
      <c r="H49" s="15">
        <v>92</v>
      </c>
      <c r="I49" s="15" t="s">
        <v>102</v>
      </c>
      <c r="J49" s="15" t="s">
        <v>42</v>
      </c>
      <c r="K49" s="16" t="s">
        <v>43</v>
      </c>
      <c r="L49" s="17" t="s">
        <v>127</v>
      </c>
      <c r="M49" s="18" t="s">
        <v>100</v>
      </c>
      <c r="N49" s="19">
        <v>0</v>
      </c>
      <c r="O49" s="15">
        <v>2</v>
      </c>
      <c r="P49" s="15">
        <v>4</v>
      </c>
      <c r="Q49" s="15">
        <v>4</v>
      </c>
      <c r="R49" s="103">
        <v>4</v>
      </c>
      <c r="S49" s="23">
        <v>4</v>
      </c>
      <c r="T49" s="23"/>
      <c r="U49" s="20">
        <v>276964.28571428568</v>
      </c>
      <c r="V49" s="20">
        <v>0</v>
      </c>
      <c r="W49" s="20">
        <f t="shared" si="1"/>
        <v>0</v>
      </c>
      <c r="X49" s="23"/>
      <c r="Y49" s="21">
        <v>2013</v>
      </c>
      <c r="Z49" s="25" t="s">
        <v>75</v>
      </c>
    </row>
    <row r="50" spans="1:26" s="9" customFormat="1" ht="89.25" x14ac:dyDescent="0.25">
      <c r="A50" s="101" t="s">
        <v>128</v>
      </c>
      <c r="B50" s="102" t="s">
        <v>37</v>
      </c>
      <c r="C50" s="102" t="s">
        <v>129</v>
      </c>
      <c r="D50" s="102" t="s">
        <v>615</v>
      </c>
      <c r="E50" s="102" t="s">
        <v>622</v>
      </c>
      <c r="F50" s="102" t="s">
        <v>130</v>
      </c>
      <c r="G50" s="16" t="s">
        <v>69</v>
      </c>
      <c r="H50" s="15">
        <v>92</v>
      </c>
      <c r="I50" s="18" t="s">
        <v>41</v>
      </c>
      <c r="J50" s="16" t="s">
        <v>42</v>
      </c>
      <c r="K50" s="15" t="s">
        <v>43</v>
      </c>
      <c r="L50" s="15" t="s">
        <v>44</v>
      </c>
      <c r="M50" s="15" t="s">
        <v>100</v>
      </c>
      <c r="N50" s="19">
        <v>0</v>
      </c>
      <c r="O50" s="23">
        <v>44</v>
      </c>
      <c r="P50" s="23">
        <v>48</v>
      </c>
      <c r="Q50" s="23">
        <v>48</v>
      </c>
      <c r="R50" s="23">
        <v>48</v>
      </c>
      <c r="S50" s="23">
        <v>48</v>
      </c>
      <c r="T50" s="23"/>
      <c r="U50" s="20">
        <v>276964.28571428568</v>
      </c>
      <c r="V50" s="20">
        <v>0</v>
      </c>
      <c r="W50" s="20">
        <f t="shared" si="1"/>
        <v>0</v>
      </c>
      <c r="X50" s="15" t="s">
        <v>46</v>
      </c>
      <c r="Y50" s="21">
        <v>2013</v>
      </c>
      <c r="Z50" s="15"/>
    </row>
    <row r="51" spans="1:26" s="9" customFormat="1" ht="89.25" x14ac:dyDescent="0.25">
      <c r="A51" s="101" t="s">
        <v>131</v>
      </c>
      <c r="B51" s="102" t="s">
        <v>37</v>
      </c>
      <c r="C51" s="102" t="s">
        <v>129</v>
      </c>
      <c r="D51" s="102" t="s">
        <v>615</v>
      </c>
      <c r="E51" s="102" t="s">
        <v>622</v>
      </c>
      <c r="F51" s="102" t="s">
        <v>130</v>
      </c>
      <c r="G51" s="16" t="s">
        <v>69</v>
      </c>
      <c r="H51" s="15">
        <v>92</v>
      </c>
      <c r="I51" s="18" t="s">
        <v>102</v>
      </c>
      <c r="J51" s="16" t="s">
        <v>42</v>
      </c>
      <c r="K51" s="15" t="s">
        <v>43</v>
      </c>
      <c r="L51" s="15" t="s">
        <v>44</v>
      </c>
      <c r="M51" s="15" t="s">
        <v>100</v>
      </c>
      <c r="N51" s="19">
        <v>0</v>
      </c>
      <c r="O51" s="23">
        <v>44</v>
      </c>
      <c r="P51" s="23">
        <v>48</v>
      </c>
      <c r="Q51" s="23">
        <v>48</v>
      </c>
      <c r="R51" s="23">
        <v>48</v>
      </c>
      <c r="S51" s="23">
        <v>48</v>
      </c>
      <c r="T51" s="23"/>
      <c r="U51" s="24">
        <v>239196.4</v>
      </c>
      <c r="V51" s="20">
        <f>(O51+P51+Q51+R51+S51)*U51</f>
        <v>56450350.399999999</v>
      </c>
      <c r="W51" s="20">
        <f t="shared" si="1"/>
        <v>63224392.448000006</v>
      </c>
      <c r="X51" s="15" t="s">
        <v>46</v>
      </c>
      <c r="Y51" s="21" t="s">
        <v>608</v>
      </c>
      <c r="Z51" s="22" t="s">
        <v>103</v>
      </c>
    </row>
    <row r="52" spans="1:26" s="9" customFormat="1" ht="89.25" x14ac:dyDescent="0.25">
      <c r="A52" s="101" t="s">
        <v>132</v>
      </c>
      <c r="B52" s="102" t="s">
        <v>37</v>
      </c>
      <c r="C52" s="102" t="s">
        <v>133</v>
      </c>
      <c r="D52" s="102" t="s">
        <v>615</v>
      </c>
      <c r="E52" s="102" t="s">
        <v>623</v>
      </c>
      <c r="F52" s="102" t="s">
        <v>134</v>
      </c>
      <c r="G52" s="16" t="s">
        <v>69</v>
      </c>
      <c r="H52" s="15">
        <v>92</v>
      </c>
      <c r="I52" s="18" t="s">
        <v>41</v>
      </c>
      <c r="J52" s="16" t="s">
        <v>42</v>
      </c>
      <c r="K52" s="15" t="s">
        <v>43</v>
      </c>
      <c r="L52" s="15" t="s">
        <v>44</v>
      </c>
      <c r="M52" s="15" t="s">
        <v>100</v>
      </c>
      <c r="N52" s="19">
        <v>0</v>
      </c>
      <c r="O52" s="23">
        <v>0</v>
      </c>
      <c r="P52" s="23">
        <v>48</v>
      </c>
      <c r="Q52" s="23">
        <v>48</v>
      </c>
      <c r="R52" s="23">
        <v>48</v>
      </c>
      <c r="S52" s="23">
        <v>48</v>
      </c>
      <c r="T52" s="19">
        <v>0</v>
      </c>
      <c r="U52" s="20">
        <v>276964.28571428568</v>
      </c>
      <c r="V52" s="20">
        <v>0</v>
      </c>
      <c r="W52" s="20">
        <v>0</v>
      </c>
      <c r="X52" s="15" t="s">
        <v>46</v>
      </c>
      <c r="Y52" s="21">
        <v>2013</v>
      </c>
      <c r="Z52" s="22"/>
    </row>
    <row r="53" spans="1:26" s="9" customFormat="1" ht="89.25" x14ac:dyDescent="0.25">
      <c r="A53" s="101" t="s">
        <v>135</v>
      </c>
      <c r="B53" s="102" t="s">
        <v>37</v>
      </c>
      <c r="C53" s="102" t="s">
        <v>133</v>
      </c>
      <c r="D53" s="102" t="s">
        <v>615</v>
      </c>
      <c r="E53" s="102" t="s">
        <v>623</v>
      </c>
      <c r="F53" s="102" t="s">
        <v>134</v>
      </c>
      <c r="G53" s="16" t="s">
        <v>69</v>
      </c>
      <c r="H53" s="15">
        <v>92</v>
      </c>
      <c r="I53" s="18" t="s">
        <v>88</v>
      </c>
      <c r="J53" s="16" t="s">
        <v>42</v>
      </c>
      <c r="K53" s="15" t="s">
        <v>43</v>
      </c>
      <c r="L53" s="15" t="s">
        <v>44</v>
      </c>
      <c r="M53" s="15" t="s">
        <v>100</v>
      </c>
      <c r="N53" s="19">
        <v>0</v>
      </c>
      <c r="O53" s="23">
        <v>0</v>
      </c>
      <c r="P53" s="23">
        <v>40</v>
      </c>
      <c r="Q53" s="23">
        <v>20</v>
      </c>
      <c r="R53" s="23">
        <v>18</v>
      </c>
      <c r="S53" s="23">
        <v>18</v>
      </c>
      <c r="T53" s="19">
        <v>18</v>
      </c>
      <c r="U53" s="20">
        <v>233000</v>
      </c>
      <c r="V53" s="20">
        <f>U53*(P53+Q53+R53+S53+T53)</f>
        <v>26562000</v>
      </c>
      <c r="W53" s="20">
        <f>V53*1.12</f>
        <v>29749440.000000004</v>
      </c>
      <c r="X53" s="15" t="s">
        <v>46</v>
      </c>
      <c r="Y53" s="21" t="s">
        <v>610</v>
      </c>
      <c r="Z53" s="22" t="s">
        <v>136</v>
      </c>
    </row>
    <row r="54" spans="1:26" s="9" customFormat="1" ht="89.25" x14ac:dyDescent="0.25">
      <c r="A54" s="101" t="s">
        <v>137</v>
      </c>
      <c r="B54" s="102" t="s">
        <v>37</v>
      </c>
      <c r="C54" s="102" t="s">
        <v>133</v>
      </c>
      <c r="D54" s="102" t="s">
        <v>615</v>
      </c>
      <c r="E54" s="102" t="s">
        <v>623</v>
      </c>
      <c r="F54" s="102" t="s">
        <v>138</v>
      </c>
      <c r="G54" s="16" t="s">
        <v>69</v>
      </c>
      <c r="H54" s="15">
        <v>92</v>
      </c>
      <c r="I54" s="18" t="s">
        <v>41</v>
      </c>
      <c r="J54" s="16" t="s">
        <v>42</v>
      </c>
      <c r="K54" s="15" t="s">
        <v>43</v>
      </c>
      <c r="L54" s="15" t="s">
        <v>44</v>
      </c>
      <c r="M54" s="15" t="s">
        <v>100</v>
      </c>
      <c r="N54" s="19">
        <v>0</v>
      </c>
      <c r="O54" s="23">
        <v>58.097999999999999</v>
      </c>
      <c r="P54" s="23">
        <v>40</v>
      </c>
      <c r="Q54" s="23">
        <v>40</v>
      </c>
      <c r="R54" s="23">
        <v>40</v>
      </c>
      <c r="S54" s="23">
        <v>40</v>
      </c>
      <c r="T54" s="23"/>
      <c r="U54" s="20">
        <v>276964.28571428568</v>
      </c>
      <c r="V54" s="20">
        <v>0</v>
      </c>
      <c r="W54" s="20">
        <f>V54*1.12</f>
        <v>0</v>
      </c>
      <c r="X54" s="15" t="s">
        <v>46</v>
      </c>
      <c r="Y54" s="21">
        <v>2013</v>
      </c>
      <c r="Z54" s="15"/>
    </row>
    <row r="55" spans="1:26" s="9" customFormat="1" ht="89.25" x14ac:dyDescent="0.25">
      <c r="A55" s="101" t="s">
        <v>139</v>
      </c>
      <c r="B55" s="102" t="s">
        <v>37</v>
      </c>
      <c r="C55" s="102" t="s">
        <v>133</v>
      </c>
      <c r="D55" s="102" t="s">
        <v>615</v>
      </c>
      <c r="E55" s="102" t="s">
        <v>623</v>
      </c>
      <c r="F55" s="102" t="s">
        <v>138</v>
      </c>
      <c r="G55" s="16" t="s">
        <v>69</v>
      </c>
      <c r="H55" s="15">
        <v>92</v>
      </c>
      <c r="I55" s="18" t="s">
        <v>102</v>
      </c>
      <c r="J55" s="16" t="s">
        <v>42</v>
      </c>
      <c r="K55" s="15" t="s">
        <v>43</v>
      </c>
      <c r="L55" s="15" t="s">
        <v>44</v>
      </c>
      <c r="M55" s="15" t="s">
        <v>100</v>
      </c>
      <c r="N55" s="19">
        <v>0</v>
      </c>
      <c r="O55" s="23">
        <v>58.097999999999999</v>
      </c>
      <c r="P55" s="23">
        <v>40</v>
      </c>
      <c r="Q55" s="23">
        <v>40</v>
      </c>
      <c r="R55" s="23">
        <v>40</v>
      </c>
      <c r="S55" s="23">
        <v>40</v>
      </c>
      <c r="T55" s="23"/>
      <c r="U55" s="24">
        <v>239196.4</v>
      </c>
      <c r="V55" s="20">
        <f>(O55+P55+Q55+R55+S55)*U55</f>
        <v>52168256.4472</v>
      </c>
      <c r="W55" s="20">
        <f>V55*1.12</f>
        <v>58428447.220864005</v>
      </c>
      <c r="X55" s="15" t="s">
        <v>46</v>
      </c>
      <c r="Y55" s="21" t="s">
        <v>608</v>
      </c>
      <c r="Z55" s="22" t="s">
        <v>103</v>
      </c>
    </row>
    <row r="56" spans="1:26" s="9" customFormat="1" ht="89.25" x14ac:dyDescent="0.25">
      <c r="A56" s="101" t="s">
        <v>140</v>
      </c>
      <c r="B56" s="102" t="s">
        <v>37</v>
      </c>
      <c r="C56" s="102" t="s">
        <v>141</v>
      </c>
      <c r="D56" s="102" t="s">
        <v>615</v>
      </c>
      <c r="E56" s="102" t="s">
        <v>142</v>
      </c>
      <c r="F56" s="102" t="s">
        <v>143</v>
      </c>
      <c r="G56" s="16" t="s">
        <v>69</v>
      </c>
      <c r="H56" s="15">
        <v>92</v>
      </c>
      <c r="I56" s="18" t="s">
        <v>41</v>
      </c>
      <c r="J56" s="16" t="s">
        <v>42</v>
      </c>
      <c r="K56" s="15" t="s">
        <v>43</v>
      </c>
      <c r="L56" s="15" t="s">
        <v>44</v>
      </c>
      <c r="M56" s="15" t="s">
        <v>100</v>
      </c>
      <c r="N56" s="19">
        <v>0</v>
      </c>
      <c r="O56" s="23">
        <v>0</v>
      </c>
      <c r="P56" s="23">
        <v>10</v>
      </c>
      <c r="Q56" s="23">
        <v>10</v>
      </c>
      <c r="R56" s="23">
        <v>10</v>
      </c>
      <c r="S56" s="23">
        <v>10</v>
      </c>
      <c r="T56" s="19">
        <v>0</v>
      </c>
      <c r="U56" s="20">
        <v>276964.28571428568</v>
      </c>
      <c r="V56" s="20">
        <v>0</v>
      </c>
      <c r="W56" s="20">
        <v>0</v>
      </c>
      <c r="X56" s="15" t="s">
        <v>46</v>
      </c>
      <c r="Y56" s="21">
        <v>2013</v>
      </c>
      <c r="Z56" s="22"/>
    </row>
    <row r="57" spans="1:26" s="9" customFormat="1" ht="89.25" x14ac:dyDescent="0.25">
      <c r="A57" s="101" t="s">
        <v>144</v>
      </c>
      <c r="B57" s="102" t="s">
        <v>37</v>
      </c>
      <c r="C57" s="102" t="s">
        <v>141</v>
      </c>
      <c r="D57" s="102" t="s">
        <v>615</v>
      </c>
      <c r="E57" s="102" t="s">
        <v>142</v>
      </c>
      <c r="F57" s="102" t="s">
        <v>143</v>
      </c>
      <c r="G57" s="16" t="s">
        <v>69</v>
      </c>
      <c r="H57" s="15">
        <v>92</v>
      </c>
      <c r="I57" s="18" t="s">
        <v>88</v>
      </c>
      <c r="J57" s="16" t="s">
        <v>42</v>
      </c>
      <c r="K57" s="15" t="s">
        <v>43</v>
      </c>
      <c r="L57" s="15" t="s">
        <v>44</v>
      </c>
      <c r="M57" s="15" t="s">
        <v>100</v>
      </c>
      <c r="N57" s="19">
        <v>0</v>
      </c>
      <c r="O57" s="23">
        <v>0</v>
      </c>
      <c r="P57" s="23">
        <v>10</v>
      </c>
      <c r="Q57" s="23">
        <v>10</v>
      </c>
      <c r="R57" s="23">
        <v>9</v>
      </c>
      <c r="S57" s="23">
        <v>9</v>
      </c>
      <c r="T57" s="19">
        <v>9</v>
      </c>
      <c r="U57" s="20">
        <v>233000</v>
      </c>
      <c r="V57" s="20">
        <f>U57*(P57+Q57+R57+S57+T57)</f>
        <v>10951000</v>
      </c>
      <c r="W57" s="20">
        <f>V57*1.12</f>
        <v>12265120.000000002</v>
      </c>
      <c r="X57" s="15" t="s">
        <v>46</v>
      </c>
      <c r="Y57" s="21" t="s">
        <v>610</v>
      </c>
      <c r="Z57" s="22" t="s">
        <v>145</v>
      </c>
    </row>
    <row r="58" spans="1:26" s="9" customFormat="1" ht="89.25" x14ac:dyDescent="0.25">
      <c r="A58" s="101" t="s">
        <v>146</v>
      </c>
      <c r="B58" s="102" t="s">
        <v>37</v>
      </c>
      <c r="C58" s="102" t="s">
        <v>147</v>
      </c>
      <c r="D58" s="102" t="s">
        <v>615</v>
      </c>
      <c r="E58" s="102" t="s">
        <v>624</v>
      </c>
      <c r="F58" s="102" t="s">
        <v>148</v>
      </c>
      <c r="G58" s="16" t="s">
        <v>69</v>
      </c>
      <c r="H58" s="15">
        <v>92</v>
      </c>
      <c r="I58" s="18" t="s">
        <v>41</v>
      </c>
      <c r="J58" s="16" t="s">
        <v>42</v>
      </c>
      <c r="K58" s="15" t="s">
        <v>43</v>
      </c>
      <c r="L58" s="15" t="s">
        <v>44</v>
      </c>
      <c r="M58" s="15" t="s">
        <v>100</v>
      </c>
      <c r="N58" s="19">
        <v>0</v>
      </c>
      <c r="O58" s="23">
        <v>61.6</v>
      </c>
      <c r="P58" s="23">
        <v>60</v>
      </c>
      <c r="Q58" s="23">
        <v>60</v>
      </c>
      <c r="R58" s="23">
        <v>60</v>
      </c>
      <c r="S58" s="23">
        <v>60</v>
      </c>
      <c r="T58" s="23"/>
      <c r="U58" s="20">
        <v>276964.28571428568</v>
      </c>
      <c r="V58" s="20">
        <v>0</v>
      </c>
      <c r="W58" s="20">
        <f t="shared" ref="W58:W83" si="2">V58*1.12</f>
        <v>0</v>
      </c>
      <c r="X58" s="15" t="s">
        <v>46</v>
      </c>
      <c r="Y58" s="21">
        <v>2013</v>
      </c>
      <c r="Z58" s="22"/>
    </row>
    <row r="59" spans="1:26" s="9" customFormat="1" ht="89.25" x14ac:dyDescent="0.25">
      <c r="A59" s="101" t="s">
        <v>149</v>
      </c>
      <c r="B59" s="102" t="s">
        <v>37</v>
      </c>
      <c r="C59" s="102" t="s">
        <v>147</v>
      </c>
      <c r="D59" s="102" t="s">
        <v>615</v>
      </c>
      <c r="E59" s="102" t="s">
        <v>624</v>
      </c>
      <c r="F59" s="102" t="s">
        <v>148</v>
      </c>
      <c r="G59" s="16" t="s">
        <v>69</v>
      </c>
      <c r="H59" s="15">
        <v>92</v>
      </c>
      <c r="I59" s="18" t="s">
        <v>102</v>
      </c>
      <c r="J59" s="16" t="s">
        <v>42</v>
      </c>
      <c r="K59" s="15" t="s">
        <v>43</v>
      </c>
      <c r="L59" s="15" t="s">
        <v>44</v>
      </c>
      <c r="M59" s="15" t="s">
        <v>100</v>
      </c>
      <c r="N59" s="19">
        <v>0</v>
      </c>
      <c r="O59" s="23">
        <v>61.6</v>
      </c>
      <c r="P59" s="23">
        <v>60</v>
      </c>
      <c r="Q59" s="23">
        <v>60</v>
      </c>
      <c r="R59" s="23">
        <v>60</v>
      </c>
      <c r="S59" s="23">
        <v>60</v>
      </c>
      <c r="T59" s="23"/>
      <c r="U59" s="24">
        <v>239196.4</v>
      </c>
      <c r="V59" s="20">
        <f>(O59+P59+Q59+R59+S59)*U59</f>
        <v>72141634.24000001</v>
      </c>
      <c r="W59" s="20">
        <f t="shared" si="2"/>
        <v>80798630.348800018</v>
      </c>
      <c r="X59" s="15" t="s">
        <v>46</v>
      </c>
      <c r="Y59" s="21" t="s">
        <v>608</v>
      </c>
      <c r="Z59" s="22" t="s">
        <v>103</v>
      </c>
    </row>
    <row r="60" spans="1:26" s="9" customFormat="1" ht="89.25" x14ac:dyDescent="0.25">
      <c r="A60" s="101" t="s">
        <v>150</v>
      </c>
      <c r="B60" s="102" t="s">
        <v>37</v>
      </c>
      <c r="C60" s="102" t="s">
        <v>151</v>
      </c>
      <c r="D60" s="102" t="s">
        <v>615</v>
      </c>
      <c r="E60" s="102" t="s">
        <v>625</v>
      </c>
      <c r="F60" s="102" t="s">
        <v>152</v>
      </c>
      <c r="G60" s="16" t="s">
        <v>69</v>
      </c>
      <c r="H60" s="15">
        <v>92</v>
      </c>
      <c r="I60" s="18" t="s">
        <v>41</v>
      </c>
      <c r="J60" s="16" t="s">
        <v>42</v>
      </c>
      <c r="K60" s="15" t="s">
        <v>43</v>
      </c>
      <c r="L60" s="15" t="s">
        <v>44</v>
      </c>
      <c r="M60" s="15" t="s">
        <v>100</v>
      </c>
      <c r="N60" s="19">
        <v>0</v>
      </c>
      <c r="O60" s="23">
        <v>37</v>
      </c>
      <c r="P60" s="23">
        <v>80</v>
      </c>
      <c r="Q60" s="23">
        <v>80</v>
      </c>
      <c r="R60" s="23">
        <v>80</v>
      </c>
      <c r="S60" s="23">
        <v>80</v>
      </c>
      <c r="T60" s="23"/>
      <c r="U60" s="20">
        <v>276964.28571428568</v>
      </c>
      <c r="V60" s="20">
        <v>0</v>
      </c>
      <c r="W60" s="20">
        <f t="shared" si="2"/>
        <v>0</v>
      </c>
      <c r="X60" s="15" t="s">
        <v>46</v>
      </c>
      <c r="Y60" s="21">
        <v>2013</v>
      </c>
      <c r="Z60" s="15"/>
    </row>
    <row r="61" spans="1:26" s="9" customFormat="1" ht="89.25" x14ac:dyDescent="0.25">
      <c r="A61" s="101" t="s">
        <v>153</v>
      </c>
      <c r="B61" s="102" t="s">
        <v>37</v>
      </c>
      <c r="C61" s="102" t="s">
        <v>151</v>
      </c>
      <c r="D61" s="102" t="s">
        <v>615</v>
      </c>
      <c r="E61" s="102" t="s">
        <v>625</v>
      </c>
      <c r="F61" s="102" t="s">
        <v>152</v>
      </c>
      <c r="G61" s="16" t="s">
        <v>69</v>
      </c>
      <c r="H61" s="15">
        <v>92</v>
      </c>
      <c r="I61" s="18" t="s">
        <v>102</v>
      </c>
      <c r="J61" s="16" t="s">
        <v>42</v>
      </c>
      <c r="K61" s="15" t="s">
        <v>43</v>
      </c>
      <c r="L61" s="15" t="s">
        <v>44</v>
      </c>
      <c r="M61" s="15" t="s">
        <v>100</v>
      </c>
      <c r="N61" s="19">
        <v>0</v>
      </c>
      <c r="O61" s="23">
        <v>37</v>
      </c>
      <c r="P61" s="23">
        <v>80</v>
      </c>
      <c r="Q61" s="23">
        <v>80</v>
      </c>
      <c r="R61" s="23">
        <v>80</v>
      </c>
      <c r="S61" s="23">
        <v>80</v>
      </c>
      <c r="T61" s="23"/>
      <c r="U61" s="24">
        <v>239196.4</v>
      </c>
      <c r="V61" s="20">
        <f>(O61+P61+Q61+R61+S61)*U61</f>
        <v>85393114.799999997</v>
      </c>
      <c r="W61" s="20">
        <f t="shared" si="2"/>
        <v>95640288.576000005</v>
      </c>
      <c r="X61" s="15" t="s">
        <v>46</v>
      </c>
      <c r="Y61" s="21" t="s">
        <v>608</v>
      </c>
      <c r="Z61" s="22" t="s">
        <v>103</v>
      </c>
    </row>
    <row r="62" spans="1:26" s="9" customFormat="1" ht="76.5" x14ac:dyDescent="0.25">
      <c r="A62" s="101" t="s">
        <v>154</v>
      </c>
      <c r="B62" s="102" t="s">
        <v>37</v>
      </c>
      <c r="C62" s="102" t="s">
        <v>626</v>
      </c>
      <c r="D62" s="102" t="s">
        <v>615</v>
      </c>
      <c r="E62" s="102" t="s">
        <v>627</v>
      </c>
      <c r="F62" s="102" t="s">
        <v>155</v>
      </c>
      <c r="G62" s="16" t="s">
        <v>69</v>
      </c>
      <c r="H62" s="15">
        <v>92</v>
      </c>
      <c r="I62" s="18" t="s">
        <v>41</v>
      </c>
      <c r="J62" s="16" t="s">
        <v>42</v>
      </c>
      <c r="K62" s="15" t="s">
        <v>43</v>
      </c>
      <c r="L62" s="15" t="s">
        <v>44</v>
      </c>
      <c r="M62" s="15" t="s">
        <v>100</v>
      </c>
      <c r="N62" s="19">
        <v>0</v>
      </c>
      <c r="O62" s="23">
        <v>28.2</v>
      </c>
      <c r="P62" s="23">
        <v>30</v>
      </c>
      <c r="Q62" s="23">
        <v>30</v>
      </c>
      <c r="R62" s="23">
        <v>30</v>
      </c>
      <c r="S62" s="23">
        <v>30</v>
      </c>
      <c r="T62" s="23"/>
      <c r="U62" s="20">
        <v>276964.28571428568</v>
      </c>
      <c r="V62" s="20">
        <v>0</v>
      </c>
      <c r="W62" s="20">
        <f t="shared" si="2"/>
        <v>0</v>
      </c>
      <c r="X62" s="15" t="s">
        <v>46</v>
      </c>
      <c r="Y62" s="21">
        <v>2013</v>
      </c>
      <c r="Z62" s="15"/>
    </row>
    <row r="63" spans="1:26" s="9" customFormat="1" ht="76.5" x14ac:dyDescent="0.25">
      <c r="A63" s="101" t="s">
        <v>156</v>
      </c>
      <c r="B63" s="102" t="s">
        <v>37</v>
      </c>
      <c r="C63" s="102" t="s">
        <v>626</v>
      </c>
      <c r="D63" s="102" t="s">
        <v>615</v>
      </c>
      <c r="E63" s="102" t="s">
        <v>627</v>
      </c>
      <c r="F63" s="102" t="s">
        <v>155</v>
      </c>
      <c r="G63" s="16" t="s">
        <v>69</v>
      </c>
      <c r="H63" s="15">
        <v>92</v>
      </c>
      <c r="I63" s="18" t="s">
        <v>102</v>
      </c>
      <c r="J63" s="16" t="s">
        <v>42</v>
      </c>
      <c r="K63" s="15" t="s">
        <v>43</v>
      </c>
      <c r="L63" s="15" t="s">
        <v>127</v>
      </c>
      <c r="M63" s="15" t="s">
        <v>100</v>
      </c>
      <c r="N63" s="19">
        <v>0</v>
      </c>
      <c r="O63" s="23">
        <v>28.2</v>
      </c>
      <c r="P63" s="23">
        <v>30</v>
      </c>
      <c r="Q63" s="23">
        <v>30</v>
      </c>
      <c r="R63" s="23">
        <v>30</v>
      </c>
      <c r="S63" s="23">
        <v>30</v>
      </c>
      <c r="T63" s="23"/>
      <c r="U63" s="24">
        <v>276964.28571428568</v>
      </c>
      <c r="V63" s="20">
        <v>0</v>
      </c>
      <c r="W63" s="20">
        <f t="shared" si="2"/>
        <v>0</v>
      </c>
      <c r="X63" s="15"/>
      <c r="Y63" s="21">
        <v>2013</v>
      </c>
      <c r="Z63" s="22" t="s">
        <v>75</v>
      </c>
    </row>
    <row r="64" spans="1:26" s="9" customFormat="1" ht="51" x14ac:dyDescent="0.25">
      <c r="A64" s="101" t="s">
        <v>157</v>
      </c>
      <c r="B64" s="102" t="s">
        <v>37</v>
      </c>
      <c r="C64" s="102" t="s">
        <v>628</v>
      </c>
      <c r="D64" s="102" t="s">
        <v>158</v>
      </c>
      <c r="E64" s="102" t="s">
        <v>629</v>
      </c>
      <c r="F64" s="102" t="s">
        <v>159</v>
      </c>
      <c r="G64" s="16" t="s">
        <v>69</v>
      </c>
      <c r="H64" s="15">
        <v>35</v>
      </c>
      <c r="I64" s="18" t="s">
        <v>41</v>
      </c>
      <c r="J64" s="16" t="s">
        <v>42</v>
      </c>
      <c r="K64" s="15" t="s">
        <v>43</v>
      </c>
      <c r="L64" s="15" t="s">
        <v>44</v>
      </c>
      <c r="M64" s="15" t="s">
        <v>100</v>
      </c>
      <c r="N64" s="19">
        <v>0</v>
      </c>
      <c r="O64" s="23">
        <v>100</v>
      </c>
      <c r="P64" s="23">
        <v>100</v>
      </c>
      <c r="Q64" s="23">
        <v>100</v>
      </c>
      <c r="R64" s="23">
        <v>100</v>
      </c>
      <c r="S64" s="23">
        <v>100</v>
      </c>
      <c r="T64" s="23"/>
      <c r="U64" s="20">
        <v>1310040.6428571427</v>
      </c>
      <c r="V64" s="20">
        <v>0</v>
      </c>
      <c r="W64" s="20">
        <f t="shared" si="2"/>
        <v>0</v>
      </c>
      <c r="X64" s="15" t="s">
        <v>46</v>
      </c>
      <c r="Y64" s="21">
        <v>2013</v>
      </c>
      <c r="Z64" s="15"/>
    </row>
    <row r="65" spans="1:26" s="9" customFormat="1" ht="51" x14ac:dyDescent="0.25">
      <c r="A65" s="101" t="s">
        <v>160</v>
      </c>
      <c r="B65" s="102" t="s">
        <v>37</v>
      </c>
      <c r="C65" s="102" t="s">
        <v>628</v>
      </c>
      <c r="D65" s="102" t="s">
        <v>158</v>
      </c>
      <c r="E65" s="102" t="s">
        <v>629</v>
      </c>
      <c r="F65" s="102" t="s">
        <v>159</v>
      </c>
      <c r="G65" s="16" t="s">
        <v>69</v>
      </c>
      <c r="H65" s="15">
        <v>35</v>
      </c>
      <c r="I65" s="18" t="s">
        <v>71</v>
      </c>
      <c r="J65" s="16" t="s">
        <v>42</v>
      </c>
      <c r="K65" s="15" t="s">
        <v>43</v>
      </c>
      <c r="L65" s="15" t="s">
        <v>44</v>
      </c>
      <c r="M65" s="15" t="s">
        <v>100</v>
      </c>
      <c r="N65" s="19">
        <v>0</v>
      </c>
      <c r="O65" s="23">
        <v>0</v>
      </c>
      <c r="P65" s="23">
        <v>100</v>
      </c>
      <c r="Q65" s="23">
        <v>100</v>
      </c>
      <c r="R65" s="23">
        <v>100</v>
      </c>
      <c r="S65" s="23">
        <v>100</v>
      </c>
      <c r="T65" s="23"/>
      <c r="U65" s="20">
        <v>1310040.6428571427</v>
      </c>
      <c r="V65" s="20">
        <v>0</v>
      </c>
      <c r="W65" s="20">
        <f t="shared" si="2"/>
        <v>0</v>
      </c>
      <c r="X65" s="15" t="s">
        <v>46</v>
      </c>
      <c r="Y65" s="21" t="s">
        <v>608</v>
      </c>
      <c r="Z65" s="15" t="s">
        <v>89</v>
      </c>
    </row>
    <row r="66" spans="1:26" s="9" customFormat="1" ht="51" x14ac:dyDescent="0.25">
      <c r="A66" s="101" t="s">
        <v>161</v>
      </c>
      <c r="B66" s="102" t="s">
        <v>37</v>
      </c>
      <c r="C66" s="102" t="s">
        <v>628</v>
      </c>
      <c r="D66" s="102" t="s">
        <v>158</v>
      </c>
      <c r="E66" s="102" t="s">
        <v>629</v>
      </c>
      <c r="F66" s="102" t="s">
        <v>159</v>
      </c>
      <c r="G66" s="16" t="s">
        <v>69</v>
      </c>
      <c r="H66" s="15">
        <v>35</v>
      </c>
      <c r="I66" s="18" t="s">
        <v>102</v>
      </c>
      <c r="J66" s="16" t="s">
        <v>42</v>
      </c>
      <c r="K66" s="15" t="s">
        <v>43</v>
      </c>
      <c r="L66" s="15" t="s">
        <v>44</v>
      </c>
      <c r="M66" s="15" t="s">
        <v>100</v>
      </c>
      <c r="N66" s="19">
        <v>0</v>
      </c>
      <c r="O66" s="23">
        <v>0</v>
      </c>
      <c r="P66" s="23">
        <v>100</v>
      </c>
      <c r="Q66" s="23">
        <v>100</v>
      </c>
      <c r="R66" s="23">
        <v>100</v>
      </c>
      <c r="S66" s="23">
        <v>100</v>
      </c>
      <c r="T66" s="19">
        <v>0</v>
      </c>
      <c r="U66" s="24">
        <v>1306618</v>
      </c>
      <c r="V66" s="20">
        <v>0</v>
      </c>
      <c r="W66" s="20">
        <v>0</v>
      </c>
      <c r="X66" s="15" t="s">
        <v>46</v>
      </c>
      <c r="Y66" s="21">
        <v>2013</v>
      </c>
      <c r="Z66" s="22"/>
    </row>
    <row r="67" spans="1:26" s="9" customFormat="1" ht="51" x14ac:dyDescent="0.25">
      <c r="A67" s="101" t="s">
        <v>162</v>
      </c>
      <c r="B67" s="102" t="s">
        <v>37</v>
      </c>
      <c r="C67" s="102" t="s">
        <v>628</v>
      </c>
      <c r="D67" s="102" t="s">
        <v>158</v>
      </c>
      <c r="E67" s="102" t="s">
        <v>629</v>
      </c>
      <c r="F67" s="102" t="s">
        <v>159</v>
      </c>
      <c r="G67" s="16" t="s">
        <v>69</v>
      </c>
      <c r="H67" s="15">
        <v>35</v>
      </c>
      <c r="I67" s="18" t="s">
        <v>88</v>
      </c>
      <c r="J67" s="16" t="s">
        <v>42</v>
      </c>
      <c r="K67" s="15" t="s">
        <v>43</v>
      </c>
      <c r="L67" s="15" t="s">
        <v>44</v>
      </c>
      <c r="M67" s="15" t="s">
        <v>100</v>
      </c>
      <c r="N67" s="19">
        <v>0</v>
      </c>
      <c r="O67" s="23">
        <v>0</v>
      </c>
      <c r="P67" s="23">
        <v>103</v>
      </c>
      <c r="Q67" s="23">
        <v>90</v>
      </c>
      <c r="R67" s="23">
        <v>72</v>
      </c>
      <c r="S67" s="23">
        <v>70</v>
      </c>
      <c r="T67" s="19">
        <v>70</v>
      </c>
      <c r="U67" s="24">
        <v>1306618</v>
      </c>
      <c r="V67" s="20">
        <f>U67*(P67+Q67+R67+S67+T67)</f>
        <v>529180290</v>
      </c>
      <c r="W67" s="20">
        <f>V67*1.12</f>
        <v>592681924.80000007</v>
      </c>
      <c r="X67" s="15" t="s">
        <v>46</v>
      </c>
      <c r="Y67" s="21" t="s">
        <v>610</v>
      </c>
      <c r="Z67" s="22" t="s">
        <v>163</v>
      </c>
    </row>
    <row r="68" spans="1:26" s="9" customFormat="1" ht="51" x14ac:dyDescent="0.25">
      <c r="A68" s="101" t="s">
        <v>164</v>
      </c>
      <c r="B68" s="102" t="s">
        <v>37</v>
      </c>
      <c r="C68" s="102" t="s">
        <v>628</v>
      </c>
      <c r="D68" s="102" t="s">
        <v>158</v>
      </c>
      <c r="E68" s="102" t="s">
        <v>629</v>
      </c>
      <c r="F68" s="102" t="s">
        <v>165</v>
      </c>
      <c r="G68" s="16" t="s">
        <v>69</v>
      </c>
      <c r="H68" s="15">
        <v>35</v>
      </c>
      <c r="I68" s="18" t="s">
        <v>41</v>
      </c>
      <c r="J68" s="16" t="s">
        <v>42</v>
      </c>
      <c r="K68" s="15" t="s">
        <v>43</v>
      </c>
      <c r="L68" s="15" t="s">
        <v>44</v>
      </c>
      <c r="M68" s="15" t="s">
        <v>100</v>
      </c>
      <c r="N68" s="19">
        <v>0</v>
      </c>
      <c r="O68" s="23">
        <v>22</v>
      </c>
      <c r="P68" s="23">
        <v>22</v>
      </c>
      <c r="Q68" s="23">
        <v>22</v>
      </c>
      <c r="R68" s="23">
        <v>22</v>
      </c>
      <c r="S68" s="23">
        <v>22</v>
      </c>
      <c r="T68" s="23"/>
      <c r="U68" s="20">
        <v>1210634.919642857</v>
      </c>
      <c r="V68" s="20">
        <v>0</v>
      </c>
      <c r="W68" s="20">
        <f t="shared" si="2"/>
        <v>0</v>
      </c>
      <c r="X68" s="15" t="s">
        <v>46</v>
      </c>
      <c r="Y68" s="21">
        <v>2013</v>
      </c>
      <c r="Z68" s="22"/>
    </row>
    <row r="69" spans="1:26" s="9" customFormat="1" ht="51" x14ac:dyDescent="0.25">
      <c r="A69" s="101" t="s">
        <v>166</v>
      </c>
      <c r="B69" s="102" t="s">
        <v>37</v>
      </c>
      <c r="C69" s="102" t="s">
        <v>628</v>
      </c>
      <c r="D69" s="102" t="s">
        <v>158</v>
      </c>
      <c r="E69" s="102" t="s">
        <v>629</v>
      </c>
      <c r="F69" s="102" t="s">
        <v>165</v>
      </c>
      <c r="G69" s="16" t="s">
        <v>69</v>
      </c>
      <c r="H69" s="15">
        <v>35</v>
      </c>
      <c r="I69" s="18" t="s">
        <v>102</v>
      </c>
      <c r="J69" s="16" t="s">
        <v>42</v>
      </c>
      <c r="K69" s="15" t="s">
        <v>43</v>
      </c>
      <c r="L69" s="15" t="s">
        <v>44</v>
      </c>
      <c r="M69" s="15" t="s">
        <v>100</v>
      </c>
      <c r="N69" s="19">
        <v>0</v>
      </c>
      <c r="O69" s="23">
        <v>22</v>
      </c>
      <c r="P69" s="23">
        <v>22</v>
      </c>
      <c r="Q69" s="23">
        <v>22</v>
      </c>
      <c r="R69" s="23">
        <v>22</v>
      </c>
      <c r="S69" s="23">
        <v>22</v>
      </c>
      <c r="T69" s="23"/>
      <c r="U69" s="24">
        <v>1207702</v>
      </c>
      <c r="V69" s="20">
        <v>0</v>
      </c>
      <c r="W69" s="20">
        <f t="shared" si="2"/>
        <v>0</v>
      </c>
      <c r="X69" s="15" t="s">
        <v>46</v>
      </c>
      <c r="Y69" s="21" t="s">
        <v>608</v>
      </c>
      <c r="Z69" s="22" t="s">
        <v>103</v>
      </c>
    </row>
    <row r="70" spans="1:26" s="26" customFormat="1" ht="51" x14ac:dyDescent="0.25">
      <c r="A70" s="101" t="s">
        <v>167</v>
      </c>
      <c r="B70" s="102" t="s">
        <v>37</v>
      </c>
      <c r="C70" s="102" t="s">
        <v>628</v>
      </c>
      <c r="D70" s="102" t="s">
        <v>158</v>
      </c>
      <c r="E70" s="102" t="s">
        <v>629</v>
      </c>
      <c r="F70" s="102" t="s">
        <v>165</v>
      </c>
      <c r="G70" s="16" t="s">
        <v>69</v>
      </c>
      <c r="H70" s="15">
        <v>35</v>
      </c>
      <c r="I70" s="18" t="s">
        <v>95</v>
      </c>
      <c r="J70" s="16" t="s">
        <v>42</v>
      </c>
      <c r="K70" s="15" t="s">
        <v>43</v>
      </c>
      <c r="L70" s="15" t="s">
        <v>44</v>
      </c>
      <c r="M70" s="15" t="s">
        <v>100</v>
      </c>
      <c r="N70" s="19">
        <v>0</v>
      </c>
      <c r="O70" s="18">
        <v>0</v>
      </c>
      <c r="P70" s="20">
        <v>22</v>
      </c>
      <c r="Q70" s="20">
        <v>22</v>
      </c>
      <c r="R70" s="20">
        <v>22</v>
      </c>
      <c r="S70" s="20">
        <v>22</v>
      </c>
      <c r="T70" s="20">
        <v>22</v>
      </c>
      <c r="U70" s="24">
        <v>1207702</v>
      </c>
      <c r="V70" s="20">
        <f>U70*(Q70+R70+S70+T70+P70)</f>
        <v>132847220</v>
      </c>
      <c r="W70" s="20">
        <f>V70*1.12</f>
        <v>148788886.40000001</v>
      </c>
      <c r="X70" s="15" t="s">
        <v>46</v>
      </c>
      <c r="Y70" s="21" t="s">
        <v>609</v>
      </c>
      <c r="Z70" s="15" t="s">
        <v>168</v>
      </c>
    </row>
    <row r="71" spans="1:26" s="9" customFormat="1" ht="51" x14ac:dyDescent="0.25">
      <c r="A71" s="101" t="s">
        <v>169</v>
      </c>
      <c r="B71" s="102" t="s">
        <v>37</v>
      </c>
      <c r="C71" s="102" t="s">
        <v>628</v>
      </c>
      <c r="D71" s="102" t="s">
        <v>158</v>
      </c>
      <c r="E71" s="102" t="s">
        <v>629</v>
      </c>
      <c r="F71" s="102" t="s">
        <v>170</v>
      </c>
      <c r="G71" s="16" t="s">
        <v>69</v>
      </c>
      <c r="H71" s="15">
        <v>64</v>
      </c>
      <c r="I71" s="18" t="s">
        <v>41</v>
      </c>
      <c r="J71" s="16" t="s">
        <v>42</v>
      </c>
      <c r="K71" s="15" t="s">
        <v>43</v>
      </c>
      <c r="L71" s="15" t="s">
        <v>44</v>
      </c>
      <c r="M71" s="15" t="s">
        <v>100</v>
      </c>
      <c r="N71" s="19">
        <v>0</v>
      </c>
      <c r="O71" s="23">
        <v>142</v>
      </c>
      <c r="P71" s="23">
        <v>142</v>
      </c>
      <c r="Q71" s="23">
        <v>142</v>
      </c>
      <c r="R71" s="23">
        <v>142</v>
      </c>
      <c r="S71" s="23">
        <v>142</v>
      </c>
      <c r="T71" s="23"/>
      <c r="U71" s="20">
        <v>1174176.3392857141</v>
      </c>
      <c r="V71" s="20">
        <v>0</v>
      </c>
      <c r="W71" s="20">
        <f t="shared" si="2"/>
        <v>0</v>
      </c>
      <c r="X71" s="15" t="s">
        <v>46</v>
      </c>
      <c r="Y71" s="21">
        <v>2013</v>
      </c>
      <c r="Z71" s="22"/>
    </row>
    <row r="72" spans="1:26" s="9" customFormat="1" ht="51" x14ac:dyDescent="0.25">
      <c r="A72" s="101" t="s">
        <v>171</v>
      </c>
      <c r="B72" s="102" t="s">
        <v>37</v>
      </c>
      <c r="C72" s="102" t="s">
        <v>628</v>
      </c>
      <c r="D72" s="102" t="s">
        <v>158</v>
      </c>
      <c r="E72" s="102" t="s">
        <v>629</v>
      </c>
      <c r="F72" s="102" t="s">
        <v>170</v>
      </c>
      <c r="G72" s="16" t="s">
        <v>69</v>
      </c>
      <c r="H72" s="15">
        <v>64</v>
      </c>
      <c r="I72" s="18" t="s">
        <v>71</v>
      </c>
      <c r="J72" s="16" t="s">
        <v>42</v>
      </c>
      <c r="K72" s="15" t="s">
        <v>43</v>
      </c>
      <c r="L72" s="15" t="s">
        <v>44</v>
      </c>
      <c r="M72" s="15" t="s">
        <v>100</v>
      </c>
      <c r="N72" s="19">
        <v>0</v>
      </c>
      <c r="O72" s="23">
        <v>0</v>
      </c>
      <c r="P72" s="23">
        <v>142</v>
      </c>
      <c r="Q72" s="23">
        <v>142</v>
      </c>
      <c r="R72" s="23">
        <v>142</v>
      </c>
      <c r="S72" s="23">
        <v>142</v>
      </c>
      <c r="T72" s="23"/>
      <c r="U72" s="20">
        <v>1174176.3392857141</v>
      </c>
      <c r="V72" s="20">
        <v>0</v>
      </c>
      <c r="W72" s="20">
        <f t="shared" si="2"/>
        <v>0</v>
      </c>
      <c r="X72" s="15" t="s">
        <v>46</v>
      </c>
      <c r="Y72" s="21" t="s">
        <v>608</v>
      </c>
      <c r="Z72" s="22" t="s">
        <v>89</v>
      </c>
    </row>
    <row r="73" spans="1:26" s="9" customFormat="1" ht="51" x14ac:dyDescent="0.25">
      <c r="A73" s="101" t="s">
        <v>172</v>
      </c>
      <c r="B73" s="102" t="s">
        <v>37</v>
      </c>
      <c r="C73" s="102" t="s">
        <v>628</v>
      </c>
      <c r="D73" s="102" t="s">
        <v>158</v>
      </c>
      <c r="E73" s="102" t="s">
        <v>629</v>
      </c>
      <c r="F73" s="102" t="s">
        <v>170</v>
      </c>
      <c r="G73" s="16" t="s">
        <v>69</v>
      </c>
      <c r="H73" s="15">
        <v>64</v>
      </c>
      <c r="I73" s="18" t="s">
        <v>102</v>
      </c>
      <c r="J73" s="16" t="s">
        <v>42</v>
      </c>
      <c r="K73" s="15" t="s">
        <v>43</v>
      </c>
      <c r="L73" s="15" t="s">
        <v>44</v>
      </c>
      <c r="M73" s="15" t="s">
        <v>100</v>
      </c>
      <c r="N73" s="19">
        <v>0</v>
      </c>
      <c r="O73" s="23">
        <v>0</v>
      </c>
      <c r="P73" s="23">
        <v>142</v>
      </c>
      <c r="Q73" s="23">
        <v>142</v>
      </c>
      <c r="R73" s="23">
        <v>142</v>
      </c>
      <c r="S73" s="23">
        <v>142</v>
      </c>
      <c r="T73" s="23">
        <v>0</v>
      </c>
      <c r="U73" s="24">
        <v>1171885</v>
      </c>
      <c r="V73" s="20">
        <v>0</v>
      </c>
      <c r="W73" s="20">
        <v>0</v>
      </c>
      <c r="X73" s="15" t="s">
        <v>46</v>
      </c>
      <c r="Y73" s="21" t="s">
        <v>608</v>
      </c>
      <c r="Z73" s="22"/>
    </row>
    <row r="74" spans="1:26" s="9" customFormat="1" ht="51" x14ac:dyDescent="0.25">
      <c r="A74" s="101" t="s">
        <v>173</v>
      </c>
      <c r="B74" s="102" t="s">
        <v>37</v>
      </c>
      <c r="C74" s="102" t="s">
        <v>628</v>
      </c>
      <c r="D74" s="102" t="s">
        <v>158</v>
      </c>
      <c r="E74" s="102" t="s">
        <v>629</v>
      </c>
      <c r="F74" s="102" t="s">
        <v>170</v>
      </c>
      <c r="G74" s="16" t="s">
        <v>69</v>
      </c>
      <c r="H74" s="15">
        <v>64</v>
      </c>
      <c r="I74" s="18" t="s">
        <v>88</v>
      </c>
      <c r="J74" s="16" t="s">
        <v>42</v>
      </c>
      <c r="K74" s="15" t="s">
        <v>43</v>
      </c>
      <c r="L74" s="15" t="s">
        <v>44</v>
      </c>
      <c r="M74" s="15" t="s">
        <v>100</v>
      </c>
      <c r="N74" s="19">
        <v>0</v>
      </c>
      <c r="O74" s="23">
        <v>0</v>
      </c>
      <c r="P74" s="23">
        <v>142</v>
      </c>
      <c r="Q74" s="23">
        <v>100</v>
      </c>
      <c r="R74" s="23">
        <v>80</v>
      </c>
      <c r="S74" s="23">
        <v>80</v>
      </c>
      <c r="T74" s="23">
        <v>80</v>
      </c>
      <c r="U74" s="24">
        <v>1171885</v>
      </c>
      <c r="V74" s="20">
        <f>U74*(P74+Q74+R74+S74+T74)</f>
        <v>564848570</v>
      </c>
      <c r="W74" s="20">
        <f>V74*1.12</f>
        <v>632630398.4000001</v>
      </c>
      <c r="X74" s="15" t="s">
        <v>46</v>
      </c>
      <c r="Y74" s="21" t="s">
        <v>610</v>
      </c>
      <c r="Z74" s="22" t="s">
        <v>163</v>
      </c>
    </row>
    <row r="75" spans="1:26" s="9" customFormat="1" ht="51" x14ac:dyDescent="0.25">
      <c r="A75" s="101" t="s">
        <v>174</v>
      </c>
      <c r="B75" s="102" t="s">
        <v>37</v>
      </c>
      <c r="C75" s="102" t="s">
        <v>628</v>
      </c>
      <c r="D75" s="102" t="s">
        <v>158</v>
      </c>
      <c r="E75" s="102" t="s">
        <v>629</v>
      </c>
      <c r="F75" s="102" t="s">
        <v>175</v>
      </c>
      <c r="G75" s="16" t="s">
        <v>69</v>
      </c>
      <c r="H75" s="15">
        <v>65</v>
      </c>
      <c r="I75" s="18" t="s">
        <v>41</v>
      </c>
      <c r="J75" s="16" t="s">
        <v>42</v>
      </c>
      <c r="K75" s="15" t="s">
        <v>43</v>
      </c>
      <c r="L75" s="15" t="s">
        <v>44</v>
      </c>
      <c r="M75" s="15" t="s">
        <v>100</v>
      </c>
      <c r="N75" s="19">
        <v>0</v>
      </c>
      <c r="O75" s="23">
        <v>100</v>
      </c>
      <c r="P75" s="23">
        <v>142</v>
      </c>
      <c r="Q75" s="23">
        <v>142</v>
      </c>
      <c r="R75" s="23">
        <v>142</v>
      </c>
      <c r="S75" s="23">
        <v>142</v>
      </c>
      <c r="T75" s="23"/>
      <c r="U75" s="20">
        <v>1129464.2857142857</v>
      </c>
      <c r="V75" s="20">
        <v>0</v>
      </c>
      <c r="W75" s="20">
        <f t="shared" si="2"/>
        <v>0</v>
      </c>
      <c r="X75" s="15" t="s">
        <v>46</v>
      </c>
      <c r="Y75" s="21">
        <v>2013</v>
      </c>
      <c r="Z75" s="15"/>
    </row>
    <row r="76" spans="1:26" s="9" customFormat="1" ht="51" x14ac:dyDescent="0.25">
      <c r="A76" s="101" t="s">
        <v>176</v>
      </c>
      <c r="B76" s="102" t="s">
        <v>37</v>
      </c>
      <c r="C76" s="102" t="s">
        <v>628</v>
      </c>
      <c r="D76" s="102" t="s">
        <v>158</v>
      </c>
      <c r="E76" s="102" t="s">
        <v>629</v>
      </c>
      <c r="F76" s="102" t="s">
        <v>175</v>
      </c>
      <c r="G76" s="16" t="s">
        <v>69</v>
      </c>
      <c r="H76" s="15">
        <v>65</v>
      </c>
      <c r="I76" s="18" t="s">
        <v>102</v>
      </c>
      <c r="J76" s="16" t="s">
        <v>42</v>
      </c>
      <c r="K76" s="15" t="s">
        <v>43</v>
      </c>
      <c r="L76" s="15" t="s">
        <v>44</v>
      </c>
      <c r="M76" s="15" t="s">
        <v>100</v>
      </c>
      <c r="N76" s="19">
        <v>0</v>
      </c>
      <c r="O76" s="23">
        <v>100</v>
      </c>
      <c r="P76" s="23">
        <v>142</v>
      </c>
      <c r="Q76" s="23">
        <v>142</v>
      </c>
      <c r="R76" s="23">
        <v>142</v>
      </c>
      <c r="S76" s="23">
        <v>142</v>
      </c>
      <c r="T76" s="23"/>
      <c r="U76" s="24">
        <v>1126330</v>
      </c>
      <c r="V76" s="20">
        <f>(O76+P76+Q76+R76+S76)*U76</f>
        <v>752388440</v>
      </c>
      <c r="W76" s="20">
        <f t="shared" si="2"/>
        <v>842675052.80000007</v>
      </c>
      <c r="X76" s="15" t="s">
        <v>46</v>
      </c>
      <c r="Y76" s="21" t="s">
        <v>608</v>
      </c>
      <c r="Z76" s="22" t="s">
        <v>103</v>
      </c>
    </row>
    <row r="77" spans="1:26" s="9" customFormat="1" ht="51" x14ac:dyDescent="0.25">
      <c r="A77" s="101" t="s">
        <v>177</v>
      </c>
      <c r="B77" s="102" t="s">
        <v>37</v>
      </c>
      <c r="C77" s="102" t="s">
        <v>628</v>
      </c>
      <c r="D77" s="102" t="s">
        <v>158</v>
      </c>
      <c r="E77" s="102" t="s">
        <v>629</v>
      </c>
      <c r="F77" s="102" t="s">
        <v>178</v>
      </c>
      <c r="G77" s="16" t="s">
        <v>69</v>
      </c>
      <c r="H77" s="15">
        <v>68</v>
      </c>
      <c r="I77" s="18" t="s">
        <v>41</v>
      </c>
      <c r="J77" s="16" t="s">
        <v>42</v>
      </c>
      <c r="K77" s="15" t="s">
        <v>43</v>
      </c>
      <c r="L77" s="15" t="s">
        <v>44</v>
      </c>
      <c r="M77" s="15" t="s">
        <v>100</v>
      </c>
      <c r="N77" s="19">
        <v>0</v>
      </c>
      <c r="O77" s="23">
        <v>6</v>
      </c>
      <c r="P77" s="23">
        <v>6</v>
      </c>
      <c r="Q77" s="23">
        <v>6</v>
      </c>
      <c r="R77" s="23">
        <v>6</v>
      </c>
      <c r="S77" s="23">
        <v>6</v>
      </c>
      <c r="T77" s="23"/>
      <c r="U77" s="20">
        <v>1210491.0714285714</v>
      </c>
      <c r="V77" s="20">
        <v>0</v>
      </c>
      <c r="W77" s="20">
        <f t="shared" si="2"/>
        <v>0</v>
      </c>
      <c r="X77" s="15" t="s">
        <v>46</v>
      </c>
      <c r="Y77" s="21">
        <v>2013</v>
      </c>
      <c r="Z77" s="15"/>
    </row>
    <row r="78" spans="1:26" s="9" customFormat="1" ht="51" x14ac:dyDescent="0.25">
      <c r="A78" s="101" t="s">
        <v>179</v>
      </c>
      <c r="B78" s="102" t="s">
        <v>37</v>
      </c>
      <c r="C78" s="102" t="s">
        <v>628</v>
      </c>
      <c r="D78" s="102" t="s">
        <v>158</v>
      </c>
      <c r="E78" s="102" t="s">
        <v>629</v>
      </c>
      <c r="F78" s="102" t="s">
        <v>178</v>
      </c>
      <c r="G78" s="16" t="s">
        <v>69</v>
      </c>
      <c r="H78" s="15">
        <v>68</v>
      </c>
      <c r="I78" s="18" t="s">
        <v>102</v>
      </c>
      <c r="J78" s="16" t="s">
        <v>42</v>
      </c>
      <c r="K78" s="15" t="s">
        <v>43</v>
      </c>
      <c r="L78" s="15" t="s">
        <v>44</v>
      </c>
      <c r="M78" s="15" t="s">
        <v>100</v>
      </c>
      <c r="N78" s="19">
        <v>0</v>
      </c>
      <c r="O78" s="23">
        <v>6</v>
      </c>
      <c r="P78" s="23">
        <v>6</v>
      </c>
      <c r="Q78" s="23">
        <v>6</v>
      </c>
      <c r="R78" s="23">
        <v>6</v>
      </c>
      <c r="S78" s="23">
        <v>6</v>
      </c>
      <c r="T78" s="23"/>
      <c r="U78" s="24">
        <v>1205857.1399999999</v>
      </c>
      <c r="V78" s="20">
        <v>0</v>
      </c>
      <c r="W78" s="20">
        <f t="shared" si="2"/>
        <v>0</v>
      </c>
      <c r="X78" s="15" t="s">
        <v>46</v>
      </c>
      <c r="Y78" s="21" t="s">
        <v>608</v>
      </c>
      <c r="Z78" s="22" t="s">
        <v>103</v>
      </c>
    </row>
    <row r="79" spans="1:26" s="26" customFormat="1" ht="51" x14ac:dyDescent="0.25">
      <c r="A79" s="101" t="s">
        <v>180</v>
      </c>
      <c r="B79" s="102" t="s">
        <v>37</v>
      </c>
      <c r="C79" s="102" t="s">
        <v>628</v>
      </c>
      <c r="D79" s="102" t="s">
        <v>158</v>
      </c>
      <c r="E79" s="102" t="s">
        <v>629</v>
      </c>
      <c r="F79" s="102" t="s">
        <v>181</v>
      </c>
      <c r="G79" s="16" t="s">
        <v>69</v>
      </c>
      <c r="H79" s="15">
        <v>68</v>
      </c>
      <c r="I79" s="18" t="s">
        <v>95</v>
      </c>
      <c r="J79" s="16" t="s">
        <v>42</v>
      </c>
      <c r="K79" s="15" t="s">
        <v>43</v>
      </c>
      <c r="L79" s="15" t="s">
        <v>44</v>
      </c>
      <c r="M79" s="15" t="s">
        <v>100</v>
      </c>
      <c r="N79" s="19">
        <v>0</v>
      </c>
      <c r="O79" s="18">
        <v>0</v>
      </c>
      <c r="P79" s="20">
        <v>5</v>
      </c>
      <c r="Q79" s="20">
        <v>5</v>
      </c>
      <c r="R79" s="20">
        <v>5</v>
      </c>
      <c r="S79" s="20">
        <v>5</v>
      </c>
      <c r="T79" s="20">
        <v>5</v>
      </c>
      <c r="U79" s="24">
        <v>1210480</v>
      </c>
      <c r="V79" s="20">
        <f>U79*(Q79+R79+S79+T79+P79)</f>
        <v>30262000</v>
      </c>
      <c r="W79" s="20">
        <f>V79*1.12</f>
        <v>33893440</v>
      </c>
      <c r="X79" s="15" t="s">
        <v>46</v>
      </c>
      <c r="Y79" s="21" t="s">
        <v>609</v>
      </c>
      <c r="Z79" s="15" t="s">
        <v>182</v>
      </c>
    </row>
    <row r="80" spans="1:26" s="9" customFormat="1" ht="51" x14ac:dyDescent="0.25">
      <c r="A80" s="101" t="s">
        <v>183</v>
      </c>
      <c r="B80" s="102" t="s">
        <v>37</v>
      </c>
      <c r="C80" s="102" t="s">
        <v>630</v>
      </c>
      <c r="D80" s="102" t="s">
        <v>188</v>
      </c>
      <c r="E80" s="102" t="s">
        <v>631</v>
      </c>
      <c r="F80" s="102" t="s">
        <v>184</v>
      </c>
      <c r="G80" s="15" t="s">
        <v>69</v>
      </c>
      <c r="H80" s="17">
        <v>82</v>
      </c>
      <c r="I80" s="18" t="s">
        <v>41</v>
      </c>
      <c r="J80" s="18" t="s">
        <v>42</v>
      </c>
      <c r="K80" s="15" t="s">
        <v>43</v>
      </c>
      <c r="L80" s="15" t="s">
        <v>44</v>
      </c>
      <c r="M80" s="15" t="s">
        <v>45</v>
      </c>
      <c r="N80" s="19">
        <v>0</v>
      </c>
      <c r="O80" s="27">
        <v>5</v>
      </c>
      <c r="P80" s="15">
        <v>5</v>
      </c>
      <c r="Q80" s="15">
        <v>5</v>
      </c>
      <c r="R80" s="15">
        <v>5</v>
      </c>
      <c r="S80" s="15">
        <v>5</v>
      </c>
      <c r="T80" s="15"/>
      <c r="U80" s="20">
        <v>13392857.142857142</v>
      </c>
      <c r="V80" s="20">
        <v>0</v>
      </c>
      <c r="W80" s="20">
        <f t="shared" si="2"/>
        <v>0</v>
      </c>
      <c r="X80" s="15" t="s">
        <v>46</v>
      </c>
      <c r="Y80" s="21">
        <v>2013</v>
      </c>
      <c r="Z80" s="15"/>
    </row>
    <row r="81" spans="1:26" s="9" customFormat="1" ht="51" x14ac:dyDescent="0.25">
      <c r="A81" s="101" t="s">
        <v>185</v>
      </c>
      <c r="B81" s="102" t="s">
        <v>37</v>
      </c>
      <c r="C81" s="102" t="s">
        <v>630</v>
      </c>
      <c r="D81" s="102" t="s">
        <v>188</v>
      </c>
      <c r="E81" s="102" t="s">
        <v>631</v>
      </c>
      <c r="F81" s="102" t="s">
        <v>184</v>
      </c>
      <c r="G81" s="15" t="s">
        <v>69</v>
      </c>
      <c r="H81" s="17">
        <v>82</v>
      </c>
      <c r="I81" s="18" t="s">
        <v>41</v>
      </c>
      <c r="J81" s="18" t="s">
        <v>42</v>
      </c>
      <c r="K81" s="15" t="s">
        <v>43</v>
      </c>
      <c r="L81" s="15" t="s">
        <v>44</v>
      </c>
      <c r="M81" s="15" t="s">
        <v>45</v>
      </c>
      <c r="N81" s="19">
        <v>0</v>
      </c>
      <c r="O81" s="27">
        <v>5</v>
      </c>
      <c r="P81" s="15">
        <v>5</v>
      </c>
      <c r="Q81" s="15">
        <v>5</v>
      </c>
      <c r="R81" s="15">
        <v>5</v>
      </c>
      <c r="S81" s="15">
        <v>5</v>
      </c>
      <c r="T81" s="15"/>
      <c r="U81" s="20">
        <v>20238228</v>
      </c>
      <c r="V81" s="20">
        <v>0</v>
      </c>
      <c r="W81" s="20">
        <f t="shared" si="2"/>
        <v>0</v>
      </c>
      <c r="X81" s="15" t="s">
        <v>46</v>
      </c>
      <c r="Y81" s="21" t="s">
        <v>608</v>
      </c>
      <c r="Z81" s="15" t="s">
        <v>186</v>
      </c>
    </row>
    <row r="82" spans="1:26" s="26" customFormat="1" ht="51" x14ac:dyDescent="0.25">
      <c r="A82" s="101" t="s">
        <v>187</v>
      </c>
      <c r="B82" s="102" t="s">
        <v>37</v>
      </c>
      <c r="C82" s="102" t="s">
        <v>630</v>
      </c>
      <c r="D82" s="102" t="s">
        <v>188</v>
      </c>
      <c r="E82" s="102" t="s">
        <v>631</v>
      </c>
      <c r="F82" s="102" t="s">
        <v>184</v>
      </c>
      <c r="G82" s="16" t="s">
        <v>69</v>
      </c>
      <c r="H82" s="17">
        <v>82</v>
      </c>
      <c r="I82" s="18" t="s">
        <v>95</v>
      </c>
      <c r="J82" s="18" t="s">
        <v>42</v>
      </c>
      <c r="K82" s="15" t="s">
        <v>43</v>
      </c>
      <c r="L82" s="15" t="s">
        <v>44</v>
      </c>
      <c r="M82" s="15" t="s">
        <v>45</v>
      </c>
      <c r="N82" s="19">
        <v>0</v>
      </c>
      <c r="O82" s="18">
        <v>0</v>
      </c>
      <c r="P82" s="28">
        <v>4</v>
      </c>
      <c r="Q82" s="20">
        <v>4</v>
      </c>
      <c r="R82" s="20">
        <v>3</v>
      </c>
      <c r="S82" s="20">
        <v>2</v>
      </c>
      <c r="T82" s="20">
        <v>3</v>
      </c>
      <c r="U82" s="20">
        <v>20238228</v>
      </c>
      <c r="V82" s="20">
        <f>U82*(Q82+R82+S82+T82+P82)</f>
        <v>323811648</v>
      </c>
      <c r="W82" s="20">
        <f>V82*1.12</f>
        <v>362669045.76000005</v>
      </c>
      <c r="X82" s="15" t="s">
        <v>46</v>
      </c>
      <c r="Y82" s="21" t="s">
        <v>609</v>
      </c>
      <c r="Z82" s="15" t="s">
        <v>189</v>
      </c>
    </row>
    <row r="83" spans="1:26" s="9" customFormat="1" ht="51" x14ac:dyDescent="0.25">
      <c r="A83" s="101" t="s">
        <v>190</v>
      </c>
      <c r="B83" s="102" t="s">
        <v>37</v>
      </c>
      <c r="C83" s="102" t="s">
        <v>630</v>
      </c>
      <c r="D83" s="102" t="s">
        <v>188</v>
      </c>
      <c r="E83" s="102" t="s">
        <v>631</v>
      </c>
      <c r="F83" s="102" t="s">
        <v>632</v>
      </c>
      <c r="G83" s="15" t="s">
        <v>69</v>
      </c>
      <c r="H83" s="17">
        <v>92</v>
      </c>
      <c r="I83" s="18" t="s">
        <v>41</v>
      </c>
      <c r="J83" s="18" t="s">
        <v>42</v>
      </c>
      <c r="K83" s="15" t="s">
        <v>43</v>
      </c>
      <c r="L83" s="15" t="s">
        <v>44</v>
      </c>
      <c r="M83" s="15" t="s">
        <v>45</v>
      </c>
      <c r="N83" s="19">
        <v>0</v>
      </c>
      <c r="O83" s="27">
        <v>1</v>
      </c>
      <c r="P83" s="15">
        <v>1</v>
      </c>
      <c r="Q83" s="15">
        <v>1</v>
      </c>
      <c r="R83" s="15">
        <v>1</v>
      </c>
      <c r="S83" s="15">
        <v>1</v>
      </c>
      <c r="T83" s="15"/>
      <c r="U83" s="20">
        <v>56249999.999999993</v>
      </c>
      <c r="V83" s="20">
        <v>0</v>
      </c>
      <c r="W83" s="20">
        <f t="shared" si="2"/>
        <v>0</v>
      </c>
      <c r="X83" s="15" t="s">
        <v>46</v>
      </c>
      <c r="Y83" s="21">
        <v>2013</v>
      </c>
      <c r="Z83" s="15"/>
    </row>
    <row r="84" spans="1:26" s="26" customFormat="1" ht="51" x14ac:dyDescent="0.25">
      <c r="A84" s="101" t="s">
        <v>191</v>
      </c>
      <c r="B84" s="102" t="s">
        <v>37</v>
      </c>
      <c r="C84" s="102" t="s">
        <v>630</v>
      </c>
      <c r="D84" s="102" t="s">
        <v>188</v>
      </c>
      <c r="E84" s="102" t="s">
        <v>631</v>
      </c>
      <c r="F84" s="102" t="s">
        <v>632</v>
      </c>
      <c r="G84" s="16" t="s">
        <v>69</v>
      </c>
      <c r="H84" s="17">
        <v>92</v>
      </c>
      <c r="I84" s="18" t="s">
        <v>95</v>
      </c>
      <c r="J84" s="18" t="s">
        <v>42</v>
      </c>
      <c r="K84" s="15" t="s">
        <v>43</v>
      </c>
      <c r="L84" s="15" t="s">
        <v>44</v>
      </c>
      <c r="M84" s="15" t="s">
        <v>45</v>
      </c>
      <c r="N84" s="19">
        <v>0</v>
      </c>
      <c r="O84" s="18">
        <v>0</v>
      </c>
      <c r="P84" s="28">
        <v>1</v>
      </c>
      <c r="Q84" s="20">
        <v>1</v>
      </c>
      <c r="R84" s="20">
        <v>1</v>
      </c>
      <c r="S84" s="20">
        <v>1</v>
      </c>
      <c r="T84" s="20">
        <v>1</v>
      </c>
      <c r="U84" s="20">
        <v>55240180</v>
      </c>
      <c r="V84" s="20">
        <f>U84*(Q84+R84+S84+T84+P84)</f>
        <v>276200900</v>
      </c>
      <c r="W84" s="20">
        <f>V84*1.12</f>
        <v>309345008</v>
      </c>
      <c r="X84" s="15" t="s">
        <v>46</v>
      </c>
      <c r="Y84" s="21" t="s">
        <v>609</v>
      </c>
      <c r="Z84" s="15" t="s">
        <v>189</v>
      </c>
    </row>
    <row r="85" spans="1:26" s="9" customFormat="1" ht="63.75" x14ac:dyDescent="0.25">
      <c r="A85" s="101" t="s">
        <v>192</v>
      </c>
      <c r="B85" s="102" t="s">
        <v>37</v>
      </c>
      <c r="C85" s="102" t="s">
        <v>85</v>
      </c>
      <c r="D85" s="102" t="s">
        <v>613</v>
      </c>
      <c r="E85" s="102" t="s">
        <v>614</v>
      </c>
      <c r="F85" s="102" t="s">
        <v>193</v>
      </c>
      <c r="G85" s="16" t="s">
        <v>69</v>
      </c>
      <c r="H85" s="17">
        <v>50</v>
      </c>
      <c r="I85" s="18" t="s">
        <v>71</v>
      </c>
      <c r="J85" s="16" t="s">
        <v>42</v>
      </c>
      <c r="K85" s="15" t="s">
        <v>43</v>
      </c>
      <c r="L85" s="15" t="s">
        <v>44</v>
      </c>
      <c r="M85" s="15" t="s">
        <v>45</v>
      </c>
      <c r="N85" s="19">
        <v>0</v>
      </c>
      <c r="O85" s="23">
        <v>1500</v>
      </c>
      <c r="P85" s="23">
        <v>1500</v>
      </c>
      <c r="Q85" s="23">
        <v>1500</v>
      </c>
      <c r="R85" s="23">
        <v>1500</v>
      </c>
      <c r="S85" s="23">
        <v>1500</v>
      </c>
      <c r="T85" s="23"/>
      <c r="U85" s="20">
        <v>17142.849999999999</v>
      </c>
      <c r="V85" s="20">
        <v>0</v>
      </c>
      <c r="W85" s="20">
        <v>0</v>
      </c>
      <c r="X85" s="15" t="s">
        <v>46</v>
      </c>
      <c r="Y85" s="21">
        <v>2013</v>
      </c>
      <c r="Z85" s="22"/>
    </row>
    <row r="86" spans="1:26" s="9" customFormat="1" ht="63.75" x14ac:dyDescent="0.25">
      <c r="A86" s="101" t="s">
        <v>194</v>
      </c>
      <c r="B86" s="102" t="s">
        <v>37</v>
      </c>
      <c r="C86" s="102" t="s">
        <v>85</v>
      </c>
      <c r="D86" s="102" t="s">
        <v>613</v>
      </c>
      <c r="E86" s="102" t="s">
        <v>614</v>
      </c>
      <c r="F86" s="102" t="s">
        <v>193</v>
      </c>
      <c r="G86" s="104" t="s">
        <v>69</v>
      </c>
      <c r="H86" s="105">
        <v>45</v>
      </c>
      <c r="I86" s="18" t="s">
        <v>88</v>
      </c>
      <c r="J86" s="16" t="s">
        <v>42</v>
      </c>
      <c r="K86" s="15" t="s">
        <v>43</v>
      </c>
      <c r="L86" s="105" t="s">
        <v>44</v>
      </c>
      <c r="M86" s="106" t="s">
        <v>45</v>
      </c>
      <c r="N86" s="19">
        <v>0</v>
      </c>
      <c r="O86" s="105">
        <v>0</v>
      </c>
      <c r="P86" s="106">
        <v>8712</v>
      </c>
      <c r="Q86" s="106">
        <v>8712</v>
      </c>
      <c r="R86" s="106">
        <v>8712</v>
      </c>
      <c r="S86" s="18">
        <v>8479</v>
      </c>
      <c r="T86" s="18">
        <v>8479</v>
      </c>
      <c r="U86" s="20">
        <v>13014.93</v>
      </c>
      <c r="V86" s="20">
        <f>U86*(P86+Q86+R86+S86+T86)</f>
        <v>560865393.41999996</v>
      </c>
      <c r="W86" s="20">
        <f>V86*1.12</f>
        <v>628169240.63040006</v>
      </c>
      <c r="X86" s="15" t="s">
        <v>46</v>
      </c>
      <c r="Y86" s="21" t="s">
        <v>610</v>
      </c>
      <c r="Z86" s="22" t="s">
        <v>145</v>
      </c>
    </row>
    <row r="87" spans="1:26" s="26" customFormat="1" ht="51" x14ac:dyDescent="0.25">
      <c r="A87" s="101" t="s">
        <v>195</v>
      </c>
      <c r="B87" s="102" t="s">
        <v>37</v>
      </c>
      <c r="C87" s="102" t="s">
        <v>196</v>
      </c>
      <c r="D87" s="102" t="s">
        <v>197</v>
      </c>
      <c r="E87" s="102" t="s">
        <v>198</v>
      </c>
      <c r="F87" s="102" t="s">
        <v>199</v>
      </c>
      <c r="G87" s="16" t="s">
        <v>69</v>
      </c>
      <c r="H87" s="17">
        <v>50</v>
      </c>
      <c r="I87" s="18" t="s">
        <v>200</v>
      </c>
      <c r="J87" s="16" t="s">
        <v>42</v>
      </c>
      <c r="K87" s="15" t="s">
        <v>43</v>
      </c>
      <c r="L87" s="15" t="s">
        <v>44</v>
      </c>
      <c r="M87" s="18" t="s">
        <v>93</v>
      </c>
      <c r="N87" s="19">
        <v>0</v>
      </c>
      <c r="O87" s="18">
        <v>0</v>
      </c>
      <c r="P87" s="18">
        <v>6</v>
      </c>
      <c r="Q87" s="18">
        <v>4</v>
      </c>
      <c r="R87" s="18">
        <v>4</v>
      </c>
      <c r="S87" s="18">
        <v>4</v>
      </c>
      <c r="T87" s="18">
        <v>4</v>
      </c>
      <c r="U87" s="20">
        <v>559079.99999999988</v>
      </c>
      <c r="V87" s="20">
        <f t="shared" ref="V87:V150" si="3">U87*(Q87+R87+S87+T87+P87)</f>
        <v>12299759.999999998</v>
      </c>
      <c r="W87" s="20">
        <f>V87*1.12</f>
        <v>13775731.199999999</v>
      </c>
      <c r="X87" s="15" t="s">
        <v>46</v>
      </c>
      <c r="Y87" s="21">
        <v>2014</v>
      </c>
      <c r="Z87" s="22"/>
    </row>
    <row r="88" spans="1:26" s="26" customFormat="1" ht="51" x14ac:dyDescent="0.25">
      <c r="A88" s="101" t="s">
        <v>201</v>
      </c>
      <c r="B88" s="102" t="s">
        <v>37</v>
      </c>
      <c r="C88" s="102" t="s">
        <v>196</v>
      </c>
      <c r="D88" s="102" t="s">
        <v>197</v>
      </c>
      <c r="E88" s="102" t="s">
        <v>198</v>
      </c>
      <c r="F88" s="102" t="s">
        <v>202</v>
      </c>
      <c r="G88" s="16" t="s">
        <v>69</v>
      </c>
      <c r="H88" s="17">
        <v>50</v>
      </c>
      <c r="I88" s="18" t="s">
        <v>200</v>
      </c>
      <c r="J88" s="16" t="s">
        <v>42</v>
      </c>
      <c r="K88" s="15" t="s">
        <v>43</v>
      </c>
      <c r="L88" s="15" t="s">
        <v>44</v>
      </c>
      <c r="M88" s="18" t="s">
        <v>93</v>
      </c>
      <c r="N88" s="19">
        <v>0</v>
      </c>
      <c r="O88" s="18">
        <v>0</v>
      </c>
      <c r="P88" s="18">
        <v>2</v>
      </c>
      <c r="Q88" s="18">
        <v>2</v>
      </c>
      <c r="R88" s="18">
        <v>2</v>
      </c>
      <c r="S88" s="18">
        <v>2</v>
      </c>
      <c r="T88" s="18">
        <v>2</v>
      </c>
      <c r="U88" s="20">
        <v>578902.26403061219</v>
      </c>
      <c r="V88" s="20">
        <f t="shared" si="3"/>
        <v>5789022.6403061217</v>
      </c>
      <c r="W88" s="20">
        <f t="shared" ref="W88:W151" si="4">V88*1.12</f>
        <v>6483705.3571428573</v>
      </c>
      <c r="X88" s="15" t="s">
        <v>46</v>
      </c>
      <c r="Y88" s="21">
        <v>2014</v>
      </c>
      <c r="Z88" s="22"/>
    </row>
    <row r="89" spans="1:26" s="26" customFormat="1" ht="51" x14ac:dyDescent="0.25">
      <c r="A89" s="101" t="s">
        <v>203</v>
      </c>
      <c r="B89" s="102" t="s">
        <v>37</v>
      </c>
      <c r="C89" s="102" t="s">
        <v>196</v>
      </c>
      <c r="D89" s="102" t="s">
        <v>197</v>
      </c>
      <c r="E89" s="102" t="s">
        <v>198</v>
      </c>
      <c r="F89" s="102" t="s">
        <v>204</v>
      </c>
      <c r="G89" s="16" t="s">
        <v>69</v>
      </c>
      <c r="H89" s="17">
        <v>50</v>
      </c>
      <c r="I89" s="18" t="s">
        <v>200</v>
      </c>
      <c r="J89" s="16" t="s">
        <v>42</v>
      </c>
      <c r="K89" s="15" t="s">
        <v>43</v>
      </c>
      <c r="L89" s="15" t="s">
        <v>44</v>
      </c>
      <c r="M89" s="18" t="s">
        <v>93</v>
      </c>
      <c r="N89" s="19">
        <v>0</v>
      </c>
      <c r="O89" s="18">
        <v>0</v>
      </c>
      <c r="P89" s="18">
        <v>6</v>
      </c>
      <c r="Q89" s="18">
        <v>4</v>
      </c>
      <c r="R89" s="18">
        <v>4</v>
      </c>
      <c r="S89" s="18">
        <v>4</v>
      </c>
      <c r="T89" s="18">
        <v>4</v>
      </c>
      <c r="U89" s="20">
        <v>578902.26403061219</v>
      </c>
      <c r="V89" s="20">
        <f t="shared" si="3"/>
        <v>12735849.808673467</v>
      </c>
      <c r="W89" s="20">
        <f t="shared" si="4"/>
        <v>14264151.785714285</v>
      </c>
      <c r="X89" s="15" t="s">
        <v>46</v>
      </c>
      <c r="Y89" s="21">
        <v>2014</v>
      </c>
      <c r="Z89" s="22"/>
    </row>
    <row r="90" spans="1:26" s="26" customFormat="1" ht="51" x14ac:dyDescent="0.25">
      <c r="A90" s="101" t="s">
        <v>205</v>
      </c>
      <c r="B90" s="102" t="s">
        <v>37</v>
      </c>
      <c r="C90" s="102" t="s">
        <v>196</v>
      </c>
      <c r="D90" s="102" t="s">
        <v>197</v>
      </c>
      <c r="E90" s="102" t="s">
        <v>198</v>
      </c>
      <c r="F90" s="102" t="s">
        <v>206</v>
      </c>
      <c r="G90" s="16" t="s">
        <v>69</v>
      </c>
      <c r="H90" s="17">
        <v>50</v>
      </c>
      <c r="I90" s="18" t="s">
        <v>200</v>
      </c>
      <c r="J90" s="16" t="s">
        <v>42</v>
      </c>
      <c r="K90" s="15" t="s">
        <v>43</v>
      </c>
      <c r="L90" s="15" t="s">
        <v>44</v>
      </c>
      <c r="M90" s="18" t="s">
        <v>93</v>
      </c>
      <c r="N90" s="19">
        <v>0</v>
      </c>
      <c r="O90" s="18">
        <v>0</v>
      </c>
      <c r="P90" s="18">
        <v>2</v>
      </c>
      <c r="Q90" s="18">
        <v>2</v>
      </c>
      <c r="R90" s="18">
        <v>2</v>
      </c>
      <c r="S90" s="18">
        <v>2</v>
      </c>
      <c r="T90" s="18">
        <v>2</v>
      </c>
      <c r="U90" s="20">
        <v>578902.26403061219</v>
      </c>
      <c r="V90" s="20">
        <f t="shared" si="3"/>
        <v>5789022.6403061217</v>
      </c>
      <c r="W90" s="20">
        <f t="shared" si="4"/>
        <v>6483705.3571428573</v>
      </c>
      <c r="X90" s="15" t="s">
        <v>46</v>
      </c>
      <c r="Y90" s="21">
        <v>2014</v>
      </c>
      <c r="Z90" s="22"/>
    </row>
    <row r="91" spans="1:26" s="26" customFormat="1" ht="51" x14ac:dyDescent="0.25">
      <c r="A91" s="101" t="s">
        <v>207</v>
      </c>
      <c r="B91" s="102" t="s">
        <v>37</v>
      </c>
      <c r="C91" s="102" t="s">
        <v>208</v>
      </c>
      <c r="D91" s="102" t="s">
        <v>209</v>
      </c>
      <c r="E91" s="102" t="s">
        <v>210</v>
      </c>
      <c r="F91" s="102" t="s">
        <v>211</v>
      </c>
      <c r="G91" s="16" t="s">
        <v>69</v>
      </c>
      <c r="H91" s="17">
        <v>50</v>
      </c>
      <c r="I91" s="18" t="s">
        <v>200</v>
      </c>
      <c r="J91" s="16" t="s">
        <v>42</v>
      </c>
      <c r="K91" s="15" t="s">
        <v>43</v>
      </c>
      <c r="L91" s="15" t="s">
        <v>44</v>
      </c>
      <c r="M91" s="18" t="s">
        <v>93</v>
      </c>
      <c r="N91" s="19">
        <v>0</v>
      </c>
      <c r="O91" s="18">
        <v>0</v>
      </c>
      <c r="P91" s="18">
        <v>10</v>
      </c>
      <c r="Q91" s="18">
        <v>5</v>
      </c>
      <c r="R91" s="18">
        <v>4</v>
      </c>
      <c r="S91" s="18">
        <v>4</v>
      </c>
      <c r="T91" s="18">
        <v>4</v>
      </c>
      <c r="U91" s="20">
        <v>2201924.1071428568</v>
      </c>
      <c r="V91" s="20">
        <f t="shared" si="3"/>
        <v>59451950.892857134</v>
      </c>
      <c r="W91" s="20">
        <f t="shared" si="4"/>
        <v>66586185</v>
      </c>
      <c r="X91" s="15" t="s">
        <v>46</v>
      </c>
      <c r="Y91" s="21">
        <v>2014</v>
      </c>
      <c r="Z91" s="22"/>
    </row>
    <row r="92" spans="1:26" s="26" customFormat="1" ht="51" x14ac:dyDescent="0.25">
      <c r="A92" s="101" t="s">
        <v>212</v>
      </c>
      <c r="B92" s="102" t="s">
        <v>37</v>
      </c>
      <c r="C92" s="102" t="s">
        <v>208</v>
      </c>
      <c r="D92" s="102" t="s">
        <v>209</v>
      </c>
      <c r="E92" s="102" t="s">
        <v>210</v>
      </c>
      <c r="F92" s="102" t="s">
        <v>213</v>
      </c>
      <c r="G92" s="16" t="s">
        <v>69</v>
      </c>
      <c r="H92" s="17">
        <v>50</v>
      </c>
      <c r="I92" s="18" t="s">
        <v>200</v>
      </c>
      <c r="J92" s="16" t="s">
        <v>42</v>
      </c>
      <c r="K92" s="15" t="s">
        <v>43</v>
      </c>
      <c r="L92" s="15" t="s">
        <v>44</v>
      </c>
      <c r="M92" s="18" t="s">
        <v>93</v>
      </c>
      <c r="N92" s="19">
        <v>0</v>
      </c>
      <c r="O92" s="18">
        <v>0</v>
      </c>
      <c r="P92" s="18">
        <v>7</v>
      </c>
      <c r="Q92" s="18">
        <v>5</v>
      </c>
      <c r="R92" s="18">
        <v>4</v>
      </c>
      <c r="S92" s="18">
        <v>4</v>
      </c>
      <c r="T92" s="18">
        <v>4</v>
      </c>
      <c r="U92" s="20">
        <v>1906504.4642857141</v>
      </c>
      <c r="V92" s="20">
        <f t="shared" si="3"/>
        <v>45756107.142857134</v>
      </c>
      <c r="W92" s="20">
        <f t="shared" si="4"/>
        <v>51246839.999999993</v>
      </c>
      <c r="X92" s="15" t="s">
        <v>46</v>
      </c>
      <c r="Y92" s="21">
        <v>2014</v>
      </c>
      <c r="Z92" s="22"/>
    </row>
    <row r="93" spans="1:26" s="26" customFormat="1" ht="51" x14ac:dyDescent="0.25">
      <c r="A93" s="101" t="s">
        <v>214</v>
      </c>
      <c r="B93" s="102" t="s">
        <v>37</v>
      </c>
      <c r="C93" s="102" t="s">
        <v>208</v>
      </c>
      <c r="D93" s="102" t="s">
        <v>209</v>
      </c>
      <c r="E93" s="102" t="s">
        <v>210</v>
      </c>
      <c r="F93" s="102" t="s">
        <v>215</v>
      </c>
      <c r="G93" s="16" t="s">
        <v>69</v>
      </c>
      <c r="H93" s="17">
        <v>50</v>
      </c>
      <c r="I93" s="18" t="s">
        <v>200</v>
      </c>
      <c r="J93" s="16" t="s">
        <v>42</v>
      </c>
      <c r="K93" s="15" t="s">
        <v>43</v>
      </c>
      <c r="L93" s="15" t="s">
        <v>44</v>
      </c>
      <c r="M93" s="18" t="s">
        <v>93</v>
      </c>
      <c r="N93" s="19">
        <v>0</v>
      </c>
      <c r="O93" s="18">
        <v>0</v>
      </c>
      <c r="P93" s="18">
        <v>5</v>
      </c>
      <c r="Q93" s="18">
        <v>3</v>
      </c>
      <c r="R93" s="18">
        <v>3</v>
      </c>
      <c r="S93" s="18">
        <v>3</v>
      </c>
      <c r="T93" s="18">
        <v>3</v>
      </c>
      <c r="U93" s="20">
        <v>1906504.4642857141</v>
      </c>
      <c r="V93" s="20">
        <f t="shared" si="3"/>
        <v>32410575.892857138</v>
      </c>
      <c r="W93" s="20">
        <f t="shared" si="4"/>
        <v>36299845</v>
      </c>
      <c r="X93" s="15" t="s">
        <v>46</v>
      </c>
      <c r="Y93" s="21">
        <v>2014</v>
      </c>
      <c r="Z93" s="22"/>
    </row>
    <row r="94" spans="1:26" s="26" customFormat="1" ht="51" x14ac:dyDescent="0.25">
      <c r="A94" s="101" t="s">
        <v>216</v>
      </c>
      <c r="B94" s="102" t="s">
        <v>37</v>
      </c>
      <c r="C94" s="102" t="s">
        <v>217</v>
      </c>
      <c r="D94" s="102" t="s">
        <v>209</v>
      </c>
      <c r="E94" s="102" t="s">
        <v>218</v>
      </c>
      <c r="F94" s="102" t="s">
        <v>219</v>
      </c>
      <c r="G94" s="16" t="s">
        <v>69</v>
      </c>
      <c r="H94" s="17">
        <v>50</v>
      </c>
      <c r="I94" s="18" t="s">
        <v>200</v>
      </c>
      <c r="J94" s="16" t="s">
        <v>42</v>
      </c>
      <c r="K94" s="15" t="s">
        <v>43</v>
      </c>
      <c r="L94" s="15" t="s">
        <v>44</v>
      </c>
      <c r="M94" s="18" t="s">
        <v>93</v>
      </c>
      <c r="N94" s="19">
        <v>0</v>
      </c>
      <c r="O94" s="18">
        <v>0</v>
      </c>
      <c r="P94" s="18">
        <v>1</v>
      </c>
      <c r="Q94" s="18">
        <v>1</v>
      </c>
      <c r="R94" s="18">
        <v>1</v>
      </c>
      <c r="S94" s="18">
        <v>1</v>
      </c>
      <c r="T94" s="18">
        <v>1</v>
      </c>
      <c r="U94" s="20">
        <v>2023084.8214285711</v>
      </c>
      <c r="V94" s="20">
        <f t="shared" si="3"/>
        <v>10115424.107142856</v>
      </c>
      <c r="W94" s="20">
        <f t="shared" si="4"/>
        <v>11329275</v>
      </c>
      <c r="X94" s="15" t="s">
        <v>46</v>
      </c>
      <c r="Y94" s="21">
        <v>2014</v>
      </c>
      <c r="Z94" s="22"/>
    </row>
    <row r="95" spans="1:26" s="26" customFormat="1" ht="51" x14ac:dyDescent="0.25">
      <c r="A95" s="101" t="s">
        <v>220</v>
      </c>
      <c r="B95" s="102" t="s">
        <v>37</v>
      </c>
      <c r="C95" s="102" t="s">
        <v>217</v>
      </c>
      <c r="D95" s="102" t="s">
        <v>209</v>
      </c>
      <c r="E95" s="102" t="s">
        <v>218</v>
      </c>
      <c r="F95" s="102" t="s">
        <v>221</v>
      </c>
      <c r="G95" s="16" t="s">
        <v>69</v>
      </c>
      <c r="H95" s="17">
        <v>50</v>
      </c>
      <c r="I95" s="18" t="s">
        <v>200</v>
      </c>
      <c r="J95" s="16" t="s">
        <v>42</v>
      </c>
      <c r="K95" s="15" t="s">
        <v>43</v>
      </c>
      <c r="L95" s="15" t="s">
        <v>44</v>
      </c>
      <c r="M95" s="18" t="s">
        <v>93</v>
      </c>
      <c r="N95" s="19">
        <v>0</v>
      </c>
      <c r="O95" s="18">
        <v>0</v>
      </c>
      <c r="P95" s="18">
        <v>3</v>
      </c>
      <c r="Q95" s="18">
        <v>3</v>
      </c>
      <c r="R95" s="18">
        <v>3</v>
      </c>
      <c r="S95" s="18">
        <v>3</v>
      </c>
      <c r="T95" s="18">
        <v>3</v>
      </c>
      <c r="U95" s="20">
        <v>2023084.8214285711</v>
      </c>
      <c r="V95" s="20">
        <f t="shared" si="3"/>
        <v>30346272.321428567</v>
      </c>
      <c r="W95" s="20">
        <f t="shared" si="4"/>
        <v>33987825</v>
      </c>
      <c r="X95" s="15" t="s">
        <v>46</v>
      </c>
      <c r="Y95" s="21">
        <v>2014</v>
      </c>
      <c r="Z95" s="22"/>
    </row>
    <row r="96" spans="1:26" s="26" customFormat="1" ht="51" x14ac:dyDescent="0.25">
      <c r="A96" s="101" t="s">
        <v>222</v>
      </c>
      <c r="B96" s="102" t="s">
        <v>37</v>
      </c>
      <c r="C96" s="102" t="s">
        <v>223</v>
      </c>
      <c r="D96" s="102" t="s">
        <v>209</v>
      </c>
      <c r="E96" s="102" t="s">
        <v>224</v>
      </c>
      <c r="F96" s="102" t="s">
        <v>225</v>
      </c>
      <c r="G96" s="16" t="s">
        <v>69</v>
      </c>
      <c r="H96" s="17">
        <v>50</v>
      </c>
      <c r="I96" s="18" t="s">
        <v>200</v>
      </c>
      <c r="J96" s="16" t="s">
        <v>42</v>
      </c>
      <c r="K96" s="15" t="s">
        <v>43</v>
      </c>
      <c r="L96" s="15" t="s">
        <v>44</v>
      </c>
      <c r="M96" s="18" t="s">
        <v>93</v>
      </c>
      <c r="N96" s="19">
        <v>0</v>
      </c>
      <c r="O96" s="18">
        <v>0</v>
      </c>
      <c r="P96" s="18">
        <v>6</v>
      </c>
      <c r="Q96" s="18">
        <v>6</v>
      </c>
      <c r="R96" s="18">
        <v>6</v>
      </c>
      <c r="S96" s="18">
        <v>6</v>
      </c>
      <c r="T96" s="18">
        <v>6</v>
      </c>
      <c r="U96" s="20">
        <v>3396620.0892857141</v>
      </c>
      <c r="V96" s="20">
        <f t="shared" si="3"/>
        <v>101898602.67857142</v>
      </c>
      <c r="W96" s="20">
        <f t="shared" si="4"/>
        <v>114126435</v>
      </c>
      <c r="X96" s="15" t="s">
        <v>46</v>
      </c>
      <c r="Y96" s="21">
        <v>2014</v>
      </c>
      <c r="Z96" s="22"/>
    </row>
    <row r="97" spans="1:26" s="26" customFormat="1" ht="89.25" x14ac:dyDescent="0.25">
      <c r="A97" s="101" t="s">
        <v>226</v>
      </c>
      <c r="B97" s="102" t="s">
        <v>37</v>
      </c>
      <c r="C97" s="102" t="s">
        <v>227</v>
      </c>
      <c r="D97" s="102" t="s">
        <v>228</v>
      </c>
      <c r="E97" s="102" t="s">
        <v>633</v>
      </c>
      <c r="F97" s="102" t="s">
        <v>229</v>
      </c>
      <c r="G97" s="16" t="s">
        <v>69</v>
      </c>
      <c r="H97" s="17">
        <v>50</v>
      </c>
      <c r="I97" s="18" t="s">
        <v>88</v>
      </c>
      <c r="J97" s="16" t="s">
        <v>42</v>
      </c>
      <c r="K97" s="15" t="s">
        <v>43</v>
      </c>
      <c r="L97" s="15" t="s">
        <v>44</v>
      </c>
      <c r="M97" s="18" t="s">
        <v>93</v>
      </c>
      <c r="N97" s="19">
        <v>0</v>
      </c>
      <c r="O97" s="18">
        <v>0</v>
      </c>
      <c r="P97" s="24">
        <v>2</v>
      </c>
      <c r="Q97" s="24">
        <v>0</v>
      </c>
      <c r="R97" s="20">
        <v>1</v>
      </c>
      <c r="S97" s="20">
        <v>0</v>
      </c>
      <c r="T97" s="20">
        <v>1</v>
      </c>
      <c r="U97" s="20">
        <v>4500000</v>
      </c>
      <c r="V97" s="20">
        <v>0</v>
      </c>
      <c r="W97" s="20">
        <f t="shared" si="4"/>
        <v>0</v>
      </c>
      <c r="X97" s="15" t="s">
        <v>46</v>
      </c>
      <c r="Y97" s="21">
        <v>2014</v>
      </c>
      <c r="Z97" s="22" t="s">
        <v>75</v>
      </c>
    </row>
    <row r="98" spans="1:26" s="26" customFormat="1" ht="51" x14ac:dyDescent="0.25">
      <c r="A98" s="101" t="s">
        <v>230</v>
      </c>
      <c r="B98" s="102" t="s">
        <v>37</v>
      </c>
      <c r="C98" s="102" t="s">
        <v>231</v>
      </c>
      <c r="D98" s="102" t="s">
        <v>228</v>
      </c>
      <c r="E98" s="102" t="s">
        <v>232</v>
      </c>
      <c r="F98" s="102" t="s">
        <v>634</v>
      </c>
      <c r="G98" s="16" t="s">
        <v>69</v>
      </c>
      <c r="H98" s="17">
        <v>50</v>
      </c>
      <c r="I98" s="18" t="s">
        <v>88</v>
      </c>
      <c r="J98" s="16" t="s">
        <v>42</v>
      </c>
      <c r="K98" s="15" t="s">
        <v>43</v>
      </c>
      <c r="L98" s="15" t="s">
        <v>44</v>
      </c>
      <c r="M98" s="18" t="s">
        <v>93</v>
      </c>
      <c r="N98" s="19">
        <v>0</v>
      </c>
      <c r="O98" s="18">
        <v>0</v>
      </c>
      <c r="P98" s="24">
        <v>29</v>
      </c>
      <c r="Q98" s="24">
        <v>6</v>
      </c>
      <c r="R98" s="20">
        <v>8</v>
      </c>
      <c r="S98" s="20">
        <v>7</v>
      </c>
      <c r="T98" s="20">
        <v>6</v>
      </c>
      <c r="U98" s="20">
        <v>4500000</v>
      </c>
      <c r="V98" s="20">
        <v>0</v>
      </c>
      <c r="W98" s="20">
        <f t="shared" si="4"/>
        <v>0</v>
      </c>
      <c r="X98" s="15" t="s">
        <v>46</v>
      </c>
      <c r="Y98" s="21">
        <v>2014</v>
      </c>
      <c r="Z98" s="22" t="s">
        <v>75</v>
      </c>
    </row>
    <row r="99" spans="1:26" s="26" customFormat="1" ht="89.25" x14ac:dyDescent="0.25">
      <c r="A99" s="101" t="s">
        <v>233</v>
      </c>
      <c r="B99" s="102" t="s">
        <v>37</v>
      </c>
      <c r="C99" s="102" t="s">
        <v>227</v>
      </c>
      <c r="D99" s="102" t="s">
        <v>228</v>
      </c>
      <c r="E99" s="102" t="s">
        <v>633</v>
      </c>
      <c r="F99" s="102" t="s">
        <v>234</v>
      </c>
      <c r="G99" s="16" t="s">
        <v>69</v>
      </c>
      <c r="H99" s="17">
        <v>50</v>
      </c>
      <c r="I99" s="18" t="s">
        <v>88</v>
      </c>
      <c r="J99" s="16" t="s">
        <v>42</v>
      </c>
      <c r="K99" s="15" t="s">
        <v>43</v>
      </c>
      <c r="L99" s="15" t="s">
        <v>44</v>
      </c>
      <c r="M99" s="18" t="s">
        <v>93</v>
      </c>
      <c r="N99" s="19">
        <v>0</v>
      </c>
      <c r="O99" s="18">
        <v>0</v>
      </c>
      <c r="P99" s="24">
        <v>3</v>
      </c>
      <c r="Q99" s="24">
        <v>1</v>
      </c>
      <c r="R99" s="20">
        <v>0</v>
      </c>
      <c r="S99" s="20">
        <v>0</v>
      </c>
      <c r="T99" s="20">
        <v>0</v>
      </c>
      <c r="U99" s="20">
        <v>76441964.285714284</v>
      </c>
      <c r="V99" s="20">
        <v>0</v>
      </c>
      <c r="W99" s="20">
        <f t="shared" si="4"/>
        <v>0</v>
      </c>
      <c r="X99" s="15" t="s">
        <v>46</v>
      </c>
      <c r="Y99" s="21">
        <v>2014</v>
      </c>
      <c r="Z99" s="22" t="s">
        <v>75</v>
      </c>
    </row>
    <row r="100" spans="1:26" s="26" customFormat="1" ht="89.25" x14ac:dyDescent="0.25">
      <c r="A100" s="101" t="s">
        <v>235</v>
      </c>
      <c r="B100" s="102" t="s">
        <v>37</v>
      </c>
      <c r="C100" s="102" t="s">
        <v>227</v>
      </c>
      <c r="D100" s="102" t="s">
        <v>228</v>
      </c>
      <c r="E100" s="102" t="s">
        <v>633</v>
      </c>
      <c r="F100" s="102" t="s">
        <v>236</v>
      </c>
      <c r="G100" s="16" t="s">
        <v>69</v>
      </c>
      <c r="H100" s="17">
        <v>50</v>
      </c>
      <c r="I100" s="18" t="s">
        <v>88</v>
      </c>
      <c r="J100" s="16" t="s">
        <v>42</v>
      </c>
      <c r="K100" s="15" t="s">
        <v>43</v>
      </c>
      <c r="L100" s="15" t="s">
        <v>44</v>
      </c>
      <c r="M100" s="18" t="s">
        <v>93</v>
      </c>
      <c r="N100" s="19">
        <v>0</v>
      </c>
      <c r="O100" s="18">
        <v>0</v>
      </c>
      <c r="P100" s="24">
        <v>4</v>
      </c>
      <c r="Q100" s="24">
        <v>0</v>
      </c>
      <c r="R100" s="20">
        <v>1</v>
      </c>
      <c r="S100" s="20">
        <v>1</v>
      </c>
      <c r="T100" s="20">
        <v>1</v>
      </c>
      <c r="U100" s="20">
        <v>13570000</v>
      </c>
      <c r="V100" s="20">
        <v>0</v>
      </c>
      <c r="W100" s="20">
        <f t="shared" si="4"/>
        <v>0</v>
      </c>
      <c r="X100" s="15" t="s">
        <v>46</v>
      </c>
      <c r="Y100" s="21">
        <v>2014</v>
      </c>
      <c r="Z100" s="22" t="s">
        <v>75</v>
      </c>
    </row>
    <row r="101" spans="1:26" s="26" customFormat="1" ht="89.25" x14ac:dyDescent="0.25">
      <c r="A101" s="101" t="s">
        <v>237</v>
      </c>
      <c r="B101" s="102" t="s">
        <v>37</v>
      </c>
      <c r="C101" s="102" t="s">
        <v>227</v>
      </c>
      <c r="D101" s="102" t="s">
        <v>228</v>
      </c>
      <c r="E101" s="102" t="s">
        <v>633</v>
      </c>
      <c r="F101" s="102" t="s">
        <v>238</v>
      </c>
      <c r="G101" s="16" t="s">
        <v>69</v>
      </c>
      <c r="H101" s="17">
        <v>50</v>
      </c>
      <c r="I101" s="18" t="s">
        <v>88</v>
      </c>
      <c r="J101" s="16" t="s">
        <v>42</v>
      </c>
      <c r="K101" s="15" t="s">
        <v>43</v>
      </c>
      <c r="L101" s="15" t="s">
        <v>44</v>
      </c>
      <c r="M101" s="18" t="s">
        <v>93</v>
      </c>
      <c r="N101" s="19">
        <v>0</v>
      </c>
      <c r="O101" s="18">
        <v>0</v>
      </c>
      <c r="P101" s="24">
        <v>1</v>
      </c>
      <c r="Q101" s="24">
        <v>1</v>
      </c>
      <c r="R101" s="20">
        <v>1</v>
      </c>
      <c r="S101" s="20">
        <v>1</v>
      </c>
      <c r="T101" s="20">
        <v>1</v>
      </c>
      <c r="U101" s="20">
        <v>30229999.999999996</v>
      </c>
      <c r="V101" s="20">
        <v>0</v>
      </c>
      <c r="W101" s="20">
        <f t="shared" si="4"/>
        <v>0</v>
      </c>
      <c r="X101" s="15" t="s">
        <v>46</v>
      </c>
      <c r="Y101" s="21">
        <v>2014</v>
      </c>
      <c r="Z101" s="22" t="s">
        <v>75</v>
      </c>
    </row>
    <row r="102" spans="1:26" s="26" customFormat="1" ht="89.25" x14ac:dyDescent="0.25">
      <c r="A102" s="101" t="s">
        <v>239</v>
      </c>
      <c r="B102" s="102" t="s">
        <v>37</v>
      </c>
      <c r="C102" s="102" t="s">
        <v>227</v>
      </c>
      <c r="D102" s="102" t="s">
        <v>228</v>
      </c>
      <c r="E102" s="102" t="s">
        <v>633</v>
      </c>
      <c r="F102" s="102" t="s">
        <v>240</v>
      </c>
      <c r="G102" s="16" t="s">
        <v>69</v>
      </c>
      <c r="H102" s="17">
        <v>50</v>
      </c>
      <c r="I102" s="18" t="s">
        <v>88</v>
      </c>
      <c r="J102" s="16" t="s">
        <v>42</v>
      </c>
      <c r="K102" s="15" t="s">
        <v>43</v>
      </c>
      <c r="L102" s="15" t="s">
        <v>44</v>
      </c>
      <c r="M102" s="18" t="s">
        <v>93</v>
      </c>
      <c r="N102" s="19">
        <v>0</v>
      </c>
      <c r="O102" s="18">
        <v>0</v>
      </c>
      <c r="P102" s="24">
        <v>2</v>
      </c>
      <c r="Q102" s="24">
        <v>0</v>
      </c>
      <c r="R102" s="20">
        <v>1</v>
      </c>
      <c r="S102" s="20">
        <v>0</v>
      </c>
      <c r="T102" s="20">
        <v>0</v>
      </c>
      <c r="U102" s="20">
        <v>1785714.2857142854</v>
      </c>
      <c r="V102" s="20">
        <v>0</v>
      </c>
      <c r="W102" s="20">
        <f t="shared" si="4"/>
        <v>0</v>
      </c>
      <c r="X102" s="15" t="s">
        <v>46</v>
      </c>
      <c r="Y102" s="21">
        <v>2014</v>
      </c>
      <c r="Z102" s="22" t="s">
        <v>75</v>
      </c>
    </row>
    <row r="103" spans="1:26" s="26" customFormat="1" ht="51" x14ac:dyDescent="0.25">
      <c r="A103" s="101" t="s">
        <v>241</v>
      </c>
      <c r="B103" s="102" t="s">
        <v>37</v>
      </c>
      <c r="C103" s="102" t="s">
        <v>242</v>
      </c>
      <c r="D103" s="102" t="s">
        <v>243</v>
      </c>
      <c r="E103" s="102" t="s">
        <v>244</v>
      </c>
      <c r="F103" s="102" t="s">
        <v>245</v>
      </c>
      <c r="G103" s="16" t="s">
        <v>40</v>
      </c>
      <c r="H103" s="17">
        <v>50</v>
      </c>
      <c r="I103" s="18" t="s">
        <v>88</v>
      </c>
      <c r="J103" s="16" t="s">
        <v>42</v>
      </c>
      <c r="K103" s="15" t="s">
        <v>43</v>
      </c>
      <c r="L103" s="15" t="s">
        <v>44</v>
      </c>
      <c r="M103" s="18" t="s">
        <v>45</v>
      </c>
      <c r="N103" s="19">
        <v>0</v>
      </c>
      <c r="O103" s="18">
        <v>0</v>
      </c>
      <c r="P103" s="24">
        <v>345</v>
      </c>
      <c r="Q103" s="24">
        <v>345</v>
      </c>
      <c r="R103" s="24">
        <v>299</v>
      </c>
      <c r="S103" s="24">
        <v>299</v>
      </c>
      <c r="T103" s="24">
        <v>299</v>
      </c>
      <c r="U103" s="20">
        <v>3674.9999999999995</v>
      </c>
      <c r="V103" s="20">
        <f>U103*(Q103+R103+S103+T103+P103)</f>
        <v>5832224.9999999991</v>
      </c>
      <c r="W103" s="20">
        <f>V103*1.12</f>
        <v>6532092</v>
      </c>
      <c r="X103" s="15" t="s">
        <v>46</v>
      </c>
      <c r="Y103" s="21">
        <v>2014</v>
      </c>
      <c r="Z103" s="22"/>
    </row>
    <row r="104" spans="1:26" s="26" customFormat="1" ht="63.75" x14ac:dyDescent="0.25">
      <c r="A104" s="101" t="s">
        <v>246</v>
      </c>
      <c r="B104" s="102" t="s">
        <v>37</v>
      </c>
      <c r="C104" s="102" t="s">
        <v>247</v>
      </c>
      <c r="D104" s="102" t="s">
        <v>248</v>
      </c>
      <c r="E104" s="102" t="s">
        <v>249</v>
      </c>
      <c r="F104" s="102" t="s">
        <v>250</v>
      </c>
      <c r="G104" s="16" t="s">
        <v>40</v>
      </c>
      <c r="H104" s="17">
        <v>50</v>
      </c>
      <c r="I104" s="18" t="s">
        <v>88</v>
      </c>
      <c r="J104" s="16" t="s">
        <v>42</v>
      </c>
      <c r="K104" s="15" t="s">
        <v>43</v>
      </c>
      <c r="L104" s="15" t="s">
        <v>44</v>
      </c>
      <c r="M104" s="18" t="s">
        <v>93</v>
      </c>
      <c r="N104" s="19">
        <v>0</v>
      </c>
      <c r="O104" s="18">
        <v>0</v>
      </c>
      <c r="P104" s="24">
        <v>325</v>
      </c>
      <c r="Q104" s="24">
        <v>325</v>
      </c>
      <c r="R104" s="24">
        <v>307</v>
      </c>
      <c r="S104" s="24">
        <v>307</v>
      </c>
      <c r="T104" s="24">
        <v>307</v>
      </c>
      <c r="U104" s="20">
        <v>6937.5</v>
      </c>
      <c r="V104" s="20">
        <f>U104*(Q104+R104+S104+T104+P104)</f>
        <v>10898812.5</v>
      </c>
      <c r="W104" s="20">
        <f>V104*1.12</f>
        <v>12206670.000000002</v>
      </c>
      <c r="X104" s="15" t="s">
        <v>46</v>
      </c>
      <c r="Y104" s="21">
        <v>2014</v>
      </c>
      <c r="Z104" s="22"/>
    </row>
    <row r="105" spans="1:26" s="26" customFormat="1" ht="89.25" x14ac:dyDescent="0.25">
      <c r="A105" s="101" t="s">
        <v>251</v>
      </c>
      <c r="B105" s="102" t="s">
        <v>37</v>
      </c>
      <c r="C105" s="102" t="s">
        <v>252</v>
      </c>
      <c r="D105" s="102" t="s">
        <v>253</v>
      </c>
      <c r="E105" s="102" t="s">
        <v>254</v>
      </c>
      <c r="F105" s="102" t="s">
        <v>255</v>
      </c>
      <c r="G105" s="16" t="s">
        <v>69</v>
      </c>
      <c r="H105" s="17">
        <v>50</v>
      </c>
      <c r="I105" s="18" t="s">
        <v>88</v>
      </c>
      <c r="J105" s="16" t="s">
        <v>42</v>
      </c>
      <c r="K105" s="15" t="s">
        <v>43</v>
      </c>
      <c r="L105" s="15" t="s">
        <v>44</v>
      </c>
      <c r="M105" s="18" t="s">
        <v>93</v>
      </c>
      <c r="N105" s="19">
        <v>0</v>
      </c>
      <c r="O105" s="18">
        <v>0</v>
      </c>
      <c r="P105" s="24">
        <v>32</v>
      </c>
      <c r="Q105" s="24">
        <v>32</v>
      </c>
      <c r="R105" s="24">
        <v>24</v>
      </c>
      <c r="S105" s="24">
        <v>24</v>
      </c>
      <c r="T105" s="24">
        <v>24</v>
      </c>
      <c r="U105" s="20">
        <v>66964.28571428571</v>
      </c>
      <c r="V105" s="20">
        <f>U105*(Q105+R105+S105+T105+P105)</f>
        <v>9107142.8571428563</v>
      </c>
      <c r="W105" s="20">
        <f>V105*1.12</f>
        <v>10200000</v>
      </c>
      <c r="X105" s="15" t="s">
        <v>46</v>
      </c>
      <c r="Y105" s="21">
        <v>2014</v>
      </c>
      <c r="Z105" s="22"/>
    </row>
    <row r="106" spans="1:26" s="26" customFormat="1" ht="140.25" x14ac:dyDescent="0.25">
      <c r="A106" s="101" t="s">
        <v>256</v>
      </c>
      <c r="B106" s="102" t="s">
        <v>37</v>
      </c>
      <c r="C106" s="102" t="s">
        <v>257</v>
      </c>
      <c r="D106" s="102" t="s">
        <v>258</v>
      </c>
      <c r="E106" s="102" t="s">
        <v>259</v>
      </c>
      <c r="F106" s="102" t="s">
        <v>260</v>
      </c>
      <c r="G106" s="16" t="s">
        <v>69</v>
      </c>
      <c r="H106" s="17">
        <v>50</v>
      </c>
      <c r="I106" s="18" t="s">
        <v>88</v>
      </c>
      <c r="J106" s="16" t="s">
        <v>42</v>
      </c>
      <c r="K106" s="15" t="s">
        <v>43</v>
      </c>
      <c r="L106" s="15" t="s">
        <v>44</v>
      </c>
      <c r="M106" s="18" t="s">
        <v>93</v>
      </c>
      <c r="N106" s="19">
        <v>0</v>
      </c>
      <c r="O106" s="18">
        <v>0</v>
      </c>
      <c r="P106" s="24">
        <v>22</v>
      </c>
      <c r="Q106" s="24">
        <v>12</v>
      </c>
      <c r="R106" s="20">
        <v>9</v>
      </c>
      <c r="S106" s="20">
        <v>9</v>
      </c>
      <c r="T106" s="20">
        <v>9</v>
      </c>
      <c r="U106" s="20">
        <v>160714.28571428571</v>
      </c>
      <c r="V106" s="20">
        <f t="shared" si="3"/>
        <v>9803571.4285714291</v>
      </c>
      <c r="W106" s="20">
        <f t="shared" si="4"/>
        <v>10980000.000000002</v>
      </c>
      <c r="X106" s="15" t="s">
        <v>46</v>
      </c>
      <c r="Y106" s="21">
        <v>2014</v>
      </c>
      <c r="Z106" s="22"/>
    </row>
    <row r="107" spans="1:26" s="26" customFormat="1" ht="51" x14ac:dyDescent="0.25">
      <c r="A107" s="101" t="s">
        <v>261</v>
      </c>
      <c r="B107" s="102" t="s">
        <v>37</v>
      </c>
      <c r="C107" s="102" t="s">
        <v>262</v>
      </c>
      <c r="D107" s="102" t="s">
        <v>263</v>
      </c>
      <c r="E107" s="102" t="s">
        <v>264</v>
      </c>
      <c r="F107" s="102" t="s">
        <v>265</v>
      </c>
      <c r="G107" s="16" t="s">
        <v>40</v>
      </c>
      <c r="H107" s="17">
        <v>50</v>
      </c>
      <c r="I107" s="18" t="s">
        <v>88</v>
      </c>
      <c r="J107" s="16" t="s">
        <v>42</v>
      </c>
      <c r="K107" s="15" t="s">
        <v>43</v>
      </c>
      <c r="L107" s="15" t="s">
        <v>44</v>
      </c>
      <c r="M107" s="18" t="s">
        <v>45</v>
      </c>
      <c r="N107" s="19">
        <v>0</v>
      </c>
      <c r="O107" s="18">
        <v>0</v>
      </c>
      <c r="P107" s="24">
        <v>41</v>
      </c>
      <c r="Q107" s="24">
        <v>41</v>
      </c>
      <c r="R107" s="20">
        <v>41</v>
      </c>
      <c r="S107" s="20">
        <v>41</v>
      </c>
      <c r="T107" s="20">
        <v>41</v>
      </c>
      <c r="U107" s="20">
        <v>525</v>
      </c>
      <c r="V107" s="20">
        <f t="shared" si="3"/>
        <v>107625</v>
      </c>
      <c r="W107" s="20">
        <f t="shared" si="4"/>
        <v>120540.00000000001</v>
      </c>
      <c r="X107" s="15" t="s">
        <v>46</v>
      </c>
      <c r="Y107" s="21">
        <v>2014</v>
      </c>
      <c r="Z107" s="22"/>
    </row>
    <row r="108" spans="1:26" s="26" customFormat="1" ht="89.25" x14ac:dyDescent="0.25">
      <c r="A108" s="101" t="s">
        <v>266</v>
      </c>
      <c r="B108" s="102" t="s">
        <v>37</v>
      </c>
      <c r="C108" s="102" t="s">
        <v>267</v>
      </c>
      <c r="D108" s="102" t="s">
        <v>258</v>
      </c>
      <c r="E108" s="102" t="s">
        <v>268</v>
      </c>
      <c r="F108" s="102" t="s">
        <v>269</v>
      </c>
      <c r="G108" s="16" t="s">
        <v>69</v>
      </c>
      <c r="H108" s="17">
        <v>50</v>
      </c>
      <c r="I108" s="18" t="s">
        <v>88</v>
      </c>
      <c r="J108" s="16" t="s">
        <v>42</v>
      </c>
      <c r="K108" s="15" t="s">
        <v>43</v>
      </c>
      <c r="L108" s="15" t="s">
        <v>44</v>
      </c>
      <c r="M108" s="18" t="s">
        <v>93</v>
      </c>
      <c r="N108" s="19">
        <v>0</v>
      </c>
      <c r="O108" s="18">
        <v>0</v>
      </c>
      <c r="P108" s="24">
        <v>134</v>
      </c>
      <c r="Q108" s="24">
        <v>134</v>
      </c>
      <c r="R108" s="24">
        <v>134</v>
      </c>
      <c r="S108" s="24">
        <v>134</v>
      </c>
      <c r="T108" s="24">
        <v>134</v>
      </c>
      <c r="U108" s="20">
        <v>20800</v>
      </c>
      <c r="V108" s="20">
        <f t="shared" si="3"/>
        <v>13936000</v>
      </c>
      <c r="W108" s="20">
        <f>V108*1.12</f>
        <v>15608320.000000002</v>
      </c>
      <c r="X108" s="15" t="s">
        <v>46</v>
      </c>
      <c r="Y108" s="21">
        <v>2014</v>
      </c>
      <c r="Z108" s="22"/>
    </row>
    <row r="109" spans="1:26" s="26" customFormat="1" ht="51" x14ac:dyDescent="0.25">
      <c r="A109" s="101" t="s">
        <v>270</v>
      </c>
      <c r="B109" s="102" t="s">
        <v>37</v>
      </c>
      <c r="C109" s="102" t="s">
        <v>271</v>
      </c>
      <c r="D109" s="102" t="s">
        <v>272</v>
      </c>
      <c r="E109" s="102" t="s">
        <v>273</v>
      </c>
      <c r="F109" s="102" t="s">
        <v>274</v>
      </c>
      <c r="G109" s="16" t="s">
        <v>40</v>
      </c>
      <c r="H109" s="17">
        <v>50</v>
      </c>
      <c r="I109" s="18" t="s">
        <v>88</v>
      </c>
      <c r="J109" s="16" t="s">
        <v>42</v>
      </c>
      <c r="K109" s="15" t="s">
        <v>43</v>
      </c>
      <c r="L109" s="15" t="s">
        <v>44</v>
      </c>
      <c r="M109" s="18" t="s">
        <v>93</v>
      </c>
      <c r="N109" s="19">
        <v>0</v>
      </c>
      <c r="O109" s="18">
        <v>0</v>
      </c>
      <c r="P109" s="24">
        <v>5</v>
      </c>
      <c r="Q109" s="24">
        <v>5</v>
      </c>
      <c r="R109" s="24">
        <v>5</v>
      </c>
      <c r="S109" s="24">
        <v>5</v>
      </c>
      <c r="T109" s="24">
        <v>5</v>
      </c>
      <c r="U109" s="20">
        <v>12757.14</v>
      </c>
      <c r="V109" s="20">
        <f t="shared" si="3"/>
        <v>318928.5</v>
      </c>
      <c r="W109" s="20">
        <f>V109*1.12</f>
        <v>357199.92000000004</v>
      </c>
      <c r="X109" s="15" t="s">
        <v>46</v>
      </c>
      <c r="Y109" s="21">
        <v>2014</v>
      </c>
      <c r="Z109" s="22"/>
    </row>
    <row r="110" spans="1:26" s="26" customFormat="1" ht="51" x14ac:dyDescent="0.25">
      <c r="A110" s="101" t="s">
        <v>275</v>
      </c>
      <c r="B110" s="102" t="s">
        <v>37</v>
      </c>
      <c r="C110" s="102" t="s">
        <v>271</v>
      </c>
      <c r="D110" s="102" t="s">
        <v>272</v>
      </c>
      <c r="E110" s="102" t="s">
        <v>273</v>
      </c>
      <c r="F110" s="102" t="s">
        <v>276</v>
      </c>
      <c r="G110" s="16" t="s">
        <v>40</v>
      </c>
      <c r="H110" s="17">
        <v>50</v>
      </c>
      <c r="I110" s="18" t="s">
        <v>88</v>
      </c>
      <c r="J110" s="16" t="s">
        <v>42</v>
      </c>
      <c r="K110" s="15" t="s">
        <v>43</v>
      </c>
      <c r="L110" s="15" t="s">
        <v>44</v>
      </c>
      <c r="M110" s="18" t="s">
        <v>93</v>
      </c>
      <c r="N110" s="19">
        <v>0</v>
      </c>
      <c r="O110" s="18">
        <v>0</v>
      </c>
      <c r="P110" s="24">
        <v>41</v>
      </c>
      <c r="Q110" s="24">
        <v>41</v>
      </c>
      <c r="R110" s="24">
        <v>41</v>
      </c>
      <c r="S110" s="24">
        <v>41</v>
      </c>
      <c r="T110" s="24">
        <v>41</v>
      </c>
      <c r="U110" s="20">
        <v>7499.9999999999991</v>
      </c>
      <c r="V110" s="20">
        <f t="shared" si="3"/>
        <v>1537499.9999999998</v>
      </c>
      <c r="W110" s="20">
        <f>V110*1.12</f>
        <v>1722000</v>
      </c>
      <c r="X110" s="15" t="s">
        <v>46</v>
      </c>
      <c r="Y110" s="21">
        <v>2014</v>
      </c>
      <c r="Z110" s="22"/>
    </row>
    <row r="111" spans="1:26" s="26" customFormat="1" ht="51" x14ac:dyDescent="0.25">
      <c r="A111" s="101" t="s">
        <v>277</v>
      </c>
      <c r="B111" s="102" t="s">
        <v>37</v>
      </c>
      <c r="C111" s="102" t="s">
        <v>278</v>
      </c>
      <c r="D111" s="102" t="s">
        <v>279</v>
      </c>
      <c r="E111" s="102" t="s">
        <v>280</v>
      </c>
      <c r="F111" s="102" t="s">
        <v>281</v>
      </c>
      <c r="G111" s="16" t="s">
        <v>40</v>
      </c>
      <c r="H111" s="17">
        <v>50</v>
      </c>
      <c r="I111" s="18" t="s">
        <v>88</v>
      </c>
      <c r="J111" s="16" t="s">
        <v>42</v>
      </c>
      <c r="K111" s="15" t="s">
        <v>43</v>
      </c>
      <c r="L111" s="15" t="s">
        <v>44</v>
      </c>
      <c r="M111" s="18" t="s">
        <v>45</v>
      </c>
      <c r="N111" s="19">
        <v>0</v>
      </c>
      <c r="O111" s="18">
        <v>0</v>
      </c>
      <c r="P111" s="24">
        <v>82</v>
      </c>
      <c r="Q111" s="24">
        <v>82</v>
      </c>
      <c r="R111" s="20">
        <v>82</v>
      </c>
      <c r="S111" s="20">
        <v>82</v>
      </c>
      <c r="T111" s="20">
        <v>82</v>
      </c>
      <c r="U111" s="20">
        <v>2312.5</v>
      </c>
      <c r="V111" s="20">
        <f t="shared" si="3"/>
        <v>948125</v>
      </c>
      <c r="W111" s="20">
        <f t="shared" si="4"/>
        <v>1061900</v>
      </c>
      <c r="X111" s="15" t="s">
        <v>46</v>
      </c>
      <c r="Y111" s="21">
        <v>2014</v>
      </c>
      <c r="Z111" s="22"/>
    </row>
    <row r="112" spans="1:26" s="26" customFormat="1" ht="127.5" customHeight="1" x14ac:dyDescent="0.25">
      <c r="A112" s="101" t="s">
        <v>282</v>
      </c>
      <c r="B112" s="102" t="s">
        <v>37</v>
      </c>
      <c r="C112" s="102" t="s">
        <v>283</v>
      </c>
      <c r="D112" s="102" t="s">
        <v>258</v>
      </c>
      <c r="E112" s="102" t="s">
        <v>284</v>
      </c>
      <c r="F112" s="102" t="s">
        <v>285</v>
      </c>
      <c r="G112" s="16" t="s">
        <v>69</v>
      </c>
      <c r="H112" s="17">
        <v>50</v>
      </c>
      <c r="I112" s="18" t="s">
        <v>88</v>
      </c>
      <c r="J112" s="16" t="s">
        <v>42</v>
      </c>
      <c r="K112" s="15" t="s">
        <v>43</v>
      </c>
      <c r="L112" s="15" t="s">
        <v>44</v>
      </c>
      <c r="M112" s="18" t="s">
        <v>93</v>
      </c>
      <c r="N112" s="19">
        <v>0</v>
      </c>
      <c r="O112" s="18">
        <v>0</v>
      </c>
      <c r="P112" s="24">
        <v>2123</v>
      </c>
      <c r="Q112" s="24">
        <v>1743</v>
      </c>
      <c r="R112" s="24">
        <v>1132</v>
      </c>
      <c r="S112" s="24">
        <v>1132</v>
      </c>
      <c r="T112" s="24">
        <v>1134</v>
      </c>
      <c r="U112" s="20">
        <v>38399.999999999993</v>
      </c>
      <c r="V112" s="20">
        <f t="shared" si="3"/>
        <v>278937599.99999994</v>
      </c>
      <c r="W112" s="20">
        <f t="shared" si="4"/>
        <v>312410111.99999994</v>
      </c>
      <c r="X112" s="15" t="s">
        <v>46</v>
      </c>
      <c r="Y112" s="21">
        <v>2014</v>
      </c>
      <c r="Z112" s="22"/>
    </row>
    <row r="113" spans="1:26" s="26" customFormat="1" ht="51" x14ac:dyDescent="0.25">
      <c r="A113" s="101" t="s">
        <v>286</v>
      </c>
      <c r="B113" s="102" t="s">
        <v>37</v>
      </c>
      <c r="C113" s="102" t="s">
        <v>287</v>
      </c>
      <c r="D113" s="102" t="s">
        <v>288</v>
      </c>
      <c r="E113" s="102" t="s">
        <v>288</v>
      </c>
      <c r="F113" s="102" t="s">
        <v>289</v>
      </c>
      <c r="G113" s="16" t="s">
        <v>69</v>
      </c>
      <c r="H113" s="17">
        <v>50</v>
      </c>
      <c r="I113" s="18" t="s">
        <v>88</v>
      </c>
      <c r="J113" s="16" t="s">
        <v>42</v>
      </c>
      <c r="K113" s="15" t="s">
        <v>43</v>
      </c>
      <c r="L113" s="15" t="s">
        <v>44</v>
      </c>
      <c r="M113" s="18" t="s">
        <v>93</v>
      </c>
      <c r="N113" s="19">
        <v>0</v>
      </c>
      <c r="O113" s="18">
        <v>0</v>
      </c>
      <c r="P113" s="24">
        <v>15340</v>
      </c>
      <c r="Q113" s="24">
        <v>12500</v>
      </c>
      <c r="R113" s="24">
        <v>11000</v>
      </c>
      <c r="S113" s="24">
        <v>11000</v>
      </c>
      <c r="T113" s="24">
        <v>11000</v>
      </c>
      <c r="U113" s="20">
        <v>1205.3571428571427</v>
      </c>
      <c r="V113" s="20">
        <f t="shared" si="3"/>
        <v>73333928.571428552</v>
      </c>
      <c r="W113" s="20">
        <f t="shared" si="4"/>
        <v>82133999.999999985</v>
      </c>
      <c r="X113" s="15" t="s">
        <v>46</v>
      </c>
      <c r="Y113" s="21">
        <v>2014</v>
      </c>
      <c r="Z113" s="22"/>
    </row>
    <row r="114" spans="1:26" s="26" customFormat="1" ht="51" x14ac:dyDescent="0.25">
      <c r="A114" s="101" t="s">
        <v>290</v>
      </c>
      <c r="B114" s="102" t="s">
        <v>37</v>
      </c>
      <c r="C114" s="102" t="s">
        <v>291</v>
      </c>
      <c r="D114" s="102" t="s">
        <v>292</v>
      </c>
      <c r="E114" s="102" t="s">
        <v>293</v>
      </c>
      <c r="F114" s="102" t="s">
        <v>294</v>
      </c>
      <c r="G114" s="16" t="s">
        <v>69</v>
      </c>
      <c r="H114" s="17">
        <v>50</v>
      </c>
      <c r="I114" s="18" t="s">
        <v>88</v>
      </c>
      <c r="J114" s="16" t="s">
        <v>42</v>
      </c>
      <c r="K114" s="15" t="s">
        <v>43</v>
      </c>
      <c r="L114" s="15" t="s">
        <v>44</v>
      </c>
      <c r="M114" s="18" t="s">
        <v>93</v>
      </c>
      <c r="N114" s="19">
        <v>0</v>
      </c>
      <c r="O114" s="18">
        <v>0</v>
      </c>
      <c r="P114" s="24">
        <v>449</v>
      </c>
      <c r="Q114" s="24">
        <v>500</v>
      </c>
      <c r="R114" s="20">
        <v>350</v>
      </c>
      <c r="S114" s="20">
        <v>350</v>
      </c>
      <c r="T114" s="20">
        <v>500</v>
      </c>
      <c r="U114" s="20">
        <v>14309.633928571429</v>
      </c>
      <c r="V114" s="20">
        <f t="shared" si="3"/>
        <v>30751403.3125</v>
      </c>
      <c r="W114" s="20">
        <f t="shared" si="4"/>
        <v>34441571.710000001</v>
      </c>
      <c r="X114" s="15" t="s">
        <v>46</v>
      </c>
      <c r="Y114" s="21">
        <v>2014</v>
      </c>
      <c r="Z114" s="22"/>
    </row>
    <row r="115" spans="1:26" s="26" customFormat="1" ht="51" x14ac:dyDescent="0.25">
      <c r="A115" s="101" t="s">
        <v>295</v>
      </c>
      <c r="B115" s="102" t="s">
        <v>37</v>
      </c>
      <c r="C115" s="102" t="s">
        <v>296</v>
      </c>
      <c r="D115" s="102" t="s">
        <v>297</v>
      </c>
      <c r="E115" s="102" t="s">
        <v>298</v>
      </c>
      <c r="F115" s="102" t="s">
        <v>299</v>
      </c>
      <c r="G115" s="16" t="s">
        <v>40</v>
      </c>
      <c r="H115" s="17">
        <v>50</v>
      </c>
      <c r="I115" s="18" t="s">
        <v>88</v>
      </c>
      <c r="J115" s="16" t="s">
        <v>42</v>
      </c>
      <c r="K115" s="15" t="s">
        <v>43</v>
      </c>
      <c r="L115" s="15" t="s">
        <v>44</v>
      </c>
      <c r="M115" s="18" t="s">
        <v>45</v>
      </c>
      <c r="N115" s="19">
        <v>0</v>
      </c>
      <c r="O115" s="18">
        <v>0</v>
      </c>
      <c r="P115" s="24">
        <v>41</v>
      </c>
      <c r="Q115" s="24">
        <v>45</v>
      </c>
      <c r="R115" s="20">
        <v>40</v>
      </c>
      <c r="S115" s="20">
        <v>40</v>
      </c>
      <c r="T115" s="20">
        <v>40</v>
      </c>
      <c r="U115" s="20">
        <v>2087.5</v>
      </c>
      <c r="V115" s="20">
        <f t="shared" si="3"/>
        <v>430025</v>
      </c>
      <c r="W115" s="20">
        <f t="shared" si="4"/>
        <v>481628.00000000006</v>
      </c>
      <c r="X115" s="15" t="s">
        <v>46</v>
      </c>
      <c r="Y115" s="21">
        <v>2014</v>
      </c>
      <c r="Z115" s="22"/>
    </row>
    <row r="116" spans="1:26" s="26" customFormat="1" ht="51" x14ac:dyDescent="0.25">
      <c r="A116" s="101" t="s">
        <v>300</v>
      </c>
      <c r="B116" s="102" t="s">
        <v>37</v>
      </c>
      <c r="C116" s="102" t="s">
        <v>296</v>
      </c>
      <c r="D116" s="102" t="s">
        <v>297</v>
      </c>
      <c r="E116" s="102" t="s">
        <v>298</v>
      </c>
      <c r="F116" s="102" t="s">
        <v>301</v>
      </c>
      <c r="G116" s="16" t="s">
        <v>69</v>
      </c>
      <c r="H116" s="17">
        <v>50</v>
      </c>
      <c r="I116" s="18" t="s">
        <v>88</v>
      </c>
      <c r="J116" s="16" t="s">
        <v>42</v>
      </c>
      <c r="K116" s="15" t="s">
        <v>43</v>
      </c>
      <c r="L116" s="15" t="s">
        <v>44</v>
      </c>
      <c r="M116" s="18" t="s">
        <v>45</v>
      </c>
      <c r="N116" s="19">
        <v>0</v>
      </c>
      <c r="O116" s="18">
        <v>0</v>
      </c>
      <c r="P116" s="24">
        <v>5899</v>
      </c>
      <c r="Q116" s="24">
        <v>5000</v>
      </c>
      <c r="R116" s="20">
        <v>3000</v>
      </c>
      <c r="S116" s="20">
        <v>3000</v>
      </c>
      <c r="T116" s="20">
        <v>5000</v>
      </c>
      <c r="U116" s="20">
        <v>1858.2589285714284</v>
      </c>
      <c r="V116" s="20">
        <f t="shared" si="3"/>
        <v>40694012.276785709</v>
      </c>
      <c r="W116" s="20">
        <f t="shared" si="4"/>
        <v>45577293.75</v>
      </c>
      <c r="X116" s="15" t="s">
        <v>46</v>
      </c>
      <c r="Y116" s="21">
        <v>2014</v>
      </c>
      <c r="Z116" s="22"/>
    </row>
    <row r="117" spans="1:26" s="26" customFormat="1" ht="51" x14ac:dyDescent="0.25">
      <c r="A117" s="101" t="s">
        <v>302</v>
      </c>
      <c r="B117" s="102" t="s">
        <v>37</v>
      </c>
      <c r="C117" s="102" t="s">
        <v>303</v>
      </c>
      <c r="D117" s="102" t="s">
        <v>304</v>
      </c>
      <c r="E117" s="102" t="s">
        <v>305</v>
      </c>
      <c r="F117" s="102" t="s">
        <v>306</v>
      </c>
      <c r="G117" s="16" t="s">
        <v>69</v>
      </c>
      <c r="H117" s="17">
        <v>50</v>
      </c>
      <c r="I117" s="18" t="s">
        <v>88</v>
      </c>
      <c r="J117" s="16" t="s">
        <v>42</v>
      </c>
      <c r="K117" s="15" t="s">
        <v>43</v>
      </c>
      <c r="L117" s="15" t="s">
        <v>44</v>
      </c>
      <c r="M117" s="18" t="s">
        <v>45</v>
      </c>
      <c r="N117" s="19">
        <v>0</v>
      </c>
      <c r="O117" s="18">
        <v>0</v>
      </c>
      <c r="P117" s="24">
        <v>5299</v>
      </c>
      <c r="Q117" s="24">
        <v>4000</v>
      </c>
      <c r="R117" s="20">
        <v>3000</v>
      </c>
      <c r="S117" s="20">
        <v>3000</v>
      </c>
      <c r="T117" s="20">
        <v>4000</v>
      </c>
      <c r="U117" s="20">
        <v>3442.6</v>
      </c>
      <c r="V117" s="20">
        <f t="shared" si="3"/>
        <v>66438737.399999999</v>
      </c>
      <c r="W117" s="20">
        <f t="shared" si="4"/>
        <v>74411385.888000011</v>
      </c>
      <c r="X117" s="15" t="s">
        <v>46</v>
      </c>
      <c r="Y117" s="21">
        <v>2014</v>
      </c>
      <c r="Z117" s="22"/>
    </row>
    <row r="118" spans="1:26" s="26" customFormat="1" ht="51" x14ac:dyDescent="0.25">
      <c r="A118" s="101" t="s">
        <v>307</v>
      </c>
      <c r="B118" s="102" t="s">
        <v>37</v>
      </c>
      <c r="C118" s="102" t="s">
        <v>308</v>
      </c>
      <c r="D118" s="102" t="s">
        <v>309</v>
      </c>
      <c r="E118" s="102" t="s">
        <v>310</v>
      </c>
      <c r="F118" s="102" t="s">
        <v>311</v>
      </c>
      <c r="G118" s="16" t="s">
        <v>69</v>
      </c>
      <c r="H118" s="17">
        <v>50</v>
      </c>
      <c r="I118" s="18" t="s">
        <v>88</v>
      </c>
      <c r="J118" s="16" t="s">
        <v>42</v>
      </c>
      <c r="K118" s="15" t="s">
        <v>43</v>
      </c>
      <c r="L118" s="15" t="s">
        <v>44</v>
      </c>
      <c r="M118" s="18" t="s">
        <v>312</v>
      </c>
      <c r="N118" s="19">
        <v>0</v>
      </c>
      <c r="O118" s="18">
        <v>0</v>
      </c>
      <c r="P118" s="24">
        <v>1383</v>
      </c>
      <c r="Q118" s="24">
        <v>1383</v>
      </c>
      <c r="R118" s="24">
        <v>1383</v>
      </c>
      <c r="S118" s="24">
        <v>1383</v>
      </c>
      <c r="T118" s="24">
        <v>1383</v>
      </c>
      <c r="U118" s="20">
        <v>5446.4285714285706</v>
      </c>
      <c r="V118" s="20">
        <f t="shared" si="3"/>
        <v>37662053.571428567</v>
      </c>
      <c r="W118" s="20">
        <f t="shared" si="4"/>
        <v>42181500</v>
      </c>
      <c r="X118" s="15" t="s">
        <v>46</v>
      </c>
      <c r="Y118" s="21">
        <v>2014</v>
      </c>
      <c r="Z118" s="22"/>
    </row>
    <row r="119" spans="1:26" s="26" customFormat="1" ht="51" x14ac:dyDescent="0.25">
      <c r="A119" s="101" t="s">
        <v>313</v>
      </c>
      <c r="B119" s="102" t="s">
        <v>37</v>
      </c>
      <c r="C119" s="102" t="s">
        <v>314</v>
      </c>
      <c r="D119" s="102" t="s">
        <v>315</v>
      </c>
      <c r="E119" s="102" t="s">
        <v>316</v>
      </c>
      <c r="F119" s="102" t="s">
        <v>317</v>
      </c>
      <c r="G119" s="16" t="s">
        <v>69</v>
      </c>
      <c r="H119" s="17">
        <v>50</v>
      </c>
      <c r="I119" s="18" t="s">
        <v>88</v>
      </c>
      <c r="J119" s="16" t="s">
        <v>42</v>
      </c>
      <c r="K119" s="15" t="s">
        <v>43</v>
      </c>
      <c r="L119" s="15" t="s">
        <v>44</v>
      </c>
      <c r="M119" s="18" t="s">
        <v>312</v>
      </c>
      <c r="N119" s="19">
        <v>0</v>
      </c>
      <c r="O119" s="18">
        <v>0</v>
      </c>
      <c r="P119" s="24">
        <v>140</v>
      </c>
      <c r="Q119" s="24">
        <v>140</v>
      </c>
      <c r="R119" s="24">
        <v>140</v>
      </c>
      <c r="S119" s="24">
        <v>140</v>
      </c>
      <c r="T119" s="24">
        <v>140</v>
      </c>
      <c r="U119" s="20">
        <v>3616.0714285714284</v>
      </c>
      <c r="V119" s="20">
        <f t="shared" si="3"/>
        <v>2531250</v>
      </c>
      <c r="W119" s="20">
        <f t="shared" si="4"/>
        <v>2835000.0000000005</v>
      </c>
      <c r="X119" s="15" t="s">
        <v>46</v>
      </c>
      <c r="Y119" s="21">
        <v>2014</v>
      </c>
      <c r="Z119" s="22"/>
    </row>
    <row r="120" spans="1:26" s="26" customFormat="1" ht="51" x14ac:dyDescent="0.25">
      <c r="A120" s="101" t="s">
        <v>318</v>
      </c>
      <c r="B120" s="102" t="s">
        <v>37</v>
      </c>
      <c r="C120" s="102" t="s">
        <v>319</v>
      </c>
      <c r="D120" s="102" t="s">
        <v>315</v>
      </c>
      <c r="E120" s="102" t="s">
        <v>320</v>
      </c>
      <c r="F120" s="102" t="s">
        <v>321</v>
      </c>
      <c r="G120" s="16" t="s">
        <v>69</v>
      </c>
      <c r="H120" s="17">
        <v>50</v>
      </c>
      <c r="I120" s="18" t="s">
        <v>88</v>
      </c>
      <c r="J120" s="16" t="s">
        <v>42</v>
      </c>
      <c r="K120" s="15" t="s">
        <v>43</v>
      </c>
      <c r="L120" s="15" t="s">
        <v>44</v>
      </c>
      <c r="M120" s="18" t="s">
        <v>312</v>
      </c>
      <c r="N120" s="19">
        <v>0</v>
      </c>
      <c r="O120" s="18">
        <v>0</v>
      </c>
      <c r="P120" s="24">
        <v>3079</v>
      </c>
      <c r="Q120" s="24">
        <v>3079</v>
      </c>
      <c r="R120" s="24">
        <v>3079</v>
      </c>
      <c r="S120" s="24">
        <v>3079</v>
      </c>
      <c r="T120" s="24">
        <v>3079</v>
      </c>
      <c r="U120" s="20">
        <v>12500</v>
      </c>
      <c r="V120" s="20">
        <f t="shared" si="3"/>
        <v>192437500</v>
      </c>
      <c r="W120" s="20">
        <f t="shared" si="4"/>
        <v>215530000.00000003</v>
      </c>
      <c r="X120" s="15" t="s">
        <v>46</v>
      </c>
      <c r="Y120" s="21">
        <v>2014</v>
      </c>
      <c r="Z120" s="22"/>
    </row>
    <row r="121" spans="1:26" s="26" customFormat="1" ht="89.25" x14ac:dyDescent="0.25">
      <c r="A121" s="101" t="s">
        <v>322</v>
      </c>
      <c r="B121" s="102" t="s">
        <v>37</v>
      </c>
      <c r="C121" s="102" t="s">
        <v>323</v>
      </c>
      <c r="D121" s="102" t="s">
        <v>315</v>
      </c>
      <c r="E121" s="102" t="s">
        <v>324</v>
      </c>
      <c r="F121" s="102" t="s">
        <v>325</v>
      </c>
      <c r="G121" s="16" t="s">
        <v>69</v>
      </c>
      <c r="H121" s="17">
        <v>50</v>
      </c>
      <c r="I121" s="18" t="s">
        <v>88</v>
      </c>
      <c r="J121" s="16" t="s">
        <v>42</v>
      </c>
      <c r="K121" s="15" t="s">
        <v>43</v>
      </c>
      <c r="L121" s="15" t="s">
        <v>44</v>
      </c>
      <c r="M121" s="18" t="s">
        <v>312</v>
      </c>
      <c r="N121" s="19">
        <v>0</v>
      </c>
      <c r="O121" s="18">
        <v>0</v>
      </c>
      <c r="P121" s="24">
        <v>3621</v>
      </c>
      <c r="Q121" s="24">
        <v>3621</v>
      </c>
      <c r="R121" s="24">
        <v>3621</v>
      </c>
      <c r="S121" s="24">
        <v>3621</v>
      </c>
      <c r="T121" s="24">
        <v>3621</v>
      </c>
      <c r="U121" s="20">
        <v>2756.6964285714284</v>
      </c>
      <c r="V121" s="20">
        <f t="shared" si="3"/>
        <v>49909988.839285709</v>
      </c>
      <c r="W121" s="20">
        <f t="shared" si="4"/>
        <v>55899187.5</v>
      </c>
      <c r="X121" s="15" t="s">
        <v>46</v>
      </c>
      <c r="Y121" s="21">
        <v>2014</v>
      </c>
      <c r="Z121" s="22"/>
    </row>
    <row r="122" spans="1:26" s="26" customFormat="1" ht="63.75" x14ac:dyDescent="0.25">
      <c r="A122" s="101" t="s">
        <v>326</v>
      </c>
      <c r="B122" s="102" t="s">
        <v>37</v>
      </c>
      <c r="C122" s="102" t="s">
        <v>327</v>
      </c>
      <c r="D122" s="102" t="s">
        <v>328</v>
      </c>
      <c r="E122" s="102" t="s">
        <v>329</v>
      </c>
      <c r="F122" s="102" t="s">
        <v>330</v>
      </c>
      <c r="G122" s="16" t="s">
        <v>69</v>
      </c>
      <c r="H122" s="17">
        <v>50</v>
      </c>
      <c r="I122" s="18" t="s">
        <v>88</v>
      </c>
      <c r="J122" s="16" t="s">
        <v>42</v>
      </c>
      <c r="K122" s="15" t="s">
        <v>43</v>
      </c>
      <c r="L122" s="15" t="s">
        <v>44</v>
      </c>
      <c r="M122" s="18" t="s">
        <v>93</v>
      </c>
      <c r="N122" s="19">
        <v>0</v>
      </c>
      <c r="O122" s="18">
        <v>0</v>
      </c>
      <c r="P122" s="24">
        <v>60</v>
      </c>
      <c r="Q122" s="24">
        <v>45</v>
      </c>
      <c r="R122" s="20">
        <v>45</v>
      </c>
      <c r="S122" s="20">
        <v>45</v>
      </c>
      <c r="T122" s="20">
        <v>45</v>
      </c>
      <c r="U122" s="20">
        <v>75265</v>
      </c>
      <c r="V122" s="20">
        <f t="shared" si="3"/>
        <v>18063600</v>
      </c>
      <c r="W122" s="20">
        <f t="shared" si="4"/>
        <v>20231232.000000004</v>
      </c>
      <c r="X122" s="15" t="s">
        <v>46</v>
      </c>
      <c r="Y122" s="21">
        <v>2014</v>
      </c>
      <c r="Z122" s="22"/>
    </row>
    <row r="123" spans="1:26" s="26" customFormat="1" ht="51" x14ac:dyDescent="0.25">
      <c r="A123" s="101" t="s">
        <v>331</v>
      </c>
      <c r="B123" s="102" t="s">
        <v>37</v>
      </c>
      <c r="C123" s="102" t="s">
        <v>327</v>
      </c>
      <c r="D123" s="102" t="s">
        <v>328</v>
      </c>
      <c r="E123" s="102" t="s">
        <v>329</v>
      </c>
      <c r="F123" s="102" t="s">
        <v>332</v>
      </c>
      <c r="G123" s="16" t="s">
        <v>69</v>
      </c>
      <c r="H123" s="17">
        <v>50</v>
      </c>
      <c r="I123" s="18" t="s">
        <v>88</v>
      </c>
      <c r="J123" s="16" t="s">
        <v>42</v>
      </c>
      <c r="K123" s="15" t="s">
        <v>43</v>
      </c>
      <c r="L123" s="15" t="s">
        <v>44</v>
      </c>
      <c r="M123" s="18" t="s">
        <v>93</v>
      </c>
      <c r="N123" s="19">
        <v>0</v>
      </c>
      <c r="O123" s="18">
        <v>0</v>
      </c>
      <c r="P123" s="24">
        <v>50</v>
      </c>
      <c r="Q123" s="24">
        <v>45</v>
      </c>
      <c r="R123" s="20">
        <v>45</v>
      </c>
      <c r="S123" s="20">
        <v>45</v>
      </c>
      <c r="T123" s="20">
        <v>45</v>
      </c>
      <c r="U123" s="20">
        <v>50505</v>
      </c>
      <c r="V123" s="20">
        <f t="shared" si="3"/>
        <v>11616150</v>
      </c>
      <c r="W123" s="20">
        <f t="shared" si="4"/>
        <v>13010088.000000002</v>
      </c>
      <c r="X123" s="15" t="s">
        <v>46</v>
      </c>
      <c r="Y123" s="21">
        <v>2014</v>
      </c>
      <c r="Z123" s="22"/>
    </row>
    <row r="124" spans="1:26" s="26" customFormat="1" ht="51" x14ac:dyDescent="0.25">
      <c r="A124" s="101" t="s">
        <v>333</v>
      </c>
      <c r="B124" s="102" t="s">
        <v>37</v>
      </c>
      <c r="C124" s="102" t="s">
        <v>327</v>
      </c>
      <c r="D124" s="102" t="s">
        <v>328</v>
      </c>
      <c r="E124" s="102" t="s">
        <v>329</v>
      </c>
      <c r="F124" s="102" t="s">
        <v>334</v>
      </c>
      <c r="G124" s="16" t="s">
        <v>69</v>
      </c>
      <c r="H124" s="17">
        <v>50</v>
      </c>
      <c r="I124" s="18" t="s">
        <v>88</v>
      </c>
      <c r="J124" s="16" t="s">
        <v>42</v>
      </c>
      <c r="K124" s="15" t="s">
        <v>43</v>
      </c>
      <c r="L124" s="15" t="s">
        <v>44</v>
      </c>
      <c r="M124" s="18" t="s">
        <v>93</v>
      </c>
      <c r="N124" s="19">
        <v>0</v>
      </c>
      <c r="O124" s="18">
        <v>0</v>
      </c>
      <c r="P124" s="24">
        <v>50</v>
      </c>
      <c r="Q124" s="24">
        <v>45</v>
      </c>
      <c r="R124" s="20">
        <v>45</v>
      </c>
      <c r="S124" s="20">
        <v>45</v>
      </c>
      <c r="T124" s="20">
        <v>45</v>
      </c>
      <c r="U124" s="20">
        <v>75265</v>
      </c>
      <c r="V124" s="20">
        <f t="shared" si="3"/>
        <v>17310950</v>
      </c>
      <c r="W124" s="20">
        <f t="shared" si="4"/>
        <v>19388264</v>
      </c>
      <c r="X124" s="15" t="s">
        <v>46</v>
      </c>
      <c r="Y124" s="21">
        <v>2014</v>
      </c>
      <c r="Z124" s="22"/>
    </row>
    <row r="125" spans="1:26" s="26" customFormat="1" ht="51" x14ac:dyDescent="0.25">
      <c r="A125" s="101" t="s">
        <v>335</v>
      </c>
      <c r="B125" s="102" t="s">
        <v>37</v>
      </c>
      <c r="C125" s="102" t="s">
        <v>327</v>
      </c>
      <c r="D125" s="102" t="s">
        <v>328</v>
      </c>
      <c r="E125" s="102" t="s">
        <v>329</v>
      </c>
      <c r="F125" s="102" t="s">
        <v>336</v>
      </c>
      <c r="G125" s="16" t="s">
        <v>69</v>
      </c>
      <c r="H125" s="17">
        <v>50</v>
      </c>
      <c r="I125" s="18" t="s">
        <v>88</v>
      </c>
      <c r="J125" s="16" t="s">
        <v>42</v>
      </c>
      <c r="K125" s="15" t="s">
        <v>43</v>
      </c>
      <c r="L125" s="15" t="s">
        <v>44</v>
      </c>
      <c r="M125" s="18" t="s">
        <v>93</v>
      </c>
      <c r="N125" s="19">
        <v>0</v>
      </c>
      <c r="O125" s="18">
        <v>0</v>
      </c>
      <c r="P125" s="24">
        <v>50</v>
      </c>
      <c r="Q125" s="24">
        <v>50</v>
      </c>
      <c r="R125" s="20">
        <v>50</v>
      </c>
      <c r="S125" s="20">
        <v>50</v>
      </c>
      <c r="T125" s="20">
        <v>50</v>
      </c>
      <c r="U125" s="20">
        <v>102335</v>
      </c>
      <c r="V125" s="20">
        <f t="shared" si="3"/>
        <v>25583750</v>
      </c>
      <c r="W125" s="20">
        <f t="shared" si="4"/>
        <v>28653800.000000004</v>
      </c>
      <c r="X125" s="15" t="s">
        <v>46</v>
      </c>
      <c r="Y125" s="21">
        <v>2014</v>
      </c>
      <c r="Z125" s="22"/>
    </row>
    <row r="126" spans="1:26" s="26" customFormat="1" ht="51" x14ac:dyDescent="0.25">
      <c r="A126" s="101" t="s">
        <v>337</v>
      </c>
      <c r="B126" s="102" t="s">
        <v>37</v>
      </c>
      <c r="C126" s="102" t="s">
        <v>327</v>
      </c>
      <c r="D126" s="102" t="s">
        <v>328</v>
      </c>
      <c r="E126" s="102" t="s">
        <v>329</v>
      </c>
      <c r="F126" s="102" t="s">
        <v>338</v>
      </c>
      <c r="G126" s="16" t="s">
        <v>69</v>
      </c>
      <c r="H126" s="17">
        <v>50</v>
      </c>
      <c r="I126" s="18" t="s">
        <v>88</v>
      </c>
      <c r="J126" s="16" t="s">
        <v>42</v>
      </c>
      <c r="K126" s="15" t="s">
        <v>43</v>
      </c>
      <c r="L126" s="15" t="s">
        <v>44</v>
      </c>
      <c r="M126" s="18" t="s">
        <v>93</v>
      </c>
      <c r="N126" s="19">
        <v>0</v>
      </c>
      <c r="O126" s="18">
        <v>0</v>
      </c>
      <c r="P126" s="24">
        <v>50</v>
      </c>
      <c r="Q126" s="24">
        <v>50</v>
      </c>
      <c r="R126" s="20">
        <v>50</v>
      </c>
      <c r="S126" s="20">
        <v>50</v>
      </c>
      <c r="T126" s="20">
        <v>50</v>
      </c>
      <c r="U126" s="20">
        <v>35706</v>
      </c>
      <c r="V126" s="20">
        <f t="shared" si="3"/>
        <v>8926500</v>
      </c>
      <c r="W126" s="20">
        <f t="shared" si="4"/>
        <v>9997680.0000000019</v>
      </c>
      <c r="X126" s="15" t="s">
        <v>46</v>
      </c>
      <c r="Y126" s="21">
        <v>2014</v>
      </c>
      <c r="Z126" s="22"/>
    </row>
    <row r="127" spans="1:26" s="26" customFormat="1" ht="51" x14ac:dyDescent="0.25">
      <c r="A127" s="101" t="s">
        <v>339</v>
      </c>
      <c r="B127" s="102" t="s">
        <v>37</v>
      </c>
      <c r="C127" s="102" t="s">
        <v>327</v>
      </c>
      <c r="D127" s="102" t="s">
        <v>328</v>
      </c>
      <c r="E127" s="102" t="s">
        <v>329</v>
      </c>
      <c r="F127" s="102" t="s">
        <v>340</v>
      </c>
      <c r="G127" s="16" t="s">
        <v>69</v>
      </c>
      <c r="H127" s="17">
        <v>50</v>
      </c>
      <c r="I127" s="18" t="s">
        <v>88</v>
      </c>
      <c r="J127" s="16" t="s">
        <v>42</v>
      </c>
      <c r="K127" s="15" t="s">
        <v>43</v>
      </c>
      <c r="L127" s="15" t="s">
        <v>44</v>
      </c>
      <c r="M127" s="18" t="s">
        <v>93</v>
      </c>
      <c r="N127" s="19">
        <v>0</v>
      </c>
      <c r="O127" s="18">
        <v>0</v>
      </c>
      <c r="P127" s="24">
        <v>35</v>
      </c>
      <c r="Q127" s="24">
        <v>30</v>
      </c>
      <c r="R127" s="20">
        <v>29</v>
      </c>
      <c r="S127" s="20">
        <v>29</v>
      </c>
      <c r="T127" s="20">
        <v>29</v>
      </c>
      <c r="U127" s="20">
        <v>138812</v>
      </c>
      <c r="V127" s="20">
        <f t="shared" si="3"/>
        <v>21099424</v>
      </c>
      <c r="W127" s="20">
        <f t="shared" si="4"/>
        <v>23631354.880000003</v>
      </c>
      <c r="X127" s="15" t="s">
        <v>46</v>
      </c>
      <c r="Y127" s="21">
        <v>2014</v>
      </c>
      <c r="Z127" s="22"/>
    </row>
    <row r="128" spans="1:26" s="26" customFormat="1" ht="51" x14ac:dyDescent="0.25">
      <c r="A128" s="101" t="s">
        <v>341</v>
      </c>
      <c r="B128" s="102" t="s">
        <v>37</v>
      </c>
      <c r="C128" s="102" t="s">
        <v>327</v>
      </c>
      <c r="D128" s="102" t="s">
        <v>328</v>
      </c>
      <c r="E128" s="102" t="s">
        <v>329</v>
      </c>
      <c r="F128" s="102" t="s">
        <v>342</v>
      </c>
      <c r="G128" s="16" t="s">
        <v>69</v>
      </c>
      <c r="H128" s="17">
        <v>50</v>
      </c>
      <c r="I128" s="18" t="s">
        <v>88</v>
      </c>
      <c r="J128" s="16" t="s">
        <v>42</v>
      </c>
      <c r="K128" s="15" t="s">
        <v>43</v>
      </c>
      <c r="L128" s="15" t="s">
        <v>44</v>
      </c>
      <c r="M128" s="18" t="s">
        <v>93</v>
      </c>
      <c r="N128" s="19">
        <v>0</v>
      </c>
      <c r="O128" s="18">
        <v>0</v>
      </c>
      <c r="P128" s="24">
        <v>26</v>
      </c>
      <c r="Q128" s="24">
        <v>30</v>
      </c>
      <c r="R128" s="20">
        <v>30</v>
      </c>
      <c r="S128" s="20">
        <v>30</v>
      </c>
      <c r="T128" s="20">
        <v>30</v>
      </c>
      <c r="U128" s="20">
        <v>121252.90178571428</v>
      </c>
      <c r="V128" s="20">
        <f t="shared" si="3"/>
        <v>17702923.660714284</v>
      </c>
      <c r="W128" s="20">
        <f t="shared" si="4"/>
        <v>19827274.5</v>
      </c>
      <c r="X128" s="15" t="s">
        <v>46</v>
      </c>
      <c r="Y128" s="21">
        <v>2014</v>
      </c>
      <c r="Z128" s="22"/>
    </row>
    <row r="129" spans="1:26" s="26" customFormat="1" ht="51" x14ac:dyDescent="0.25">
      <c r="A129" s="101" t="s">
        <v>343</v>
      </c>
      <c r="B129" s="102" t="s">
        <v>37</v>
      </c>
      <c r="C129" s="102" t="s">
        <v>327</v>
      </c>
      <c r="D129" s="102" t="s">
        <v>328</v>
      </c>
      <c r="E129" s="102" t="s">
        <v>329</v>
      </c>
      <c r="F129" s="102" t="s">
        <v>344</v>
      </c>
      <c r="G129" s="16" t="s">
        <v>69</v>
      </c>
      <c r="H129" s="17">
        <v>50</v>
      </c>
      <c r="I129" s="18" t="s">
        <v>88</v>
      </c>
      <c r="J129" s="16" t="s">
        <v>42</v>
      </c>
      <c r="K129" s="15" t="s">
        <v>43</v>
      </c>
      <c r="L129" s="15" t="s">
        <v>44</v>
      </c>
      <c r="M129" s="18" t="s">
        <v>93</v>
      </c>
      <c r="N129" s="19">
        <v>0</v>
      </c>
      <c r="O129" s="18">
        <v>0</v>
      </c>
      <c r="P129" s="24">
        <v>30</v>
      </c>
      <c r="Q129" s="24">
        <v>30</v>
      </c>
      <c r="R129" s="20">
        <v>30</v>
      </c>
      <c r="S129" s="20">
        <v>30</v>
      </c>
      <c r="T129" s="20">
        <v>30</v>
      </c>
      <c r="U129" s="20">
        <v>34160</v>
      </c>
      <c r="V129" s="20">
        <f t="shared" si="3"/>
        <v>5124000</v>
      </c>
      <c r="W129" s="20">
        <f t="shared" si="4"/>
        <v>5738880.0000000009</v>
      </c>
      <c r="X129" s="15" t="s">
        <v>46</v>
      </c>
      <c r="Y129" s="21">
        <v>2014</v>
      </c>
      <c r="Z129" s="22"/>
    </row>
    <row r="130" spans="1:26" s="26" customFormat="1" ht="51" x14ac:dyDescent="0.25">
      <c r="A130" s="101" t="s">
        <v>345</v>
      </c>
      <c r="B130" s="102" t="s">
        <v>37</v>
      </c>
      <c r="C130" s="102" t="s">
        <v>327</v>
      </c>
      <c r="D130" s="102" t="s">
        <v>328</v>
      </c>
      <c r="E130" s="102" t="s">
        <v>329</v>
      </c>
      <c r="F130" s="102" t="s">
        <v>346</v>
      </c>
      <c r="G130" s="16" t="s">
        <v>69</v>
      </c>
      <c r="H130" s="17">
        <v>50</v>
      </c>
      <c r="I130" s="18" t="s">
        <v>88</v>
      </c>
      <c r="J130" s="16" t="s">
        <v>42</v>
      </c>
      <c r="K130" s="15" t="s">
        <v>43</v>
      </c>
      <c r="L130" s="15" t="s">
        <v>44</v>
      </c>
      <c r="M130" s="18" t="s">
        <v>93</v>
      </c>
      <c r="N130" s="19">
        <v>0</v>
      </c>
      <c r="O130" s="18">
        <v>0</v>
      </c>
      <c r="P130" s="24">
        <v>40</v>
      </c>
      <c r="Q130" s="24">
        <v>30</v>
      </c>
      <c r="R130" s="20">
        <v>30</v>
      </c>
      <c r="S130" s="20">
        <v>30</v>
      </c>
      <c r="T130" s="20">
        <v>30</v>
      </c>
      <c r="U130" s="20">
        <v>47515</v>
      </c>
      <c r="V130" s="20">
        <f t="shared" si="3"/>
        <v>7602400</v>
      </c>
      <c r="W130" s="20">
        <f t="shared" si="4"/>
        <v>8514688</v>
      </c>
      <c r="X130" s="15" t="s">
        <v>46</v>
      </c>
      <c r="Y130" s="21">
        <v>2014</v>
      </c>
      <c r="Z130" s="22"/>
    </row>
    <row r="131" spans="1:26" s="26" customFormat="1" ht="51" x14ac:dyDescent="0.25">
      <c r="A131" s="101" t="s">
        <v>347</v>
      </c>
      <c r="B131" s="102" t="s">
        <v>37</v>
      </c>
      <c r="C131" s="102" t="s">
        <v>327</v>
      </c>
      <c r="D131" s="102" t="s">
        <v>328</v>
      </c>
      <c r="E131" s="102" t="s">
        <v>329</v>
      </c>
      <c r="F131" s="102" t="s">
        <v>348</v>
      </c>
      <c r="G131" s="16" t="s">
        <v>69</v>
      </c>
      <c r="H131" s="17">
        <v>50</v>
      </c>
      <c r="I131" s="18" t="s">
        <v>88</v>
      </c>
      <c r="J131" s="16" t="s">
        <v>42</v>
      </c>
      <c r="K131" s="15" t="s">
        <v>43</v>
      </c>
      <c r="L131" s="15" t="s">
        <v>44</v>
      </c>
      <c r="M131" s="18" t="s">
        <v>93</v>
      </c>
      <c r="N131" s="19">
        <v>0</v>
      </c>
      <c r="O131" s="18">
        <v>0</v>
      </c>
      <c r="P131" s="24">
        <v>65</v>
      </c>
      <c r="Q131" s="24">
        <v>60</v>
      </c>
      <c r="R131" s="20">
        <v>60</v>
      </c>
      <c r="S131" s="20">
        <v>60</v>
      </c>
      <c r="T131" s="20">
        <v>60</v>
      </c>
      <c r="U131" s="20">
        <v>17405</v>
      </c>
      <c r="V131" s="20">
        <f t="shared" si="3"/>
        <v>5308525</v>
      </c>
      <c r="W131" s="20">
        <f t="shared" si="4"/>
        <v>5945548.0000000009</v>
      </c>
      <c r="X131" s="15" t="s">
        <v>46</v>
      </c>
      <c r="Y131" s="21">
        <v>2014</v>
      </c>
      <c r="Z131" s="22"/>
    </row>
    <row r="132" spans="1:26" s="26" customFormat="1" ht="51" x14ac:dyDescent="0.25">
      <c r="A132" s="101" t="s">
        <v>349</v>
      </c>
      <c r="B132" s="102" t="s">
        <v>37</v>
      </c>
      <c r="C132" s="102" t="s">
        <v>327</v>
      </c>
      <c r="D132" s="102" t="s">
        <v>328</v>
      </c>
      <c r="E132" s="102" t="s">
        <v>329</v>
      </c>
      <c r="F132" s="102" t="s">
        <v>350</v>
      </c>
      <c r="G132" s="16" t="s">
        <v>69</v>
      </c>
      <c r="H132" s="17">
        <v>50</v>
      </c>
      <c r="I132" s="18" t="s">
        <v>88</v>
      </c>
      <c r="J132" s="16" t="s">
        <v>42</v>
      </c>
      <c r="K132" s="15" t="s">
        <v>43</v>
      </c>
      <c r="L132" s="15" t="s">
        <v>44</v>
      </c>
      <c r="M132" s="18" t="s">
        <v>93</v>
      </c>
      <c r="N132" s="19">
        <v>0</v>
      </c>
      <c r="O132" s="18">
        <v>0</v>
      </c>
      <c r="P132" s="24">
        <v>12</v>
      </c>
      <c r="Q132" s="24">
        <v>15</v>
      </c>
      <c r="R132" s="20">
        <v>15</v>
      </c>
      <c r="S132" s="20">
        <v>15</v>
      </c>
      <c r="T132" s="20">
        <v>15</v>
      </c>
      <c r="U132" s="20">
        <v>321428.57142857142</v>
      </c>
      <c r="V132" s="20">
        <f t="shared" si="3"/>
        <v>23142857.142857142</v>
      </c>
      <c r="W132" s="20">
        <f t="shared" si="4"/>
        <v>25920000</v>
      </c>
      <c r="X132" s="15" t="s">
        <v>46</v>
      </c>
      <c r="Y132" s="21">
        <v>2014</v>
      </c>
      <c r="Z132" s="22"/>
    </row>
    <row r="133" spans="1:26" s="26" customFormat="1" ht="51" x14ac:dyDescent="0.25">
      <c r="A133" s="101" t="s">
        <v>351</v>
      </c>
      <c r="B133" s="102" t="s">
        <v>37</v>
      </c>
      <c r="C133" s="102" t="s">
        <v>327</v>
      </c>
      <c r="D133" s="102" t="s">
        <v>328</v>
      </c>
      <c r="E133" s="102" t="s">
        <v>329</v>
      </c>
      <c r="F133" s="102" t="s">
        <v>352</v>
      </c>
      <c r="G133" s="16" t="s">
        <v>69</v>
      </c>
      <c r="H133" s="17">
        <v>50</v>
      </c>
      <c r="I133" s="18" t="s">
        <v>88</v>
      </c>
      <c r="J133" s="16" t="s">
        <v>42</v>
      </c>
      <c r="K133" s="15" t="s">
        <v>43</v>
      </c>
      <c r="L133" s="15" t="s">
        <v>44</v>
      </c>
      <c r="M133" s="18" t="s">
        <v>93</v>
      </c>
      <c r="N133" s="19">
        <v>0</v>
      </c>
      <c r="O133" s="18">
        <v>0</v>
      </c>
      <c r="P133" s="24">
        <v>40</v>
      </c>
      <c r="Q133" s="24">
        <v>45</v>
      </c>
      <c r="R133" s="20">
        <v>45</v>
      </c>
      <c r="S133" s="20">
        <v>45</v>
      </c>
      <c r="T133" s="20">
        <v>45</v>
      </c>
      <c r="U133" s="20">
        <v>27436</v>
      </c>
      <c r="V133" s="20">
        <f t="shared" si="3"/>
        <v>6035920</v>
      </c>
      <c r="W133" s="20">
        <f t="shared" si="4"/>
        <v>6760230.4000000004</v>
      </c>
      <c r="X133" s="15" t="s">
        <v>46</v>
      </c>
      <c r="Y133" s="21">
        <v>2014</v>
      </c>
      <c r="Z133" s="22"/>
    </row>
    <row r="134" spans="1:26" s="26" customFormat="1" ht="51" x14ac:dyDescent="0.25">
      <c r="A134" s="101" t="s">
        <v>353</v>
      </c>
      <c r="B134" s="102" t="s">
        <v>37</v>
      </c>
      <c r="C134" s="102" t="s">
        <v>327</v>
      </c>
      <c r="D134" s="102" t="s">
        <v>328</v>
      </c>
      <c r="E134" s="102" t="s">
        <v>329</v>
      </c>
      <c r="F134" s="102" t="s">
        <v>354</v>
      </c>
      <c r="G134" s="16" t="s">
        <v>69</v>
      </c>
      <c r="H134" s="17">
        <v>50</v>
      </c>
      <c r="I134" s="18" t="s">
        <v>88</v>
      </c>
      <c r="J134" s="16" t="s">
        <v>42</v>
      </c>
      <c r="K134" s="15" t="s">
        <v>43</v>
      </c>
      <c r="L134" s="15" t="s">
        <v>44</v>
      </c>
      <c r="M134" s="18" t="s">
        <v>93</v>
      </c>
      <c r="N134" s="19">
        <v>0</v>
      </c>
      <c r="O134" s="18">
        <v>0</v>
      </c>
      <c r="P134" s="24">
        <v>60</v>
      </c>
      <c r="Q134" s="24">
        <v>50</v>
      </c>
      <c r="R134" s="20">
        <v>50</v>
      </c>
      <c r="S134" s="20">
        <v>50</v>
      </c>
      <c r="T134" s="20">
        <v>50</v>
      </c>
      <c r="U134" s="20">
        <v>35076</v>
      </c>
      <c r="V134" s="20">
        <f t="shared" si="3"/>
        <v>9119760</v>
      </c>
      <c r="W134" s="20">
        <f t="shared" si="4"/>
        <v>10214131.200000001</v>
      </c>
      <c r="X134" s="15" t="s">
        <v>46</v>
      </c>
      <c r="Y134" s="21">
        <v>2014</v>
      </c>
      <c r="Z134" s="22"/>
    </row>
    <row r="135" spans="1:26" s="26" customFormat="1" ht="51" x14ac:dyDescent="0.25">
      <c r="A135" s="101" t="s">
        <v>355</v>
      </c>
      <c r="B135" s="102" t="s">
        <v>37</v>
      </c>
      <c r="C135" s="102" t="s">
        <v>327</v>
      </c>
      <c r="D135" s="102" t="s">
        <v>328</v>
      </c>
      <c r="E135" s="102" t="s">
        <v>329</v>
      </c>
      <c r="F135" s="102" t="s">
        <v>356</v>
      </c>
      <c r="G135" s="16" t="s">
        <v>69</v>
      </c>
      <c r="H135" s="17">
        <v>50</v>
      </c>
      <c r="I135" s="18" t="s">
        <v>88</v>
      </c>
      <c r="J135" s="16" t="s">
        <v>42</v>
      </c>
      <c r="K135" s="15" t="s">
        <v>43</v>
      </c>
      <c r="L135" s="15" t="s">
        <v>44</v>
      </c>
      <c r="M135" s="18" t="s">
        <v>93</v>
      </c>
      <c r="N135" s="19">
        <v>0</v>
      </c>
      <c r="O135" s="18">
        <v>0</v>
      </c>
      <c r="P135" s="24">
        <v>45</v>
      </c>
      <c r="Q135" s="24">
        <v>50</v>
      </c>
      <c r="R135" s="20">
        <v>50</v>
      </c>
      <c r="S135" s="20">
        <v>50</v>
      </c>
      <c r="T135" s="20">
        <v>50</v>
      </c>
      <c r="U135" s="20">
        <v>67610</v>
      </c>
      <c r="V135" s="20">
        <f t="shared" si="3"/>
        <v>16564450</v>
      </c>
      <c r="W135" s="20">
        <f t="shared" si="4"/>
        <v>18552184</v>
      </c>
      <c r="X135" s="15" t="s">
        <v>46</v>
      </c>
      <c r="Y135" s="21">
        <v>2014</v>
      </c>
      <c r="Z135" s="22"/>
    </row>
    <row r="136" spans="1:26" s="26" customFormat="1" ht="51" x14ac:dyDescent="0.25">
      <c r="A136" s="101" t="s">
        <v>357</v>
      </c>
      <c r="B136" s="102" t="s">
        <v>37</v>
      </c>
      <c r="C136" s="102" t="s">
        <v>327</v>
      </c>
      <c r="D136" s="102" t="s">
        <v>328</v>
      </c>
      <c r="E136" s="102" t="s">
        <v>329</v>
      </c>
      <c r="F136" s="102" t="s">
        <v>358</v>
      </c>
      <c r="G136" s="16" t="s">
        <v>69</v>
      </c>
      <c r="H136" s="17">
        <v>50</v>
      </c>
      <c r="I136" s="18" t="s">
        <v>88</v>
      </c>
      <c r="J136" s="16" t="s">
        <v>42</v>
      </c>
      <c r="K136" s="15" t="s">
        <v>43</v>
      </c>
      <c r="L136" s="15" t="s">
        <v>44</v>
      </c>
      <c r="M136" s="18" t="s">
        <v>93</v>
      </c>
      <c r="N136" s="19">
        <v>0</v>
      </c>
      <c r="O136" s="18">
        <v>0</v>
      </c>
      <c r="P136" s="24">
        <v>42</v>
      </c>
      <c r="Q136" s="24">
        <v>50</v>
      </c>
      <c r="R136" s="20">
        <v>50</v>
      </c>
      <c r="S136" s="20">
        <v>50</v>
      </c>
      <c r="T136" s="20">
        <v>50</v>
      </c>
      <c r="U136" s="20">
        <v>89282</v>
      </c>
      <c r="V136" s="20">
        <f t="shared" si="3"/>
        <v>21606244</v>
      </c>
      <c r="W136" s="20">
        <f t="shared" si="4"/>
        <v>24198993.280000001</v>
      </c>
      <c r="X136" s="15" t="s">
        <v>46</v>
      </c>
      <c r="Y136" s="21">
        <v>2014</v>
      </c>
      <c r="Z136" s="22"/>
    </row>
    <row r="137" spans="1:26" s="26" customFormat="1" ht="51" x14ac:dyDescent="0.25">
      <c r="A137" s="101" t="s">
        <v>359</v>
      </c>
      <c r="B137" s="102" t="s">
        <v>37</v>
      </c>
      <c r="C137" s="102" t="s">
        <v>327</v>
      </c>
      <c r="D137" s="102" t="s">
        <v>328</v>
      </c>
      <c r="E137" s="102" t="s">
        <v>329</v>
      </c>
      <c r="F137" s="102" t="s">
        <v>360</v>
      </c>
      <c r="G137" s="16" t="s">
        <v>69</v>
      </c>
      <c r="H137" s="17">
        <v>50</v>
      </c>
      <c r="I137" s="18" t="s">
        <v>88</v>
      </c>
      <c r="J137" s="16" t="s">
        <v>42</v>
      </c>
      <c r="K137" s="15" t="s">
        <v>43</v>
      </c>
      <c r="L137" s="15" t="s">
        <v>44</v>
      </c>
      <c r="M137" s="18" t="s">
        <v>93</v>
      </c>
      <c r="N137" s="19">
        <v>0</v>
      </c>
      <c r="O137" s="18">
        <v>0</v>
      </c>
      <c r="P137" s="24">
        <v>45</v>
      </c>
      <c r="Q137" s="24">
        <v>50</v>
      </c>
      <c r="R137" s="20">
        <v>50</v>
      </c>
      <c r="S137" s="20">
        <v>50</v>
      </c>
      <c r="T137" s="20">
        <v>50</v>
      </c>
      <c r="U137" s="20">
        <v>165178.57142857142</v>
      </c>
      <c r="V137" s="20">
        <f t="shared" si="3"/>
        <v>40468750</v>
      </c>
      <c r="W137" s="20">
        <f t="shared" si="4"/>
        <v>45325000.000000007</v>
      </c>
      <c r="X137" s="15" t="s">
        <v>46</v>
      </c>
      <c r="Y137" s="21">
        <v>2014</v>
      </c>
      <c r="Z137" s="22"/>
    </row>
    <row r="138" spans="1:26" s="26" customFormat="1" ht="51" x14ac:dyDescent="0.25">
      <c r="A138" s="101" t="s">
        <v>361</v>
      </c>
      <c r="B138" s="102" t="s">
        <v>37</v>
      </c>
      <c r="C138" s="102" t="s">
        <v>327</v>
      </c>
      <c r="D138" s="102" t="s">
        <v>328</v>
      </c>
      <c r="E138" s="102" t="s">
        <v>329</v>
      </c>
      <c r="F138" s="102" t="s">
        <v>362</v>
      </c>
      <c r="G138" s="16" t="s">
        <v>69</v>
      </c>
      <c r="H138" s="17">
        <v>50</v>
      </c>
      <c r="I138" s="18" t="s">
        <v>88</v>
      </c>
      <c r="J138" s="16" t="s">
        <v>42</v>
      </c>
      <c r="K138" s="15" t="s">
        <v>43</v>
      </c>
      <c r="L138" s="15" t="s">
        <v>44</v>
      </c>
      <c r="M138" s="18" t="s">
        <v>93</v>
      </c>
      <c r="N138" s="19">
        <v>0</v>
      </c>
      <c r="O138" s="18">
        <v>0</v>
      </c>
      <c r="P138" s="24">
        <v>12</v>
      </c>
      <c r="Q138" s="24">
        <v>15</v>
      </c>
      <c r="R138" s="20">
        <v>15</v>
      </c>
      <c r="S138" s="20">
        <v>15</v>
      </c>
      <c r="T138" s="20">
        <v>15</v>
      </c>
      <c r="U138" s="20">
        <v>499999.99999999994</v>
      </c>
      <c r="V138" s="20">
        <f t="shared" si="3"/>
        <v>35999999.999999993</v>
      </c>
      <c r="W138" s="20">
        <f t="shared" si="4"/>
        <v>40319999.999999993</v>
      </c>
      <c r="X138" s="15" t="s">
        <v>46</v>
      </c>
      <c r="Y138" s="21">
        <v>2014</v>
      </c>
      <c r="Z138" s="22"/>
    </row>
    <row r="139" spans="1:26" s="26" customFormat="1" ht="51" x14ac:dyDescent="0.25">
      <c r="A139" s="101" t="s">
        <v>363</v>
      </c>
      <c r="B139" s="102" t="s">
        <v>37</v>
      </c>
      <c r="C139" s="102" t="s">
        <v>327</v>
      </c>
      <c r="D139" s="102" t="s">
        <v>328</v>
      </c>
      <c r="E139" s="102" t="s">
        <v>329</v>
      </c>
      <c r="F139" s="102" t="s">
        <v>364</v>
      </c>
      <c r="G139" s="16" t="s">
        <v>69</v>
      </c>
      <c r="H139" s="17">
        <v>50</v>
      </c>
      <c r="I139" s="18" t="s">
        <v>88</v>
      </c>
      <c r="J139" s="16" t="s">
        <v>42</v>
      </c>
      <c r="K139" s="15" t="s">
        <v>43</v>
      </c>
      <c r="L139" s="15" t="s">
        <v>44</v>
      </c>
      <c r="M139" s="18" t="s">
        <v>93</v>
      </c>
      <c r="N139" s="19">
        <v>0</v>
      </c>
      <c r="O139" s="18">
        <v>0</v>
      </c>
      <c r="P139" s="24">
        <v>1</v>
      </c>
      <c r="Q139" s="24">
        <v>0</v>
      </c>
      <c r="R139" s="20">
        <v>0</v>
      </c>
      <c r="S139" s="20">
        <v>0</v>
      </c>
      <c r="T139" s="20">
        <v>0</v>
      </c>
      <c r="U139" s="20">
        <v>767857.14285714284</v>
      </c>
      <c r="V139" s="20">
        <f t="shared" si="3"/>
        <v>767857.14285714284</v>
      </c>
      <c r="W139" s="20">
        <f t="shared" si="4"/>
        <v>860000.00000000012</v>
      </c>
      <c r="X139" s="15" t="s">
        <v>46</v>
      </c>
      <c r="Y139" s="21">
        <v>2014</v>
      </c>
      <c r="Z139" s="22"/>
    </row>
    <row r="140" spans="1:26" s="26" customFormat="1" ht="51" x14ac:dyDescent="0.25">
      <c r="A140" s="101" t="s">
        <v>365</v>
      </c>
      <c r="B140" s="102" t="s">
        <v>37</v>
      </c>
      <c r="C140" s="102" t="s">
        <v>327</v>
      </c>
      <c r="D140" s="102" t="s">
        <v>328</v>
      </c>
      <c r="E140" s="102" t="s">
        <v>329</v>
      </c>
      <c r="F140" s="102" t="s">
        <v>366</v>
      </c>
      <c r="G140" s="16" t="s">
        <v>69</v>
      </c>
      <c r="H140" s="17">
        <v>50</v>
      </c>
      <c r="I140" s="18" t="s">
        <v>88</v>
      </c>
      <c r="J140" s="16" t="s">
        <v>42</v>
      </c>
      <c r="K140" s="15" t="s">
        <v>43</v>
      </c>
      <c r="L140" s="15" t="s">
        <v>44</v>
      </c>
      <c r="M140" s="18" t="s">
        <v>93</v>
      </c>
      <c r="N140" s="19">
        <v>0</v>
      </c>
      <c r="O140" s="18">
        <v>0</v>
      </c>
      <c r="P140" s="24">
        <v>60</v>
      </c>
      <c r="Q140" s="24">
        <v>60</v>
      </c>
      <c r="R140" s="20">
        <v>60</v>
      </c>
      <c r="S140" s="20">
        <v>60</v>
      </c>
      <c r="T140" s="20">
        <v>60</v>
      </c>
      <c r="U140" s="20">
        <v>27970</v>
      </c>
      <c r="V140" s="20">
        <f t="shared" si="3"/>
        <v>8391000</v>
      </c>
      <c r="W140" s="20">
        <f t="shared" si="4"/>
        <v>9397920</v>
      </c>
      <c r="X140" s="15" t="s">
        <v>46</v>
      </c>
      <c r="Y140" s="21">
        <v>2014</v>
      </c>
      <c r="Z140" s="22"/>
    </row>
    <row r="141" spans="1:26" s="26" customFormat="1" ht="51" x14ac:dyDescent="0.25">
      <c r="A141" s="101" t="s">
        <v>367</v>
      </c>
      <c r="B141" s="102" t="s">
        <v>37</v>
      </c>
      <c r="C141" s="102" t="s">
        <v>327</v>
      </c>
      <c r="D141" s="102" t="s">
        <v>328</v>
      </c>
      <c r="E141" s="102" t="s">
        <v>329</v>
      </c>
      <c r="F141" s="102" t="s">
        <v>368</v>
      </c>
      <c r="G141" s="16" t="s">
        <v>69</v>
      </c>
      <c r="H141" s="17">
        <v>50</v>
      </c>
      <c r="I141" s="18" t="s">
        <v>88</v>
      </c>
      <c r="J141" s="16" t="s">
        <v>42</v>
      </c>
      <c r="K141" s="15" t="s">
        <v>43</v>
      </c>
      <c r="L141" s="15" t="s">
        <v>44</v>
      </c>
      <c r="M141" s="18" t="s">
        <v>93</v>
      </c>
      <c r="N141" s="19">
        <v>0</v>
      </c>
      <c r="O141" s="18">
        <v>0</v>
      </c>
      <c r="P141" s="24">
        <v>60</v>
      </c>
      <c r="Q141" s="24">
        <v>60</v>
      </c>
      <c r="R141" s="20">
        <v>60</v>
      </c>
      <c r="S141" s="20">
        <v>60</v>
      </c>
      <c r="T141" s="20">
        <v>60</v>
      </c>
      <c r="U141" s="20">
        <v>232142.85999999996</v>
      </c>
      <c r="V141" s="20">
        <f t="shared" si="3"/>
        <v>69642857.999999985</v>
      </c>
      <c r="W141" s="20">
        <f t="shared" si="4"/>
        <v>78000000.959999993</v>
      </c>
      <c r="X141" s="15" t="s">
        <v>46</v>
      </c>
      <c r="Y141" s="21">
        <v>2014</v>
      </c>
      <c r="Z141" s="22"/>
    </row>
    <row r="142" spans="1:26" s="26" customFormat="1" ht="51" x14ac:dyDescent="0.25">
      <c r="A142" s="101" t="s">
        <v>369</v>
      </c>
      <c r="B142" s="102" t="s">
        <v>37</v>
      </c>
      <c r="C142" s="102" t="s">
        <v>327</v>
      </c>
      <c r="D142" s="102" t="s">
        <v>328</v>
      </c>
      <c r="E142" s="102" t="s">
        <v>329</v>
      </c>
      <c r="F142" s="102" t="s">
        <v>370</v>
      </c>
      <c r="G142" s="16" t="s">
        <v>69</v>
      </c>
      <c r="H142" s="17">
        <v>50</v>
      </c>
      <c r="I142" s="18" t="s">
        <v>88</v>
      </c>
      <c r="J142" s="16" t="s">
        <v>42</v>
      </c>
      <c r="K142" s="15" t="s">
        <v>43</v>
      </c>
      <c r="L142" s="15" t="s">
        <v>44</v>
      </c>
      <c r="M142" s="18" t="s">
        <v>93</v>
      </c>
      <c r="N142" s="19">
        <v>0</v>
      </c>
      <c r="O142" s="18">
        <v>0</v>
      </c>
      <c r="P142" s="24">
        <v>50</v>
      </c>
      <c r="Q142" s="24">
        <v>50</v>
      </c>
      <c r="R142" s="20">
        <v>50</v>
      </c>
      <c r="S142" s="20">
        <v>50</v>
      </c>
      <c r="T142" s="20">
        <v>50</v>
      </c>
      <c r="U142" s="20">
        <v>312499.99999999994</v>
      </c>
      <c r="V142" s="20">
        <f t="shared" si="3"/>
        <v>78124999.999999985</v>
      </c>
      <c r="W142" s="20">
        <f t="shared" si="4"/>
        <v>87499999.999999985</v>
      </c>
      <c r="X142" s="15" t="s">
        <v>46</v>
      </c>
      <c r="Y142" s="21">
        <v>2014</v>
      </c>
      <c r="Z142" s="22"/>
    </row>
    <row r="143" spans="1:26" s="26" customFormat="1" ht="51" x14ac:dyDescent="0.25">
      <c r="A143" s="101" t="s">
        <v>371</v>
      </c>
      <c r="B143" s="102" t="s">
        <v>37</v>
      </c>
      <c r="C143" s="102" t="s">
        <v>327</v>
      </c>
      <c r="D143" s="102" t="s">
        <v>328</v>
      </c>
      <c r="E143" s="102" t="s">
        <v>329</v>
      </c>
      <c r="F143" s="102" t="s">
        <v>372</v>
      </c>
      <c r="G143" s="16" t="s">
        <v>69</v>
      </c>
      <c r="H143" s="17">
        <v>50</v>
      </c>
      <c r="I143" s="18" t="s">
        <v>88</v>
      </c>
      <c r="J143" s="16" t="s">
        <v>42</v>
      </c>
      <c r="K143" s="15" t="s">
        <v>43</v>
      </c>
      <c r="L143" s="15" t="s">
        <v>44</v>
      </c>
      <c r="M143" s="18" t="s">
        <v>93</v>
      </c>
      <c r="N143" s="19">
        <v>0</v>
      </c>
      <c r="O143" s="18">
        <v>0</v>
      </c>
      <c r="P143" s="24">
        <v>50</v>
      </c>
      <c r="Q143" s="24">
        <v>45</v>
      </c>
      <c r="R143" s="20">
        <v>45</v>
      </c>
      <c r="S143" s="20">
        <v>45</v>
      </c>
      <c r="T143" s="20">
        <v>45</v>
      </c>
      <c r="U143" s="20">
        <v>205357.14285714284</v>
      </c>
      <c r="V143" s="20">
        <f t="shared" si="3"/>
        <v>47232142.857142851</v>
      </c>
      <c r="W143" s="20">
        <f t="shared" si="4"/>
        <v>52900000</v>
      </c>
      <c r="X143" s="15" t="s">
        <v>46</v>
      </c>
      <c r="Y143" s="21">
        <v>2014</v>
      </c>
      <c r="Z143" s="22"/>
    </row>
    <row r="144" spans="1:26" s="26" customFormat="1" ht="51" x14ac:dyDescent="0.25">
      <c r="A144" s="101" t="s">
        <v>373</v>
      </c>
      <c r="B144" s="102" t="s">
        <v>37</v>
      </c>
      <c r="C144" s="102" t="s">
        <v>327</v>
      </c>
      <c r="D144" s="102" t="s">
        <v>328</v>
      </c>
      <c r="E144" s="102" t="s">
        <v>329</v>
      </c>
      <c r="F144" s="102" t="s">
        <v>374</v>
      </c>
      <c r="G144" s="16" t="s">
        <v>69</v>
      </c>
      <c r="H144" s="17">
        <v>50</v>
      </c>
      <c r="I144" s="18" t="s">
        <v>88</v>
      </c>
      <c r="J144" s="16" t="s">
        <v>42</v>
      </c>
      <c r="K144" s="15" t="s">
        <v>43</v>
      </c>
      <c r="L144" s="15" t="s">
        <v>44</v>
      </c>
      <c r="M144" s="18" t="s">
        <v>93</v>
      </c>
      <c r="N144" s="19">
        <v>0</v>
      </c>
      <c r="O144" s="18">
        <v>0</v>
      </c>
      <c r="P144" s="24">
        <v>6</v>
      </c>
      <c r="Q144" s="24">
        <v>5</v>
      </c>
      <c r="R144" s="20">
        <v>5</v>
      </c>
      <c r="S144" s="20">
        <v>5</v>
      </c>
      <c r="T144" s="20">
        <v>5</v>
      </c>
      <c r="U144" s="20">
        <v>67608</v>
      </c>
      <c r="V144" s="20">
        <f t="shared" si="3"/>
        <v>1757808</v>
      </c>
      <c r="W144" s="20">
        <f t="shared" si="4"/>
        <v>1968744.9600000002</v>
      </c>
      <c r="X144" s="15" t="s">
        <v>46</v>
      </c>
      <c r="Y144" s="21">
        <v>2014</v>
      </c>
      <c r="Z144" s="22"/>
    </row>
    <row r="145" spans="1:26" s="26" customFormat="1" ht="51" x14ac:dyDescent="0.25">
      <c r="A145" s="101" t="s">
        <v>375</v>
      </c>
      <c r="B145" s="102" t="s">
        <v>37</v>
      </c>
      <c r="C145" s="102" t="s">
        <v>327</v>
      </c>
      <c r="D145" s="102" t="s">
        <v>328</v>
      </c>
      <c r="E145" s="102" t="s">
        <v>329</v>
      </c>
      <c r="F145" s="102" t="s">
        <v>376</v>
      </c>
      <c r="G145" s="16" t="s">
        <v>69</v>
      </c>
      <c r="H145" s="17">
        <v>50</v>
      </c>
      <c r="I145" s="18" t="s">
        <v>88</v>
      </c>
      <c r="J145" s="16" t="s">
        <v>42</v>
      </c>
      <c r="K145" s="15" t="s">
        <v>43</v>
      </c>
      <c r="L145" s="15" t="s">
        <v>44</v>
      </c>
      <c r="M145" s="18" t="s">
        <v>93</v>
      </c>
      <c r="N145" s="19">
        <v>0</v>
      </c>
      <c r="O145" s="18">
        <v>0</v>
      </c>
      <c r="P145" s="24">
        <v>1</v>
      </c>
      <c r="Q145" s="24">
        <v>1</v>
      </c>
      <c r="R145" s="20">
        <v>1</v>
      </c>
      <c r="S145" s="20">
        <v>1</v>
      </c>
      <c r="T145" s="20">
        <v>1</v>
      </c>
      <c r="U145" s="20">
        <v>2232142.8571428568</v>
      </c>
      <c r="V145" s="20">
        <f t="shared" si="3"/>
        <v>11160714.285714284</v>
      </c>
      <c r="W145" s="20">
        <f t="shared" si="4"/>
        <v>12499999.999999998</v>
      </c>
      <c r="X145" s="15" t="s">
        <v>46</v>
      </c>
      <c r="Y145" s="21">
        <v>2014</v>
      </c>
      <c r="Z145" s="22"/>
    </row>
    <row r="146" spans="1:26" s="26" customFormat="1" ht="51" x14ac:dyDescent="0.25">
      <c r="A146" s="101" t="s">
        <v>377</v>
      </c>
      <c r="B146" s="102" t="s">
        <v>37</v>
      </c>
      <c r="C146" s="102" t="s">
        <v>327</v>
      </c>
      <c r="D146" s="102" t="s">
        <v>328</v>
      </c>
      <c r="E146" s="102" t="s">
        <v>329</v>
      </c>
      <c r="F146" s="102" t="s">
        <v>378</v>
      </c>
      <c r="G146" s="16" t="s">
        <v>69</v>
      </c>
      <c r="H146" s="17">
        <v>50</v>
      </c>
      <c r="I146" s="18" t="s">
        <v>88</v>
      </c>
      <c r="J146" s="16" t="s">
        <v>42</v>
      </c>
      <c r="K146" s="15" t="s">
        <v>43</v>
      </c>
      <c r="L146" s="15" t="s">
        <v>44</v>
      </c>
      <c r="M146" s="18" t="s">
        <v>93</v>
      </c>
      <c r="N146" s="19">
        <v>0</v>
      </c>
      <c r="O146" s="18">
        <v>0</v>
      </c>
      <c r="P146" s="24">
        <v>20</v>
      </c>
      <c r="Q146" s="24">
        <v>20</v>
      </c>
      <c r="R146" s="20">
        <v>20</v>
      </c>
      <c r="S146" s="20">
        <v>20</v>
      </c>
      <c r="T146" s="20">
        <v>20</v>
      </c>
      <c r="U146" s="20">
        <v>203630.14285714284</v>
      </c>
      <c r="V146" s="20">
        <f t="shared" si="3"/>
        <v>20363014.285714284</v>
      </c>
      <c r="W146" s="20">
        <f t="shared" si="4"/>
        <v>22806576</v>
      </c>
      <c r="X146" s="15" t="s">
        <v>46</v>
      </c>
      <c r="Y146" s="21">
        <v>2014</v>
      </c>
      <c r="Z146" s="22"/>
    </row>
    <row r="147" spans="1:26" s="26" customFormat="1" ht="51" x14ac:dyDescent="0.25">
      <c r="A147" s="101" t="s">
        <v>379</v>
      </c>
      <c r="B147" s="102" t="s">
        <v>37</v>
      </c>
      <c r="C147" s="102" t="s">
        <v>327</v>
      </c>
      <c r="D147" s="102" t="s">
        <v>328</v>
      </c>
      <c r="E147" s="102" t="s">
        <v>329</v>
      </c>
      <c r="F147" s="102" t="s">
        <v>380</v>
      </c>
      <c r="G147" s="16" t="s">
        <v>69</v>
      </c>
      <c r="H147" s="17">
        <v>50</v>
      </c>
      <c r="I147" s="18" t="s">
        <v>88</v>
      </c>
      <c r="J147" s="16" t="s">
        <v>42</v>
      </c>
      <c r="K147" s="15" t="s">
        <v>43</v>
      </c>
      <c r="L147" s="15" t="s">
        <v>44</v>
      </c>
      <c r="M147" s="18" t="s">
        <v>93</v>
      </c>
      <c r="N147" s="19">
        <v>0</v>
      </c>
      <c r="O147" s="18">
        <v>0</v>
      </c>
      <c r="P147" s="24">
        <v>30</v>
      </c>
      <c r="Q147" s="24">
        <v>25</v>
      </c>
      <c r="R147" s="20">
        <v>25</v>
      </c>
      <c r="S147" s="20">
        <v>25</v>
      </c>
      <c r="T147" s="20">
        <v>25</v>
      </c>
      <c r="U147" s="20">
        <v>187499.99999999997</v>
      </c>
      <c r="V147" s="20">
        <f t="shared" si="3"/>
        <v>24374999.999999996</v>
      </c>
      <c r="W147" s="20">
        <f t="shared" si="4"/>
        <v>27300000</v>
      </c>
      <c r="X147" s="15" t="s">
        <v>46</v>
      </c>
      <c r="Y147" s="21">
        <v>2014</v>
      </c>
      <c r="Z147" s="22"/>
    </row>
    <row r="148" spans="1:26" s="26" customFormat="1" ht="51" x14ac:dyDescent="0.25">
      <c r="A148" s="101" t="s">
        <v>381</v>
      </c>
      <c r="B148" s="102" t="s">
        <v>37</v>
      </c>
      <c r="C148" s="102" t="s">
        <v>327</v>
      </c>
      <c r="D148" s="102" t="s">
        <v>328</v>
      </c>
      <c r="E148" s="102" t="s">
        <v>329</v>
      </c>
      <c r="F148" s="102" t="s">
        <v>382</v>
      </c>
      <c r="G148" s="16" t="s">
        <v>69</v>
      </c>
      <c r="H148" s="17">
        <v>50</v>
      </c>
      <c r="I148" s="18" t="s">
        <v>88</v>
      </c>
      <c r="J148" s="16" t="s">
        <v>42</v>
      </c>
      <c r="K148" s="15" t="s">
        <v>43</v>
      </c>
      <c r="L148" s="15" t="s">
        <v>44</v>
      </c>
      <c r="M148" s="18" t="s">
        <v>93</v>
      </c>
      <c r="N148" s="19">
        <v>0</v>
      </c>
      <c r="O148" s="18">
        <v>0</v>
      </c>
      <c r="P148" s="24">
        <v>10</v>
      </c>
      <c r="Q148" s="24">
        <v>12</v>
      </c>
      <c r="R148" s="20">
        <v>12</v>
      </c>
      <c r="S148" s="20">
        <v>12</v>
      </c>
      <c r="T148" s="20">
        <v>12</v>
      </c>
      <c r="U148" s="20">
        <v>142857.14285714284</v>
      </c>
      <c r="V148" s="20">
        <f t="shared" si="3"/>
        <v>8285714.2857142845</v>
      </c>
      <c r="W148" s="20">
        <f t="shared" si="4"/>
        <v>9280000</v>
      </c>
      <c r="X148" s="15" t="s">
        <v>46</v>
      </c>
      <c r="Y148" s="21">
        <v>2014</v>
      </c>
      <c r="Z148" s="22"/>
    </row>
    <row r="149" spans="1:26" s="26" customFormat="1" ht="51" x14ac:dyDescent="0.25">
      <c r="A149" s="101" t="s">
        <v>383</v>
      </c>
      <c r="B149" s="102" t="s">
        <v>37</v>
      </c>
      <c r="C149" s="102" t="s">
        <v>384</v>
      </c>
      <c r="D149" s="102" t="s">
        <v>385</v>
      </c>
      <c r="E149" s="102" t="s">
        <v>386</v>
      </c>
      <c r="F149" s="102" t="s">
        <v>387</v>
      </c>
      <c r="G149" s="16" t="s">
        <v>69</v>
      </c>
      <c r="H149" s="17">
        <v>50</v>
      </c>
      <c r="I149" s="18" t="s">
        <v>88</v>
      </c>
      <c r="J149" s="16" t="s">
        <v>42</v>
      </c>
      <c r="K149" s="15" t="s">
        <v>43</v>
      </c>
      <c r="L149" s="15" t="s">
        <v>44</v>
      </c>
      <c r="M149" s="18" t="s">
        <v>45</v>
      </c>
      <c r="N149" s="19">
        <v>0</v>
      </c>
      <c r="O149" s="18">
        <v>0</v>
      </c>
      <c r="P149" s="24">
        <v>375</v>
      </c>
      <c r="Q149" s="24">
        <v>80</v>
      </c>
      <c r="R149" s="20">
        <v>80</v>
      </c>
      <c r="S149" s="20">
        <v>80</v>
      </c>
      <c r="T149" s="20">
        <v>80</v>
      </c>
      <c r="U149" s="20">
        <v>56000</v>
      </c>
      <c r="V149" s="20">
        <f t="shared" si="3"/>
        <v>38920000</v>
      </c>
      <c r="W149" s="20">
        <f t="shared" si="4"/>
        <v>43590400.000000007</v>
      </c>
      <c r="X149" s="15" t="s">
        <v>46</v>
      </c>
      <c r="Y149" s="21">
        <v>2014</v>
      </c>
      <c r="Z149" s="22"/>
    </row>
    <row r="150" spans="1:26" s="26" customFormat="1" ht="51" x14ac:dyDescent="0.25">
      <c r="A150" s="101" t="s">
        <v>388</v>
      </c>
      <c r="B150" s="102" t="s">
        <v>37</v>
      </c>
      <c r="C150" s="102" t="s">
        <v>389</v>
      </c>
      <c r="D150" s="102" t="s">
        <v>390</v>
      </c>
      <c r="E150" s="102" t="s">
        <v>391</v>
      </c>
      <c r="F150" s="102" t="s">
        <v>392</v>
      </c>
      <c r="G150" s="16" t="s">
        <v>69</v>
      </c>
      <c r="H150" s="17">
        <v>50</v>
      </c>
      <c r="I150" s="18" t="s">
        <v>88</v>
      </c>
      <c r="J150" s="16" t="s">
        <v>42</v>
      </c>
      <c r="K150" s="15" t="s">
        <v>43</v>
      </c>
      <c r="L150" s="15" t="s">
        <v>44</v>
      </c>
      <c r="M150" s="18" t="s">
        <v>100</v>
      </c>
      <c r="N150" s="19">
        <v>0</v>
      </c>
      <c r="O150" s="18">
        <v>0</v>
      </c>
      <c r="P150" s="24">
        <v>2</v>
      </c>
      <c r="Q150" s="24">
        <v>2</v>
      </c>
      <c r="R150" s="20">
        <v>2</v>
      </c>
      <c r="S150" s="20">
        <v>2</v>
      </c>
      <c r="T150" s="20">
        <v>2</v>
      </c>
      <c r="U150" s="20">
        <v>220535.71428571426</v>
      </c>
      <c r="V150" s="20">
        <f t="shared" si="3"/>
        <v>2205357.1428571427</v>
      </c>
      <c r="W150" s="20">
        <f t="shared" si="4"/>
        <v>2470000</v>
      </c>
      <c r="X150" s="15" t="s">
        <v>46</v>
      </c>
      <c r="Y150" s="21">
        <v>2014</v>
      </c>
      <c r="Z150" s="22"/>
    </row>
    <row r="151" spans="1:26" s="26" customFormat="1" ht="76.5" x14ac:dyDescent="0.25">
      <c r="A151" s="101" t="s">
        <v>393</v>
      </c>
      <c r="B151" s="102" t="s">
        <v>37</v>
      </c>
      <c r="C151" s="102" t="s">
        <v>394</v>
      </c>
      <c r="D151" s="102" t="s">
        <v>395</v>
      </c>
      <c r="E151" s="102" t="s">
        <v>396</v>
      </c>
      <c r="F151" s="102" t="s">
        <v>397</v>
      </c>
      <c r="G151" s="16" t="s">
        <v>69</v>
      </c>
      <c r="H151" s="17">
        <v>50</v>
      </c>
      <c r="I151" s="18" t="s">
        <v>88</v>
      </c>
      <c r="J151" s="16" t="s">
        <v>42</v>
      </c>
      <c r="K151" s="15" t="s">
        <v>43</v>
      </c>
      <c r="L151" s="15" t="s">
        <v>44</v>
      </c>
      <c r="M151" s="18" t="s">
        <v>93</v>
      </c>
      <c r="N151" s="19">
        <v>0</v>
      </c>
      <c r="O151" s="18">
        <v>0</v>
      </c>
      <c r="P151" s="29">
        <v>2</v>
      </c>
      <c r="Q151" s="24">
        <v>2</v>
      </c>
      <c r="R151" s="20">
        <v>2</v>
      </c>
      <c r="S151" s="20">
        <v>1</v>
      </c>
      <c r="T151" s="20">
        <v>2</v>
      </c>
      <c r="U151" s="20">
        <v>1403105</v>
      </c>
      <c r="V151" s="20">
        <f t="shared" ref="V151:V174" si="5">U151*(Q151+R151+S151+T151+P151)</f>
        <v>12627945</v>
      </c>
      <c r="W151" s="20">
        <f t="shared" si="4"/>
        <v>14143298.400000002</v>
      </c>
      <c r="X151" s="15" t="s">
        <v>46</v>
      </c>
      <c r="Y151" s="21">
        <v>2014</v>
      </c>
      <c r="Z151" s="22"/>
    </row>
    <row r="152" spans="1:26" s="26" customFormat="1" ht="76.5" x14ac:dyDescent="0.25">
      <c r="A152" s="101" t="s">
        <v>398</v>
      </c>
      <c r="B152" s="102" t="s">
        <v>37</v>
      </c>
      <c r="C152" s="102" t="s">
        <v>399</v>
      </c>
      <c r="D152" s="102" t="s">
        <v>395</v>
      </c>
      <c r="E152" s="102" t="s">
        <v>400</v>
      </c>
      <c r="F152" s="102" t="s">
        <v>401</v>
      </c>
      <c r="G152" s="16" t="s">
        <v>69</v>
      </c>
      <c r="H152" s="17">
        <v>50</v>
      </c>
      <c r="I152" s="18" t="s">
        <v>88</v>
      </c>
      <c r="J152" s="16" t="s">
        <v>42</v>
      </c>
      <c r="K152" s="15" t="s">
        <v>43</v>
      </c>
      <c r="L152" s="15" t="s">
        <v>44</v>
      </c>
      <c r="M152" s="18" t="s">
        <v>93</v>
      </c>
      <c r="N152" s="19">
        <v>0</v>
      </c>
      <c r="O152" s="18">
        <v>0</v>
      </c>
      <c r="P152" s="29">
        <v>6</v>
      </c>
      <c r="Q152" s="29">
        <v>5</v>
      </c>
      <c r="R152" s="20">
        <v>5</v>
      </c>
      <c r="S152" s="20">
        <v>3</v>
      </c>
      <c r="T152" s="20">
        <v>3</v>
      </c>
      <c r="U152" s="20">
        <v>799999.99999999988</v>
      </c>
      <c r="V152" s="20">
        <f t="shared" si="5"/>
        <v>17599999.999999996</v>
      </c>
      <c r="W152" s="20">
        <f t="shared" ref="W152:W170" si="6">V152*1.12</f>
        <v>19711999.999999996</v>
      </c>
      <c r="X152" s="15" t="s">
        <v>46</v>
      </c>
      <c r="Y152" s="21">
        <v>2014</v>
      </c>
      <c r="Z152" s="22"/>
    </row>
    <row r="153" spans="1:26" s="26" customFormat="1" ht="76.5" x14ac:dyDescent="0.25">
      <c r="A153" s="101" t="s">
        <v>402</v>
      </c>
      <c r="B153" s="102" t="s">
        <v>37</v>
      </c>
      <c r="C153" s="102" t="s">
        <v>403</v>
      </c>
      <c r="D153" s="102" t="s">
        <v>395</v>
      </c>
      <c r="E153" s="102" t="s">
        <v>404</v>
      </c>
      <c r="F153" s="102" t="s">
        <v>405</v>
      </c>
      <c r="G153" s="16" t="s">
        <v>69</v>
      </c>
      <c r="H153" s="17">
        <v>50</v>
      </c>
      <c r="I153" s="18" t="s">
        <v>88</v>
      </c>
      <c r="J153" s="16" t="s">
        <v>42</v>
      </c>
      <c r="K153" s="15" t="s">
        <v>43</v>
      </c>
      <c r="L153" s="15" t="s">
        <v>44</v>
      </c>
      <c r="M153" s="18" t="s">
        <v>93</v>
      </c>
      <c r="N153" s="19">
        <v>0</v>
      </c>
      <c r="O153" s="18">
        <v>0</v>
      </c>
      <c r="P153" s="29">
        <v>5</v>
      </c>
      <c r="Q153" s="29">
        <v>4</v>
      </c>
      <c r="R153" s="20">
        <v>4</v>
      </c>
      <c r="S153" s="20">
        <v>4</v>
      </c>
      <c r="T153" s="20">
        <v>5</v>
      </c>
      <c r="U153" s="20">
        <v>649999.99999999988</v>
      </c>
      <c r="V153" s="20">
        <f t="shared" si="5"/>
        <v>14299999.999999998</v>
      </c>
      <c r="W153" s="20">
        <f t="shared" si="6"/>
        <v>16016000</v>
      </c>
      <c r="X153" s="15" t="s">
        <v>46</v>
      </c>
      <c r="Y153" s="21">
        <v>2014</v>
      </c>
      <c r="Z153" s="22"/>
    </row>
    <row r="154" spans="1:26" s="26" customFormat="1" ht="76.5" x14ac:dyDescent="0.25">
      <c r="A154" s="101" t="s">
        <v>406</v>
      </c>
      <c r="B154" s="102" t="s">
        <v>37</v>
      </c>
      <c r="C154" s="102" t="s">
        <v>407</v>
      </c>
      <c r="D154" s="102" t="s">
        <v>395</v>
      </c>
      <c r="E154" s="102" t="s">
        <v>408</v>
      </c>
      <c r="F154" s="102" t="s">
        <v>409</v>
      </c>
      <c r="G154" s="16" t="s">
        <v>69</v>
      </c>
      <c r="H154" s="17">
        <v>50</v>
      </c>
      <c r="I154" s="18" t="s">
        <v>88</v>
      </c>
      <c r="J154" s="16" t="s">
        <v>42</v>
      </c>
      <c r="K154" s="15" t="s">
        <v>43</v>
      </c>
      <c r="L154" s="15" t="s">
        <v>44</v>
      </c>
      <c r="M154" s="18" t="s">
        <v>93</v>
      </c>
      <c r="N154" s="19">
        <v>0</v>
      </c>
      <c r="O154" s="18">
        <v>0</v>
      </c>
      <c r="P154" s="29">
        <v>5</v>
      </c>
      <c r="Q154" s="29">
        <v>4</v>
      </c>
      <c r="R154" s="20">
        <v>4</v>
      </c>
      <c r="S154" s="20">
        <v>3</v>
      </c>
      <c r="T154" s="20">
        <v>5</v>
      </c>
      <c r="U154" s="20">
        <v>600000</v>
      </c>
      <c r="V154" s="20">
        <f t="shared" si="5"/>
        <v>12600000</v>
      </c>
      <c r="W154" s="20">
        <f t="shared" si="6"/>
        <v>14112000.000000002</v>
      </c>
      <c r="X154" s="15" t="s">
        <v>46</v>
      </c>
      <c r="Y154" s="21">
        <v>2014</v>
      </c>
      <c r="Z154" s="22"/>
    </row>
    <row r="155" spans="1:26" s="26" customFormat="1" ht="63.75" x14ac:dyDescent="0.25">
      <c r="A155" s="101" t="s">
        <v>410</v>
      </c>
      <c r="B155" s="102" t="s">
        <v>37</v>
      </c>
      <c r="C155" s="102" t="s">
        <v>411</v>
      </c>
      <c r="D155" s="102" t="s">
        <v>412</v>
      </c>
      <c r="E155" s="102" t="s">
        <v>413</v>
      </c>
      <c r="F155" s="102" t="s">
        <v>414</v>
      </c>
      <c r="G155" s="16" t="s">
        <v>69</v>
      </c>
      <c r="H155" s="17">
        <v>50</v>
      </c>
      <c r="I155" s="18" t="s">
        <v>88</v>
      </c>
      <c r="J155" s="16" t="s">
        <v>42</v>
      </c>
      <c r="K155" s="15" t="s">
        <v>43</v>
      </c>
      <c r="L155" s="15" t="s">
        <v>44</v>
      </c>
      <c r="M155" s="18" t="s">
        <v>45</v>
      </c>
      <c r="N155" s="19">
        <v>0</v>
      </c>
      <c r="O155" s="18">
        <v>0</v>
      </c>
      <c r="P155" s="29">
        <v>3</v>
      </c>
      <c r="Q155" s="29">
        <v>2</v>
      </c>
      <c r="R155" s="20">
        <v>2</v>
      </c>
      <c r="S155" s="20">
        <v>2</v>
      </c>
      <c r="T155" s="20">
        <v>2</v>
      </c>
      <c r="U155" s="20">
        <v>333334</v>
      </c>
      <c r="V155" s="20">
        <f t="shared" si="5"/>
        <v>3666674</v>
      </c>
      <c r="W155" s="20">
        <f t="shared" si="6"/>
        <v>4106674.8800000004</v>
      </c>
      <c r="X155" s="15" t="s">
        <v>46</v>
      </c>
      <c r="Y155" s="21">
        <v>2014</v>
      </c>
      <c r="Z155" s="22"/>
    </row>
    <row r="156" spans="1:26" s="26" customFormat="1" ht="51" x14ac:dyDescent="0.25">
      <c r="A156" s="101" t="s">
        <v>415</v>
      </c>
      <c r="B156" s="102" t="s">
        <v>37</v>
      </c>
      <c r="C156" s="102" t="s">
        <v>416</v>
      </c>
      <c r="D156" s="102" t="s">
        <v>412</v>
      </c>
      <c r="E156" s="102" t="s">
        <v>417</v>
      </c>
      <c r="F156" s="102" t="s">
        <v>418</v>
      </c>
      <c r="G156" s="16" t="s">
        <v>69</v>
      </c>
      <c r="H156" s="17">
        <v>50</v>
      </c>
      <c r="I156" s="18" t="s">
        <v>88</v>
      </c>
      <c r="J156" s="16" t="s">
        <v>42</v>
      </c>
      <c r="K156" s="15" t="s">
        <v>43</v>
      </c>
      <c r="L156" s="15" t="s">
        <v>44</v>
      </c>
      <c r="M156" s="18" t="s">
        <v>45</v>
      </c>
      <c r="N156" s="19">
        <v>0</v>
      </c>
      <c r="O156" s="18">
        <v>0</v>
      </c>
      <c r="P156" s="29">
        <v>5</v>
      </c>
      <c r="Q156" s="29">
        <v>5</v>
      </c>
      <c r="R156" s="20">
        <v>5</v>
      </c>
      <c r="S156" s="20">
        <v>2</v>
      </c>
      <c r="T156" s="20">
        <v>3</v>
      </c>
      <c r="U156" s="20">
        <v>460000</v>
      </c>
      <c r="V156" s="20">
        <f t="shared" si="5"/>
        <v>9200000</v>
      </c>
      <c r="W156" s="20">
        <f t="shared" si="6"/>
        <v>10304000.000000002</v>
      </c>
      <c r="X156" s="15" t="s">
        <v>46</v>
      </c>
      <c r="Y156" s="21">
        <v>2014</v>
      </c>
      <c r="Z156" s="22"/>
    </row>
    <row r="157" spans="1:26" s="26" customFormat="1" ht="76.5" x14ac:dyDescent="0.25">
      <c r="A157" s="101" t="s">
        <v>419</v>
      </c>
      <c r="B157" s="102" t="s">
        <v>37</v>
      </c>
      <c r="C157" s="102" t="s">
        <v>407</v>
      </c>
      <c r="D157" s="102" t="s">
        <v>395</v>
      </c>
      <c r="E157" s="102" t="s">
        <v>408</v>
      </c>
      <c r="F157" s="102" t="s">
        <v>420</v>
      </c>
      <c r="G157" s="16" t="s">
        <v>69</v>
      </c>
      <c r="H157" s="17">
        <v>50</v>
      </c>
      <c r="I157" s="18" t="s">
        <v>88</v>
      </c>
      <c r="J157" s="16" t="s">
        <v>42</v>
      </c>
      <c r="K157" s="15" t="s">
        <v>43</v>
      </c>
      <c r="L157" s="15" t="s">
        <v>44</v>
      </c>
      <c r="M157" s="18" t="s">
        <v>93</v>
      </c>
      <c r="N157" s="19">
        <v>0</v>
      </c>
      <c r="O157" s="18">
        <v>0</v>
      </c>
      <c r="P157" s="29">
        <v>2</v>
      </c>
      <c r="Q157" s="29">
        <v>3</v>
      </c>
      <c r="R157" s="20">
        <v>5</v>
      </c>
      <c r="S157" s="20">
        <v>3</v>
      </c>
      <c r="T157" s="20">
        <v>2</v>
      </c>
      <c r="U157" s="20">
        <v>380000</v>
      </c>
      <c r="V157" s="20">
        <f t="shared" si="5"/>
        <v>5700000</v>
      </c>
      <c r="W157" s="20">
        <f t="shared" si="6"/>
        <v>6384000.0000000009</v>
      </c>
      <c r="X157" s="15" t="s">
        <v>46</v>
      </c>
      <c r="Y157" s="21">
        <v>2014</v>
      </c>
      <c r="Z157" s="22"/>
    </row>
    <row r="158" spans="1:26" s="26" customFormat="1" ht="76.5" x14ac:dyDescent="0.25">
      <c r="A158" s="101" t="s">
        <v>421</v>
      </c>
      <c r="B158" s="102" t="s">
        <v>37</v>
      </c>
      <c r="C158" s="102" t="s">
        <v>403</v>
      </c>
      <c r="D158" s="102" t="s">
        <v>395</v>
      </c>
      <c r="E158" s="102" t="s">
        <v>404</v>
      </c>
      <c r="F158" s="102" t="s">
        <v>422</v>
      </c>
      <c r="G158" s="16" t="s">
        <v>69</v>
      </c>
      <c r="H158" s="17">
        <v>50</v>
      </c>
      <c r="I158" s="18" t="s">
        <v>88</v>
      </c>
      <c r="J158" s="16" t="s">
        <v>42</v>
      </c>
      <c r="K158" s="15" t="s">
        <v>43</v>
      </c>
      <c r="L158" s="15" t="s">
        <v>44</v>
      </c>
      <c r="M158" s="18" t="s">
        <v>93</v>
      </c>
      <c r="N158" s="19">
        <v>0</v>
      </c>
      <c r="O158" s="18">
        <v>0</v>
      </c>
      <c r="P158" s="29">
        <v>3</v>
      </c>
      <c r="Q158" s="29">
        <v>3</v>
      </c>
      <c r="R158" s="20">
        <v>5</v>
      </c>
      <c r="S158" s="20">
        <v>3</v>
      </c>
      <c r="T158" s="20">
        <v>3</v>
      </c>
      <c r="U158" s="20">
        <v>384000</v>
      </c>
      <c r="V158" s="20">
        <f t="shared" si="5"/>
        <v>6528000</v>
      </c>
      <c r="W158" s="20">
        <f t="shared" si="6"/>
        <v>7311360.0000000009</v>
      </c>
      <c r="X158" s="15" t="s">
        <v>46</v>
      </c>
      <c r="Y158" s="21">
        <v>2014</v>
      </c>
      <c r="Z158" s="22"/>
    </row>
    <row r="159" spans="1:26" s="26" customFormat="1" ht="51" x14ac:dyDescent="0.25">
      <c r="A159" s="101" t="s">
        <v>423</v>
      </c>
      <c r="B159" s="102" t="s">
        <v>37</v>
      </c>
      <c r="C159" s="102" t="s">
        <v>635</v>
      </c>
      <c r="D159" s="102" t="s">
        <v>636</v>
      </c>
      <c r="E159" s="102" t="s">
        <v>637</v>
      </c>
      <c r="F159" s="102" t="s">
        <v>424</v>
      </c>
      <c r="G159" s="16" t="s">
        <v>69</v>
      </c>
      <c r="H159" s="17">
        <v>50</v>
      </c>
      <c r="I159" s="18" t="s">
        <v>88</v>
      </c>
      <c r="J159" s="16" t="s">
        <v>42</v>
      </c>
      <c r="K159" s="15" t="s">
        <v>43</v>
      </c>
      <c r="L159" s="15" t="s">
        <v>44</v>
      </c>
      <c r="M159" s="18" t="s">
        <v>45</v>
      </c>
      <c r="N159" s="19">
        <v>0</v>
      </c>
      <c r="O159" s="18">
        <v>0</v>
      </c>
      <c r="P159" s="29">
        <v>1</v>
      </c>
      <c r="Q159" s="29">
        <v>1</v>
      </c>
      <c r="R159" s="20">
        <v>0</v>
      </c>
      <c r="S159" s="20">
        <v>0</v>
      </c>
      <c r="T159" s="20">
        <v>1</v>
      </c>
      <c r="U159" s="20">
        <v>2900000</v>
      </c>
      <c r="V159" s="20">
        <f t="shared" si="5"/>
        <v>8700000</v>
      </c>
      <c r="W159" s="20">
        <f t="shared" si="6"/>
        <v>9744000</v>
      </c>
      <c r="X159" s="15" t="s">
        <v>46</v>
      </c>
      <c r="Y159" s="21">
        <v>2014</v>
      </c>
      <c r="Z159" s="22"/>
    </row>
    <row r="160" spans="1:26" s="26" customFormat="1" ht="102" x14ac:dyDescent="0.25">
      <c r="A160" s="101" t="s">
        <v>425</v>
      </c>
      <c r="B160" s="102" t="s">
        <v>37</v>
      </c>
      <c r="C160" s="102" t="s">
        <v>426</v>
      </c>
      <c r="D160" s="102" t="s">
        <v>427</v>
      </c>
      <c r="E160" s="102" t="s">
        <v>428</v>
      </c>
      <c r="F160" s="102" t="s">
        <v>429</v>
      </c>
      <c r="G160" s="16" t="s">
        <v>40</v>
      </c>
      <c r="H160" s="17">
        <v>50</v>
      </c>
      <c r="I160" s="18" t="s">
        <v>88</v>
      </c>
      <c r="J160" s="16" t="s">
        <v>42</v>
      </c>
      <c r="K160" s="15" t="s">
        <v>43</v>
      </c>
      <c r="L160" s="15" t="s">
        <v>44</v>
      </c>
      <c r="M160" s="18" t="s">
        <v>45</v>
      </c>
      <c r="N160" s="19">
        <v>0</v>
      </c>
      <c r="O160" s="18">
        <v>0</v>
      </c>
      <c r="P160" s="24">
        <v>2</v>
      </c>
      <c r="Q160" s="24">
        <v>1</v>
      </c>
      <c r="R160" s="20">
        <v>3</v>
      </c>
      <c r="S160" s="20">
        <v>3</v>
      </c>
      <c r="T160" s="20">
        <v>3</v>
      </c>
      <c r="U160" s="20">
        <v>27170000</v>
      </c>
      <c r="V160" s="20">
        <v>0</v>
      </c>
      <c r="W160" s="20">
        <f t="shared" si="6"/>
        <v>0</v>
      </c>
      <c r="X160" s="15" t="s">
        <v>46</v>
      </c>
      <c r="Y160" s="21">
        <v>2014</v>
      </c>
      <c r="Z160" s="22"/>
    </row>
    <row r="161" spans="1:26" s="26" customFormat="1" ht="102" x14ac:dyDescent="0.25">
      <c r="A161" s="101" t="s">
        <v>430</v>
      </c>
      <c r="B161" s="102" t="s">
        <v>37</v>
      </c>
      <c r="C161" s="102" t="s">
        <v>426</v>
      </c>
      <c r="D161" s="102" t="s">
        <v>427</v>
      </c>
      <c r="E161" s="102" t="s">
        <v>428</v>
      </c>
      <c r="F161" s="102" t="s">
        <v>429</v>
      </c>
      <c r="G161" s="16" t="s">
        <v>40</v>
      </c>
      <c r="H161" s="17">
        <v>50</v>
      </c>
      <c r="I161" s="15" t="s">
        <v>95</v>
      </c>
      <c r="J161" s="16" t="s">
        <v>42</v>
      </c>
      <c r="K161" s="15" t="s">
        <v>43</v>
      </c>
      <c r="L161" s="15" t="s">
        <v>44</v>
      </c>
      <c r="M161" s="18" t="s">
        <v>45</v>
      </c>
      <c r="N161" s="19">
        <v>0</v>
      </c>
      <c r="O161" s="18">
        <v>0</v>
      </c>
      <c r="P161" s="24">
        <v>3</v>
      </c>
      <c r="Q161" s="24">
        <v>3</v>
      </c>
      <c r="R161" s="20">
        <v>3</v>
      </c>
      <c r="S161" s="20">
        <v>3</v>
      </c>
      <c r="T161" s="20">
        <v>4</v>
      </c>
      <c r="U161" s="20">
        <v>26946666.670000002</v>
      </c>
      <c r="V161" s="20">
        <f>U161*(Q161+R161+S161+T161+P161)</f>
        <v>431146666.72000003</v>
      </c>
      <c r="W161" s="20">
        <f t="shared" si="6"/>
        <v>482884266.72640008</v>
      </c>
      <c r="X161" s="15" t="s">
        <v>46</v>
      </c>
      <c r="Y161" s="21" t="s">
        <v>610</v>
      </c>
      <c r="Z161" s="22" t="s">
        <v>136</v>
      </c>
    </row>
    <row r="162" spans="1:26" s="26" customFormat="1" ht="76.5" x14ac:dyDescent="0.25">
      <c r="A162" s="101" t="s">
        <v>431</v>
      </c>
      <c r="B162" s="102" t="s">
        <v>37</v>
      </c>
      <c r="C162" s="102" t="s">
        <v>432</v>
      </c>
      <c r="D162" s="102" t="s">
        <v>433</v>
      </c>
      <c r="E162" s="102" t="s">
        <v>434</v>
      </c>
      <c r="F162" s="102" t="s">
        <v>435</v>
      </c>
      <c r="G162" s="16" t="s">
        <v>40</v>
      </c>
      <c r="H162" s="17">
        <v>50</v>
      </c>
      <c r="I162" s="18" t="s">
        <v>88</v>
      </c>
      <c r="J162" s="16" t="s">
        <v>42</v>
      </c>
      <c r="K162" s="15" t="s">
        <v>43</v>
      </c>
      <c r="L162" s="15" t="s">
        <v>44</v>
      </c>
      <c r="M162" s="18" t="s">
        <v>45</v>
      </c>
      <c r="N162" s="19">
        <v>0</v>
      </c>
      <c r="O162" s="18">
        <v>0</v>
      </c>
      <c r="P162" s="24">
        <v>2</v>
      </c>
      <c r="Q162" s="24">
        <v>1</v>
      </c>
      <c r="R162" s="20">
        <v>1</v>
      </c>
      <c r="S162" s="20">
        <v>1</v>
      </c>
      <c r="T162" s="20">
        <v>1</v>
      </c>
      <c r="U162" s="20">
        <v>23214285.714285713</v>
      </c>
      <c r="V162" s="20">
        <f t="shared" si="5"/>
        <v>139285714.28571427</v>
      </c>
      <c r="W162" s="20">
        <f t="shared" si="6"/>
        <v>156000000</v>
      </c>
      <c r="X162" s="15" t="s">
        <v>46</v>
      </c>
      <c r="Y162" s="21">
        <v>2014</v>
      </c>
      <c r="Z162" s="22"/>
    </row>
    <row r="163" spans="1:26" s="26" customFormat="1" ht="51" x14ac:dyDescent="0.25">
      <c r="A163" s="101" t="s">
        <v>436</v>
      </c>
      <c r="B163" s="102" t="s">
        <v>37</v>
      </c>
      <c r="C163" s="102" t="s">
        <v>437</v>
      </c>
      <c r="D163" s="102" t="s">
        <v>448</v>
      </c>
      <c r="E163" s="102" t="s">
        <v>449</v>
      </c>
      <c r="F163" s="102" t="s">
        <v>438</v>
      </c>
      <c r="G163" s="16" t="s">
        <v>69</v>
      </c>
      <c r="H163" s="17">
        <v>50</v>
      </c>
      <c r="I163" s="18" t="s">
        <v>88</v>
      </c>
      <c r="J163" s="16" t="s">
        <v>42</v>
      </c>
      <c r="K163" s="15" t="s">
        <v>43</v>
      </c>
      <c r="L163" s="15" t="s">
        <v>44</v>
      </c>
      <c r="M163" s="18" t="s">
        <v>100</v>
      </c>
      <c r="N163" s="19">
        <v>0</v>
      </c>
      <c r="O163" s="18">
        <v>0</v>
      </c>
      <c r="P163" s="24">
        <v>24.5</v>
      </c>
      <c r="Q163" s="24">
        <v>15</v>
      </c>
      <c r="R163" s="20">
        <v>15</v>
      </c>
      <c r="S163" s="20">
        <v>15</v>
      </c>
      <c r="T163" s="20">
        <v>15</v>
      </c>
      <c r="U163" s="20">
        <v>620179.99999999988</v>
      </c>
      <c r="V163" s="20">
        <f t="shared" si="5"/>
        <v>52405209.999999993</v>
      </c>
      <c r="W163" s="20">
        <f t="shared" si="6"/>
        <v>58693835.199999996</v>
      </c>
      <c r="X163" s="15" t="s">
        <v>46</v>
      </c>
      <c r="Y163" s="21">
        <v>2014</v>
      </c>
      <c r="Z163" s="22"/>
    </row>
    <row r="164" spans="1:26" s="26" customFormat="1" ht="127.5" x14ac:dyDescent="0.25">
      <c r="A164" s="101" t="s">
        <v>439</v>
      </c>
      <c r="B164" s="102" t="s">
        <v>37</v>
      </c>
      <c r="C164" s="102" t="s">
        <v>440</v>
      </c>
      <c r="D164" s="102" t="s">
        <v>390</v>
      </c>
      <c r="E164" s="102" t="s">
        <v>441</v>
      </c>
      <c r="F164" s="102" t="s">
        <v>442</v>
      </c>
      <c r="G164" s="16" t="s">
        <v>69</v>
      </c>
      <c r="H164" s="17">
        <v>50</v>
      </c>
      <c r="I164" s="18" t="s">
        <v>88</v>
      </c>
      <c r="J164" s="16" t="s">
        <v>42</v>
      </c>
      <c r="K164" s="15" t="s">
        <v>43</v>
      </c>
      <c r="L164" s="15" t="s">
        <v>44</v>
      </c>
      <c r="M164" s="18" t="s">
        <v>100</v>
      </c>
      <c r="N164" s="19">
        <v>0</v>
      </c>
      <c r="O164" s="18">
        <v>0</v>
      </c>
      <c r="P164" s="24">
        <v>20</v>
      </c>
      <c r="Q164" s="24">
        <v>17</v>
      </c>
      <c r="R164" s="20">
        <v>10</v>
      </c>
      <c r="S164" s="20">
        <v>10</v>
      </c>
      <c r="T164" s="20">
        <v>10</v>
      </c>
      <c r="U164" s="20">
        <v>114285.71428571428</v>
      </c>
      <c r="V164" s="30">
        <f t="shared" si="5"/>
        <v>7657142.8571428563</v>
      </c>
      <c r="W164" s="30">
        <f t="shared" si="6"/>
        <v>8576000</v>
      </c>
      <c r="X164" s="15" t="s">
        <v>46</v>
      </c>
      <c r="Y164" s="21">
        <v>2014</v>
      </c>
      <c r="Z164" s="22"/>
    </row>
    <row r="165" spans="1:26" s="26" customFormat="1" ht="127.5" x14ac:dyDescent="0.25">
      <c r="A165" s="101" t="s">
        <v>443</v>
      </c>
      <c r="B165" s="102" t="s">
        <v>37</v>
      </c>
      <c r="C165" s="102" t="s">
        <v>444</v>
      </c>
      <c r="D165" s="102" t="s">
        <v>390</v>
      </c>
      <c r="E165" s="102" t="s">
        <v>445</v>
      </c>
      <c r="F165" s="102" t="s">
        <v>446</v>
      </c>
      <c r="G165" s="16" t="s">
        <v>69</v>
      </c>
      <c r="H165" s="17">
        <v>50</v>
      </c>
      <c r="I165" s="18" t="s">
        <v>88</v>
      </c>
      <c r="J165" s="16" t="s">
        <v>42</v>
      </c>
      <c r="K165" s="15" t="s">
        <v>43</v>
      </c>
      <c r="L165" s="15" t="s">
        <v>44</v>
      </c>
      <c r="M165" s="18" t="s">
        <v>100</v>
      </c>
      <c r="N165" s="19">
        <v>0</v>
      </c>
      <c r="O165" s="18">
        <v>0</v>
      </c>
      <c r="P165" s="24">
        <v>48</v>
      </c>
      <c r="Q165" s="24">
        <v>42</v>
      </c>
      <c r="R165" s="20">
        <v>22</v>
      </c>
      <c r="S165" s="20">
        <v>22</v>
      </c>
      <c r="T165" s="20">
        <v>22</v>
      </c>
      <c r="U165" s="20">
        <v>247049.99999999997</v>
      </c>
      <c r="V165" s="30">
        <f t="shared" si="5"/>
        <v>38539799.999999993</v>
      </c>
      <c r="W165" s="30">
        <f t="shared" si="6"/>
        <v>43164575.999999993</v>
      </c>
      <c r="X165" s="15" t="s">
        <v>46</v>
      </c>
      <c r="Y165" s="21">
        <v>2014</v>
      </c>
      <c r="Z165" s="22"/>
    </row>
    <row r="166" spans="1:26" s="26" customFormat="1" ht="51" x14ac:dyDescent="0.25">
      <c r="A166" s="101" t="s">
        <v>447</v>
      </c>
      <c r="B166" s="102" t="s">
        <v>37</v>
      </c>
      <c r="C166" s="102" t="s">
        <v>437</v>
      </c>
      <c r="D166" s="102" t="s">
        <v>448</v>
      </c>
      <c r="E166" s="102" t="s">
        <v>449</v>
      </c>
      <c r="F166" s="102" t="s">
        <v>450</v>
      </c>
      <c r="G166" s="16" t="s">
        <v>69</v>
      </c>
      <c r="H166" s="17">
        <v>50</v>
      </c>
      <c r="I166" s="18" t="s">
        <v>88</v>
      </c>
      <c r="J166" s="16" t="s">
        <v>42</v>
      </c>
      <c r="K166" s="15" t="s">
        <v>43</v>
      </c>
      <c r="L166" s="15" t="s">
        <v>44</v>
      </c>
      <c r="M166" s="18" t="s">
        <v>100</v>
      </c>
      <c r="N166" s="19">
        <v>0</v>
      </c>
      <c r="O166" s="18">
        <v>0</v>
      </c>
      <c r="P166" s="24">
        <v>31</v>
      </c>
      <c r="Q166" s="24">
        <v>24</v>
      </c>
      <c r="R166" s="20">
        <v>17</v>
      </c>
      <c r="S166" s="20">
        <v>17</v>
      </c>
      <c r="T166" s="20">
        <v>17</v>
      </c>
      <c r="U166" s="20">
        <v>700310</v>
      </c>
      <c r="V166" s="20">
        <f t="shared" si="5"/>
        <v>74232860</v>
      </c>
      <c r="W166" s="20">
        <f t="shared" si="6"/>
        <v>83140803.200000003</v>
      </c>
      <c r="X166" s="15" t="s">
        <v>46</v>
      </c>
      <c r="Y166" s="21">
        <v>2014</v>
      </c>
      <c r="Z166" s="22"/>
    </row>
    <row r="167" spans="1:26" s="26" customFormat="1" ht="51" x14ac:dyDescent="0.25">
      <c r="A167" s="101" t="s">
        <v>451</v>
      </c>
      <c r="B167" s="102" t="s">
        <v>37</v>
      </c>
      <c r="C167" s="102" t="s">
        <v>452</v>
      </c>
      <c r="D167" s="102" t="s">
        <v>448</v>
      </c>
      <c r="E167" s="102" t="s">
        <v>453</v>
      </c>
      <c r="F167" s="102" t="s">
        <v>454</v>
      </c>
      <c r="G167" s="16" t="s">
        <v>69</v>
      </c>
      <c r="H167" s="17">
        <v>50</v>
      </c>
      <c r="I167" s="18" t="s">
        <v>88</v>
      </c>
      <c r="J167" s="16" t="s">
        <v>42</v>
      </c>
      <c r="K167" s="15" t="s">
        <v>43</v>
      </c>
      <c r="L167" s="15" t="s">
        <v>44</v>
      </c>
      <c r="M167" s="18" t="s">
        <v>100</v>
      </c>
      <c r="N167" s="19">
        <v>0</v>
      </c>
      <c r="O167" s="18">
        <v>0</v>
      </c>
      <c r="P167" s="24">
        <v>40</v>
      </c>
      <c r="Q167" s="24">
        <v>25</v>
      </c>
      <c r="R167" s="20">
        <v>20</v>
      </c>
      <c r="S167" s="20">
        <v>20</v>
      </c>
      <c r="T167" s="20">
        <v>20</v>
      </c>
      <c r="U167" s="20">
        <v>609909.99999999988</v>
      </c>
      <c r="V167" s="20">
        <f t="shared" si="5"/>
        <v>76238749.999999985</v>
      </c>
      <c r="W167" s="20">
        <f t="shared" si="6"/>
        <v>85387399.999999985</v>
      </c>
      <c r="X167" s="15" t="s">
        <v>46</v>
      </c>
      <c r="Y167" s="21">
        <v>2014</v>
      </c>
      <c r="Z167" s="22"/>
    </row>
    <row r="168" spans="1:26" s="26" customFormat="1" ht="51" x14ac:dyDescent="0.25">
      <c r="A168" s="101" t="s">
        <v>455</v>
      </c>
      <c r="B168" s="102" t="s">
        <v>37</v>
      </c>
      <c r="C168" s="102" t="s">
        <v>456</v>
      </c>
      <c r="D168" s="102" t="s">
        <v>448</v>
      </c>
      <c r="E168" s="102" t="s">
        <v>457</v>
      </c>
      <c r="F168" s="102" t="s">
        <v>458</v>
      </c>
      <c r="G168" s="16" t="s">
        <v>69</v>
      </c>
      <c r="H168" s="17">
        <v>50</v>
      </c>
      <c r="I168" s="18" t="s">
        <v>88</v>
      </c>
      <c r="J168" s="16" t="s">
        <v>42</v>
      </c>
      <c r="K168" s="15" t="s">
        <v>43</v>
      </c>
      <c r="L168" s="15" t="s">
        <v>44</v>
      </c>
      <c r="M168" s="18" t="s">
        <v>100</v>
      </c>
      <c r="N168" s="19">
        <v>0</v>
      </c>
      <c r="O168" s="18">
        <v>0</v>
      </c>
      <c r="P168" s="24">
        <v>32</v>
      </c>
      <c r="Q168" s="24">
        <v>20</v>
      </c>
      <c r="R168" s="20">
        <v>18.79</v>
      </c>
      <c r="S168" s="20">
        <v>18.79</v>
      </c>
      <c r="T168" s="20">
        <v>18.79</v>
      </c>
      <c r="U168" s="20">
        <v>548880</v>
      </c>
      <c r="V168" s="20">
        <f t="shared" si="5"/>
        <v>59482125.600000001</v>
      </c>
      <c r="W168" s="20">
        <f t="shared" si="6"/>
        <v>66619980.672000006</v>
      </c>
      <c r="X168" s="15" t="s">
        <v>46</v>
      </c>
      <c r="Y168" s="21">
        <v>2014</v>
      </c>
      <c r="Z168" s="22"/>
    </row>
    <row r="169" spans="1:26" s="26" customFormat="1" ht="51" x14ac:dyDescent="0.25">
      <c r="A169" s="101" t="s">
        <v>459</v>
      </c>
      <c r="B169" s="102" t="s">
        <v>37</v>
      </c>
      <c r="C169" s="102" t="s">
        <v>460</v>
      </c>
      <c r="D169" s="102" t="s">
        <v>461</v>
      </c>
      <c r="E169" s="102" t="s">
        <v>462</v>
      </c>
      <c r="F169" s="102" t="s">
        <v>638</v>
      </c>
      <c r="G169" s="16" t="s">
        <v>69</v>
      </c>
      <c r="H169" s="17">
        <v>50</v>
      </c>
      <c r="I169" s="18" t="s">
        <v>88</v>
      </c>
      <c r="J169" s="16" t="s">
        <v>42</v>
      </c>
      <c r="K169" s="15" t="s">
        <v>43</v>
      </c>
      <c r="L169" s="15" t="s">
        <v>44</v>
      </c>
      <c r="M169" s="18" t="s">
        <v>100</v>
      </c>
      <c r="N169" s="19">
        <v>0</v>
      </c>
      <c r="O169" s="18">
        <v>0</v>
      </c>
      <c r="P169" s="24">
        <v>8.6</v>
      </c>
      <c r="Q169" s="24">
        <v>6</v>
      </c>
      <c r="R169" s="20">
        <v>6</v>
      </c>
      <c r="S169" s="20">
        <v>6</v>
      </c>
      <c r="T169" s="20">
        <v>6</v>
      </c>
      <c r="U169" s="20">
        <v>684330</v>
      </c>
      <c r="V169" s="20">
        <f t="shared" si="5"/>
        <v>22309158</v>
      </c>
      <c r="W169" s="20">
        <f t="shared" si="6"/>
        <v>24986256.960000001</v>
      </c>
      <c r="X169" s="15" t="s">
        <v>46</v>
      </c>
      <c r="Y169" s="21">
        <v>2014</v>
      </c>
      <c r="Z169" s="22"/>
    </row>
    <row r="170" spans="1:26" s="26" customFormat="1" ht="51" x14ac:dyDescent="0.25">
      <c r="A170" s="101" t="s">
        <v>463</v>
      </c>
      <c r="B170" s="102" t="s">
        <v>37</v>
      </c>
      <c r="C170" s="102" t="s">
        <v>460</v>
      </c>
      <c r="D170" s="102" t="s">
        <v>461</v>
      </c>
      <c r="E170" s="102" t="s">
        <v>462</v>
      </c>
      <c r="F170" s="102" t="s">
        <v>464</v>
      </c>
      <c r="G170" s="16" t="s">
        <v>69</v>
      </c>
      <c r="H170" s="17">
        <v>50</v>
      </c>
      <c r="I170" s="18" t="s">
        <v>88</v>
      </c>
      <c r="J170" s="16" t="s">
        <v>42</v>
      </c>
      <c r="K170" s="15" t="s">
        <v>43</v>
      </c>
      <c r="L170" s="15" t="s">
        <v>44</v>
      </c>
      <c r="M170" s="18" t="s">
        <v>100</v>
      </c>
      <c r="N170" s="19">
        <v>0</v>
      </c>
      <c r="O170" s="18">
        <v>0</v>
      </c>
      <c r="P170" s="24">
        <v>10.199999999999999</v>
      </c>
      <c r="Q170" s="24">
        <v>6</v>
      </c>
      <c r="R170" s="20">
        <v>6</v>
      </c>
      <c r="S170" s="20">
        <v>6</v>
      </c>
      <c r="T170" s="20">
        <v>6</v>
      </c>
      <c r="U170" s="20">
        <v>615890</v>
      </c>
      <c r="V170" s="20">
        <f t="shared" si="5"/>
        <v>21063438</v>
      </c>
      <c r="W170" s="20">
        <f t="shared" si="6"/>
        <v>23591050.560000002</v>
      </c>
      <c r="X170" s="15" t="s">
        <v>46</v>
      </c>
      <c r="Y170" s="21">
        <v>2014</v>
      </c>
      <c r="Z170" s="22"/>
    </row>
    <row r="171" spans="1:26" s="26" customFormat="1" ht="51" x14ac:dyDescent="0.25">
      <c r="A171" s="101" t="s">
        <v>465</v>
      </c>
      <c r="B171" s="102" t="s">
        <v>37</v>
      </c>
      <c r="C171" s="102" t="s">
        <v>460</v>
      </c>
      <c r="D171" s="102" t="s">
        <v>461</v>
      </c>
      <c r="E171" s="102" t="s">
        <v>462</v>
      </c>
      <c r="F171" s="102" t="s">
        <v>466</v>
      </c>
      <c r="G171" s="16" t="s">
        <v>69</v>
      </c>
      <c r="H171" s="17">
        <v>50</v>
      </c>
      <c r="I171" s="18" t="s">
        <v>88</v>
      </c>
      <c r="J171" s="16" t="s">
        <v>42</v>
      </c>
      <c r="K171" s="15" t="s">
        <v>43</v>
      </c>
      <c r="L171" s="15" t="s">
        <v>44</v>
      </c>
      <c r="M171" s="18" t="s">
        <v>100</v>
      </c>
      <c r="N171" s="19">
        <v>0</v>
      </c>
      <c r="O171" s="18">
        <v>0</v>
      </c>
      <c r="P171" s="24">
        <v>3.6</v>
      </c>
      <c r="Q171" s="24">
        <v>2</v>
      </c>
      <c r="R171" s="20">
        <v>2</v>
      </c>
      <c r="S171" s="20">
        <v>2</v>
      </c>
      <c r="T171" s="20">
        <v>2</v>
      </c>
      <c r="U171" s="20">
        <v>598214.28571428568</v>
      </c>
      <c r="V171" s="20">
        <f t="shared" si="5"/>
        <v>6939285.7142857136</v>
      </c>
      <c r="W171" s="20">
        <f>V171*1.12</f>
        <v>7772000</v>
      </c>
      <c r="X171" s="15" t="s">
        <v>46</v>
      </c>
      <c r="Y171" s="21">
        <v>2014</v>
      </c>
      <c r="Z171" s="22"/>
    </row>
    <row r="172" spans="1:26" s="26" customFormat="1" ht="51" x14ac:dyDescent="0.25">
      <c r="A172" s="101" t="s">
        <v>467</v>
      </c>
      <c r="B172" s="102" t="s">
        <v>37</v>
      </c>
      <c r="C172" s="102" t="s">
        <v>460</v>
      </c>
      <c r="D172" s="102" t="s">
        <v>461</v>
      </c>
      <c r="E172" s="102" t="s">
        <v>462</v>
      </c>
      <c r="F172" s="102" t="s">
        <v>468</v>
      </c>
      <c r="G172" s="16" t="s">
        <v>69</v>
      </c>
      <c r="H172" s="17">
        <v>50</v>
      </c>
      <c r="I172" s="18" t="s">
        <v>88</v>
      </c>
      <c r="J172" s="16" t="s">
        <v>42</v>
      </c>
      <c r="K172" s="15" t="s">
        <v>43</v>
      </c>
      <c r="L172" s="15" t="s">
        <v>44</v>
      </c>
      <c r="M172" s="18" t="s">
        <v>100</v>
      </c>
      <c r="N172" s="19">
        <v>0</v>
      </c>
      <c r="O172" s="18">
        <v>0</v>
      </c>
      <c r="P172" s="24">
        <v>3.6</v>
      </c>
      <c r="Q172" s="24">
        <v>3.6</v>
      </c>
      <c r="R172" s="20">
        <v>3.6</v>
      </c>
      <c r="S172" s="20">
        <v>3.6</v>
      </c>
      <c r="T172" s="20">
        <v>3.6</v>
      </c>
      <c r="U172" s="20">
        <v>598214.28571428568</v>
      </c>
      <c r="V172" s="20">
        <f t="shared" si="5"/>
        <v>10767857.142857142</v>
      </c>
      <c r="W172" s="20">
        <f>V172*1.12</f>
        <v>12060000</v>
      </c>
      <c r="X172" s="15" t="s">
        <v>46</v>
      </c>
      <c r="Y172" s="21">
        <v>2014</v>
      </c>
      <c r="Z172" s="22"/>
    </row>
    <row r="173" spans="1:26" s="26" customFormat="1" ht="51" x14ac:dyDescent="0.25">
      <c r="A173" s="101" t="s">
        <v>469</v>
      </c>
      <c r="B173" s="102" t="s">
        <v>37</v>
      </c>
      <c r="C173" s="102" t="s">
        <v>460</v>
      </c>
      <c r="D173" s="102" t="s">
        <v>461</v>
      </c>
      <c r="E173" s="102" t="s">
        <v>462</v>
      </c>
      <c r="F173" s="102" t="s">
        <v>470</v>
      </c>
      <c r="G173" s="16" t="s">
        <v>69</v>
      </c>
      <c r="H173" s="17">
        <v>50</v>
      </c>
      <c r="I173" s="18" t="s">
        <v>88</v>
      </c>
      <c r="J173" s="16" t="s">
        <v>42</v>
      </c>
      <c r="K173" s="15" t="s">
        <v>43</v>
      </c>
      <c r="L173" s="15" t="s">
        <v>44</v>
      </c>
      <c r="M173" s="18" t="s">
        <v>100</v>
      </c>
      <c r="N173" s="19">
        <v>0</v>
      </c>
      <c r="O173" s="18">
        <v>0</v>
      </c>
      <c r="P173" s="24">
        <v>11.7</v>
      </c>
      <c r="Q173" s="24">
        <v>8</v>
      </c>
      <c r="R173" s="20">
        <v>8</v>
      </c>
      <c r="S173" s="20">
        <v>8</v>
      </c>
      <c r="T173" s="20">
        <v>8</v>
      </c>
      <c r="U173" s="20">
        <v>562500</v>
      </c>
      <c r="V173" s="20">
        <f t="shared" si="5"/>
        <v>24581250</v>
      </c>
      <c r="W173" s="20">
        <f>V173*1.12</f>
        <v>27531000.000000004</v>
      </c>
      <c r="X173" s="15" t="s">
        <v>46</v>
      </c>
      <c r="Y173" s="21">
        <v>2014</v>
      </c>
      <c r="Z173" s="22"/>
    </row>
    <row r="174" spans="1:26" s="26" customFormat="1" ht="51" x14ac:dyDescent="0.25">
      <c r="A174" s="101" t="s">
        <v>471</v>
      </c>
      <c r="B174" s="102" t="s">
        <v>37</v>
      </c>
      <c r="C174" s="102" t="s">
        <v>460</v>
      </c>
      <c r="D174" s="102" t="s">
        <v>461</v>
      </c>
      <c r="E174" s="102" t="s">
        <v>462</v>
      </c>
      <c r="F174" s="102" t="s">
        <v>472</v>
      </c>
      <c r="G174" s="16" t="s">
        <v>69</v>
      </c>
      <c r="H174" s="17">
        <v>50</v>
      </c>
      <c r="I174" s="18" t="s">
        <v>88</v>
      </c>
      <c r="J174" s="16" t="s">
        <v>42</v>
      </c>
      <c r="K174" s="15" t="s">
        <v>43</v>
      </c>
      <c r="L174" s="15" t="s">
        <v>44</v>
      </c>
      <c r="M174" s="18" t="s">
        <v>100</v>
      </c>
      <c r="N174" s="19">
        <v>0</v>
      </c>
      <c r="O174" s="18">
        <v>0</v>
      </c>
      <c r="P174" s="24">
        <v>11.7</v>
      </c>
      <c r="Q174" s="24">
        <v>8</v>
      </c>
      <c r="R174" s="20">
        <v>8</v>
      </c>
      <c r="S174" s="20">
        <v>8</v>
      </c>
      <c r="T174" s="20">
        <v>8</v>
      </c>
      <c r="U174" s="20">
        <v>562500</v>
      </c>
      <c r="V174" s="20">
        <f t="shared" si="5"/>
        <v>24581250</v>
      </c>
      <c r="W174" s="20">
        <f>V174*1.12</f>
        <v>27531000.000000004</v>
      </c>
      <c r="X174" s="15" t="s">
        <v>46</v>
      </c>
      <c r="Y174" s="21">
        <v>2014</v>
      </c>
      <c r="Z174" s="22"/>
    </row>
    <row r="175" spans="1:26" s="26" customFormat="1" ht="51" x14ac:dyDescent="0.25">
      <c r="A175" s="101" t="s">
        <v>473</v>
      </c>
      <c r="B175" s="102" t="s">
        <v>37</v>
      </c>
      <c r="C175" s="102" t="s">
        <v>474</v>
      </c>
      <c r="D175" s="102" t="s">
        <v>475</v>
      </c>
      <c r="E175" s="102" t="s">
        <v>476</v>
      </c>
      <c r="F175" s="102" t="s">
        <v>477</v>
      </c>
      <c r="G175" s="16" t="s">
        <v>69</v>
      </c>
      <c r="H175" s="17">
        <v>61</v>
      </c>
      <c r="I175" s="18" t="s">
        <v>88</v>
      </c>
      <c r="J175" s="16" t="s">
        <v>42</v>
      </c>
      <c r="K175" s="15" t="s">
        <v>43</v>
      </c>
      <c r="L175" s="15" t="s">
        <v>44</v>
      </c>
      <c r="M175" s="18" t="s">
        <v>45</v>
      </c>
      <c r="N175" s="19">
        <v>0</v>
      </c>
      <c r="O175" s="18">
        <v>0</v>
      </c>
      <c r="P175" s="24">
        <v>600</v>
      </c>
      <c r="Q175" s="24">
        <v>600</v>
      </c>
      <c r="R175" s="24">
        <v>600</v>
      </c>
      <c r="S175" s="24">
        <v>600</v>
      </c>
      <c r="T175" s="24">
        <v>600</v>
      </c>
      <c r="U175" s="20">
        <v>4356</v>
      </c>
      <c r="V175" s="20">
        <f>U175*(Q175+R175+S175+T175+P175)</f>
        <v>13068000</v>
      </c>
      <c r="W175" s="20">
        <f>V175*1.12</f>
        <v>14636160.000000002</v>
      </c>
      <c r="X175" s="15" t="s">
        <v>46</v>
      </c>
      <c r="Y175" s="21">
        <v>2014</v>
      </c>
      <c r="Z175" s="22"/>
    </row>
    <row r="176" spans="1:26" s="26" customFormat="1" ht="51" x14ac:dyDescent="0.25">
      <c r="A176" s="101" t="s">
        <v>478</v>
      </c>
      <c r="B176" s="102" t="s">
        <v>37</v>
      </c>
      <c r="C176" s="102" t="s">
        <v>479</v>
      </c>
      <c r="D176" s="102" t="s">
        <v>475</v>
      </c>
      <c r="E176" s="102" t="s">
        <v>480</v>
      </c>
      <c r="F176" s="102" t="s">
        <v>481</v>
      </c>
      <c r="G176" s="16" t="s">
        <v>69</v>
      </c>
      <c r="H176" s="17">
        <v>61</v>
      </c>
      <c r="I176" s="18" t="s">
        <v>88</v>
      </c>
      <c r="J176" s="16" t="s">
        <v>42</v>
      </c>
      <c r="K176" s="15" t="s">
        <v>43</v>
      </c>
      <c r="L176" s="15" t="s">
        <v>44</v>
      </c>
      <c r="M176" s="18" t="s">
        <v>45</v>
      </c>
      <c r="N176" s="19">
        <v>0</v>
      </c>
      <c r="O176" s="18">
        <v>0</v>
      </c>
      <c r="P176" s="24">
        <v>440</v>
      </c>
      <c r="Q176" s="24">
        <v>440</v>
      </c>
      <c r="R176" s="24">
        <v>440</v>
      </c>
      <c r="S176" s="24">
        <v>440</v>
      </c>
      <c r="T176" s="24">
        <v>440</v>
      </c>
      <c r="U176" s="20">
        <v>3115.48</v>
      </c>
      <c r="V176" s="20">
        <f t="shared" ref="V176:V183" si="7">U176*(Q176+R176+S176+T176+P176)</f>
        <v>6854056</v>
      </c>
      <c r="W176" s="20">
        <f t="shared" ref="W176:W184" si="8">V176*1.12</f>
        <v>7676542.7200000007</v>
      </c>
      <c r="X176" s="15" t="s">
        <v>46</v>
      </c>
      <c r="Y176" s="21">
        <v>2014</v>
      </c>
      <c r="Z176" s="22"/>
    </row>
    <row r="177" spans="1:26" s="26" customFormat="1" ht="51" x14ac:dyDescent="0.25">
      <c r="A177" s="101" t="s">
        <v>482</v>
      </c>
      <c r="B177" s="102" t="s">
        <v>37</v>
      </c>
      <c r="C177" s="102" t="s">
        <v>474</v>
      </c>
      <c r="D177" s="102" t="s">
        <v>475</v>
      </c>
      <c r="E177" s="102" t="s">
        <v>476</v>
      </c>
      <c r="F177" s="102" t="s">
        <v>483</v>
      </c>
      <c r="G177" s="16" t="s">
        <v>69</v>
      </c>
      <c r="H177" s="17">
        <v>61</v>
      </c>
      <c r="I177" s="18" t="s">
        <v>88</v>
      </c>
      <c r="J177" s="16" t="s">
        <v>42</v>
      </c>
      <c r="K177" s="15" t="s">
        <v>43</v>
      </c>
      <c r="L177" s="15" t="s">
        <v>44</v>
      </c>
      <c r="M177" s="18" t="s">
        <v>45</v>
      </c>
      <c r="N177" s="19">
        <v>0</v>
      </c>
      <c r="O177" s="18">
        <v>0</v>
      </c>
      <c r="P177" s="24">
        <v>7200</v>
      </c>
      <c r="Q177" s="24">
        <v>7200</v>
      </c>
      <c r="R177" s="24">
        <v>7200</v>
      </c>
      <c r="S177" s="24">
        <v>7200</v>
      </c>
      <c r="T177" s="24">
        <v>7200</v>
      </c>
      <c r="U177" s="20">
        <v>1312</v>
      </c>
      <c r="V177" s="20">
        <f t="shared" si="7"/>
        <v>47232000</v>
      </c>
      <c r="W177" s="20">
        <f t="shared" si="8"/>
        <v>52899840.000000007</v>
      </c>
      <c r="X177" s="15" t="s">
        <v>46</v>
      </c>
      <c r="Y177" s="21">
        <v>2014</v>
      </c>
      <c r="Z177" s="22"/>
    </row>
    <row r="178" spans="1:26" s="26" customFormat="1" ht="51" x14ac:dyDescent="0.25">
      <c r="A178" s="101" t="s">
        <v>484</v>
      </c>
      <c r="B178" s="102" t="s">
        <v>37</v>
      </c>
      <c r="C178" s="102" t="s">
        <v>485</v>
      </c>
      <c r="D178" s="102" t="s">
        <v>475</v>
      </c>
      <c r="E178" s="102" t="s">
        <v>486</v>
      </c>
      <c r="F178" s="102" t="s">
        <v>487</v>
      </c>
      <c r="G178" s="16" t="s">
        <v>69</v>
      </c>
      <c r="H178" s="17">
        <v>61</v>
      </c>
      <c r="I178" s="18" t="s">
        <v>88</v>
      </c>
      <c r="J178" s="16" t="s">
        <v>42</v>
      </c>
      <c r="K178" s="15" t="s">
        <v>43</v>
      </c>
      <c r="L178" s="15" t="s">
        <v>44</v>
      </c>
      <c r="M178" s="18" t="s">
        <v>45</v>
      </c>
      <c r="N178" s="19">
        <v>0</v>
      </c>
      <c r="O178" s="18">
        <v>0</v>
      </c>
      <c r="P178" s="24">
        <v>500</v>
      </c>
      <c r="Q178" s="24">
        <v>500</v>
      </c>
      <c r="R178" s="24">
        <v>500</v>
      </c>
      <c r="S178" s="24">
        <v>500</v>
      </c>
      <c r="T178" s="24">
        <v>500</v>
      </c>
      <c r="U178" s="20">
        <v>1312</v>
      </c>
      <c r="V178" s="20">
        <f t="shared" si="7"/>
        <v>3280000</v>
      </c>
      <c r="W178" s="20">
        <f t="shared" si="8"/>
        <v>3673600.0000000005</v>
      </c>
      <c r="X178" s="15" t="s">
        <v>46</v>
      </c>
      <c r="Y178" s="21">
        <v>2014</v>
      </c>
      <c r="Z178" s="22"/>
    </row>
    <row r="179" spans="1:26" s="26" customFormat="1" ht="51" x14ac:dyDescent="0.25">
      <c r="A179" s="101" t="s">
        <v>488</v>
      </c>
      <c r="B179" s="102" t="s">
        <v>37</v>
      </c>
      <c r="C179" s="102" t="s">
        <v>474</v>
      </c>
      <c r="D179" s="102" t="s">
        <v>475</v>
      </c>
      <c r="E179" s="102" t="s">
        <v>476</v>
      </c>
      <c r="F179" s="102" t="s">
        <v>489</v>
      </c>
      <c r="G179" s="16" t="s">
        <v>69</v>
      </c>
      <c r="H179" s="17">
        <v>61</v>
      </c>
      <c r="I179" s="18" t="s">
        <v>88</v>
      </c>
      <c r="J179" s="16" t="s">
        <v>42</v>
      </c>
      <c r="K179" s="15" t="s">
        <v>43</v>
      </c>
      <c r="L179" s="15" t="s">
        <v>44</v>
      </c>
      <c r="M179" s="18" t="s">
        <v>45</v>
      </c>
      <c r="N179" s="19">
        <v>0</v>
      </c>
      <c r="O179" s="18">
        <v>0</v>
      </c>
      <c r="P179" s="24">
        <v>16</v>
      </c>
      <c r="Q179" s="24">
        <v>16</v>
      </c>
      <c r="R179" s="24">
        <v>16</v>
      </c>
      <c r="S179" s="24">
        <v>16</v>
      </c>
      <c r="T179" s="24">
        <v>16</v>
      </c>
      <c r="U179" s="20">
        <v>404</v>
      </c>
      <c r="V179" s="20">
        <f t="shared" si="7"/>
        <v>32320</v>
      </c>
      <c r="W179" s="20">
        <f t="shared" si="8"/>
        <v>36198.400000000001</v>
      </c>
      <c r="X179" s="15" t="s">
        <v>46</v>
      </c>
      <c r="Y179" s="21">
        <v>2014</v>
      </c>
      <c r="Z179" s="22"/>
    </row>
    <row r="180" spans="1:26" s="26" customFormat="1" ht="51" x14ac:dyDescent="0.25">
      <c r="A180" s="101" t="s">
        <v>490</v>
      </c>
      <c r="B180" s="102" t="s">
        <v>37</v>
      </c>
      <c r="C180" s="102" t="s">
        <v>474</v>
      </c>
      <c r="D180" s="102" t="s">
        <v>475</v>
      </c>
      <c r="E180" s="102" t="s">
        <v>476</v>
      </c>
      <c r="F180" s="102" t="s">
        <v>491</v>
      </c>
      <c r="G180" s="16" t="s">
        <v>69</v>
      </c>
      <c r="H180" s="17">
        <v>61</v>
      </c>
      <c r="I180" s="18" t="s">
        <v>88</v>
      </c>
      <c r="J180" s="16" t="s">
        <v>42</v>
      </c>
      <c r="K180" s="15" t="s">
        <v>43</v>
      </c>
      <c r="L180" s="15" t="s">
        <v>44</v>
      </c>
      <c r="M180" s="18" t="s">
        <v>45</v>
      </c>
      <c r="N180" s="19">
        <v>0</v>
      </c>
      <c r="O180" s="18">
        <v>0</v>
      </c>
      <c r="P180" s="24">
        <v>1340</v>
      </c>
      <c r="Q180" s="24">
        <v>1340</v>
      </c>
      <c r="R180" s="24">
        <v>1340</v>
      </c>
      <c r="S180" s="24">
        <v>1340</v>
      </c>
      <c r="T180" s="24">
        <v>1340</v>
      </c>
      <c r="U180" s="20">
        <v>1552</v>
      </c>
      <c r="V180" s="20">
        <f t="shared" si="7"/>
        <v>10398400</v>
      </c>
      <c r="W180" s="20">
        <f t="shared" si="8"/>
        <v>11646208.000000002</v>
      </c>
      <c r="X180" s="15" t="s">
        <v>46</v>
      </c>
      <c r="Y180" s="21">
        <v>2014</v>
      </c>
      <c r="Z180" s="22"/>
    </row>
    <row r="181" spans="1:26" s="26" customFormat="1" ht="51" x14ac:dyDescent="0.25">
      <c r="A181" s="101" t="s">
        <v>492</v>
      </c>
      <c r="B181" s="102" t="s">
        <v>37</v>
      </c>
      <c r="C181" s="102" t="s">
        <v>474</v>
      </c>
      <c r="D181" s="102" t="s">
        <v>475</v>
      </c>
      <c r="E181" s="102" t="s">
        <v>476</v>
      </c>
      <c r="F181" s="102" t="s">
        <v>493</v>
      </c>
      <c r="G181" s="16" t="s">
        <v>69</v>
      </c>
      <c r="H181" s="17">
        <v>61</v>
      </c>
      <c r="I181" s="18" t="s">
        <v>88</v>
      </c>
      <c r="J181" s="16" t="s">
        <v>42</v>
      </c>
      <c r="K181" s="15" t="s">
        <v>43</v>
      </c>
      <c r="L181" s="15" t="s">
        <v>44</v>
      </c>
      <c r="M181" s="18" t="s">
        <v>45</v>
      </c>
      <c r="N181" s="19">
        <v>0</v>
      </c>
      <c r="O181" s="18">
        <v>0</v>
      </c>
      <c r="P181" s="24">
        <v>4100</v>
      </c>
      <c r="Q181" s="24">
        <v>4100</v>
      </c>
      <c r="R181" s="24">
        <v>4100</v>
      </c>
      <c r="S181" s="24">
        <v>4100</v>
      </c>
      <c r="T181" s="24">
        <v>4100</v>
      </c>
      <c r="U181" s="20">
        <v>406.46</v>
      </c>
      <c r="V181" s="20">
        <f t="shared" si="7"/>
        <v>8332430</v>
      </c>
      <c r="W181" s="20">
        <f t="shared" si="8"/>
        <v>9332321.6000000015</v>
      </c>
      <c r="X181" s="15" t="s">
        <v>46</v>
      </c>
      <c r="Y181" s="21">
        <v>2014</v>
      </c>
      <c r="Z181" s="22"/>
    </row>
    <row r="182" spans="1:26" s="26" customFormat="1" ht="51" x14ac:dyDescent="0.25">
      <c r="A182" s="101" t="s">
        <v>494</v>
      </c>
      <c r="B182" s="102" t="s">
        <v>37</v>
      </c>
      <c r="C182" s="102" t="s">
        <v>474</v>
      </c>
      <c r="D182" s="102" t="s">
        <v>475</v>
      </c>
      <c r="E182" s="102" t="s">
        <v>476</v>
      </c>
      <c r="F182" s="102" t="s">
        <v>495</v>
      </c>
      <c r="G182" s="16" t="s">
        <v>69</v>
      </c>
      <c r="H182" s="17">
        <v>61</v>
      </c>
      <c r="I182" s="18" t="s">
        <v>88</v>
      </c>
      <c r="J182" s="16" t="s">
        <v>42</v>
      </c>
      <c r="K182" s="15" t="s">
        <v>43</v>
      </c>
      <c r="L182" s="15" t="s">
        <v>44</v>
      </c>
      <c r="M182" s="18" t="s">
        <v>45</v>
      </c>
      <c r="N182" s="19">
        <v>0</v>
      </c>
      <c r="O182" s="18">
        <v>0</v>
      </c>
      <c r="P182" s="24">
        <v>3550</v>
      </c>
      <c r="Q182" s="24">
        <v>3550</v>
      </c>
      <c r="R182" s="24">
        <v>3550</v>
      </c>
      <c r="S182" s="24">
        <v>3550</v>
      </c>
      <c r="T182" s="24">
        <v>3550</v>
      </c>
      <c r="U182" s="20">
        <v>583</v>
      </c>
      <c r="V182" s="20">
        <f t="shared" si="7"/>
        <v>10348250</v>
      </c>
      <c r="W182" s="20">
        <f t="shared" si="8"/>
        <v>11590040.000000002</v>
      </c>
      <c r="X182" s="15" t="s">
        <v>46</v>
      </c>
      <c r="Y182" s="21">
        <v>2014</v>
      </c>
      <c r="Z182" s="22"/>
    </row>
    <row r="183" spans="1:26" s="26" customFormat="1" ht="51" x14ac:dyDescent="0.25">
      <c r="A183" s="101" t="s">
        <v>496</v>
      </c>
      <c r="B183" s="102" t="s">
        <v>37</v>
      </c>
      <c r="C183" s="102" t="s">
        <v>474</v>
      </c>
      <c r="D183" s="102" t="s">
        <v>475</v>
      </c>
      <c r="E183" s="102" t="s">
        <v>476</v>
      </c>
      <c r="F183" s="102" t="s">
        <v>497</v>
      </c>
      <c r="G183" s="16" t="s">
        <v>69</v>
      </c>
      <c r="H183" s="17">
        <v>61</v>
      </c>
      <c r="I183" s="18" t="s">
        <v>88</v>
      </c>
      <c r="J183" s="16" t="s">
        <v>42</v>
      </c>
      <c r="K183" s="15" t="s">
        <v>43</v>
      </c>
      <c r="L183" s="15" t="s">
        <v>44</v>
      </c>
      <c r="M183" s="18" t="s">
        <v>45</v>
      </c>
      <c r="N183" s="19">
        <v>0</v>
      </c>
      <c r="O183" s="18">
        <v>0</v>
      </c>
      <c r="P183" s="24">
        <v>70</v>
      </c>
      <c r="Q183" s="18">
        <v>70</v>
      </c>
      <c r="R183" s="23">
        <v>70</v>
      </c>
      <c r="S183" s="23">
        <v>70</v>
      </c>
      <c r="T183" s="23">
        <v>70</v>
      </c>
      <c r="U183" s="20">
        <v>4682.8100000000004</v>
      </c>
      <c r="V183" s="20">
        <f t="shared" si="7"/>
        <v>1638983.5000000002</v>
      </c>
      <c r="W183" s="20">
        <f t="shared" si="8"/>
        <v>1835661.5200000005</v>
      </c>
      <c r="X183" s="15" t="s">
        <v>46</v>
      </c>
      <c r="Y183" s="21">
        <v>2014</v>
      </c>
      <c r="Z183" s="22"/>
    </row>
    <row r="184" spans="1:26" s="26" customFormat="1" ht="114.75" x14ac:dyDescent="0.2">
      <c r="A184" s="101" t="s">
        <v>498</v>
      </c>
      <c r="B184" s="102" t="s">
        <v>37</v>
      </c>
      <c r="C184" s="102" t="s">
        <v>85</v>
      </c>
      <c r="D184" s="102" t="s">
        <v>613</v>
      </c>
      <c r="E184" s="102" t="s">
        <v>614</v>
      </c>
      <c r="F184" s="102" t="s">
        <v>499</v>
      </c>
      <c r="G184" s="104" t="s">
        <v>69</v>
      </c>
      <c r="H184" s="105">
        <v>45</v>
      </c>
      <c r="I184" s="18" t="s">
        <v>88</v>
      </c>
      <c r="J184" s="16" t="s">
        <v>42</v>
      </c>
      <c r="K184" s="15" t="s">
        <v>43</v>
      </c>
      <c r="L184" s="105" t="s">
        <v>44</v>
      </c>
      <c r="M184" s="106" t="s">
        <v>93</v>
      </c>
      <c r="N184" s="19">
        <v>0</v>
      </c>
      <c r="O184" s="105">
        <v>0</v>
      </c>
      <c r="P184" s="106">
        <v>33</v>
      </c>
      <c r="Q184" s="105">
        <v>37</v>
      </c>
      <c r="R184" s="105">
        <v>33</v>
      </c>
      <c r="S184" s="18">
        <v>27</v>
      </c>
      <c r="T184" s="18">
        <v>25</v>
      </c>
      <c r="U184" s="107">
        <v>2500000</v>
      </c>
      <c r="V184" s="20">
        <f>U184*(P184+Q184+R184+S184+T184)</f>
        <v>387500000</v>
      </c>
      <c r="W184" s="20">
        <f t="shared" si="8"/>
        <v>434000000.00000006</v>
      </c>
      <c r="X184" s="15" t="s">
        <v>46</v>
      </c>
      <c r="Y184" s="15">
        <v>2014</v>
      </c>
      <c r="Z184" s="108"/>
    </row>
    <row r="185" spans="1:26" s="9" customFormat="1" ht="12.75" x14ac:dyDescent="0.25">
      <c r="A185" s="13" t="s">
        <v>500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23"/>
      <c r="P185" s="23"/>
      <c r="Q185" s="23"/>
      <c r="R185" s="23"/>
      <c r="S185" s="23"/>
      <c r="T185" s="23"/>
      <c r="U185" s="20"/>
      <c r="V185" s="31">
        <f>SUM(V15:V184)</f>
        <v>12146406310.083323</v>
      </c>
      <c r="W185" s="31">
        <f>SUM(W15:W184)</f>
        <v>13603975067.293324</v>
      </c>
      <c r="X185" s="32"/>
      <c r="Y185" s="32"/>
      <c r="Z185" s="15"/>
    </row>
    <row r="186" spans="1:26" s="11" customFormat="1" ht="12.75" customHeight="1" x14ac:dyDescent="0.2">
      <c r="A186" s="13" t="s">
        <v>501</v>
      </c>
      <c r="B186" s="1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99"/>
      <c r="W186" s="100"/>
      <c r="X186" s="33"/>
      <c r="Y186" s="33"/>
      <c r="Z186" s="34"/>
    </row>
    <row r="187" spans="1:26" s="8" customFormat="1" ht="127.5" x14ac:dyDescent="0.25">
      <c r="A187" s="18" t="s">
        <v>502</v>
      </c>
      <c r="B187" s="35" t="s">
        <v>37</v>
      </c>
      <c r="C187" s="15" t="s">
        <v>503</v>
      </c>
      <c r="D187" s="36" t="s">
        <v>504</v>
      </c>
      <c r="E187" s="36" t="s">
        <v>504</v>
      </c>
      <c r="F187" s="36"/>
      <c r="G187" s="18" t="s">
        <v>505</v>
      </c>
      <c r="H187" s="37">
        <v>40</v>
      </c>
      <c r="I187" s="18" t="s">
        <v>506</v>
      </c>
      <c r="J187" s="18" t="s">
        <v>507</v>
      </c>
      <c r="K187" s="18"/>
      <c r="L187" s="10" t="s">
        <v>508</v>
      </c>
      <c r="M187" s="38"/>
      <c r="N187" s="39">
        <v>15000000</v>
      </c>
      <c r="O187" s="39">
        <v>2600000000</v>
      </c>
      <c r="P187" s="39">
        <v>985000000</v>
      </c>
      <c r="Q187" s="38"/>
      <c r="R187" s="38"/>
      <c r="S187" s="38"/>
      <c r="T187" s="38"/>
      <c r="U187" s="38"/>
      <c r="V187" s="24">
        <v>3600000000</v>
      </c>
      <c r="W187" s="24">
        <f>V187*1.12</f>
        <v>4032000000.0000005</v>
      </c>
      <c r="X187" s="38"/>
      <c r="Y187" s="39" t="s">
        <v>509</v>
      </c>
      <c r="Z187" s="38"/>
    </row>
    <row r="188" spans="1:26" s="8" customFormat="1" ht="140.25" x14ac:dyDescent="0.25">
      <c r="A188" s="18" t="s">
        <v>510</v>
      </c>
      <c r="B188" s="35" t="s">
        <v>37</v>
      </c>
      <c r="C188" s="15" t="s">
        <v>511</v>
      </c>
      <c r="D188" s="36" t="s">
        <v>512</v>
      </c>
      <c r="E188" s="36" t="s">
        <v>513</v>
      </c>
      <c r="F188" s="18"/>
      <c r="G188" s="18" t="s">
        <v>505</v>
      </c>
      <c r="H188" s="37">
        <v>40</v>
      </c>
      <c r="I188" s="18" t="s">
        <v>506</v>
      </c>
      <c r="J188" s="18" t="s">
        <v>514</v>
      </c>
      <c r="K188" s="18"/>
      <c r="L188" s="10" t="s">
        <v>508</v>
      </c>
      <c r="M188" s="38"/>
      <c r="N188" s="39">
        <v>0</v>
      </c>
      <c r="O188" s="39">
        <v>0</v>
      </c>
      <c r="P188" s="39">
        <v>0</v>
      </c>
      <c r="Q188" s="38"/>
      <c r="R188" s="38"/>
      <c r="S188" s="38"/>
      <c r="T188" s="38"/>
      <c r="U188" s="38"/>
      <c r="V188" s="24">
        <v>0</v>
      </c>
      <c r="W188" s="24">
        <v>0</v>
      </c>
      <c r="X188" s="38"/>
      <c r="Y188" s="39" t="s">
        <v>515</v>
      </c>
      <c r="Z188" s="18" t="s">
        <v>75</v>
      </c>
    </row>
    <row r="189" spans="1:26" s="8" customFormat="1" ht="94.5" customHeight="1" x14ac:dyDescent="0.25">
      <c r="A189" s="18" t="s">
        <v>516</v>
      </c>
      <c r="B189" s="35" t="s">
        <v>37</v>
      </c>
      <c r="C189" s="18" t="s">
        <v>517</v>
      </c>
      <c r="D189" s="36" t="s">
        <v>518</v>
      </c>
      <c r="E189" s="36" t="s">
        <v>518</v>
      </c>
      <c r="F189" s="36" t="s">
        <v>519</v>
      </c>
      <c r="G189" s="18" t="s">
        <v>40</v>
      </c>
      <c r="H189" s="37">
        <v>100</v>
      </c>
      <c r="I189" s="18" t="s">
        <v>520</v>
      </c>
      <c r="J189" s="18" t="s">
        <v>507</v>
      </c>
      <c r="K189" s="18"/>
      <c r="L189" s="10" t="s">
        <v>508</v>
      </c>
      <c r="M189" s="18"/>
      <c r="N189" s="39"/>
      <c r="O189" s="39">
        <f>168125440/1.12</f>
        <v>150112000</v>
      </c>
      <c r="P189" s="39">
        <f>(16843680+745601920+165532640+23632000)/1.12</f>
        <v>849651999.99999988</v>
      </c>
      <c r="Q189" s="18"/>
      <c r="R189" s="18"/>
      <c r="S189" s="18"/>
      <c r="T189" s="18"/>
      <c r="U189" s="24"/>
      <c r="V189" s="40">
        <f>O189+P189</f>
        <v>999763999.99999988</v>
      </c>
      <c r="W189" s="40">
        <f>V189*1.12</f>
        <v>1119735680</v>
      </c>
      <c r="X189" s="38"/>
      <c r="Y189" s="39" t="s">
        <v>521</v>
      </c>
      <c r="Z189" s="38"/>
    </row>
    <row r="190" spans="1:26" s="8" customFormat="1" ht="94.5" customHeight="1" x14ac:dyDescent="0.2">
      <c r="A190" s="41" t="s">
        <v>522</v>
      </c>
      <c r="B190" s="35" t="s">
        <v>37</v>
      </c>
      <c r="C190" s="18" t="s">
        <v>523</v>
      </c>
      <c r="D190" s="42" t="s">
        <v>524</v>
      </c>
      <c r="E190" s="42" t="s">
        <v>525</v>
      </c>
      <c r="F190" s="42" t="s">
        <v>526</v>
      </c>
      <c r="G190" s="41" t="s">
        <v>69</v>
      </c>
      <c r="H190" s="43">
        <v>100</v>
      </c>
      <c r="I190" s="41" t="s">
        <v>95</v>
      </c>
      <c r="J190" s="41" t="s">
        <v>507</v>
      </c>
      <c r="K190" s="41"/>
      <c r="L190" s="41" t="s">
        <v>527</v>
      </c>
      <c r="M190" s="41"/>
      <c r="N190" s="44"/>
      <c r="O190" s="45"/>
      <c r="P190" s="46">
        <v>900000000</v>
      </c>
      <c r="Q190" s="46">
        <v>750000000</v>
      </c>
      <c r="R190" s="45"/>
      <c r="S190" s="47"/>
      <c r="T190" s="48"/>
      <c r="U190" s="44"/>
      <c r="V190" s="49">
        <f>SUM(P190:T190)</f>
        <v>1650000000</v>
      </c>
      <c r="W190" s="49">
        <f>V190*1.12</f>
        <v>1848000000.0000002</v>
      </c>
      <c r="X190" s="50"/>
      <c r="Y190" s="51">
        <v>2014</v>
      </c>
      <c r="Z190" s="50"/>
    </row>
    <row r="191" spans="1:26" s="11" customFormat="1" ht="12.75" x14ac:dyDescent="0.25">
      <c r="A191" s="109" t="s">
        <v>528</v>
      </c>
      <c r="B191" s="110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>
        <f>SUM(N187:N190)</f>
        <v>15000000</v>
      </c>
      <c r="O191" s="53">
        <f t="shared" ref="O191:U191" si="9">SUM(O187:O190)</f>
        <v>2750112000</v>
      </c>
      <c r="P191" s="53">
        <f t="shared" si="9"/>
        <v>2734652000</v>
      </c>
      <c r="Q191" s="53">
        <f t="shared" si="9"/>
        <v>750000000</v>
      </c>
      <c r="R191" s="53">
        <f t="shared" si="9"/>
        <v>0</v>
      </c>
      <c r="S191" s="53">
        <f t="shared" si="9"/>
        <v>0</v>
      </c>
      <c r="T191" s="53">
        <f t="shared" si="9"/>
        <v>0</v>
      </c>
      <c r="U191" s="53">
        <f t="shared" si="9"/>
        <v>0</v>
      </c>
      <c r="V191" s="54">
        <f>SUM(V187:V190)</f>
        <v>6249764000</v>
      </c>
      <c r="W191" s="54">
        <f>SUM(W187:W190)</f>
        <v>6999735680</v>
      </c>
      <c r="X191" s="52"/>
      <c r="Y191" s="52"/>
      <c r="Z191" s="52"/>
    </row>
    <row r="192" spans="1:26" s="11" customFormat="1" ht="12.75" x14ac:dyDescent="0.25">
      <c r="A192" s="13" t="s">
        <v>529</v>
      </c>
      <c r="B192" s="55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6"/>
      <c r="O192" s="56"/>
      <c r="P192" s="56"/>
      <c r="Q192" s="56"/>
      <c r="R192" s="56"/>
      <c r="S192" s="56"/>
      <c r="T192" s="56"/>
      <c r="U192" s="56"/>
      <c r="V192" s="57"/>
      <c r="W192" s="57"/>
      <c r="X192" s="52"/>
      <c r="Y192" s="52"/>
      <c r="Z192" s="52"/>
    </row>
    <row r="193" spans="1:26" s="8" customFormat="1" ht="114.75" x14ac:dyDescent="0.25">
      <c r="A193" s="18" t="s">
        <v>530</v>
      </c>
      <c r="B193" s="35" t="s">
        <v>37</v>
      </c>
      <c r="C193" s="18" t="s">
        <v>531</v>
      </c>
      <c r="D193" s="58" t="s">
        <v>532</v>
      </c>
      <c r="E193" s="58" t="s">
        <v>532</v>
      </c>
      <c r="F193" s="38"/>
      <c r="G193" s="18" t="s">
        <v>69</v>
      </c>
      <c r="H193" s="18">
        <v>80</v>
      </c>
      <c r="I193" s="18" t="s">
        <v>533</v>
      </c>
      <c r="J193" s="18" t="s">
        <v>534</v>
      </c>
      <c r="K193" s="38"/>
      <c r="L193" s="10" t="s">
        <v>535</v>
      </c>
      <c r="M193" s="38"/>
      <c r="N193" s="38"/>
      <c r="O193" s="39">
        <v>8133652</v>
      </c>
      <c r="P193" s="39">
        <v>3063728</v>
      </c>
      <c r="Q193" s="38"/>
      <c r="R193" s="38"/>
      <c r="S193" s="38"/>
      <c r="T193" s="38"/>
      <c r="U193" s="38"/>
      <c r="V193" s="24">
        <f>SUM(N193:U193)</f>
        <v>11197380</v>
      </c>
      <c r="W193" s="24">
        <f t="shared" ref="W193:W198" si="10">V193*1.12</f>
        <v>12541065.600000001</v>
      </c>
      <c r="X193" s="38"/>
      <c r="Y193" s="39" t="s">
        <v>536</v>
      </c>
      <c r="Z193" s="38"/>
    </row>
    <row r="194" spans="1:26" s="8" customFormat="1" ht="114.75" x14ac:dyDescent="0.25">
      <c r="A194" s="18" t="s">
        <v>537</v>
      </c>
      <c r="B194" s="35" t="s">
        <v>37</v>
      </c>
      <c r="C194" s="18" t="s">
        <v>538</v>
      </c>
      <c r="D194" s="58" t="s">
        <v>539</v>
      </c>
      <c r="E194" s="58" t="s">
        <v>539</v>
      </c>
      <c r="F194" s="38"/>
      <c r="G194" s="18" t="s">
        <v>40</v>
      </c>
      <c r="H194" s="18">
        <v>80</v>
      </c>
      <c r="I194" s="18" t="s">
        <v>533</v>
      </c>
      <c r="J194" s="18" t="s">
        <v>534</v>
      </c>
      <c r="K194" s="38"/>
      <c r="L194" s="10" t="s">
        <v>535</v>
      </c>
      <c r="M194" s="38"/>
      <c r="N194" s="38"/>
      <c r="O194" s="39">
        <v>5194799</v>
      </c>
      <c r="P194" s="39">
        <v>1956741</v>
      </c>
      <c r="Q194" s="38"/>
      <c r="R194" s="38"/>
      <c r="S194" s="38"/>
      <c r="T194" s="38"/>
      <c r="U194" s="38"/>
      <c r="V194" s="24">
        <f>SUM(N194:U194)</f>
        <v>7151540</v>
      </c>
      <c r="W194" s="24">
        <f t="shared" si="10"/>
        <v>8009724.8000000007</v>
      </c>
      <c r="X194" s="38"/>
      <c r="Y194" s="39" t="s">
        <v>536</v>
      </c>
      <c r="Z194" s="38"/>
    </row>
    <row r="195" spans="1:26" s="8" customFormat="1" ht="114.75" x14ac:dyDescent="0.25">
      <c r="A195" s="18" t="s">
        <v>540</v>
      </c>
      <c r="B195" s="35" t="s">
        <v>37</v>
      </c>
      <c r="C195" s="18" t="s">
        <v>541</v>
      </c>
      <c r="D195" s="16" t="s">
        <v>542</v>
      </c>
      <c r="E195" s="16" t="s">
        <v>543</v>
      </c>
      <c r="F195" s="58"/>
      <c r="G195" s="18" t="s">
        <v>69</v>
      </c>
      <c r="H195" s="18">
        <v>80</v>
      </c>
      <c r="I195" s="18" t="s">
        <v>544</v>
      </c>
      <c r="J195" s="18" t="s">
        <v>534</v>
      </c>
      <c r="K195" s="38"/>
      <c r="L195" s="10" t="s">
        <v>535</v>
      </c>
      <c r="M195" s="38"/>
      <c r="N195" s="38"/>
      <c r="O195" s="39">
        <v>14952653</v>
      </c>
      <c r="P195" s="39">
        <v>21568038</v>
      </c>
      <c r="Q195" s="39">
        <v>24649217</v>
      </c>
      <c r="R195" s="38"/>
      <c r="S195" s="38"/>
      <c r="T195" s="38"/>
      <c r="U195" s="38"/>
      <c r="V195" s="24">
        <v>0</v>
      </c>
      <c r="W195" s="24">
        <f t="shared" si="10"/>
        <v>0</v>
      </c>
      <c r="X195" s="38"/>
      <c r="Y195" s="39" t="s">
        <v>545</v>
      </c>
      <c r="Z195" s="52"/>
    </row>
    <row r="196" spans="1:26" s="8" customFormat="1" ht="114.75" x14ac:dyDescent="0.25">
      <c r="A196" s="18" t="s">
        <v>546</v>
      </c>
      <c r="B196" s="35" t="s">
        <v>37</v>
      </c>
      <c r="C196" s="18" t="s">
        <v>541</v>
      </c>
      <c r="D196" s="16" t="s">
        <v>542</v>
      </c>
      <c r="E196" s="16" t="s">
        <v>543</v>
      </c>
      <c r="F196" s="58"/>
      <c r="G196" s="18" t="s">
        <v>69</v>
      </c>
      <c r="H196" s="18">
        <v>80</v>
      </c>
      <c r="I196" s="18" t="s">
        <v>547</v>
      </c>
      <c r="J196" s="18" t="s">
        <v>534</v>
      </c>
      <c r="K196" s="38"/>
      <c r="L196" s="10" t="s">
        <v>535</v>
      </c>
      <c r="M196" s="38"/>
      <c r="N196" s="38"/>
      <c r="O196" s="39">
        <v>15002840</v>
      </c>
      <c r="P196" s="39">
        <v>25082748.210000001</v>
      </c>
      <c r="Q196" s="39">
        <v>25082748.210000001</v>
      </c>
      <c r="R196" s="38"/>
      <c r="S196" s="38"/>
      <c r="T196" s="38"/>
      <c r="U196" s="38"/>
      <c r="V196" s="24">
        <f>SUM(N196:U196)</f>
        <v>65168336.420000002</v>
      </c>
      <c r="W196" s="24">
        <f t="shared" si="10"/>
        <v>72988536.790400013</v>
      </c>
      <c r="X196" s="38"/>
      <c r="Y196" s="39" t="s">
        <v>545</v>
      </c>
      <c r="Z196" s="18" t="s">
        <v>548</v>
      </c>
    </row>
    <row r="197" spans="1:26" s="62" customFormat="1" ht="140.25" x14ac:dyDescent="0.2">
      <c r="A197" s="37" t="s">
        <v>549</v>
      </c>
      <c r="B197" s="15" t="s">
        <v>37</v>
      </c>
      <c r="C197" s="18" t="s">
        <v>550</v>
      </c>
      <c r="D197" s="59" t="s">
        <v>551</v>
      </c>
      <c r="E197" s="18" t="s">
        <v>552</v>
      </c>
      <c r="F197" s="18" t="s">
        <v>553</v>
      </c>
      <c r="G197" s="37" t="s">
        <v>69</v>
      </c>
      <c r="H197" s="37">
        <v>80</v>
      </c>
      <c r="I197" s="41" t="s">
        <v>95</v>
      </c>
      <c r="J197" s="18" t="s">
        <v>534</v>
      </c>
      <c r="K197" s="60"/>
      <c r="L197" s="18" t="s">
        <v>554</v>
      </c>
      <c r="M197" s="60"/>
      <c r="N197" s="60"/>
      <c r="O197" s="18"/>
      <c r="P197" s="20">
        <v>8000000</v>
      </c>
      <c r="Q197" s="61">
        <v>8320000</v>
      </c>
      <c r="R197" s="61">
        <v>0</v>
      </c>
      <c r="S197" s="61">
        <v>0</v>
      </c>
      <c r="T197" s="61">
        <v>0</v>
      </c>
      <c r="U197" s="60"/>
      <c r="V197" s="49">
        <f>SUM(P197:T197)</f>
        <v>16320000</v>
      </c>
      <c r="W197" s="49">
        <f t="shared" si="10"/>
        <v>18278400</v>
      </c>
      <c r="X197" s="60"/>
      <c r="Y197" s="21">
        <v>2014</v>
      </c>
      <c r="Z197" s="60"/>
    </row>
    <row r="198" spans="1:26" s="62" customFormat="1" ht="216.75" x14ac:dyDescent="0.2">
      <c r="A198" s="37" t="s">
        <v>555</v>
      </c>
      <c r="B198" s="15" t="s">
        <v>37</v>
      </c>
      <c r="C198" s="18" t="s">
        <v>556</v>
      </c>
      <c r="D198" s="36" t="s">
        <v>557</v>
      </c>
      <c r="E198" s="36" t="s">
        <v>557</v>
      </c>
      <c r="F198" s="36" t="s">
        <v>558</v>
      </c>
      <c r="G198" s="37" t="s">
        <v>69</v>
      </c>
      <c r="H198" s="37">
        <v>100</v>
      </c>
      <c r="I198" s="41" t="s">
        <v>95</v>
      </c>
      <c r="J198" s="18" t="s">
        <v>534</v>
      </c>
      <c r="K198" s="60"/>
      <c r="L198" s="18" t="s">
        <v>559</v>
      </c>
      <c r="M198" s="60"/>
      <c r="N198" s="60"/>
      <c r="O198" s="18"/>
      <c r="P198" s="46">
        <v>100000000</v>
      </c>
      <c r="Q198" s="46">
        <v>100000000</v>
      </c>
      <c r="R198" s="46">
        <v>100000000</v>
      </c>
      <c r="S198" s="63">
        <v>0</v>
      </c>
      <c r="T198" s="63">
        <v>0</v>
      </c>
      <c r="U198" s="64"/>
      <c r="V198" s="49">
        <f>SUM(P198:T198)</f>
        <v>300000000</v>
      </c>
      <c r="W198" s="49">
        <f t="shared" si="10"/>
        <v>336000000.00000006</v>
      </c>
      <c r="X198" s="60"/>
      <c r="Y198" s="21">
        <v>2014</v>
      </c>
      <c r="Z198" s="60"/>
    </row>
    <row r="199" spans="1:26" s="11" customFormat="1" ht="12.75" x14ac:dyDescent="0.25">
      <c r="A199" s="109" t="s">
        <v>560</v>
      </c>
      <c r="B199" s="110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>
        <f t="shared" ref="N199:W199" si="11">SUM(N193:N198)</f>
        <v>0</v>
      </c>
      <c r="O199" s="53">
        <f t="shared" si="11"/>
        <v>43283944</v>
      </c>
      <c r="P199" s="53">
        <f t="shared" si="11"/>
        <v>159671255.21000001</v>
      </c>
      <c r="Q199" s="53">
        <f t="shared" si="11"/>
        <v>158051965.21000001</v>
      </c>
      <c r="R199" s="53">
        <f t="shared" si="11"/>
        <v>100000000</v>
      </c>
      <c r="S199" s="53">
        <f t="shared" si="11"/>
        <v>0</v>
      </c>
      <c r="T199" s="53">
        <f t="shared" si="11"/>
        <v>0</v>
      </c>
      <c r="U199" s="53">
        <f t="shared" si="11"/>
        <v>0</v>
      </c>
      <c r="V199" s="57">
        <f t="shared" si="11"/>
        <v>399837256.42000002</v>
      </c>
      <c r="W199" s="57">
        <f t="shared" si="11"/>
        <v>447817727.19040006</v>
      </c>
      <c r="X199" s="52"/>
      <c r="Y199" s="52"/>
      <c r="Z199" s="52"/>
    </row>
    <row r="200" spans="1:26" s="11" customFormat="1" ht="12.75" x14ac:dyDescent="0.25">
      <c r="A200" s="52" t="s">
        <v>561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>
        <f>SUM(N191:N199)</f>
        <v>15000000</v>
      </c>
      <c r="O200" s="53">
        <f t="shared" ref="O200:U200" si="12">O191+O199</f>
        <v>2793395944</v>
      </c>
      <c r="P200" s="53">
        <f t="shared" si="12"/>
        <v>2894323255.21</v>
      </c>
      <c r="Q200" s="53">
        <f t="shared" si="12"/>
        <v>908051965.21000004</v>
      </c>
      <c r="R200" s="53">
        <f t="shared" si="12"/>
        <v>100000000</v>
      </c>
      <c r="S200" s="53">
        <f t="shared" si="12"/>
        <v>0</v>
      </c>
      <c r="T200" s="53">
        <f t="shared" si="12"/>
        <v>0</v>
      </c>
      <c r="U200" s="53">
        <f t="shared" si="12"/>
        <v>0</v>
      </c>
      <c r="V200" s="57">
        <f>V185+V191+V199</f>
        <v>18796007566.503319</v>
      </c>
      <c r="W200" s="57">
        <f>W185+W191+W199</f>
        <v>21051528474.483723</v>
      </c>
      <c r="X200" s="52"/>
      <c r="Y200" s="52"/>
      <c r="Z200" s="52"/>
    </row>
    <row r="201" spans="1:26" s="8" customFormat="1" ht="12.75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spans="1:26" s="68" customFormat="1" ht="12.75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7"/>
      <c r="W202" s="67"/>
      <c r="X202" s="66"/>
      <c r="Y202" s="66"/>
      <c r="Z202" s="66"/>
    </row>
    <row r="203" spans="1:26" s="69" customFormat="1" ht="12.75" x14ac:dyDescent="0.2">
      <c r="B203" s="70"/>
      <c r="C203" s="70"/>
      <c r="D203" s="70"/>
      <c r="E203" s="70"/>
      <c r="F203" s="70"/>
      <c r="U203" s="71"/>
      <c r="V203" s="72">
        <f>V199+V191</f>
        <v>6649601256.4200001</v>
      </c>
    </row>
    <row r="204" spans="1:26" s="69" customFormat="1" ht="12.75" x14ac:dyDescent="0.2">
      <c r="B204" s="70"/>
      <c r="C204" s="70"/>
      <c r="D204" s="70"/>
      <c r="E204" s="70"/>
      <c r="F204" s="70"/>
      <c r="U204" s="71"/>
      <c r="V204" s="71"/>
      <c r="W204" s="71"/>
    </row>
    <row r="205" spans="1:26" s="69" customFormat="1" ht="12.75" x14ac:dyDescent="0.2">
      <c r="B205" s="73" t="s">
        <v>562</v>
      </c>
      <c r="C205" s="74"/>
      <c r="D205" s="74"/>
      <c r="E205" s="74"/>
      <c r="F205" s="74"/>
      <c r="G205" s="75"/>
      <c r="H205" s="76"/>
      <c r="I205" s="76"/>
      <c r="J205" s="75"/>
      <c r="K205" s="75"/>
      <c r="U205" s="71"/>
      <c r="V205" s="71"/>
    </row>
    <row r="206" spans="1:26" s="69" customFormat="1" ht="12.75" x14ac:dyDescent="0.2">
      <c r="B206" s="73" t="s">
        <v>563</v>
      </c>
      <c r="C206" s="74"/>
      <c r="D206" s="74"/>
      <c r="E206" s="74"/>
      <c r="F206" s="74"/>
      <c r="G206" s="75"/>
      <c r="H206" s="76"/>
      <c r="I206" s="76"/>
      <c r="J206" s="75"/>
      <c r="K206" s="75"/>
      <c r="U206" s="71"/>
      <c r="V206" s="71"/>
    </row>
    <row r="207" spans="1:26" s="69" customFormat="1" ht="12.75" x14ac:dyDescent="0.2">
      <c r="B207" s="69" t="s">
        <v>564</v>
      </c>
      <c r="C207" s="77"/>
      <c r="D207" s="77"/>
      <c r="E207" s="70"/>
      <c r="F207" s="70"/>
      <c r="H207" s="78"/>
      <c r="I207" s="78"/>
      <c r="J207" s="78"/>
      <c r="K207" s="78"/>
      <c r="U207" s="71"/>
      <c r="V207" s="71"/>
      <c r="X207" s="69" t="s">
        <v>604</v>
      </c>
      <c r="Y207" s="69" t="s">
        <v>605</v>
      </c>
    </row>
    <row r="208" spans="1:26" s="69" customFormat="1" ht="12.75" x14ac:dyDescent="0.2">
      <c r="B208" s="69" t="s">
        <v>565</v>
      </c>
      <c r="C208" s="70"/>
      <c r="D208" s="70"/>
      <c r="E208" s="70"/>
      <c r="F208" s="70"/>
      <c r="U208" s="71"/>
      <c r="V208" s="71"/>
      <c r="Y208" s="69" t="s">
        <v>606</v>
      </c>
    </row>
    <row r="209" spans="1:25" s="69" customFormat="1" ht="12.75" x14ac:dyDescent="0.2">
      <c r="A209" s="76"/>
      <c r="B209" s="69" t="s">
        <v>566</v>
      </c>
      <c r="C209" s="79"/>
      <c r="D209" s="79"/>
      <c r="E209" s="79"/>
      <c r="F209" s="79"/>
      <c r="G209" s="76"/>
      <c r="H209" s="76"/>
      <c r="I209" s="76"/>
      <c r="J209" s="76"/>
      <c r="K209" s="76"/>
      <c r="U209" s="71"/>
      <c r="V209" s="71"/>
      <c r="Y209" s="69" t="s">
        <v>607</v>
      </c>
    </row>
    <row r="210" spans="1:25" s="69" customFormat="1" ht="12.75" x14ac:dyDescent="0.2">
      <c r="B210" s="80" t="s">
        <v>567</v>
      </c>
      <c r="C210" s="81"/>
      <c r="D210" s="81"/>
      <c r="E210" s="81"/>
      <c r="F210" s="81"/>
      <c r="G210" s="76"/>
      <c r="H210" s="76"/>
      <c r="I210" s="76"/>
      <c r="J210" s="76"/>
      <c r="K210" s="76"/>
      <c r="U210" s="71"/>
      <c r="V210" s="71"/>
      <c r="W210" s="71"/>
    </row>
    <row r="211" spans="1:25" s="69" customFormat="1" ht="12.75" x14ac:dyDescent="0.2">
      <c r="B211" s="80"/>
      <c r="C211" s="81"/>
      <c r="D211" s="81"/>
      <c r="E211" s="81"/>
      <c r="F211" s="81"/>
      <c r="G211" s="76"/>
      <c r="H211" s="76"/>
      <c r="I211" s="76"/>
      <c r="J211" s="76"/>
      <c r="K211" s="76"/>
      <c r="U211" s="71"/>
      <c r="V211" s="71"/>
    </row>
    <row r="212" spans="1:25" s="69" customFormat="1" ht="25.5" x14ac:dyDescent="0.2">
      <c r="A212" s="77">
        <v>1</v>
      </c>
      <c r="B212" s="82" t="s">
        <v>568</v>
      </c>
      <c r="C212" s="83"/>
      <c r="D212" s="83"/>
      <c r="E212" s="83"/>
      <c r="F212" s="83"/>
      <c r="G212" s="82"/>
      <c r="H212" s="82"/>
      <c r="I212" s="82"/>
      <c r="J212" s="82"/>
      <c r="K212" s="82"/>
      <c r="U212" s="71"/>
      <c r="V212" s="71"/>
    </row>
    <row r="213" spans="1:25" s="69" customFormat="1" ht="12.75" x14ac:dyDescent="0.2">
      <c r="A213" s="77"/>
      <c r="B213" s="84" t="s">
        <v>569</v>
      </c>
      <c r="C213" s="83"/>
      <c r="D213" s="83"/>
      <c r="E213" s="83"/>
      <c r="F213" s="83"/>
      <c r="G213" s="82"/>
      <c r="H213" s="82"/>
      <c r="I213" s="82"/>
      <c r="J213" s="82"/>
      <c r="K213" s="82"/>
      <c r="T213" s="69" t="s">
        <v>570</v>
      </c>
      <c r="U213" s="71"/>
      <c r="V213" s="71"/>
    </row>
    <row r="214" spans="1:25" s="69" customFormat="1" ht="12.75" x14ac:dyDescent="0.2">
      <c r="A214" s="77"/>
      <c r="B214" s="85" t="s">
        <v>571</v>
      </c>
      <c r="C214" s="83"/>
      <c r="D214" s="83"/>
      <c r="E214" s="83"/>
      <c r="F214" s="83"/>
      <c r="G214" s="82"/>
      <c r="H214" s="82"/>
      <c r="I214" s="82"/>
      <c r="J214" s="82"/>
      <c r="K214" s="82"/>
      <c r="U214" s="71"/>
      <c r="V214" s="71"/>
    </row>
    <row r="215" spans="1:25" s="69" customFormat="1" ht="12.75" x14ac:dyDescent="0.2">
      <c r="A215" s="77"/>
      <c r="B215" s="86" t="s">
        <v>572</v>
      </c>
      <c r="C215" s="83"/>
      <c r="D215" s="83"/>
      <c r="E215" s="83"/>
      <c r="F215" s="83"/>
      <c r="G215" s="87"/>
      <c r="H215" s="87"/>
      <c r="I215" s="87"/>
      <c r="J215" s="87"/>
      <c r="K215" s="87"/>
      <c r="U215" s="71"/>
      <c r="V215" s="71"/>
    </row>
    <row r="216" spans="1:25" s="69" customFormat="1" ht="12.75" x14ac:dyDescent="0.2">
      <c r="A216" s="77"/>
      <c r="B216" s="88" t="s">
        <v>573</v>
      </c>
      <c r="C216" s="83"/>
      <c r="D216" s="83"/>
      <c r="E216" s="83"/>
      <c r="F216" s="83"/>
      <c r="G216" s="87"/>
      <c r="H216" s="87"/>
      <c r="I216" s="87"/>
      <c r="J216" s="87"/>
      <c r="K216" s="87"/>
      <c r="U216" s="71"/>
      <c r="V216" s="71"/>
    </row>
    <row r="217" spans="1:25" s="69" customFormat="1" ht="12.75" x14ac:dyDescent="0.2">
      <c r="A217" s="77"/>
      <c r="B217" s="88" t="s">
        <v>574</v>
      </c>
      <c r="C217" s="83"/>
      <c r="D217" s="83"/>
      <c r="E217" s="83"/>
      <c r="F217" s="83"/>
      <c r="G217" s="87"/>
      <c r="H217" s="87"/>
      <c r="I217" s="87"/>
      <c r="J217" s="87"/>
      <c r="K217" s="87"/>
      <c r="U217" s="71"/>
      <c r="V217" s="71"/>
    </row>
    <row r="218" spans="1:25" s="69" customFormat="1" ht="12.75" x14ac:dyDescent="0.2">
      <c r="A218" s="77"/>
      <c r="B218" s="85" t="s">
        <v>575</v>
      </c>
      <c r="C218" s="83"/>
      <c r="D218" s="83"/>
      <c r="E218" s="83"/>
      <c r="F218" s="83"/>
      <c r="G218" s="82"/>
      <c r="H218" s="82"/>
      <c r="I218" s="82"/>
      <c r="J218" s="82"/>
      <c r="K218" s="82"/>
      <c r="U218" s="71"/>
      <c r="V218" s="71"/>
    </row>
    <row r="219" spans="1:25" s="69" customFormat="1" ht="12.75" x14ac:dyDescent="0.2">
      <c r="A219" s="76"/>
      <c r="B219" s="76" t="s">
        <v>576</v>
      </c>
      <c r="C219" s="89"/>
      <c r="D219" s="89"/>
      <c r="E219" s="89"/>
      <c r="F219" s="89"/>
      <c r="G219" s="90"/>
      <c r="H219" s="90"/>
      <c r="I219" s="90"/>
      <c r="J219" s="90"/>
      <c r="K219" s="90"/>
    </row>
    <row r="220" spans="1:25" s="69" customFormat="1" ht="12.75" x14ac:dyDescent="0.2">
      <c r="A220" s="76"/>
      <c r="B220" s="73" t="s">
        <v>577</v>
      </c>
      <c r="C220" s="74"/>
      <c r="D220" s="74"/>
      <c r="E220" s="74"/>
      <c r="F220" s="74"/>
      <c r="G220" s="75"/>
      <c r="H220" s="75"/>
      <c r="I220" s="75"/>
      <c r="J220" s="75"/>
      <c r="K220" s="75"/>
    </row>
    <row r="221" spans="1:25" s="69" customFormat="1" ht="12.75" x14ac:dyDescent="0.2">
      <c r="A221" s="76"/>
      <c r="B221" s="4" t="s">
        <v>578</v>
      </c>
      <c r="C221" s="74"/>
      <c r="D221" s="74"/>
      <c r="E221" s="74"/>
      <c r="F221" s="74"/>
      <c r="G221" s="91"/>
      <c r="H221" s="91"/>
      <c r="I221" s="91"/>
      <c r="J221" s="91"/>
      <c r="K221" s="91"/>
    </row>
    <row r="222" spans="1:25" s="69" customFormat="1" ht="12.75" x14ac:dyDescent="0.2">
      <c r="A222" s="76"/>
      <c r="B222" s="4" t="s">
        <v>579</v>
      </c>
      <c r="C222" s="74"/>
      <c r="D222" s="74"/>
      <c r="E222" s="74"/>
      <c r="F222" s="74"/>
      <c r="G222" s="91"/>
      <c r="H222" s="91"/>
      <c r="I222" s="91"/>
      <c r="J222" s="91"/>
      <c r="K222" s="91"/>
    </row>
    <row r="223" spans="1:25" s="69" customFormat="1" ht="12.75" x14ac:dyDescent="0.2">
      <c r="A223" s="76"/>
      <c r="B223" s="4" t="s">
        <v>580</v>
      </c>
      <c r="C223" s="74"/>
      <c r="D223" s="74"/>
      <c r="E223" s="74"/>
      <c r="F223" s="74"/>
      <c r="G223" s="91"/>
      <c r="H223" s="91"/>
      <c r="I223" s="91"/>
      <c r="J223" s="91"/>
      <c r="K223" s="91"/>
    </row>
    <row r="224" spans="1:25" s="69" customFormat="1" ht="12.75" x14ac:dyDescent="0.2">
      <c r="A224" s="76"/>
      <c r="B224" s="73" t="s">
        <v>581</v>
      </c>
      <c r="C224" s="74"/>
      <c r="D224" s="74"/>
      <c r="E224" s="74"/>
      <c r="F224" s="74"/>
      <c r="G224" s="75"/>
      <c r="H224" s="75"/>
      <c r="I224" s="75"/>
      <c r="J224" s="75"/>
      <c r="K224" s="75"/>
    </row>
    <row r="225" spans="1:11" s="69" customFormat="1" ht="12.75" x14ac:dyDescent="0.2">
      <c r="A225" s="76"/>
      <c r="B225" s="92" t="s">
        <v>582</v>
      </c>
      <c r="C225" s="93"/>
      <c r="D225" s="93"/>
      <c r="E225" s="93"/>
      <c r="F225" s="93"/>
      <c r="G225" s="92"/>
      <c r="H225" s="92"/>
      <c r="I225" s="92"/>
      <c r="J225" s="92"/>
      <c r="K225" s="92"/>
    </row>
    <row r="226" spans="1:11" s="69" customFormat="1" ht="12.75" x14ac:dyDescent="0.2">
      <c r="A226" s="77">
        <v>2</v>
      </c>
      <c r="B226" s="86" t="s">
        <v>583</v>
      </c>
      <c r="C226" s="70"/>
      <c r="D226" s="70"/>
      <c r="E226" s="70"/>
      <c r="F226" s="70"/>
    </row>
    <row r="227" spans="1:11" s="69" customFormat="1" ht="12.75" x14ac:dyDescent="0.2">
      <c r="A227" s="77">
        <v>3</v>
      </c>
      <c r="B227" s="86" t="s">
        <v>584</v>
      </c>
      <c r="C227" s="70"/>
      <c r="D227" s="70"/>
      <c r="E227" s="70"/>
      <c r="F227" s="70"/>
    </row>
    <row r="228" spans="1:11" s="69" customFormat="1" ht="12.75" x14ac:dyDescent="0.2">
      <c r="A228" s="77">
        <v>4</v>
      </c>
      <c r="B228" s="86" t="s">
        <v>585</v>
      </c>
      <c r="C228" s="70"/>
      <c r="D228" s="70"/>
      <c r="E228" s="70"/>
      <c r="F228" s="70"/>
    </row>
    <row r="229" spans="1:11" s="69" customFormat="1" ht="12.75" x14ac:dyDescent="0.2">
      <c r="A229" s="77">
        <v>5</v>
      </c>
      <c r="B229" s="86" t="s">
        <v>585</v>
      </c>
      <c r="C229" s="83"/>
      <c r="D229" s="83"/>
      <c r="E229" s="83"/>
      <c r="F229" s="83"/>
      <c r="G229" s="82"/>
      <c r="H229" s="82"/>
      <c r="I229" s="82"/>
      <c r="J229" s="82"/>
      <c r="K229" s="82"/>
    </row>
    <row r="230" spans="1:11" s="69" customFormat="1" ht="12.75" x14ac:dyDescent="0.2">
      <c r="A230" s="77">
        <v>6</v>
      </c>
      <c r="B230" s="85" t="s">
        <v>586</v>
      </c>
      <c r="C230" s="83"/>
      <c r="D230" s="83"/>
      <c r="E230" s="83"/>
      <c r="F230" s="83"/>
      <c r="G230" s="82"/>
      <c r="H230" s="82"/>
      <c r="I230" s="82"/>
      <c r="J230" s="82"/>
      <c r="K230" s="82"/>
    </row>
    <row r="231" spans="1:11" s="69" customFormat="1" ht="12.75" x14ac:dyDescent="0.2">
      <c r="A231" s="77">
        <v>7</v>
      </c>
      <c r="B231" s="86" t="s">
        <v>587</v>
      </c>
      <c r="C231" s="70"/>
      <c r="D231" s="70"/>
      <c r="E231" s="70"/>
      <c r="F231" s="70"/>
    </row>
    <row r="232" spans="1:11" s="69" customFormat="1" ht="12.75" x14ac:dyDescent="0.2">
      <c r="A232" s="77">
        <v>8</v>
      </c>
      <c r="B232" s="86" t="s">
        <v>588</v>
      </c>
      <c r="C232" s="70"/>
      <c r="D232" s="70"/>
      <c r="E232" s="70"/>
      <c r="F232" s="70"/>
    </row>
    <row r="233" spans="1:11" s="69" customFormat="1" ht="12.75" x14ac:dyDescent="0.2">
      <c r="A233" s="77">
        <v>9</v>
      </c>
      <c r="B233" s="86" t="s">
        <v>589</v>
      </c>
      <c r="C233" s="70"/>
      <c r="D233" s="70"/>
      <c r="E233" s="70"/>
      <c r="F233" s="70"/>
    </row>
    <row r="234" spans="1:11" s="69" customFormat="1" ht="12.75" x14ac:dyDescent="0.2">
      <c r="A234" s="77">
        <v>10</v>
      </c>
      <c r="B234" s="86" t="s">
        <v>590</v>
      </c>
      <c r="C234" s="70"/>
      <c r="D234" s="70"/>
      <c r="E234" s="70"/>
      <c r="F234" s="70"/>
    </row>
    <row r="235" spans="1:11" s="69" customFormat="1" ht="12.75" x14ac:dyDescent="0.2">
      <c r="A235" s="77">
        <v>11</v>
      </c>
      <c r="B235" s="85" t="s">
        <v>591</v>
      </c>
      <c r="C235" s="83"/>
      <c r="D235" s="83"/>
      <c r="E235" s="83"/>
      <c r="F235" s="83"/>
      <c r="G235" s="82"/>
      <c r="H235" s="82"/>
      <c r="I235" s="82"/>
      <c r="J235" s="82"/>
      <c r="K235" s="82"/>
    </row>
    <row r="236" spans="1:11" s="69" customFormat="1" ht="12.75" x14ac:dyDescent="0.2">
      <c r="A236" s="77">
        <v>12</v>
      </c>
      <c r="B236" s="85" t="s">
        <v>592</v>
      </c>
      <c r="C236" s="83"/>
      <c r="D236" s="83"/>
      <c r="E236" s="83"/>
      <c r="F236" s="83"/>
      <c r="G236" s="82"/>
      <c r="H236" s="82"/>
      <c r="I236" s="82"/>
      <c r="J236" s="82"/>
      <c r="K236" s="82"/>
    </row>
    <row r="237" spans="1:11" s="69" customFormat="1" ht="12.75" x14ac:dyDescent="0.2">
      <c r="A237" s="77"/>
      <c r="B237" s="85"/>
      <c r="C237" s="83"/>
      <c r="D237" s="83"/>
      <c r="E237" s="83"/>
      <c r="F237" s="83"/>
      <c r="G237" s="82"/>
      <c r="H237" s="82"/>
      <c r="I237" s="82"/>
      <c r="J237" s="82"/>
      <c r="K237" s="82"/>
    </row>
    <row r="238" spans="1:11" s="69" customFormat="1" ht="14.25" x14ac:dyDescent="0.2">
      <c r="A238" s="77">
        <v>13</v>
      </c>
      <c r="B238" s="85" t="s">
        <v>593</v>
      </c>
      <c r="C238" s="83"/>
      <c r="D238" s="83"/>
      <c r="E238" s="83"/>
      <c r="F238" s="83"/>
      <c r="G238" s="82"/>
      <c r="H238" s="82"/>
      <c r="I238" s="82"/>
      <c r="J238" s="82"/>
      <c r="K238" s="82"/>
    </row>
    <row r="239" spans="1:11" s="69" customFormat="1" ht="12.75" x14ac:dyDescent="0.2">
      <c r="A239" s="94">
        <v>14</v>
      </c>
      <c r="B239" s="85" t="s">
        <v>594</v>
      </c>
      <c r="C239" s="83"/>
      <c r="D239" s="83"/>
      <c r="E239" s="83"/>
      <c r="F239" s="83"/>
      <c r="G239" s="82"/>
      <c r="H239" s="82"/>
      <c r="I239" s="82"/>
      <c r="J239" s="82"/>
      <c r="K239" s="82"/>
    </row>
    <row r="240" spans="1:11" s="69" customFormat="1" ht="12.75" x14ac:dyDescent="0.2">
      <c r="A240" s="77">
        <v>15</v>
      </c>
      <c r="B240" s="85" t="s">
        <v>595</v>
      </c>
      <c r="C240" s="83"/>
      <c r="D240" s="83"/>
      <c r="E240" s="83"/>
      <c r="F240" s="83"/>
      <c r="G240" s="82"/>
      <c r="H240" s="82"/>
      <c r="I240" s="82"/>
      <c r="J240" s="82"/>
      <c r="K240" s="82"/>
    </row>
    <row r="241" spans="1:22" s="69" customFormat="1" ht="12.75" x14ac:dyDescent="0.2">
      <c r="A241" s="77">
        <v>16</v>
      </c>
      <c r="B241" s="86" t="s">
        <v>596</v>
      </c>
      <c r="C241" s="70"/>
      <c r="D241" s="70"/>
      <c r="E241" s="70"/>
      <c r="F241" s="70"/>
    </row>
    <row r="242" spans="1:22" s="69" customFormat="1" ht="12.75" x14ac:dyDescent="0.2">
      <c r="A242" s="77">
        <v>17</v>
      </c>
      <c r="B242" s="86" t="s">
        <v>597</v>
      </c>
      <c r="C242" s="70"/>
      <c r="D242" s="70"/>
      <c r="E242" s="70"/>
      <c r="F242" s="70"/>
    </row>
    <row r="243" spans="1:22" s="69" customFormat="1" ht="12.75" x14ac:dyDescent="0.2">
      <c r="A243" s="77">
        <v>18</v>
      </c>
      <c r="B243" s="86" t="s">
        <v>598</v>
      </c>
      <c r="C243" s="70"/>
      <c r="D243" s="70"/>
      <c r="E243" s="70"/>
      <c r="F243" s="70"/>
    </row>
    <row r="244" spans="1:22" s="69" customFormat="1" ht="12.75" x14ac:dyDescent="0.2">
      <c r="A244" s="77">
        <v>19</v>
      </c>
      <c r="B244" s="86" t="s">
        <v>599</v>
      </c>
      <c r="C244" s="70"/>
      <c r="D244" s="70"/>
      <c r="E244" s="70"/>
      <c r="F244" s="70"/>
    </row>
    <row r="245" spans="1:22" s="69" customFormat="1" ht="12.75" x14ac:dyDescent="0.2">
      <c r="A245" s="77">
        <v>20.21</v>
      </c>
      <c r="B245" s="86" t="s">
        <v>600</v>
      </c>
      <c r="C245" s="70"/>
      <c r="D245" s="70"/>
      <c r="E245" s="70"/>
      <c r="F245" s="70"/>
    </row>
    <row r="246" spans="1:22" s="69" customFormat="1" ht="12.75" x14ac:dyDescent="0.2">
      <c r="A246" s="77">
        <v>22</v>
      </c>
      <c r="B246" s="86" t="s">
        <v>601</v>
      </c>
      <c r="C246" s="70"/>
      <c r="D246" s="70"/>
      <c r="E246" s="70"/>
      <c r="F246" s="70"/>
    </row>
    <row r="247" spans="1:22" s="69" customFormat="1" ht="12.75" x14ac:dyDescent="0.2">
      <c r="A247" s="77">
        <v>23</v>
      </c>
      <c r="B247" s="85" t="s">
        <v>602</v>
      </c>
      <c r="C247" s="83"/>
      <c r="D247" s="83"/>
      <c r="E247" s="83"/>
      <c r="F247" s="83"/>
      <c r="G247" s="82"/>
      <c r="H247" s="82"/>
      <c r="I247" s="82"/>
      <c r="J247" s="82"/>
      <c r="K247" s="82"/>
    </row>
    <row r="248" spans="1:22" s="69" customFormat="1" ht="12.75" x14ac:dyDescent="0.2">
      <c r="A248" s="77">
        <v>24</v>
      </c>
      <c r="B248" s="86" t="s">
        <v>603</v>
      </c>
      <c r="C248" s="70"/>
      <c r="D248" s="70"/>
      <c r="E248" s="70"/>
      <c r="F248" s="70"/>
    </row>
    <row r="249" spans="1:22" s="69" customFormat="1" ht="12.75" x14ac:dyDescent="0.2">
      <c r="A249" s="77"/>
      <c r="B249" s="86"/>
      <c r="C249" s="70"/>
      <c r="D249" s="70"/>
      <c r="E249" s="70"/>
      <c r="F249" s="70"/>
    </row>
    <row r="250" spans="1:22" s="69" customFormat="1" ht="12.75" x14ac:dyDescent="0.2">
      <c r="B250" s="95"/>
      <c r="C250" s="96"/>
      <c r="D250" s="96"/>
      <c r="E250" s="96"/>
      <c r="F250" s="96"/>
      <c r="G250" s="97"/>
      <c r="H250" s="97"/>
      <c r="I250" s="97"/>
      <c r="J250" s="97"/>
      <c r="K250" s="97"/>
    </row>
    <row r="251" spans="1:22" s="69" customFormat="1" ht="12.75" x14ac:dyDescent="0.2">
      <c r="B251" s="70"/>
      <c r="C251" s="70"/>
      <c r="D251" s="70"/>
      <c r="E251" s="70"/>
      <c r="F251" s="70"/>
      <c r="U251" s="71"/>
      <c r="V251" s="71"/>
    </row>
    <row r="252" spans="1:22" s="69" customFormat="1" ht="12.75" x14ac:dyDescent="0.2">
      <c r="B252" s="70"/>
      <c r="C252" s="70"/>
      <c r="D252" s="70"/>
      <c r="E252" s="70"/>
      <c r="F252" s="70"/>
      <c r="U252" s="71"/>
      <c r="V252" s="71"/>
    </row>
  </sheetData>
  <autoFilter ref="B14:Z201"/>
  <mergeCells count="24">
    <mergeCell ref="L1:W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Y11:Y12"/>
    <mergeCell ref="Z11:Z12"/>
    <mergeCell ref="N13:S13"/>
    <mergeCell ref="J11:J12"/>
    <mergeCell ref="K11:K12"/>
    <mergeCell ref="L11:L12"/>
    <mergeCell ref="M11:M12"/>
    <mergeCell ref="N11:T11"/>
    <mergeCell ref="U11:U12"/>
    <mergeCell ref="A191:B191"/>
    <mergeCell ref="A199:B199"/>
    <mergeCell ref="V11:V12"/>
    <mergeCell ref="W11:W12"/>
    <mergeCell ref="X11:X12"/>
  </mergeCells>
  <pageMargins left="0.39370078740157483" right="0.19685039370078741" top="0.39370078740157483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5 измен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2014-05-16T05:08:32Z</dcterms:modified>
</cp:coreProperties>
</file>