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Kadyrov\Desktop\"/>
    </mc:Choice>
  </mc:AlternateContent>
  <bookViews>
    <workbookView xWindow="0" yWindow="0" windowWidth="28800" windowHeight="11835"/>
  </bookViews>
  <sheets>
    <sheet name="№86 новая форма" sheetId="4" r:id="rId1"/>
    <sheet name="№86 старая форма" sheetId="5"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'№86 новая форма'!$A$7:$BV$40</definedName>
    <definedName name="_xlnm._FilterDatabase" localSheetId="1" hidden="1">'№86 старая форма'!$A$6:$HT$95</definedName>
    <definedName name="атр">'[1]Атрибуты товара'!$A$4:$A$535</definedName>
    <definedName name="атрибут" localSheetId="0">'[2]Атрибуты товар'!$A$3:$A$534</definedName>
    <definedName name="атрибут" localSheetId="1">#REF!</definedName>
    <definedName name="ЕИ" localSheetId="0">'[3]Справочник единиц измерения'!$B$3:$B$45</definedName>
    <definedName name="Инкотермс">'[3]Справочник Инкотермс'!$A$4:$A$14</definedName>
    <definedName name="ллл">'[4]Справочник Инкотермс'!$A$4:$A$14</definedName>
    <definedName name="НДС">'[5]Признак НДС'!$B$3:$B$4</definedName>
    <definedName name="_xlnm.Print_Area" localSheetId="0">'№86 новая форма'!$A$1:$BQ$40</definedName>
    <definedName name="_xlnm.Print_Area" localSheetId="1">'№86 старая форма'!$A$1:$AX$95</definedName>
    <definedName name="ооо">'[4]Способы закупок'!$A$4:$A$11</definedName>
    <definedName name="осн">#REF!</definedName>
    <definedName name="основания150">'[6]Основание из одного источника'!$A$3:$A$60</definedName>
    <definedName name="Приоритет_закупок">#REF!</definedName>
    <definedName name="Способ_закупок">#REF!</definedName>
    <definedName name="Тип_дней">'[4]Тип дней'!$B$2:$B$3</definedName>
  </definedNames>
  <calcPr calcId="152511"/>
</workbook>
</file>

<file path=xl/calcChain.xml><?xml version="1.0" encoding="utf-8"?>
<calcChain xmlns="http://schemas.openxmlformats.org/spreadsheetml/2006/main">
  <c r="AS83" i="5" l="1"/>
  <c r="AT48" i="5"/>
  <c r="AT49" i="5"/>
  <c r="AT50" i="5"/>
  <c r="AT51" i="5"/>
  <c r="AT52" i="5"/>
  <c r="AT53" i="5"/>
  <c r="AT54" i="5"/>
  <c r="AT55" i="5"/>
  <c r="AT56" i="5"/>
  <c r="AT57" i="5"/>
  <c r="AT58" i="5"/>
  <c r="AT59" i="5"/>
  <c r="AT60" i="5"/>
  <c r="AT61" i="5"/>
  <c r="AT62" i="5"/>
  <c r="AT63" i="5"/>
  <c r="AT64" i="5"/>
  <c r="AT65" i="5"/>
  <c r="AT66" i="5"/>
  <c r="AT67" i="5"/>
  <c r="AT68" i="5"/>
  <c r="AT69" i="5"/>
  <c r="AT70" i="5"/>
  <c r="AT71" i="5"/>
  <c r="AT72" i="5"/>
  <c r="AT73" i="5"/>
  <c r="AT74" i="5"/>
  <c r="AT75" i="5"/>
  <c r="AT76" i="5"/>
  <c r="AT77" i="5"/>
  <c r="AT78" i="5"/>
  <c r="AT79" i="5"/>
  <c r="AT80" i="5"/>
  <c r="AT81" i="5"/>
  <c r="AT82"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T44" i="5"/>
  <c r="AT36" i="5" l="1"/>
  <c r="AT14" i="5" l="1"/>
  <c r="BC39" i="4" l="1"/>
  <c r="BC47" i="4"/>
  <c r="BC29" i="4"/>
  <c r="BD23" i="4"/>
  <c r="BC23" i="4"/>
  <c r="AJ23" i="4"/>
  <c r="AG23" i="4"/>
  <c r="AF23" i="4"/>
  <c r="AG39" i="4"/>
  <c r="AF39" i="4"/>
  <c r="AK23" i="4" l="1"/>
  <c r="BC22" i="4"/>
  <c r="BD22" i="4" s="1"/>
  <c r="AK22" i="4"/>
  <c r="AG22" i="4"/>
  <c r="BC21" i="4"/>
  <c r="BD21" i="4" s="1"/>
  <c r="AK21" i="4"/>
  <c r="AG21" i="4"/>
  <c r="BD39" i="4"/>
  <c r="AZ38" i="4"/>
  <c r="AV38" i="4"/>
  <c r="AW38" i="4" s="1"/>
  <c r="AR38" i="4"/>
  <c r="AS38" i="4" s="1"/>
  <c r="AO38" i="4"/>
  <c r="AN38" i="4"/>
  <c r="AK38" i="4"/>
  <c r="AG38" i="4"/>
  <c r="BC38" i="4" l="1"/>
  <c r="BD38" i="4" s="1"/>
  <c r="BA38" i="4"/>
  <c r="AG27" i="4" l="1"/>
  <c r="AG26" i="4"/>
  <c r="AS40" i="5" l="1"/>
  <c r="AS45" i="5" s="1"/>
  <c r="AS41" i="5"/>
  <c r="AH47" i="4"/>
  <c r="AI47" i="4"/>
  <c r="AL47" i="4"/>
  <c r="AM47" i="4"/>
  <c r="AP47" i="4"/>
  <c r="AQ47" i="4"/>
  <c r="AT47" i="4"/>
  <c r="AU47" i="4"/>
  <c r="AX47" i="4"/>
  <c r="AY47" i="4"/>
  <c r="BB47" i="4"/>
  <c r="AF47" i="4"/>
  <c r="AH39" i="4"/>
  <c r="AI39" i="4"/>
  <c r="AJ39" i="4"/>
  <c r="AL39" i="4"/>
  <c r="AM39" i="4"/>
  <c r="AN39" i="4"/>
  <c r="AP39" i="4"/>
  <c r="AQ39" i="4"/>
  <c r="AT39" i="4"/>
  <c r="AU39" i="4"/>
  <c r="AX39" i="4"/>
  <c r="AY39" i="4"/>
  <c r="BB39" i="4"/>
  <c r="AH23" i="4"/>
  <c r="AI23" i="4"/>
  <c r="AL23" i="4"/>
  <c r="AM23" i="4"/>
  <c r="AN23" i="4"/>
  <c r="AO23" i="4"/>
  <c r="AP23" i="4"/>
  <c r="AQ23" i="4"/>
  <c r="AR23" i="4"/>
  <c r="AS23" i="4"/>
  <c r="AT23" i="4"/>
  <c r="AU23" i="4"/>
  <c r="AV23" i="4"/>
  <c r="AW23" i="4"/>
  <c r="AX23" i="4"/>
  <c r="AY23" i="4"/>
  <c r="AZ23" i="4"/>
  <c r="BA23" i="4"/>
  <c r="BB23" i="4"/>
  <c r="AH29" i="4"/>
  <c r="AI29" i="4"/>
  <c r="AJ29" i="4"/>
  <c r="AL29" i="4"/>
  <c r="AM29" i="4"/>
  <c r="AN29" i="4"/>
  <c r="AO29" i="4"/>
  <c r="AP29" i="4"/>
  <c r="AQ29" i="4"/>
  <c r="AR29" i="4"/>
  <c r="AS29" i="4"/>
  <c r="AT29" i="4"/>
  <c r="AU29" i="4"/>
  <c r="AV29" i="4"/>
  <c r="AW29" i="4"/>
  <c r="AX29" i="4"/>
  <c r="AY29" i="4"/>
  <c r="AZ29" i="4"/>
  <c r="BA29" i="4"/>
  <c r="BB29" i="4"/>
  <c r="AK28" i="4" l="1"/>
  <c r="AF28" i="4"/>
  <c r="BC27" i="4"/>
  <c r="BD27" i="4" s="1"/>
  <c r="AK27" i="4"/>
  <c r="BC26" i="4"/>
  <c r="BD26" i="4" s="1"/>
  <c r="AK26" i="4"/>
  <c r="BC25" i="4"/>
  <c r="AK25" i="4"/>
  <c r="AK29" i="4" s="1"/>
  <c r="AG25" i="4"/>
  <c r="AF18" i="4"/>
  <c r="BC17" i="4"/>
  <c r="BD17" i="4" s="1"/>
  <c r="AK17" i="4"/>
  <c r="AG17" i="4"/>
  <c r="BC16" i="4"/>
  <c r="BD16" i="4" s="1"/>
  <c r="AK16" i="4"/>
  <c r="AG16" i="4"/>
  <c r="BC15" i="4"/>
  <c r="AK15" i="4"/>
  <c r="AG15" i="4"/>
  <c r="AG18" i="4" l="1"/>
  <c r="BC18" i="4"/>
  <c r="BD18" i="4" s="1"/>
  <c r="BD25" i="4"/>
  <c r="BC28" i="4"/>
  <c r="BD28" i="4" s="1"/>
  <c r="AF29" i="4"/>
  <c r="BD15" i="4"/>
  <c r="AG28" i="4"/>
  <c r="AG29" i="4" s="1"/>
  <c r="BD29" i="4" l="1"/>
  <c r="AZ46" i="4"/>
  <c r="BA46" i="4" s="1"/>
  <c r="AV46" i="4"/>
  <c r="AW46" i="4" s="1"/>
  <c r="AR46" i="4"/>
  <c r="AS46" i="4" s="1"/>
  <c r="AN46" i="4"/>
  <c r="AO46" i="4" s="1"/>
  <c r="AJ46" i="4"/>
  <c r="AK46" i="4" s="1"/>
  <c r="AG46" i="4"/>
  <c r="BC45" i="4"/>
  <c r="BD45" i="4" s="1"/>
  <c r="AG45" i="4"/>
  <c r="AN44" i="4"/>
  <c r="AJ44" i="4"/>
  <c r="AG44" i="4"/>
  <c r="AZ43" i="4"/>
  <c r="AV43" i="4"/>
  <c r="AW43" i="4" s="1"/>
  <c r="AR43" i="4"/>
  <c r="AS43" i="4" s="1"/>
  <c r="AN43" i="4"/>
  <c r="AO43" i="4" s="1"/>
  <c r="AJ43" i="4"/>
  <c r="AK43" i="4" s="1"/>
  <c r="AG43" i="4"/>
  <c r="AZ42" i="4"/>
  <c r="AV42" i="4"/>
  <c r="AR42" i="4"/>
  <c r="AN42" i="4"/>
  <c r="AO42" i="4" s="1"/>
  <c r="AJ42" i="4"/>
  <c r="AK42" i="4" s="1"/>
  <c r="AG42" i="4"/>
  <c r="AN41" i="4"/>
  <c r="AN47" i="4" s="1"/>
  <c r="AJ41" i="4"/>
  <c r="AZ37" i="4"/>
  <c r="BA37" i="4" s="1"/>
  <c r="AV37" i="4"/>
  <c r="AR37" i="4"/>
  <c r="AS37" i="4" s="1"/>
  <c r="AO37" i="4"/>
  <c r="AK37" i="4"/>
  <c r="AG37" i="4"/>
  <c r="BC36" i="4"/>
  <c r="BD36" i="4" s="1"/>
  <c r="AG36" i="4"/>
  <c r="BC35" i="4"/>
  <c r="BD35" i="4" s="1"/>
  <c r="AG35" i="4"/>
  <c r="AZ34" i="4"/>
  <c r="BA34" i="4" s="1"/>
  <c r="AV34" i="4"/>
  <c r="AR34" i="4"/>
  <c r="AS34" i="4" s="1"/>
  <c r="AO34" i="4"/>
  <c r="AK34" i="4"/>
  <c r="AG34" i="4"/>
  <c r="AZ33" i="4"/>
  <c r="AV33" i="4"/>
  <c r="AR33" i="4"/>
  <c r="AO33" i="4"/>
  <c r="AK33" i="4"/>
  <c r="AG33" i="4"/>
  <c r="BC32" i="4"/>
  <c r="AO32" i="4"/>
  <c r="AO39" i="4" s="1"/>
  <c r="AK32" i="4"/>
  <c r="AS42" i="4" l="1"/>
  <c r="AS47" i="4" s="1"/>
  <c r="AR47" i="4"/>
  <c r="AW33" i="4"/>
  <c r="AV39" i="4"/>
  <c r="AG47" i="4"/>
  <c r="AW42" i="4"/>
  <c r="AW47" i="4" s="1"/>
  <c r="AV47" i="4"/>
  <c r="BD32" i="4"/>
  <c r="AK39" i="4"/>
  <c r="BA33" i="4"/>
  <c r="BA39" i="4" s="1"/>
  <c r="AZ39" i="4"/>
  <c r="BA42" i="4"/>
  <c r="AZ47" i="4"/>
  <c r="AS33" i="4"/>
  <c r="AS39" i="4" s="1"/>
  <c r="AR39" i="4"/>
  <c r="AK41" i="4"/>
  <c r="AK47" i="4" s="1"/>
  <c r="AJ47" i="4"/>
  <c r="BC41" i="4"/>
  <c r="BC44" i="4"/>
  <c r="BD44" i="4" s="1"/>
  <c r="BC46" i="4"/>
  <c r="BD46" i="4" s="1"/>
  <c r="BC43" i="4"/>
  <c r="BD43" i="4" s="1"/>
  <c r="AO41" i="4"/>
  <c r="AO47" i="4" s="1"/>
  <c r="BC33" i="4"/>
  <c r="BD33" i="4" s="1"/>
  <c r="BC34" i="4"/>
  <c r="BD34" i="4" s="1"/>
  <c r="BC37" i="4"/>
  <c r="BD37" i="4" s="1"/>
  <c r="BC42" i="4"/>
  <c r="BD42" i="4" s="1"/>
  <c r="BA43" i="4"/>
  <c r="AW37" i="4"/>
  <c r="AW34" i="4"/>
  <c r="BD41" i="4" l="1"/>
  <c r="BD47" i="4" s="1"/>
  <c r="AW39" i="4"/>
  <c r="BA47" i="4"/>
  <c r="X78" i="5"/>
  <c r="AT41" i="5"/>
  <c r="AT40" i="5"/>
  <c r="AT45" i="5" s="1"/>
  <c r="AS47" i="5" l="1"/>
  <c r="AT47" i="5" s="1"/>
  <c r="AT83" i="5" l="1"/>
  <c r="AS87" i="5"/>
  <c r="AT87" i="5"/>
  <c r="AS91" i="5"/>
  <c r="AT91" i="5"/>
  <c r="BD12" i="4" l="1"/>
  <c r="BC12" i="4"/>
  <c r="AW12" i="4"/>
  <c r="AV12" i="4"/>
  <c r="AS12" i="4"/>
  <c r="AR12" i="4"/>
  <c r="AO12" i="4"/>
  <c r="AN12" i="4"/>
  <c r="AK12" i="4"/>
  <c r="AJ12" i="4"/>
  <c r="AG12" i="4"/>
  <c r="AF12" i="4"/>
  <c r="BD10" i="4"/>
  <c r="BC10" i="4"/>
  <c r="AX10" i="4"/>
  <c r="AW10" i="4"/>
  <c r="AV10" i="4"/>
  <c r="AU10" i="4"/>
  <c r="AT10" i="4"/>
  <c r="AS10" i="4"/>
  <c r="AR10" i="4"/>
  <c r="AO10" i="4"/>
  <c r="AN10" i="4"/>
  <c r="AK10" i="4"/>
  <c r="AJ10" i="4"/>
  <c r="AI10" i="4"/>
  <c r="AH10" i="4"/>
  <c r="AG10" i="4"/>
  <c r="AF10" i="4"/>
  <c r="AS95" i="5" l="1"/>
  <c r="AT95" i="5" l="1"/>
</calcChain>
</file>

<file path=xl/sharedStrings.xml><?xml version="1.0" encoding="utf-8"?>
<sst xmlns="http://schemas.openxmlformats.org/spreadsheetml/2006/main" count="1804" uniqueCount="506">
  <si>
    <t>ГЗ</t>
  </si>
  <si>
    <t>АБП</t>
  </si>
  <si>
    <t>№</t>
  </si>
  <si>
    <t>Наименование организации</t>
  </si>
  <si>
    <t>Код ТРУ</t>
  </si>
  <si>
    <t>SAP</t>
  </si>
  <si>
    <t>Наименование указанных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</si>
  <si>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</si>
  <si>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</si>
  <si>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</si>
  <si>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</si>
  <si>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Срок осуществления закупок (предполагаемая дата/месяц произведения)</t>
  </si>
  <si>
    <t>Регион, место поставки товара, выполнения работ, оказания услуг</t>
  </si>
  <si>
    <t>Условия поставки по ИНКОТЕРМС 2010</t>
  </si>
  <si>
    <t>Условия оплаты (размер авансового платежа), %</t>
  </si>
  <si>
    <t>Ед.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</si>
  <si>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</si>
  <si>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</si>
  <si>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</si>
  <si>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закупок ТРУ с НДС, тенге</t>
  </si>
  <si>
    <t>Приоритет закупки</t>
  </si>
  <si>
    <t>Год закупки/год корректировки</t>
  </si>
  <si>
    <t>Примечание</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</si>
  <si>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</si>
  <si>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</si>
  <si>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</si>
  <si>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</si>
  <si>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</si>
  <si>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</si>
  <si>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</si>
  <si>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</si>
  <si>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</si>
  <si>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</si>
  <si>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</si>
  <si>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</si>
  <si>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</si>
  <si>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</si>
  <si>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</si>
  <si>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</si>
  <si>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</si>
  <si>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</si>
  <si>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</si>
  <si>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</si>
  <si>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</si>
  <si>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</si>
  <si>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</si>
  <si>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</si>
  <si>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</si>
  <si>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</si>
  <si>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</si>
  <si>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т</t>
  </si>
  <si>
    <t>2. Работы</t>
  </si>
  <si>
    <t>р</t>
  </si>
  <si>
    <t xml:space="preserve"> </t>
  </si>
  <si>
    <t>у</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</si>
  <si>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</si>
  <si>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</si>
  <si>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</si>
  <si>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</si>
  <si>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</si>
  <si>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</si>
  <si>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</si>
  <si>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</si>
  <si>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</si>
  <si>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</si>
  <si>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</si>
  <si>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</si>
  <si>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</si>
  <si>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</si>
  <si>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</si>
  <si>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</si>
  <si>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</si>
  <si>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</si>
  <si>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</si>
  <si>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</si>
  <si>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</si>
  <si>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</si>
  <si>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</si>
  <si>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</si>
  <si>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</si>
  <si>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</si>
  <si>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</si>
  <si>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</si>
  <si>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</si>
  <si>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</si>
  <si>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</si>
  <si>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</si>
  <si>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</si>
  <si>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</si>
  <si>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</si>
  <si>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</si>
  <si>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</si>
  <si>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</si>
  <si>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</si>
  <si>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</si>
  <si>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</si>
  <si>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</si>
  <si>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</si>
  <si>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</si>
  <si>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</si>
  <si>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</si>
  <si>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</si>
  <si>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</si>
  <si>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</si>
  <si>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</si>
  <si>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</si>
  <si>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</si>
  <si>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</si>
  <si>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</si>
  <si>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</si>
  <si>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</si>
  <si>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</si>
  <si>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</si>
  <si>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</si>
  <si>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</si>
  <si>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</si>
  <si>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</si>
  <si>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</si>
  <si>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</si>
  <si>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</si>
  <si>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</si>
  <si>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</si>
  <si>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</si>
  <si>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</si>
  <si>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</si>
  <si>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</si>
  <si>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</si>
  <si>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</si>
  <si>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</si>
  <si>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</si>
  <si>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</si>
  <si>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</si>
  <si>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</si>
  <si>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</si>
  <si>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</si>
  <si>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</si>
  <si>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</si>
  <si>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</si>
  <si>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</si>
  <si>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</si>
  <si>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</si>
  <si>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</si>
  <si>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</si>
  <si>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</si>
  <si>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</si>
  <si>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</si>
  <si>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</si>
  <si>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</si>
  <si>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</si>
  <si>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</si>
  <si>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</si>
  <si>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</si>
  <si>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</si>
  <si>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</si>
  <si>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</si>
  <si>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</si>
  <si>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</si>
  <si>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</si>
  <si>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</si>
  <si>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</si>
  <si>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</si>
  <si>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</si>
  <si>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</si>
  <si>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</si>
  <si>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</si>
  <si>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</si>
  <si>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</si>
  <si>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</si>
  <si>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</si>
  <si>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</si>
  <si>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</si>
  <si>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</si>
  <si>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</si>
  <si>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</si>
  <si>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</si>
  <si>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</si>
  <si>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</si>
  <si>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</si>
  <si>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</si>
  <si>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</si>
  <si>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</si>
  <si>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1. Товары</t>
  </si>
  <si>
    <t>2022</t>
  </si>
  <si>
    <t>2023</t>
  </si>
  <si>
    <t>60</t>
  </si>
  <si>
    <t>исключить</t>
  </si>
  <si>
    <t>54</t>
  </si>
  <si>
    <t>51</t>
  </si>
  <si>
    <t>52</t>
  </si>
  <si>
    <t>53</t>
  </si>
  <si>
    <t>55</t>
  </si>
  <si>
    <t>56</t>
  </si>
  <si>
    <t>57</t>
  </si>
  <si>
    <t>58</t>
  </si>
  <si>
    <t>59</t>
  </si>
  <si>
    <t>61</t>
  </si>
  <si>
    <t>62</t>
  </si>
  <si>
    <t>63</t>
  </si>
  <si>
    <t>Тип действия</t>
  </si>
  <si>
    <t>Причина исключения</t>
  </si>
  <si>
    <t>64</t>
  </si>
  <si>
    <t>65</t>
  </si>
  <si>
    <t>66</t>
  </si>
  <si>
    <t>Приложение 1</t>
  </si>
  <si>
    <t>к приказу  АО Эмбамунайгаз №                              2018г.</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</si>
  <si>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</si>
  <si>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</si>
  <si>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</si>
  <si>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</si>
  <si>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</si>
  <si>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</si>
  <si>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</si>
  <si>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</si>
  <si>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993232</t>
  </si>
  <si>
    <t>Примечание. Указывается графа, в которой произошли изменения по соответствующей строке плана закупок. Пример - 19.</t>
  </si>
  <si>
    <t>к приказу  АО Эмбамунайгаз №                         от           .2018г.</t>
  </si>
  <si>
    <t>АО "Эмбамунайгаз"</t>
  </si>
  <si>
    <t>ОИ</t>
  </si>
  <si>
    <t>ДОТиПБ</t>
  </si>
  <si>
    <t>март, апрель</t>
  </si>
  <si>
    <t>г.Атырау, ст.Тендык, УПТОиКО</t>
  </si>
  <si>
    <t>DDP</t>
  </si>
  <si>
    <t>30% предоплата; промежуточный платеж 100 % в течении 30 рабочих дней с пропорциональным удержанием</t>
  </si>
  <si>
    <t>ОТП</t>
  </si>
  <si>
    <t>2016/2018</t>
  </si>
  <si>
    <t>32.99.11.500.002.00.0796.000000000000</t>
  </si>
  <si>
    <t>Каска</t>
  </si>
  <si>
    <t>пластмассовая</t>
  </si>
  <si>
    <t>Каска защитная с подшлемником</t>
  </si>
  <si>
    <t>ЦПЭ</t>
  </si>
  <si>
    <t>Штука</t>
  </si>
  <si>
    <t>32.99.11.900.017.04.0796.000000000000</t>
  </si>
  <si>
    <t>Респиратор</t>
  </si>
  <si>
    <t>противогазоаэрозольный</t>
  </si>
  <si>
    <t>Респираторы 3М 8812</t>
  </si>
  <si>
    <t>штука</t>
  </si>
  <si>
    <t>808-7 Т</t>
  </si>
  <si>
    <t>РЕСПИРАТОР ЗМ9925</t>
  </si>
  <si>
    <t>Костюм (комплект)</t>
  </si>
  <si>
    <t>комплект</t>
  </si>
  <si>
    <t>август, сентябрь</t>
  </si>
  <si>
    <t>пара</t>
  </si>
  <si>
    <t>2014/2018</t>
  </si>
  <si>
    <t>ЭОТ</t>
  </si>
  <si>
    <t>2015/2018</t>
  </si>
  <si>
    <t>85 изменения и дополнения в План долгосрочных закупок товаров, работ и услуг АО "Эмбамунайгаз"</t>
  </si>
  <si>
    <t>ОТ</t>
  </si>
  <si>
    <t>апрель, май, июнь</t>
  </si>
  <si>
    <t>Костюм</t>
  </si>
  <si>
    <t>398-11 Т</t>
  </si>
  <si>
    <t>14.12.30.100.003.00.0796.000000000016</t>
  </si>
  <si>
    <t>Фартук</t>
  </si>
  <si>
    <t>мужской, для защиты от нефтепродуктов, из полиэфирновискозной ткани, тип А, ГОСТ 12.4.029-76</t>
  </si>
  <si>
    <t>Фартук кислозащитный специальный</t>
  </si>
  <si>
    <t>399-9 Т</t>
  </si>
  <si>
    <t>Фартук прорезиненный</t>
  </si>
  <si>
    <t>540-10 Т</t>
  </si>
  <si>
    <t>14.12.30.100.000.00.0715.000000000004</t>
  </si>
  <si>
    <t>Перчатки</t>
  </si>
  <si>
    <t>для защиты рук технические, со сплошным покрытием ПВХ, шерстяные</t>
  </si>
  <si>
    <t>Перчатки защ.с покр.из пол.мат.</t>
  </si>
  <si>
    <t>541-12 Т</t>
  </si>
  <si>
    <t>14.12.30.100.000.00.0715.000000000012</t>
  </si>
  <si>
    <t>для защиты рук технические, спилковые с хлопчатобумажной тканью, усиленные, утепленные</t>
  </si>
  <si>
    <t>Перчатки защит. с покр.полим.матер.утеп</t>
  </si>
  <si>
    <t>542-11 Т</t>
  </si>
  <si>
    <t>22.19.60.500.000.00.0715.000000000000</t>
  </si>
  <si>
    <t>для защиты рук технические, пропитанные резиной (латексом), хлопчатобумажные</t>
  </si>
  <si>
    <t>Перчатки трикотажные или х/б</t>
  </si>
  <si>
    <t>543-12 Т</t>
  </si>
  <si>
    <t>Перчатки нитриловые на хлопчатобу основе</t>
  </si>
  <si>
    <t>544-10 Т</t>
  </si>
  <si>
    <t>14.12.30.100.000.00.0715.000000000011</t>
  </si>
  <si>
    <t>для защиты рук технические, спилковые с хлопчатобумажной тканью, усиленные</t>
  </si>
  <si>
    <t>Перчатки комбинированные</t>
  </si>
  <si>
    <t>546-8 Т</t>
  </si>
  <si>
    <t>14.20.10.900.000.00.0796.000000000000</t>
  </si>
  <si>
    <t>мужские, меховые</t>
  </si>
  <si>
    <t>Перчатки меховые (зимние)</t>
  </si>
  <si>
    <t>398-12 Т</t>
  </si>
  <si>
    <t>399-10 Т</t>
  </si>
  <si>
    <t>540-11 Т</t>
  </si>
  <si>
    <t>541-13 Т</t>
  </si>
  <si>
    <t>542-12 Т</t>
  </si>
  <si>
    <t>543-13 Т</t>
  </si>
  <si>
    <t>544-11 Т</t>
  </si>
  <si>
    <t>546-9 Т</t>
  </si>
  <si>
    <t>379-7 Т</t>
  </si>
  <si>
    <t>14.12.11.210.001.08.0839.000000000004</t>
  </si>
  <si>
    <t>для защиты от кислот, мужской, из хлопчатобумажной ткани, состоит из куртки тип А, брюк тип А, ГОСТ 27652-88</t>
  </si>
  <si>
    <t>Костюм зимний для сварщика разм. 50</t>
  </si>
  <si>
    <t>14;</t>
  </si>
  <si>
    <t>380-10 Т</t>
  </si>
  <si>
    <t>14.12.11.210.001.08.0839.000000000005</t>
  </si>
  <si>
    <t>для защиты от кислот, мужской, из хлопчатобумажной ткани, состоит из куртки тип А, брюк тип Б, ГОСТ 27652-88</t>
  </si>
  <si>
    <t>Костюм зимний для сварщика разм. 52</t>
  </si>
  <si>
    <t>381-9 Т</t>
  </si>
  <si>
    <t>14.12.11.210.001.08.0839.000000000006</t>
  </si>
  <si>
    <t>для защиты от кислот, мужской, из хлопчатобумажной ткани, состоит из куртки тип Б, брюк тип А, ГОСТ 27652-88</t>
  </si>
  <si>
    <t>Костюм зимний для сварщика разм. 54</t>
  </si>
  <si>
    <t>382-6 Т</t>
  </si>
  <si>
    <t>14.12.11.00.00.91.10.14.1</t>
  </si>
  <si>
    <t>для защиты от кислот. Куртка тип Б. Брюки тип А. ГОСТ 27652-88. Из хлопчатобумажной ткани</t>
  </si>
  <si>
    <t>Костюм сварщика зимний р.56 ТУ 8572-112</t>
  </si>
  <si>
    <t>383-7 Т</t>
  </si>
  <si>
    <t>14.12.11.290.001.07.0839.000000000003</t>
  </si>
  <si>
    <t>для защиты от кислот, мужской, из смешанной ткани, состоит из куртки тип А, брюк тип А, ГОСТ 27652-88</t>
  </si>
  <si>
    <t>Костюм сварщика зимний р.58 ТУ 8572-112</t>
  </si>
  <si>
    <t>386-9 Т</t>
  </si>
  <si>
    <t>14.12.11.290.001.18.0839.000000000000</t>
  </si>
  <si>
    <t>для защиты от искр и брызг расплавленного металла, мужской, из брезентовый ткани, состоит из куртки и полукомбинезона</t>
  </si>
  <si>
    <t>Костюм брез.сварщ.ТУ 8572-017-..-83 р.48</t>
  </si>
  <si>
    <t>июль, август, сентябрь</t>
  </si>
  <si>
    <t>388-10 Т</t>
  </si>
  <si>
    <t>Костюм брезентовый сварщика,  размер 54</t>
  </si>
  <si>
    <t>389-11 Т</t>
  </si>
  <si>
    <t>Костюм для сварщика (огнеупорный),  размер 56</t>
  </si>
  <si>
    <t>456-6 Т</t>
  </si>
  <si>
    <t>14.12.11.210.001.06.0839.000000000001</t>
  </si>
  <si>
    <t>для защиты от производственных загрязнений, мужской, из хлопчатобумажной ткани, состоит из куртки и брюк, утепленный, ГОСТ 27575-87</t>
  </si>
  <si>
    <t xml:space="preserve">Костюм нефтяника зимний для ИТР р. 46 </t>
  </si>
  <si>
    <t>457-6 Т</t>
  </si>
  <si>
    <t xml:space="preserve">Костюм нефтяника зимний для ИТР р.50 </t>
  </si>
  <si>
    <t>458-5 Т</t>
  </si>
  <si>
    <t xml:space="preserve">Костюм нефтяника зимний для ИТР р.52 </t>
  </si>
  <si>
    <t>459-5 Т</t>
  </si>
  <si>
    <t xml:space="preserve">Костюм нефтяника зимний для ИТР р.54 </t>
  </si>
  <si>
    <t>461-6 Т</t>
  </si>
  <si>
    <t xml:space="preserve">Костюм нефтяника зимний для ИТР р.58 </t>
  </si>
  <si>
    <t>462-4 Т</t>
  </si>
  <si>
    <t xml:space="preserve">Костюм нефтяника зимний для ИТР р.60 </t>
  </si>
  <si>
    <t>463-5 Т</t>
  </si>
  <si>
    <t xml:space="preserve">Костюм нефтяника зимний для ИТР р.62 </t>
  </si>
  <si>
    <t>464-5 Т</t>
  </si>
  <si>
    <t xml:space="preserve">Костюм нефтяника зимний для ИТР р.64 </t>
  </si>
  <si>
    <t>473-6 Т</t>
  </si>
  <si>
    <t>14.12.11.210.001.07.0839.000000000001</t>
  </si>
  <si>
    <t>для защиты от производственных загрязнений нефтепродуктами, мужской, из хлопчатобумажной ткани, состоит из куртки и брюк, утепленный, ГОСТ 12.4.111-82</t>
  </si>
  <si>
    <t xml:space="preserve">Костюм нефтяника зимний для ИТР р.48 </t>
  </si>
  <si>
    <t>539-9 Т</t>
  </si>
  <si>
    <t>Перчатки спилковые комбинированные</t>
  </si>
  <si>
    <t>14;15;16;17</t>
  </si>
  <si>
    <t>545-7 Т</t>
  </si>
  <si>
    <t>14.12.30.100.006.00.0715.000000000000</t>
  </si>
  <si>
    <t>Краги</t>
  </si>
  <si>
    <t>для защиты рук от повышенных температур, из термостойкого материала</t>
  </si>
  <si>
    <t>Перчатки Краги</t>
  </si>
  <si>
    <t>813-7 Т</t>
  </si>
  <si>
    <t>14.12.30.190.003.00.0796.000000000000</t>
  </si>
  <si>
    <t>Жилет</t>
  </si>
  <si>
    <t>мужской, спецодежда сигнальная, из флуоресцентного материала</t>
  </si>
  <si>
    <t>Сигнальные жилеты для рабочих</t>
  </si>
  <si>
    <t>379-8 Т</t>
  </si>
  <si>
    <t>380-11 Т</t>
  </si>
  <si>
    <t>381-10 Т</t>
  </si>
  <si>
    <t>382-7 Т</t>
  </si>
  <si>
    <t>383-8 Т</t>
  </si>
  <si>
    <t>388-11 Т</t>
  </si>
  <si>
    <t>389-12 Т</t>
  </si>
  <si>
    <t>456-7 Т</t>
  </si>
  <si>
    <t>457-7 Т</t>
  </si>
  <si>
    <t>458-6 Т</t>
  </si>
  <si>
    <t>459-6 Т</t>
  </si>
  <si>
    <t>461-7 Т</t>
  </si>
  <si>
    <t>462-5 Т</t>
  </si>
  <si>
    <t>463-6 Т</t>
  </si>
  <si>
    <t>464-6 Т</t>
  </si>
  <si>
    <t>473-7 Т</t>
  </si>
  <si>
    <t>539-10 Т</t>
  </si>
  <si>
    <t>545-8 Т</t>
  </si>
  <si>
    <t>Маркшейдерская служба</t>
  </si>
  <si>
    <t>852-4 Т</t>
  </si>
  <si>
    <t>08.12.12.119.001.00.0113.000000000000</t>
  </si>
  <si>
    <t>Грунт</t>
  </si>
  <si>
    <t>Глинистый</t>
  </si>
  <si>
    <t>Грунт (глинистые породы) классифицирован по ГОСТ 25100 «Грунты Классификация» и относятся к II классу природных диспенсерских грунтов, к группе связных и подгруппе осадочных и к виду песчанистая и супесь пылеватая. Качество грунта отвечает требованиям СНиП 3.03-09-2003 «Автомобильные дороги».</t>
  </si>
  <si>
    <t>ноябрь</t>
  </si>
  <si>
    <t>Атырауская область, Жылыойский район, НГДУ Доссормунайгаз, м/р Карсак</t>
  </si>
  <si>
    <t>промежуточный платеж  100% в течении 30 рабочих дней;</t>
  </si>
  <si>
    <t>метр кубический</t>
  </si>
  <si>
    <t>853-5 Т</t>
  </si>
  <si>
    <t>Атырауская область, Жылыойский район, НГДУ Жылыоймунайгаз,м/р Актобе,м/р Терень-Узюк,м/р Акингень</t>
  </si>
  <si>
    <t>852-5 Т</t>
  </si>
  <si>
    <t>ДДНГ</t>
  </si>
  <si>
    <t>176-5 Т</t>
  </si>
  <si>
    <t>20.59.59.300.001.00.0168.000000000000</t>
  </si>
  <si>
    <t>Деэмульгатор</t>
  </si>
  <si>
    <t>для отделения воды от нефти, в жидком виде</t>
  </si>
  <si>
    <t>Диссольван В-4397</t>
  </si>
  <si>
    <t>ноябрь, декабрь</t>
  </si>
  <si>
    <t>Тонна (метрическая)</t>
  </si>
  <si>
    <t>14;15;16;17;</t>
  </si>
  <si>
    <t xml:space="preserve">ДМ  </t>
  </si>
  <si>
    <t>342-6 Т</t>
  </si>
  <si>
    <t>28.12.13.200.002.00.0796.000000000007</t>
  </si>
  <si>
    <t>Насос поршневой</t>
  </si>
  <si>
    <t>давление номинальное 6,3 МПА</t>
  </si>
  <si>
    <t xml:space="preserve">Насос НБ 125 без эл/двиг </t>
  </si>
  <si>
    <t>853-6 Т</t>
  </si>
  <si>
    <t>ДТ</t>
  </si>
  <si>
    <t>148-5 У</t>
  </si>
  <si>
    <t>493934.000.000000</t>
  </si>
  <si>
    <t>Услуги автобусов по перевозкам пассажиров не по расписанию</t>
  </si>
  <si>
    <t>г.Атырау, ул.Валиханова, 1</t>
  </si>
  <si>
    <t>02.2018</t>
  </si>
  <si>
    <t>KZ</t>
  </si>
  <si>
    <t>230000000</t>
  </si>
  <si>
    <t>Атырауская область, Исатайский район</t>
  </si>
  <si>
    <t>04.2018</t>
  </si>
  <si>
    <t>12.2020</t>
  </si>
  <si>
    <t>С НДС</t>
  </si>
  <si>
    <t>120240021112</t>
  </si>
  <si>
    <t>Оказание транспортных услуг по перевозке пассажиров автобусами для НГДУ "Жайыкмунайгаз" АО "Эмбамунайгаз"</t>
  </si>
  <si>
    <t>155-3 У</t>
  </si>
  <si>
    <t>Атырауская область, Жылыойский район</t>
  </si>
  <si>
    <t>Оказание транспортных услуг по перевозке пассажиров автобусами, не менее 45 мест для НГДУ "Жылыоймунайгаз" АО "Эмбамунайгаз"</t>
  </si>
  <si>
    <t>157-2 У</t>
  </si>
  <si>
    <t>Оказание транспортных услуг по перевозке пассажиров автобусами  для НГДУ "Жылыоймунайгаз" АО "Эмбамунайгаз"</t>
  </si>
  <si>
    <t>151-3 У</t>
  </si>
  <si>
    <t>494112.100.000000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</si>
  <si>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</si>
  <si>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"Жылыоймунайгаз" АО "Эмбамунайгаз"</t>
  </si>
  <si>
    <t>160-4 У</t>
  </si>
  <si>
    <t xml:space="preserve">Атырауская область, Макатский район </t>
  </si>
  <si>
    <t>Услуги по перевозке автоцистернами нефти и технологической жидкости для НГДУ "Доссормунайгаз" АО "Эмбамунайгаз"</t>
  </si>
  <si>
    <t>164-2 У</t>
  </si>
  <si>
    <t>Оказание транспортных услуг по перевозке пассажиров автобусами для НГДУ "Доссормунайгаз" АО "Эмбамунайгаз"</t>
  </si>
  <si>
    <t>148-6 У</t>
  </si>
  <si>
    <t>33,37</t>
  </si>
  <si>
    <t>155-4 У</t>
  </si>
  <si>
    <t>157-3 У</t>
  </si>
  <si>
    <t>151-4 У</t>
  </si>
  <si>
    <t>160-5 У</t>
  </si>
  <si>
    <t>164-3 У</t>
  </si>
  <si>
    <t>ДБРиКРС</t>
  </si>
  <si>
    <t>36-1 Р</t>
  </si>
  <si>
    <t>091011.500.000000</t>
  </si>
  <si>
    <t>Работы по ремонту/реконструкции скважин</t>
  </si>
  <si>
    <t>80</t>
  </si>
  <si>
    <t>10.2017</t>
  </si>
  <si>
    <t>Атырауская область, г.Атырау</t>
  </si>
  <si>
    <t>01.2018</t>
  </si>
  <si>
    <t>12.2019</t>
  </si>
  <si>
    <t>Работы по капитальному ремонту скважин на месторождениях НГДУ ""Жайыкмунайгаз""</t>
  </si>
  <si>
    <t>33,34,52,53</t>
  </si>
  <si>
    <t>в связи с уменьшением объема работ</t>
  </si>
  <si>
    <t>37 Р</t>
  </si>
  <si>
    <t>"Работы по капитальному ремонту скважин на месторождениях НГДУ ""Жылыоймунайгаз""" \ "Работы по капитальному ремонту скважин на месторождениях НГДУ ""Жылыоймунайгаз"""</t>
  </si>
  <si>
    <t>29,30,33,34,52,53,56</t>
  </si>
  <si>
    <t>38 Р</t>
  </si>
  <si>
    <t>"Работы по капитальному ремонту скважин на месторождениях НГДУ ""Доссормунайгаз""</t>
  </si>
  <si>
    <t>29,30,33,34,52,53</t>
  </si>
  <si>
    <t>39-2 Р</t>
  </si>
  <si>
    <t>"Работы по капитальному ремонту скважин на месторождениях НГДУ ""Кайнармунайгаз""</t>
  </si>
  <si>
    <t>36-2 Р</t>
  </si>
  <si>
    <t>37-1 Р</t>
  </si>
  <si>
    <t>"Работы по капитальному ремонту скважин на месторождениях НГДУ ""Жылыоймунайгаз""</t>
  </si>
  <si>
    <t>38-1 Р</t>
  </si>
  <si>
    <t>39-3 Р</t>
  </si>
  <si>
    <t>86 изменения и дополнения в План долгосрочных закупок товаров, работ и услуг АО "Эмбамунайгаз"</t>
  </si>
  <si>
    <t>ДБР и КРС</t>
  </si>
  <si>
    <t>20 Р</t>
  </si>
  <si>
    <t>091012.900.000027</t>
  </si>
  <si>
    <t>Работы по подготовке/сопровождению/контролю/осветлению/утилизации раствора</t>
  </si>
  <si>
    <t>09.2018</t>
  </si>
  <si>
    <t>Атырауская область</t>
  </si>
  <si>
    <t xml:space="preserve">Работы по приготовлению, сопровождению и контролю за буровым раствором при строительстве поисково-разведочной скважины П-1 на структуре Каратон </t>
  </si>
  <si>
    <t>21-1 Р</t>
  </si>
  <si>
    <t>431310.100.000000</t>
  </si>
  <si>
    <t>Работы по разведочному/пробному бурению</t>
  </si>
  <si>
    <t>11.2018</t>
  </si>
  <si>
    <t xml:space="preserve">Работы по строительству поисково-разведочной скважины П-1 на структуре Каратон </t>
  </si>
  <si>
    <t>сокращение потребности</t>
  </si>
  <si>
    <t>19-1У</t>
  </si>
  <si>
    <t>711211.000.000000</t>
  </si>
  <si>
    <t>Услуги консультационные инженерные</t>
  </si>
  <si>
    <t>10.2018</t>
  </si>
  <si>
    <t xml:space="preserve">Оказание контрольных и надзорных услуг при строительстве поисковой 
скважины П-1 на структуре Каратон
</t>
  </si>
  <si>
    <t>ДГР</t>
  </si>
  <si>
    <t>18 Р</t>
  </si>
  <si>
    <t>091012.900.000019</t>
  </si>
  <si>
    <t>Работы по гидравлическому разрыву пласта</t>
  </si>
  <si>
    <t>Работы по гидравлическому разрыву пласта на скважинах месторождений нефти и газа</t>
  </si>
  <si>
    <t>г.Атырау, ул.Валиханова, 2</t>
  </si>
  <si>
    <t>08.2018</t>
  </si>
  <si>
    <t>"Жайықмұнайгаз" МГӨБ  барлаушы ұңғымаларында жер қойнауын гидравликалық жаруды (ГРП) жасау</t>
  </si>
  <si>
    <t>Проведение гидроразрыва пласта (ГРП) в  разведочных скважинах НГДУ "Жайыкмунайгаз"</t>
  </si>
  <si>
    <t>17 Р</t>
  </si>
  <si>
    <t>Атырауская область,Жылыойский район</t>
  </si>
  <si>
    <t>"Жылыоймұнайгаз" МГӨБ  барлаушы ұңғымаларында жер қойнауын гидравликалық жаруды (ГРП) жасау</t>
  </si>
  <si>
    <t>Проведение гидроразрыва пласта (ГРП) в  разведочных скважинах НГДУ "Жылыоймунайгаз"</t>
  </si>
  <si>
    <t>перевод на ГПЗ 2019</t>
  </si>
  <si>
    <t>перевод на ГПЗ 2020</t>
  </si>
  <si>
    <t>342-7 Т</t>
  </si>
  <si>
    <t>176-6 Т</t>
  </si>
  <si>
    <t>813-8 Т</t>
  </si>
  <si>
    <t>808-8 Т</t>
  </si>
  <si>
    <t>807-7 Т</t>
  </si>
  <si>
    <t>551-14 Т</t>
  </si>
  <si>
    <t>386-8 Т</t>
  </si>
  <si>
    <t>551-15 Т</t>
  </si>
  <si>
    <t>пластмассовая, с подшлемником, ГОСТ 12.4.128-83</t>
  </si>
  <si>
    <t>807-8 Т</t>
  </si>
  <si>
    <t>811-7 Т</t>
  </si>
  <si>
    <t>Респираторы 3М 9914  ГОСТ 12.4.191-99</t>
  </si>
  <si>
    <t>811-8 Т</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</si>
</sst>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р_._-;\-* #,##0.00\ _р_._-;_-* &quot;-&quot;??\ _р_._-;_-@_-"/>
    <numFmt numFmtId="164" formatCode="_-* #,##0.00\ _₽_-;\-* #,##0.00\ _₽_-;_-* &quot;-&quot;??\ _₽_-;_-@_-"/>
    <numFmt numFmtId="165" formatCode="_(* #,##0.00_);_(* \(#,##0.00\);_(* &quot;-&quot;??_);_(@_)"/>
    <numFmt numFmtId="166" formatCode="_-* #,##0.00_р_._-;\-* #,##0.00_р_._-;_-* &quot;-&quot;??_р_._-;_-@_-"/>
    <numFmt numFmtId="167" formatCode="#,##0.00;[Red]#,##0.00"/>
    <numFmt numFmtId="168" formatCode="#,##0.00\ _₽"/>
    <numFmt numFmtId="169" formatCode="0.0"/>
    <numFmt numFmtId="170" formatCode="#,##0.000"/>
    <numFmt numFmtId="171" formatCode="0.000"/>
    <numFmt numFmtId="172" formatCode="000000"/>
  </numFmts>
  <fonts count="43"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i/>
      <sz val="10"/>
      <name val="Times New Roman"/>
      <family val="1"/>
      <charset val="204"/>
    </font>
    <font>
      <b/>
      <sz val="11"/>
      <name val="Times New Roman"/>
      <family val="1"/>
      <charset val="204"/>
    </font>
    <font>
      <i/>
      <sz val="10"/>
      <color indexed="8"/>
      <name val="Times New Roman"/>
      <family val="1"/>
      <charset val="204"/>
    </font>
    <font>
      <b/>
      <sz val="11"/>
      <color theme="1"/>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Times New Roman"/>
      <family val="1"/>
      <charset val="204"/>
    </font>
    <font>
      <sz val="11"/>
      <name val="Calibri"/>
      <family val="2"/>
      <scheme val="minor"/>
    </font>
    <font>
      <sz val="12"/>
      <name val="Times New Roman"/>
      <family val="1"/>
      <charset val="204"/>
    </font>
    <font>
      <sz val="10"/>
      <color rgb="FFFF0000"/>
      <name val="Times New Roman"/>
      <family val="1"/>
      <charset val="204"/>
    </font>
    <font>
      <sz val="10"/>
      <color indexed="8"/>
      <name val="Times New Roman"/>
      <family val="1"/>
      <charset val="204"/>
    </font>
    <font>
      <sz val="11"/>
      <name val="Calibri"/>
      <family val="2"/>
      <charset val="204"/>
      <scheme val="minor"/>
    </font>
    <font>
      <sz val="11"/>
      <name val="Calibri"/>
      <family val="2"/>
      <charset val="204"/>
    </font>
    <font>
      <sz val="10"/>
      <color indexed="8"/>
      <name val="Arial"/>
      <family val="2"/>
    </font>
    <font>
      <sz val="10"/>
      <color rgb="FF212529"/>
      <name val="Times New Roman"/>
      <family val="1"/>
      <charset val="204"/>
    </font>
  </fonts>
  <fills count="2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4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47">
    <xf numFmtId="0" fontId="0" fillId="0" borderId="0"/>
    <xf numFmtId="43"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6"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xf numFmtId="0" fontId="18" fillId="0" borderId="0" applyNumberFormat="0" applyFill="0" applyBorder="0" applyAlignment="0" applyProtection="0"/>
    <xf numFmtId="0" fontId="19" fillId="0" borderId="18" applyNumberFormat="0" applyFill="0" applyAlignment="0" applyProtection="0"/>
    <xf numFmtId="0" fontId="20" fillId="0" borderId="19" applyNumberFormat="0" applyFill="0" applyAlignment="0" applyProtection="0"/>
    <xf numFmtId="0" fontId="21" fillId="0" borderId="20"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21" applyNumberFormat="0" applyAlignment="0" applyProtection="0"/>
    <xf numFmtId="0" fontId="26" fillId="6" borderId="22" applyNumberFormat="0" applyAlignment="0" applyProtection="0"/>
    <xf numFmtId="0" fontId="27" fillId="6" borderId="21" applyNumberFormat="0" applyAlignment="0" applyProtection="0"/>
    <xf numFmtId="0" fontId="28" fillId="0" borderId="23" applyNumberFormat="0" applyFill="0" applyAlignment="0" applyProtection="0"/>
    <xf numFmtId="0" fontId="29" fillId="7" borderId="24" applyNumberFormat="0" applyAlignment="0" applyProtection="0"/>
    <xf numFmtId="0" fontId="30" fillId="0" borderId="0" applyNumberFormat="0" applyFill="0" applyBorder="0" applyAlignment="0" applyProtection="0"/>
    <xf numFmtId="0" fontId="1" fillId="8" borderId="25" applyNumberFormat="0" applyFont="0" applyAlignment="0" applyProtection="0"/>
    <xf numFmtId="0" fontId="31" fillId="0" borderId="0" applyNumberFormat="0" applyFill="0" applyBorder="0" applyAlignment="0" applyProtection="0"/>
    <xf numFmtId="0" fontId="32" fillId="0" borderId="26" applyNumberFormat="0" applyFill="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4" fillId="0" borderId="0"/>
    <xf numFmtId="0" fontId="6" fillId="0" borderId="0"/>
    <xf numFmtId="0" fontId="4" fillId="0" borderId="0"/>
    <xf numFmtId="0" fontId="41" fillId="0" borderId="0"/>
  </cellStyleXfs>
  <cellXfs count="440">
    <xf numFmtId="0" fontId="0" fillId="0" borderId="0" xfId="0"/>
    <xf numFmtId="49" fontId="3" fillId="0" borderId="2" xfId="0" applyNumberFormat="1" applyFont="1" applyFill="1" applyBorder="1" applyAlignment="1">
      <alignment horizontal="left" vertical="center"/>
    </xf>
    <xf numFmtId="49" fontId="10" fillId="0" borderId="0" xfId="0" applyNumberFormat="1" applyFont="1" applyFill="1" applyAlignment="1">
      <alignment horizontal="left"/>
    </xf>
    <xf numFmtId="49" fontId="15" fillId="0" borderId="0" xfId="0" applyNumberFormat="1" applyFont="1" applyFill="1" applyAlignment="1">
      <alignment horizontal="left"/>
    </xf>
    <xf numFmtId="49" fontId="15" fillId="0" borderId="0" xfId="0" applyNumberFormat="1" applyFont="1" applyFill="1" applyAlignment="1">
      <alignment horizontal="center"/>
    </xf>
    <xf numFmtId="49" fontId="10" fillId="0" borderId="0" xfId="0" applyNumberFormat="1" applyFont="1" applyFill="1" applyBorder="1" applyAlignment="1">
      <alignment horizontal="left"/>
    </xf>
    <xf numFmtId="167" fontId="15" fillId="0" borderId="0" xfId="2" applyNumberFormat="1" applyFont="1" applyFill="1" applyAlignment="1">
      <alignment horizontal="left" vertical="center"/>
    </xf>
    <xf numFmtId="49" fontId="15" fillId="0" borderId="0" xfId="0" applyNumberFormat="1" applyFont="1" applyFill="1" applyAlignment="1">
      <alignment horizontal="left" wrapText="1"/>
    </xf>
    <xf numFmtId="49" fontId="10" fillId="0" borderId="12" xfId="0" applyNumberFormat="1" applyFont="1" applyFill="1" applyBorder="1" applyAlignment="1">
      <alignment horizontal="left"/>
    </xf>
    <xf numFmtId="49" fontId="10" fillId="0" borderId="12" xfId="0" applyNumberFormat="1" applyFont="1" applyFill="1" applyBorder="1" applyAlignment="1">
      <alignment horizontal="left" wrapText="1"/>
    </xf>
    <xf numFmtId="49" fontId="10" fillId="0" borderId="12" xfId="0" applyNumberFormat="1" applyFont="1" applyFill="1" applyBorder="1" applyAlignment="1">
      <alignment horizontal="center"/>
    </xf>
    <xf numFmtId="49" fontId="15" fillId="0" borderId="0" xfId="0" applyNumberFormat="1" applyFont="1" applyFill="1" applyBorder="1" applyAlignment="1">
      <alignment horizontal="left"/>
    </xf>
    <xf numFmtId="49" fontId="10" fillId="0" borderId="0" xfId="0" applyNumberFormat="1" applyFont="1" applyFill="1" applyBorder="1" applyAlignment="1">
      <alignment horizontal="left" wrapText="1"/>
    </xf>
    <xf numFmtId="49" fontId="10" fillId="0" borderId="0" xfId="0" applyNumberFormat="1" applyFont="1" applyFill="1" applyBorder="1" applyAlignment="1">
      <alignment horizontal="center"/>
    </xf>
    <xf numFmtId="49" fontId="15" fillId="0" borderId="2" xfId="0" applyNumberFormat="1" applyFont="1" applyFill="1" applyBorder="1" applyAlignment="1">
      <alignment horizontal="left" wrapText="1"/>
    </xf>
    <xf numFmtId="49" fontId="10" fillId="0" borderId="0" xfId="12" applyNumberFormat="1" applyFont="1" applyFill="1" applyBorder="1" applyAlignment="1">
      <alignment vertical="center"/>
    </xf>
    <xf numFmtId="49" fontId="5" fillId="0" borderId="2"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8" xfId="0" applyNumberFormat="1" applyFont="1" applyFill="1" applyBorder="1" applyAlignment="1">
      <alignment horizontal="center"/>
    </xf>
    <xf numFmtId="49" fontId="5" fillId="0" borderId="10" xfId="0" applyNumberFormat="1" applyFont="1" applyFill="1" applyBorder="1" applyAlignment="1">
      <alignment horizontal="center"/>
    </xf>
    <xf numFmtId="49" fontId="5" fillId="0" borderId="9" xfId="0" applyNumberFormat="1" applyFont="1" applyFill="1" applyBorder="1" applyAlignment="1">
      <alignment horizontal="center" vertical="center"/>
    </xf>
    <xf numFmtId="49" fontId="5" fillId="0" borderId="9" xfId="0" applyNumberFormat="1" applyFont="1" applyFill="1" applyBorder="1" applyAlignment="1">
      <alignment horizontal="center"/>
    </xf>
    <xf numFmtId="49" fontId="10" fillId="0" borderId="2" xfId="0" applyNumberFormat="1" applyFont="1" applyFill="1" applyBorder="1" applyAlignment="1">
      <alignment horizontal="left"/>
    </xf>
    <xf numFmtId="49" fontId="10" fillId="0" borderId="2" xfId="0" applyNumberFormat="1" applyFont="1" applyFill="1" applyBorder="1" applyAlignment="1">
      <alignment horizontal="left" wrapText="1"/>
    </xf>
    <xf numFmtId="49" fontId="10" fillId="0" borderId="2" xfId="0" applyNumberFormat="1" applyFont="1" applyFill="1" applyBorder="1" applyAlignment="1">
      <alignment horizontal="center"/>
    </xf>
    <xf numFmtId="4" fontId="15" fillId="0" borderId="2" xfId="0" applyNumberFormat="1" applyFont="1" applyFill="1" applyBorder="1" applyAlignment="1">
      <alignment horizontal="left" vertical="center"/>
    </xf>
    <xf numFmtId="49" fontId="15" fillId="0" borderId="2" xfId="0" applyNumberFormat="1" applyFont="1" applyFill="1" applyBorder="1" applyAlignment="1">
      <alignment horizontal="left"/>
    </xf>
    <xf numFmtId="49" fontId="15" fillId="0" borderId="2" xfId="0" applyNumberFormat="1" applyFont="1" applyFill="1" applyBorder="1" applyAlignment="1">
      <alignment horizontal="center"/>
    </xf>
    <xf numFmtId="0" fontId="5" fillId="0" borderId="2" xfId="2" applyFont="1" applyFill="1" applyBorder="1" applyAlignment="1">
      <alignment horizontal="left" vertical="center"/>
    </xf>
    <xf numFmtId="43" fontId="3" fillId="0" borderId="2" xfId="1" applyFont="1" applyFill="1" applyBorder="1" applyAlignment="1">
      <alignment horizontal="left"/>
    </xf>
    <xf numFmtId="43" fontId="11" fillId="0" borderId="2" xfId="1" applyFont="1" applyFill="1" applyBorder="1" applyAlignment="1">
      <alignment horizontal="left"/>
    </xf>
    <xf numFmtId="49" fontId="3" fillId="0" borderId="2" xfId="0" applyNumberFormat="1" applyFont="1" applyFill="1" applyBorder="1" applyAlignment="1">
      <alignment horizontal="center" vertical="center"/>
    </xf>
    <xf numFmtId="43" fontId="5" fillId="0" borderId="2" xfId="1" applyFont="1" applyFill="1" applyBorder="1" applyAlignment="1">
      <alignment horizontal="left"/>
    </xf>
    <xf numFmtId="43" fontId="13" fillId="0" borderId="2" xfId="1" applyFont="1" applyFill="1" applyBorder="1" applyAlignment="1">
      <alignment horizontal="left"/>
    </xf>
    <xf numFmtId="168" fontId="15" fillId="0" borderId="2" xfId="0" applyNumberFormat="1" applyFont="1" applyFill="1" applyBorder="1" applyAlignment="1">
      <alignment horizontal="left"/>
    </xf>
    <xf numFmtId="0" fontId="11" fillId="0" borderId="0" xfId="2" applyFont="1" applyFill="1" applyAlignment="1">
      <alignment horizontal="center" vertical="center"/>
    </xf>
    <xf numFmtId="0" fontId="11" fillId="0" borderId="0" xfId="0" applyFont="1" applyFill="1" applyAlignment="1">
      <alignment horizontal="left"/>
    </xf>
    <xf numFmtId="0" fontId="11" fillId="0" borderId="0" xfId="19" applyFont="1" applyFill="1" applyAlignment="1">
      <alignment horizontal="left"/>
    </xf>
    <xf numFmtId="0" fontId="11" fillId="0" borderId="0" xfId="19" applyFont="1" applyFill="1" applyAlignment="1">
      <alignment horizontal="left" vertical="center"/>
    </xf>
    <xf numFmtId="0" fontId="11" fillId="0" borderId="0" xfId="19" applyFont="1" applyFill="1" applyAlignment="1"/>
    <xf numFmtId="0" fontId="11" fillId="0" borderId="0" xfId="0" applyFont="1" applyFill="1" applyAlignment="1"/>
    <xf numFmtId="167" fontId="13" fillId="0" borderId="0" xfId="2" applyNumberFormat="1" applyFont="1" applyFill="1" applyAlignment="1">
      <alignment vertical="center"/>
    </xf>
    <xf numFmtId="0" fontId="11" fillId="0" borderId="0" xfId="0" applyFont="1" applyFill="1" applyAlignment="1">
      <alignment horizontal="center"/>
    </xf>
    <xf numFmtId="0" fontId="11" fillId="0" borderId="0" xfId="2" applyFont="1" applyFill="1" applyAlignment="1">
      <alignment horizontal="right" vertical="center"/>
    </xf>
    <xf numFmtId="4" fontId="11" fillId="0" borderId="0" xfId="2" applyNumberFormat="1" applyFont="1" applyFill="1" applyAlignment="1">
      <alignment horizontal="right" vertical="center"/>
    </xf>
    <xf numFmtId="0" fontId="11" fillId="0" borderId="0" xfId="2" applyFont="1" applyFill="1" applyAlignment="1">
      <alignment horizontal="left" vertical="center"/>
    </xf>
    <xf numFmtId="0" fontId="13" fillId="0" borderId="0" xfId="2" applyFont="1" applyFill="1" applyAlignment="1">
      <alignment horizontal="left" vertical="center"/>
    </xf>
    <xf numFmtId="167" fontId="17" fillId="0" borderId="0" xfId="2" applyNumberFormat="1" applyFont="1" applyFill="1" applyAlignment="1">
      <alignment horizontal="left" vertical="center"/>
    </xf>
    <xf numFmtId="4" fontId="11" fillId="0" borderId="0" xfId="2" applyNumberFormat="1" applyFont="1" applyFill="1" applyAlignment="1">
      <alignment horizontal="left" vertical="center" wrapText="1"/>
    </xf>
    <xf numFmtId="0" fontId="11" fillId="0" borderId="0" xfId="2" applyFont="1" applyFill="1" applyAlignment="1">
      <alignment horizontal="left" vertical="center" wrapText="1"/>
    </xf>
    <xf numFmtId="0" fontId="11" fillId="0" borderId="0" xfId="2" applyFont="1" applyFill="1" applyBorder="1" applyAlignment="1">
      <alignment horizontal="left" vertical="center"/>
    </xf>
    <xf numFmtId="4" fontId="11" fillId="0" borderId="0" xfId="2" applyNumberFormat="1" applyFont="1" applyFill="1" applyAlignment="1">
      <alignment vertical="center" wrapText="1"/>
    </xf>
    <xf numFmtId="4" fontId="11" fillId="0" borderId="0" xfId="2" applyNumberFormat="1" applyFont="1" applyFill="1" applyAlignment="1">
      <alignment horizontal="center" vertical="center" wrapText="1"/>
    </xf>
    <xf numFmtId="0" fontId="11" fillId="0" borderId="0" xfId="2" applyFont="1" applyFill="1" applyAlignment="1">
      <alignment horizontal="center" vertical="center" wrapText="1"/>
    </xf>
    <xf numFmtId="0" fontId="11" fillId="0" borderId="0" xfId="2" applyFont="1" applyFill="1" applyAlignment="1">
      <alignment vertical="center" wrapText="1"/>
    </xf>
    <xf numFmtId="0" fontId="11" fillId="0" borderId="0" xfId="2" applyFont="1" applyFill="1" applyAlignment="1">
      <alignment horizontal="right" vertical="center" wrapText="1"/>
    </xf>
    <xf numFmtId="4" fontId="11" fillId="0" borderId="0" xfId="2" applyNumberFormat="1" applyFont="1" applyFill="1" applyAlignment="1">
      <alignment horizontal="right" vertical="center" wrapText="1"/>
    </xf>
    <xf numFmtId="0" fontId="13" fillId="0" borderId="0" xfId="2" applyFont="1" applyFill="1" applyAlignment="1">
      <alignment horizontal="center" vertical="center" wrapText="1"/>
    </xf>
    <xf numFmtId="0" fontId="13" fillId="0" borderId="2" xfId="2" applyFont="1" applyFill="1" applyBorder="1" applyAlignment="1">
      <alignment horizontal="center" vertical="center" wrapText="1"/>
    </xf>
    <xf numFmtId="0" fontId="11" fillId="0" borderId="2" xfId="2" applyFont="1" applyFill="1" applyBorder="1" applyAlignment="1">
      <alignment horizontal="left" vertical="center"/>
    </xf>
    <xf numFmtId="0" fontId="11" fillId="0" borderId="2" xfId="2" applyFont="1" applyFill="1" applyBorder="1" applyAlignment="1">
      <alignment horizontal="center" vertical="center"/>
    </xf>
    <xf numFmtId="4" fontId="11" fillId="0" borderId="2" xfId="0" applyNumberFormat="1" applyFont="1" applyFill="1" applyBorder="1" applyAlignment="1">
      <alignment horizontal="left" vertical="center"/>
    </xf>
    <xf numFmtId="0" fontId="11" fillId="0" borderId="2" xfId="0" applyFont="1" applyFill="1" applyBorder="1" applyAlignment="1">
      <alignment horizontal="left"/>
    </xf>
    <xf numFmtId="4" fontId="11" fillId="0" borderId="2" xfId="2" applyNumberFormat="1" applyFont="1" applyFill="1" applyBorder="1" applyAlignment="1">
      <alignment horizontal="left" vertical="center"/>
    </xf>
    <xf numFmtId="0" fontId="13" fillId="0" borderId="0" xfId="2" applyFont="1" applyFill="1" applyAlignment="1">
      <alignment horizontal="center" vertical="center"/>
    </xf>
    <xf numFmtId="0" fontId="11" fillId="0" borderId="2" xfId="0" applyFont="1" applyFill="1" applyBorder="1" applyAlignment="1">
      <alignment horizontal="left" vertical="center"/>
    </xf>
    <xf numFmtId="4" fontId="11" fillId="0" borderId="2" xfId="2" applyNumberFormat="1" applyFont="1" applyFill="1" applyBorder="1" applyAlignment="1">
      <alignment vertical="center"/>
    </xf>
    <xf numFmtId="4" fontId="11" fillId="0" borderId="0" xfId="2" applyNumberFormat="1" applyFont="1" applyFill="1" applyAlignment="1">
      <alignment horizontal="left" vertical="center"/>
    </xf>
    <xf numFmtId="4" fontId="11" fillId="0" borderId="2" xfId="0" applyNumberFormat="1" applyFont="1" applyFill="1" applyBorder="1" applyAlignment="1">
      <alignment vertical="center"/>
    </xf>
    <xf numFmtId="0" fontId="11" fillId="0" borderId="0" xfId="2" applyFont="1" applyFill="1" applyBorder="1" applyAlignment="1">
      <alignment horizontal="center" vertical="center"/>
    </xf>
    <xf numFmtId="4" fontId="11" fillId="0" borderId="0" xfId="0" applyNumberFormat="1" applyFont="1" applyFill="1" applyBorder="1" applyAlignment="1">
      <alignment horizontal="left" vertical="center"/>
    </xf>
    <xf numFmtId="0" fontId="13" fillId="0" borderId="0" xfId="2" applyFont="1" applyFill="1" applyBorder="1" applyAlignment="1">
      <alignment horizontal="left" vertic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4" fontId="11" fillId="0" borderId="0" xfId="2" applyNumberFormat="1" applyFont="1" applyFill="1" applyBorder="1" applyAlignment="1">
      <alignment horizontal="left" vertical="center"/>
    </xf>
    <xf numFmtId="4" fontId="11" fillId="0" borderId="0" xfId="13" applyNumberFormat="1" applyFont="1" applyFill="1" applyBorder="1" applyAlignment="1">
      <alignment vertical="center"/>
    </xf>
    <xf numFmtId="4" fontId="13" fillId="0" borderId="0" xfId="2" applyNumberFormat="1" applyFont="1" applyFill="1" applyBorder="1" applyAlignment="1">
      <alignment vertical="center"/>
    </xf>
    <xf numFmtId="4" fontId="11" fillId="0" borderId="0" xfId="2" applyNumberFormat="1" applyFont="1" applyFill="1" applyBorder="1" applyAlignment="1">
      <alignment vertical="center"/>
    </xf>
    <xf numFmtId="4" fontId="11" fillId="0" borderId="0" xfId="0" applyNumberFormat="1" applyFont="1" applyFill="1" applyBorder="1" applyAlignment="1">
      <alignment vertical="center"/>
    </xf>
    <xf numFmtId="4" fontId="13" fillId="0" borderId="0" xfId="2" applyNumberFormat="1" applyFont="1" applyFill="1" applyBorder="1" applyAlignment="1">
      <alignment horizontal="center" vertical="center"/>
    </xf>
    <xf numFmtId="3" fontId="11" fillId="0"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NumberFormat="1" applyFont="1" applyFill="1" applyBorder="1" applyAlignment="1">
      <alignment horizontal="left"/>
    </xf>
    <xf numFmtId="0" fontId="11" fillId="0" borderId="0" xfId="0" applyNumberFormat="1" applyFont="1" applyFill="1" applyBorder="1" applyAlignment="1">
      <alignment horizontal="center"/>
    </xf>
    <xf numFmtId="0" fontId="11" fillId="0" borderId="0" xfId="0" applyFont="1" applyFill="1" applyAlignment="1">
      <alignment horizontal="right"/>
    </xf>
    <xf numFmtId="4" fontId="11" fillId="0" borderId="0" xfId="0" applyNumberFormat="1" applyFont="1" applyFill="1" applyAlignment="1">
      <alignment horizontal="right"/>
    </xf>
    <xf numFmtId="4" fontId="11" fillId="0" borderId="0" xfId="2" applyNumberFormat="1" applyFont="1" applyFill="1" applyAlignment="1">
      <alignment horizontal="center" vertical="center"/>
    </xf>
    <xf numFmtId="0" fontId="11" fillId="0" borderId="0" xfId="0" applyFont="1" applyFill="1" applyBorder="1"/>
    <xf numFmtId="0" fontId="11" fillId="0" borderId="0" xfId="0" applyFont="1" applyFill="1" applyBorder="1" applyAlignment="1">
      <alignment horizontal="center"/>
    </xf>
    <xf numFmtId="0" fontId="11" fillId="0" borderId="0" xfId="0" applyFont="1" applyFill="1" applyBorder="1" applyAlignment="1">
      <alignment horizontal="right"/>
    </xf>
    <xf numFmtId="4" fontId="11" fillId="0" borderId="0" xfId="0" applyNumberFormat="1" applyFont="1" applyFill="1" applyBorder="1" applyAlignment="1">
      <alignment horizontal="right"/>
    </xf>
    <xf numFmtId="4" fontId="11" fillId="0" borderId="0" xfId="2" applyNumberFormat="1" applyFont="1" applyFill="1" applyAlignment="1">
      <alignment vertical="center"/>
    </xf>
    <xf numFmtId="0" fontId="11" fillId="0" borderId="0" xfId="2" applyFont="1" applyFill="1" applyAlignment="1">
      <alignment horizontal="center"/>
    </xf>
    <xf numFmtId="0" fontId="11" fillId="0" borderId="0" xfId="2" applyFont="1" applyFill="1" applyAlignment="1">
      <alignment vertical="center"/>
    </xf>
    <xf numFmtId="4" fontId="13" fillId="0" borderId="2" xfId="2" applyNumberFormat="1" applyFont="1" applyFill="1" applyBorder="1" applyAlignment="1">
      <alignment horizontal="center" vertical="center" wrapText="1"/>
    </xf>
    <xf numFmtId="0" fontId="13" fillId="0" borderId="2" xfId="2" applyFont="1" applyFill="1" applyBorder="1" applyAlignment="1">
      <alignment horizontal="left" vertical="center" wrapText="1"/>
    </xf>
    <xf numFmtId="0" fontId="13" fillId="0" borderId="2" xfId="2" applyFont="1" applyFill="1" applyBorder="1" applyAlignment="1">
      <alignment horizontal="center" wrapText="1"/>
    </xf>
    <xf numFmtId="4" fontId="13" fillId="0" borderId="2" xfId="2" applyNumberFormat="1" applyFont="1" applyFill="1" applyBorder="1" applyAlignment="1">
      <alignment horizontal="center" vertical="center"/>
    </xf>
    <xf numFmtId="0" fontId="13" fillId="0" borderId="2" xfId="2" applyFont="1" applyFill="1" applyBorder="1" applyAlignment="1">
      <alignment horizontal="left" vertical="center"/>
    </xf>
    <xf numFmtId="4" fontId="13" fillId="0" borderId="2" xfId="2" applyNumberFormat="1" applyFont="1" applyFill="1" applyBorder="1" applyAlignment="1">
      <alignment vertical="center"/>
    </xf>
    <xf numFmtId="4" fontId="13" fillId="0" borderId="2" xfId="2" applyNumberFormat="1" applyFont="1" applyFill="1" applyBorder="1" applyAlignment="1">
      <alignment horizontal="left" vertical="center"/>
    </xf>
    <xf numFmtId="4" fontId="11" fillId="0" borderId="2" xfId="13" applyNumberFormat="1" applyFont="1" applyFill="1" applyBorder="1" applyAlignment="1">
      <alignment horizontal="left" vertical="center"/>
    </xf>
    <xf numFmtId="4" fontId="11" fillId="0" borderId="2" xfId="13" applyNumberFormat="1" applyFont="1" applyFill="1" applyBorder="1" applyAlignment="1">
      <alignment vertical="center"/>
    </xf>
    <xf numFmtId="3" fontId="11" fillId="0" borderId="2" xfId="2"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0" xfId="2" applyFont="1" applyFill="1" applyBorder="1" applyAlignment="1">
      <alignment horizontal="right" vertical="center"/>
    </xf>
    <xf numFmtId="4" fontId="11" fillId="0" borderId="0" xfId="2" applyNumberFormat="1" applyFont="1" applyFill="1" applyBorder="1" applyAlignment="1">
      <alignment horizontal="right" vertical="center"/>
    </xf>
    <xf numFmtId="0" fontId="13" fillId="0" borderId="0" xfId="2" applyFont="1" applyFill="1" applyBorder="1" applyAlignment="1">
      <alignment horizontal="center" vertical="center"/>
    </xf>
    <xf numFmtId="4" fontId="3" fillId="0" borderId="2" xfId="2" applyNumberFormat="1" applyFont="1" applyFill="1" applyBorder="1" applyAlignment="1">
      <alignment horizontal="left" vertical="center"/>
    </xf>
    <xf numFmtId="0" fontId="3" fillId="0" borderId="2" xfId="2" applyFont="1" applyFill="1" applyBorder="1" applyAlignment="1">
      <alignment horizontal="left" vertical="center"/>
    </xf>
    <xf numFmtId="49" fontId="15" fillId="0" borderId="0" xfId="0" applyNumberFormat="1" applyFont="1" applyFill="1" applyBorder="1" applyAlignment="1">
      <alignment horizontal="left" wrapText="1"/>
    </xf>
    <xf numFmtId="4" fontId="13" fillId="0" borderId="2" xfId="0" applyNumberFormat="1" applyFont="1" applyFill="1" applyBorder="1" applyAlignment="1">
      <alignment vertical="center"/>
    </xf>
    <xf numFmtId="0" fontId="3" fillId="0" borderId="0" xfId="2" applyFont="1" applyFill="1" applyAlignment="1">
      <alignment horizontal="left" vertical="center"/>
    </xf>
    <xf numFmtId="0" fontId="3" fillId="0" borderId="2" xfId="0" applyFont="1" applyFill="1" applyBorder="1" applyAlignment="1">
      <alignment horizontal="left" vertical="center"/>
    </xf>
    <xf numFmtId="49" fontId="3" fillId="0" borderId="2" xfId="0" applyNumberFormat="1" applyFont="1" applyFill="1" applyBorder="1" applyAlignment="1">
      <alignment horizontal="left"/>
    </xf>
    <xf numFmtId="0" fontId="3" fillId="0" borderId="2" xfId="5" applyFont="1" applyFill="1" applyBorder="1" applyAlignment="1">
      <alignment horizontal="left" vertical="center"/>
    </xf>
    <xf numFmtId="49" fontId="5" fillId="0" borderId="27" xfId="0" applyNumberFormat="1" applyFont="1" applyFill="1" applyBorder="1" applyAlignment="1">
      <alignment horizontal="center" vertical="center"/>
    </xf>
    <xf numFmtId="49" fontId="5" fillId="0" borderId="27" xfId="0" applyNumberFormat="1" applyFont="1" applyFill="1" applyBorder="1" applyAlignment="1">
      <alignment horizontal="center"/>
    </xf>
    <xf numFmtId="49" fontId="5" fillId="0" borderId="28" xfId="0" applyNumberFormat="1" applyFont="1" applyFill="1" applyBorder="1" applyAlignment="1">
      <alignment horizontal="center"/>
    </xf>
    <xf numFmtId="49" fontId="5" fillId="0" borderId="29" xfId="0" applyNumberFormat="1" applyFont="1" applyFill="1" applyBorder="1" applyAlignment="1">
      <alignment horizontal="center" vertical="center"/>
    </xf>
    <xf numFmtId="49" fontId="3" fillId="0" borderId="0" xfId="0" applyNumberFormat="1" applyFont="1" applyFill="1" applyBorder="1" applyAlignment="1">
      <alignment horizontal="left"/>
    </xf>
    <xf numFmtId="169" fontId="3" fillId="0" borderId="0" xfId="2" applyNumberFormat="1" applyFont="1" applyFill="1" applyAlignment="1">
      <alignment horizontal="left" vertical="center"/>
    </xf>
    <xf numFmtId="4" fontId="3" fillId="0" borderId="2" xfId="0" applyNumberFormat="1" applyFont="1" applyFill="1" applyBorder="1" applyAlignment="1">
      <alignment horizontal="left" vertical="center"/>
    </xf>
    <xf numFmtId="0" fontId="3" fillId="0" borderId="0" xfId="0" applyNumberFormat="1" applyFont="1" applyFill="1" applyBorder="1" applyAlignment="1">
      <alignment horizontal="left"/>
    </xf>
    <xf numFmtId="0" fontId="3" fillId="0" borderId="0" xfId="0" applyFont="1" applyFill="1" applyAlignment="1">
      <alignment horizontal="left"/>
    </xf>
    <xf numFmtId="4" fontId="13" fillId="0" borderId="2" xfId="2" applyNumberFormat="1" applyFont="1" applyFill="1" applyBorder="1" applyAlignment="1">
      <alignment horizontal="center" vertical="center" wrapText="1"/>
    </xf>
    <xf numFmtId="0" fontId="5" fillId="0" borderId="0" xfId="2" applyFont="1" applyFill="1" applyAlignment="1">
      <alignment horizontal="left" vertical="center"/>
    </xf>
    <xf numFmtId="0" fontId="3" fillId="0" borderId="2" xfId="2" applyFont="1" applyFill="1" applyBorder="1" applyAlignment="1">
      <alignment horizontal="center" vertical="center"/>
    </xf>
    <xf numFmtId="0" fontId="3" fillId="0" borderId="2" xfId="5" applyNumberFormat="1" applyFont="1" applyFill="1" applyBorder="1" applyAlignment="1">
      <alignment horizontal="left" vertical="center"/>
    </xf>
    <xf numFmtId="4" fontId="3" fillId="0" borderId="2" xfId="13" applyNumberFormat="1" applyFont="1" applyFill="1" applyBorder="1" applyAlignment="1">
      <alignment horizontal="left" vertical="center"/>
    </xf>
    <xf numFmtId="4" fontId="5" fillId="0" borderId="2" xfId="2" applyNumberFormat="1" applyFont="1" applyFill="1" applyBorder="1" applyAlignment="1">
      <alignment horizontal="left" vertical="center"/>
    </xf>
    <xf numFmtId="3" fontId="3" fillId="0" borderId="2" xfId="2" applyNumberFormat="1" applyFont="1" applyFill="1" applyBorder="1" applyAlignment="1">
      <alignment horizontal="left" vertical="center"/>
    </xf>
    <xf numFmtId="43" fontId="3" fillId="0" borderId="2" xfId="1" applyFont="1" applyFill="1" applyBorder="1" applyAlignment="1">
      <alignment horizontal="left" vertical="center"/>
    </xf>
    <xf numFmtId="0" fontId="3" fillId="0" borderId="2" xfId="0" applyFont="1" applyFill="1" applyBorder="1" applyAlignment="1">
      <alignment horizontal="left"/>
    </xf>
    <xf numFmtId="49" fontId="3" fillId="0" borderId="2" xfId="0" applyNumberFormat="1" applyFont="1" applyFill="1" applyBorder="1" applyAlignment="1">
      <alignment vertical="center"/>
    </xf>
    <xf numFmtId="49" fontId="3" fillId="0" borderId="2" xfId="0" applyNumberFormat="1" applyFont="1" applyFill="1" applyBorder="1" applyAlignment="1">
      <alignment vertical="center" wrapText="1"/>
    </xf>
    <xf numFmtId="49" fontId="10" fillId="0" borderId="2" xfId="0" applyNumberFormat="1" applyFont="1" applyFill="1" applyBorder="1" applyAlignment="1"/>
    <xf numFmtId="49" fontId="5" fillId="0" borderId="2"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49" fontId="3" fillId="0" borderId="2" xfId="0" applyNumberFormat="1" applyFont="1" applyFill="1" applyBorder="1" applyAlignment="1">
      <alignment horizontal="right" vertical="center"/>
    </xf>
    <xf numFmtId="49" fontId="11" fillId="0" borderId="2" xfId="0" applyNumberFormat="1" applyFont="1" applyBorder="1" applyAlignment="1">
      <alignment horizontal="center" vertical="center" wrapText="1"/>
    </xf>
    <xf numFmtId="49" fontId="15" fillId="0" borderId="0" xfId="0" applyNumberFormat="1" applyFont="1" applyFill="1" applyAlignment="1">
      <alignment horizontal="right"/>
    </xf>
    <xf numFmtId="49" fontId="10" fillId="0" borderId="12" xfId="0" applyNumberFormat="1" applyFont="1" applyFill="1" applyBorder="1" applyAlignment="1">
      <alignment horizontal="right"/>
    </xf>
    <xf numFmtId="49" fontId="10" fillId="0" borderId="2" xfId="0" applyNumberFormat="1" applyFont="1" applyFill="1" applyBorder="1" applyAlignment="1">
      <alignment horizontal="right"/>
    </xf>
    <xf numFmtId="168" fontId="10" fillId="0" borderId="2" xfId="0" applyNumberFormat="1" applyFont="1" applyFill="1" applyBorder="1" applyAlignment="1">
      <alignment horizontal="right"/>
    </xf>
    <xf numFmtId="168" fontId="15" fillId="0" borderId="2" xfId="0" applyNumberFormat="1" applyFont="1" applyFill="1" applyBorder="1" applyAlignment="1">
      <alignment horizontal="right"/>
    </xf>
    <xf numFmtId="43" fontId="3" fillId="0" borderId="2" xfId="1" applyFont="1" applyFill="1" applyBorder="1" applyAlignment="1">
      <alignment horizontal="right"/>
    </xf>
    <xf numFmtId="43" fontId="11" fillId="0" borderId="2" xfId="1" applyFont="1" applyFill="1" applyBorder="1" applyAlignment="1">
      <alignment horizontal="right"/>
    </xf>
    <xf numFmtId="4" fontId="11" fillId="0" borderId="2" xfId="0" applyNumberFormat="1" applyFont="1" applyFill="1" applyBorder="1" applyAlignment="1">
      <alignment horizontal="right" vertical="center"/>
    </xf>
    <xf numFmtId="49" fontId="10" fillId="0" borderId="0" xfId="0" applyNumberFormat="1" applyFont="1" applyFill="1" applyBorder="1" applyAlignment="1">
      <alignment horizontal="right"/>
    </xf>
    <xf numFmtId="43" fontId="10" fillId="0" borderId="0" xfId="0" applyNumberFormat="1" applyFont="1" applyFill="1" applyBorder="1" applyAlignment="1">
      <alignment horizontal="right"/>
    </xf>
    <xf numFmtId="49" fontId="15" fillId="0" borderId="2" xfId="0" applyNumberFormat="1" applyFont="1" applyFill="1" applyBorder="1" applyAlignment="1">
      <alignment horizontal="right"/>
    </xf>
    <xf numFmtId="49" fontId="15" fillId="0" borderId="2" xfId="0" applyNumberFormat="1" applyFont="1" applyFill="1" applyBorder="1" applyAlignment="1">
      <alignment horizontal="right" wrapText="1"/>
    </xf>
    <xf numFmtId="4" fontId="10" fillId="0" borderId="2" xfId="0" applyNumberFormat="1" applyFont="1" applyFill="1" applyBorder="1" applyAlignment="1">
      <alignment horizontal="right" vertical="center"/>
    </xf>
    <xf numFmtId="4" fontId="3" fillId="0" borderId="11" xfId="0" applyNumberFormat="1" applyFont="1" applyFill="1" applyBorder="1" applyAlignment="1">
      <alignment horizontal="right" vertical="top"/>
    </xf>
    <xf numFmtId="4" fontId="3" fillId="0" borderId="2" xfId="0" applyNumberFormat="1" applyFont="1" applyFill="1" applyBorder="1" applyAlignment="1">
      <alignment horizontal="right" vertical="top"/>
    </xf>
    <xf numFmtId="0" fontId="11" fillId="0" borderId="2" xfId="5" applyNumberFormat="1" applyFont="1" applyFill="1" applyBorder="1" applyAlignment="1">
      <alignment horizontal="left" vertical="center"/>
    </xf>
    <xf numFmtId="4" fontId="11" fillId="0" borderId="2" xfId="16" applyNumberFormat="1" applyFont="1" applyFill="1" applyBorder="1" applyAlignment="1">
      <alignment horizontal="left" vertical="center"/>
    </xf>
    <xf numFmtId="49" fontId="11" fillId="0" borderId="2" xfId="2" applyNumberFormat="1" applyFont="1" applyFill="1" applyBorder="1" applyAlignment="1">
      <alignment horizontal="left" vertical="center"/>
    </xf>
    <xf numFmtId="43" fontId="11" fillId="0" borderId="2" xfId="1" applyFont="1" applyFill="1" applyBorder="1" applyAlignment="1">
      <alignment horizontal="left" vertical="center"/>
    </xf>
    <xf numFmtId="4" fontId="3" fillId="0" borderId="0" xfId="0" applyNumberFormat="1" applyFont="1" applyFill="1" applyBorder="1" applyAlignment="1">
      <alignment horizontal="right" vertical="top"/>
    </xf>
    <xf numFmtId="49" fontId="3" fillId="0" borderId="2" xfId="2" applyNumberFormat="1" applyFont="1" applyFill="1" applyBorder="1" applyAlignment="1">
      <alignment horizontal="left" vertical="center"/>
    </xf>
    <xf numFmtId="43" fontId="35" fillId="0" borderId="2" xfId="1" applyFont="1" applyFill="1" applyBorder="1"/>
    <xf numFmtId="49" fontId="3" fillId="0" borderId="2" xfId="0" applyNumberFormat="1" applyFont="1" applyFill="1" applyBorder="1" applyAlignment="1">
      <alignment horizontal="left" vertical="center" wrapText="1"/>
    </xf>
    <xf numFmtId="0" fontId="3" fillId="0" borderId="2" xfId="2" applyFont="1" applyFill="1" applyBorder="1" applyAlignment="1" applyProtection="1">
      <alignment horizontal="left" vertical="center"/>
    </xf>
    <xf numFmtId="4" fontId="3" fillId="0" borderId="2" xfId="16" applyNumberFormat="1" applyFont="1" applyFill="1" applyBorder="1" applyAlignment="1">
      <alignment horizontal="left" vertical="center"/>
    </xf>
    <xf numFmtId="4" fontId="13" fillId="0" borderId="2" xfId="2" applyNumberFormat="1" applyFont="1" applyFill="1" applyBorder="1" applyAlignment="1">
      <alignment horizontal="center" vertical="center" wrapText="1"/>
    </xf>
    <xf numFmtId="4" fontId="3" fillId="0" borderId="2" xfId="2" applyNumberFormat="1" applyFont="1" applyFill="1" applyBorder="1" applyAlignment="1">
      <alignment horizontal="center" vertical="center"/>
    </xf>
    <xf numFmtId="0" fontId="3" fillId="0" borderId="2" xfId="0" applyFont="1" applyFill="1" applyBorder="1" applyAlignment="1">
      <alignment horizontal="center" vertical="center"/>
    </xf>
    <xf numFmtId="4" fontId="36" fillId="0" borderId="2" xfId="2" applyNumberFormat="1" applyFont="1" applyFill="1" applyBorder="1" applyAlignment="1">
      <alignment horizontal="center" vertical="center" wrapText="1"/>
    </xf>
    <xf numFmtId="49" fontId="5" fillId="0" borderId="4"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0" fontId="11" fillId="16" borderId="2" xfId="2" applyFont="1" applyFill="1" applyBorder="1" applyAlignment="1">
      <alignment horizontal="center" vertical="center"/>
    </xf>
    <xf numFmtId="0" fontId="13" fillId="16" borderId="2" xfId="2" applyFont="1" applyFill="1" applyBorder="1" applyAlignment="1">
      <alignment horizontal="left" vertical="center" wrapText="1"/>
    </xf>
    <xf numFmtId="49" fontId="13" fillId="16" borderId="2" xfId="0" applyNumberFormat="1" applyFont="1" applyFill="1" applyBorder="1" applyAlignment="1">
      <alignment horizontal="left" vertical="center"/>
    </xf>
    <xf numFmtId="0" fontId="13" fillId="16" borderId="2" xfId="2" applyFont="1" applyFill="1" applyBorder="1" applyAlignment="1">
      <alignment horizontal="center" vertical="center" wrapText="1"/>
    </xf>
    <xf numFmtId="4" fontId="13" fillId="16" borderId="2" xfId="2" applyNumberFormat="1" applyFont="1" applyFill="1" applyBorder="1" applyAlignment="1">
      <alignment horizontal="center" vertical="center"/>
    </xf>
    <xf numFmtId="0" fontId="11" fillId="16" borderId="2" xfId="2" applyFont="1" applyFill="1" applyBorder="1" applyAlignment="1">
      <alignment horizontal="left" vertical="center"/>
    </xf>
    <xf numFmtId="0" fontId="11" fillId="16" borderId="0" xfId="2" applyFont="1" applyFill="1" applyAlignment="1">
      <alignment horizontal="center" vertical="center"/>
    </xf>
    <xf numFmtId="0" fontId="11" fillId="16" borderId="0" xfId="2" applyFont="1" applyFill="1" applyAlignment="1">
      <alignment horizontal="right" vertical="center" wrapText="1"/>
    </xf>
    <xf numFmtId="4" fontId="11" fillId="16" borderId="0" xfId="2" applyNumberFormat="1" applyFont="1" applyFill="1" applyAlignment="1">
      <alignment horizontal="right" vertical="center" wrapText="1"/>
    </xf>
    <xf numFmtId="0" fontId="11" fillId="16" borderId="0" xfId="2" applyFont="1" applyFill="1" applyAlignment="1">
      <alignment horizontal="center" vertical="center" wrapText="1"/>
    </xf>
    <xf numFmtId="0" fontId="13" fillId="16" borderId="0" xfId="2" applyFont="1" applyFill="1" applyAlignment="1">
      <alignment horizontal="center" vertical="center" wrapText="1"/>
    </xf>
    <xf numFmtId="0" fontId="13" fillId="16" borderId="2" xfId="2" applyFont="1" applyFill="1" applyBorder="1" applyAlignment="1">
      <alignment horizontal="center" wrapText="1"/>
    </xf>
    <xf numFmtId="4" fontId="3" fillId="15" borderId="30" xfId="0" applyNumberFormat="1" applyFont="1" applyFill="1" applyBorder="1" applyAlignment="1">
      <alignment horizontal="left" vertical="center"/>
    </xf>
    <xf numFmtId="0" fontId="3" fillId="15" borderId="30" xfId="0" applyFont="1" applyFill="1" applyBorder="1" applyAlignment="1">
      <alignment horizontal="left"/>
    </xf>
    <xf numFmtId="4" fontId="3" fillId="15" borderId="30" xfId="2" applyNumberFormat="1" applyFont="1" applyFill="1" applyBorder="1" applyAlignment="1">
      <alignment horizontal="left" vertical="center"/>
    </xf>
    <xf numFmtId="4" fontId="11" fillId="15" borderId="30" xfId="0" applyNumberFormat="1" applyFont="1" applyFill="1" applyBorder="1" applyAlignment="1">
      <alignment horizontal="left" vertical="center"/>
    </xf>
    <xf numFmtId="4" fontId="13" fillId="15" borderId="0" xfId="2" applyNumberFormat="1" applyFont="1" applyFill="1" applyBorder="1" applyAlignment="1">
      <alignment vertical="center"/>
    </xf>
    <xf numFmtId="4" fontId="11" fillId="15" borderId="0" xfId="2" applyNumberFormat="1" applyFont="1" applyFill="1" applyBorder="1" applyAlignment="1">
      <alignment vertical="center"/>
    </xf>
    <xf numFmtId="4" fontId="11" fillId="15" borderId="0" xfId="13" applyNumberFormat="1" applyFont="1" applyFill="1" applyBorder="1" applyAlignment="1">
      <alignment vertical="center"/>
    </xf>
    <xf numFmtId="0" fontId="0" fillId="15" borderId="30" xfId="0" applyFill="1" applyBorder="1"/>
    <xf numFmtId="4" fontId="11" fillId="15" borderId="0" xfId="0" applyNumberFormat="1" applyFont="1" applyFill="1" applyBorder="1" applyAlignment="1">
      <alignment vertical="center"/>
    </xf>
    <xf numFmtId="0" fontId="11" fillId="15" borderId="30" xfId="0" applyFont="1" applyFill="1" applyBorder="1" applyAlignment="1">
      <alignment horizontal="left"/>
    </xf>
    <xf numFmtId="49" fontId="3" fillId="15" borderId="30" xfId="0" applyNumberFormat="1" applyFont="1" applyFill="1" applyBorder="1" applyAlignment="1">
      <alignment horizontal="left" vertical="center"/>
    </xf>
    <xf numFmtId="0" fontId="11" fillId="15" borderId="30" xfId="2" applyFont="1" applyFill="1" applyBorder="1" applyAlignment="1">
      <alignment horizontal="left" vertical="center"/>
    </xf>
    <xf numFmtId="0" fontId="3" fillId="15" borderId="30" xfId="2" applyFont="1" applyFill="1" applyBorder="1" applyAlignment="1">
      <alignment horizontal="left" vertical="center"/>
    </xf>
    <xf numFmtId="0" fontId="0" fillId="15" borderId="0" xfId="0" applyFill="1"/>
    <xf numFmtId="0" fontId="11" fillId="15" borderId="30" xfId="0" applyFont="1" applyFill="1" applyBorder="1" applyAlignment="1">
      <alignment horizontal="center"/>
    </xf>
    <xf numFmtId="0" fontId="3" fillId="15" borderId="30" xfId="0" applyNumberFormat="1" applyFont="1" applyFill="1" applyBorder="1" applyAlignment="1">
      <alignment horizontal="left" vertical="center"/>
    </xf>
    <xf numFmtId="0" fontId="3" fillId="15" borderId="30" xfId="6" applyNumberFormat="1" applyFont="1" applyFill="1" applyBorder="1" applyAlignment="1">
      <alignment horizontal="left" vertical="center"/>
    </xf>
    <xf numFmtId="0" fontId="3" fillId="15" borderId="30" xfId="45" applyFont="1" applyFill="1" applyBorder="1" applyAlignment="1">
      <alignment horizontal="left" vertical="center"/>
    </xf>
    <xf numFmtId="4" fontId="5" fillId="15" borderId="30" xfId="2" applyNumberFormat="1" applyFont="1" applyFill="1" applyBorder="1" applyAlignment="1">
      <alignment horizontal="left" vertical="center"/>
    </xf>
    <xf numFmtId="170" fontId="3" fillId="15" borderId="30" xfId="0" applyNumberFormat="1" applyFont="1" applyFill="1" applyBorder="1" applyAlignment="1">
      <alignment horizontal="left" vertical="center"/>
    </xf>
    <xf numFmtId="0" fontId="3" fillId="15" borderId="30" xfId="2"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30" xfId="2" applyFont="1" applyFill="1" applyBorder="1" applyAlignment="1">
      <alignment horizontal="lef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wrapText="1"/>
    </xf>
    <xf numFmtId="0" fontId="3" fillId="0" borderId="30" xfId="0" applyFont="1" applyFill="1" applyBorder="1" applyAlignment="1">
      <alignment horizontal="left"/>
    </xf>
    <xf numFmtId="0" fontId="38" fillId="0" borderId="30" xfId="0" applyFont="1" applyFill="1" applyBorder="1" applyAlignment="1">
      <alignment horizontal="left"/>
    </xf>
    <xf numFmtId="0" fontId="3" fillId="0" borderId="30" xfId="5" applyFont="1" applyFill="1" applyBorder="1" applyAlignment="1">
      <alignment horizontal="left" vertical="center"/>
    </xf>
    <xf numFmtId="0" fontId="3" fillId="0" borderId="30" xfId="0" applyFont="1" applyFill="1" applyBorder="1" applyAlignment="1">
      <alignment horizontal="left" vertical="top"/>
    </xf>
    <xf numFmtId="170" fontId="3" fillId="0" borderId="30" xfId="0" applyNumberFormat="1" applyFont="1" applyFill="1" applyBorder="1" applyAlignment="1">
      <alignment horizontal="left" vertical="top"/>
    </xf>
    <xf numFmtId="4" fontId="3" fillId="0" borderId="30" xfId="0" applyNumberFormat="1" applyFont="1" applyFill="1" applyBorder="1" applyAlignment="1">
      <alignment horizontal="left" vertical="center"/>
    </xf>
    <xf numFmtId="4" fontId="3" fillId="0" borderId="30" xfId="0" applyNumberFormat="1" applyFont="1" applyFill="1" applyBorder="1" applyAlignment="1">
      <alignment horizontal="left" vertical="top"/>
    </xf>
    <xf numFmtId="4" fontId="3" fillId="0" borderId="30" xfId="2" applyNumberFormat="1" applyFont="1" applyFill="1" applyBorder="1" applyAlignment="1">
      <alignment horizontal="left" vertical="center"/>
    </xf>
    <xf numFmtId="4" fontId="3" fillId="0" borderId="30" xfId="17" applyNumberFormat="1" applyFont="1" applyFill="1" applyBorder="1" applyAlignment="1">
      <alignment horizontal="left" vertical="center"/>
    </xf>
    <xf numFmtId="0" fontId="5" fillId="0" borderId="30" xfId="2" applyFont="1" applyFill="1" applyBorder="1" applyAlignment="1">
      <alignment horizontal="left" vertical="center" wrapText="1"/>
    </xf>
    <xf numFmtId="0" fontId="11" fillId="0" borderId="30" xfId="2" applyFont="1" applyFill="1" applyBorder="1" applyAlignment="1">
      <alignment horizontal="left" vertical="center"/>
    </xf>
    <xf numFmtId="0" fontId="11" fillId="0" borderId="30" xfId="0" applyFont="1" applyFill="1" applyBorder="1" applyAlignment="1">
      <alignment horizontal="left"/>
    </xf>
    <xf numFmtId="0" fontId="11" fillId="0" borderId="30" xfId="0" applyFont="1" applyFill="1" applyBorder="1" applyAlignment="1">
      <alignment horizontal="center"/>
    </xf>
    <xf numFmtId="4" fontId="11" fillId="0" borderId="30" xfId="0" applyNumberFormat="1" applyFont="1" applyFill="1" applyBorder="1" applyAlignment="1">
      <alignment horizontal="left" vertical="center"/>
    </xf>
    <xf numFmtId="0" fontId="0" fillId="0" borderId="0" xfId="0" applyFill="1"/>
    <xf numFmtId="0" fontId="3" fillId="0" borderId="30" xfId="2" applyFont="1" applyFill="1" applyBorder="1" applyAlignment="1">
      <alignment horizontal="center" vertical="center"/>
    </xf>
    <xf numFmtId="0" fontId="5" fillId="0" borderId="30" xfId="2" applyFont="1" applyFill="1" applyBorder="1" applyAlignment="1">
      <alignment horizontal="left" vertical="center"/>
    </xf>
    <xf numFmtId="0" fontId="0" fillId="0" borderId="30" xfId="0" applyFill="1" applyBorder="1"/>
    <xf numFmtId="170" fontId="11" fillId="0" borderId="30" xfId="0" applyNumberFormat="1" applyFont="1" applyFill="1" applyBorder="1" applyAlignment="1">
      <alignment horizontal="left"/>
    </xf>
    <xf numFmtId="49" fontId="13" fillId="17" borderId="2" xfId="0" applyNumberFormat="1" applyFont="1" applyFill="1" applyBorder="1" applyAlignment="1">
      <alignment horizontal="left" vertical="center"/>
    </xf>
    <xf numFmtId="0" fontId="3" fillId="0" borderId="2" xfId="5" applyNumberFormat="1" applyFont="1" applyFill="1" applyBorder="1" applyAlignment="1" applyProtection="1">
      <alignment horizontal="left" vertical="center"/>
      <protection hidden="1"/>
    </xf>
    <xf numFmtId="4" fontId="37" fillId="0" borderId="2" xfId="2" applyNumberFormat="1" applyFont="1" applyFill="1" applyBorder="1" applyAlignment="1">
      <alignment horizontal="center" vertical="center"/>
    </xf>
    <xf numFmtId="0" fontId="3" fillId="0" borderId="2" xfId="44" applyFont="1" applyFill="1" applyBorder="1" applyAlignment="1">
      <alignment horizontal="center" vertical="center"/>
    </xf>
    <xf numFmtId="4" fontId="3" fillId="0" borderId="0" xfId="2" applyNumberFormat="1" applyFont="1" applyFill="1" applyBorder="1" applyAlignment="1">
      <alignment horizontal="left" vertical="center"/>
    </xf>
    <xf numFmtId="0" fontId="3" fillId="0" borderId="0" xfId="2" applyFont="1" applyFill="1" applyBorder="1" applyAlignment="1">
      <alignment horizontal="left" vertical="center"/>
    </xf>
    <xf numFmtId="0" fontId="3" fillId="15" borderId="30" xfId="0" applyFont="1" applyFill="1" applyBorder="1" applyAlignment="1">
      <alignment horizontal="left" vertical="center"/>
    </xf>
    <xf numFmtId="0" fontId="5" fillId="15" borderId="0" xfId="2" applyFont="1" applyFill="1" applyAlignment="1">
      <alignment horizontal="left" vertical="center"/>
    </xf>
    <xf numFmtId="0" fontId="3" fillId="15" borderId="0" xfId="2" applyFont="1" applyFill="1" applyAlignment="1">
      <alignment horizontal="left" vertical="center"/>
    </xf>
    <xf numFmtId="169" fontId="3" fillId="15" borderId="30" xfId="2" applyNumberFormat="1" applyFont="1" applyFill="1" applyBorder="1" applyAlignment="1">
      <alignment horizontal="left" vertical="center"/>
    </xf>
    <xf numFmtId="0" fontId="5" fillId="15" borderId="30" xfId="2" applyFont="1" applyFill="1" applyBorder="1" applyAlignment="1">
      <alignment horizontal="left" vertical="center"/>
    </xf>
    <xf numFmtId="4" fontId="13" fillId="0" borderId="2" xfId="2" applyNumberFormat="1" applyFont="1" applyFill="1" applyBorder="1" applyAlignment="1">
      <alignment horizontal="center" vertical="center" wrapText="1"/>
    </xf>
    <xf numFmtId="49" fontId="3" fillId="0" borderId="30" xfId="0" applyNumberFormat="1" applyFont="1" applyFill="1" applyBorder="1" applyAlignment="1">
      <alignment horizontal="left" vertical="center"/>
    </xf>
    <xf numFmtId="49" fontId="3" fillId="0" borderId="30" xfId="0" applyNumberFormat="1" applyFont="1" applyFill="1" applyBorder="1" applyAlignment="1">
      <alignment horizontal="center" vertical="center"/>
    </xf>
    <xf numFmtId="49" fontId="10" fillId="0" borderId="30" xfId="0" applyNumberFormat="1" applyFont="1" applyFill="1" applyBorder="1" applyAlignment="1">
      <alignment horizontal="center" vertical="center"/>
    </xf>
    <xf numFmtId="49" fontId="10" fillId="0" borderId="30" xfId="0" applyNumberFormat="1" applyFont="1" applyFill="1" applyBorder="1" applyAlignment="1">
      <alignment horizontal="center"/>
    </xf>
    <xf numFmtId="0" fontId="10" fillId="0" borderId="30" xfId="2" applyFont="1" applyFill="1" applyBorder="1" applyAlignment="1">
      <alignment horizontal="center" vertical="center"/>
    </xf>
    <xf numFmtId="0" fontId="10" fillId="0" borderId="30" xfId="5" applyFont="1" applyFill="1" applyBorder="1" applyAlignment="1">
      <alignment horizontal="left" vertical="center"/>
    </xf>
    <xf numFmtId="0" fontId="10" fillId="0" borderId="30" xfId="0" applyFont="1" applyFill="1" applyBorder="1" applyAlignment="1">
      <alignment horizontal="center" vertical="center"/>
    </xf>
    <xf numFmtId="49" fontId="10" fillId="0" borderId="30" xfId="12" applyNumberFormat="1" applyFont="1" applyFill="1" applyBorder="1" applyAlignment="1">
      <alignment horizontal="center" vertical="center"/>
    </xf>
    <xf numFmtId="1" fontId="10" fillId="0" borderId="30" xfId="0" applyNumberFormat="1" applyFont="1" applyFill="1" applyBorder="1" applyAlignment="1">
      <alignment horizontal="center"/>
    </xf>
    <xf numFmtId="168" fontId="10" fillId="0" borderId="30" xfId="0" applyNumberFormat="1" applyFont="1" applyFill="1" applyBorder="1" applyAlignment="1">
      <alignment horizontal="center"/>
    </xf>
    <xf numFmtId="168" fontId="10" fillId="0" borderId="30" xfId="0" applyNumberFormat="1" applyFont="1" applyFill="1" applyBorder="1" applyAlignment="1">
      <alignment horizontal="center" vertical="center" wrapText="1"/>
    </xf>
    <xf numFmtId="164" fontId="10" fillId="0" borderId="30" xfId="0" applyNumberFormat="1" applyFont="1" applyFill="1" applyBorder="1" applyAlignment="1">
      <alignment horizontal="center" vertical="center" wrapText="1"/>
    </xf>
    <xf numFmtId="0" fontId="10" fillId="0" borderId="30" xfId="0" applyNumberFormat="1" applyFont="1" applyFill="1" applyBorder="1" applyAlignment="1">
      <alignment horizontal="left"/>
    </xf>
    <xf numFmtId="0" fontId="10" fillId="0" borderId="30" xfId="2" applyFont="1" applyFill="1" applyBorder="1" applyAlignment="1">
      <alignment horizontal="left" vertical="center" wrapText="1"/>
    </xf>
    <xf numFmtId="49" fontId="10" fillId="0" borderId="30" xfId="0" applyNumberFormat="1" applyFont="1" applyFill="1" applyBorder="1" applyAlignment="1">
      <alignment horizontal="left" vertical="center"/>
    </xf>
    <xf numFmtId="0" fontId="3" fillId="0" borderId="30" xfId="0" applyFont="1" applyFill="1" applyBorder="1" applyAlignment="1">
      <alignment horizontal="center" vertical="center"/>
    </xf>
    <xf numFmtId="49" fontId="3" fillId="0" borderId="30" xfId="0" applyNumberFormat="1" applyFont="1" applyFill="1" applyBorder="1" applyAlignment="1">
      <alignment horizontal="center"/>
    </xf>
    <xf numFmtId="49" fontId="3" fillId="0" borderId="30" xfId="12" applyNumberFormat="1" applyFont="1" applyFill="1" applyBorder="1" applyAlignment="1">
      <alignment horizontal="center" vertical="center"/>
    </xf>
    <xf numFmtId="0" fontId="3" fillId="0" borderId="30" xfId="2" applyFont="1" applyFill="1" applyBorder="1" applyAlignment="1">
      <alignment horizontal="center" vertical="center" wrapText="1"/>
    </xf>
    <xf numFmtId="1" fontId="3" fillId="0" borderId="30" xfId="0" applyNumberFormat="1" applyFont="1" applyFill="1" applyBorder="1" applyAlignment="1">
      <alignment horizontal="center"/>
    </xf>
    <xf numFmtId="168" fontId="3" fillId="0" borderId="30" xfId="0" applyNumberFormat="1" applyFont="1" applyFill="1" applyBorder="1" applyAlignment="1">
      <alignment horizontal="center"/>
    </xf>
    <xf numFmtId="4" fontId="11" fillId="0" borderId="30" xfId="0" applyNumberFormat="1" applyFont="1" applyFill="1" applyBorder="1" applyAlignment="1">
      <alignment horizontal="center"/>
    </xf>
    <xf numFmtId="0" fontId="3" fillId="0" borderId="30" xfId="2" applyFont="1" applyFill="1" applyBorder="1" applyAlignment="1">
      <alignment horizontal="left" vertical="center" wrapText="1"/>
    </xf>
    <xf numFmtId="49" fontId="3" fillId="0" borderId="30" xfId="0" applyNumberFormat="1" applyFont="1" applyFill="1" applyBorder="1" applyAlignment="1">
      <alignment horizontal="left"/>
    </xf>
    <xf numFmtId="49" fontId="3" fillId="15" borderId="30" xfId="0" applyNumberFormat="1" applyFont="1" applyFill="1" applyBorder="1" applyAlignment="1">
      <alignment horizontal="center" vertical="center"/>
    </xf>
    <xf numFmtId="0" fontId="3" fillId="15" borderId="30" xfId="2" applyFont="1" applyFill="1" applyBorder="1" applyAlignment="1">
      <alignment horizontal="center" vertical="center"/>
    </xf>
    <xf numFmtId="0" fontId="3" fillId="15" borderId="30" xfId="5" applyFont="1" applyFill="1" applyBorder="1" applyAlignment="1">
      <alignment horizontal="center" vertical="center"/>
    </xf>
    <xf numFmtId="0" fontId="3" fillId="15" borderId="30" xfId="5" applyFont="1" applyFill="1" applyBorder="1" applyAlignment="1">
      <alignment horizontal="left" vertical="center"/>
    </xf>
    <xf numFmtId="0" fontId="3" fillId="15" borderId="30" xfId="0" applyFont="1" applyFill="1" applyBorder="1" applyAlignment="1">
      <alignment horizontal="center" vertical="center"/>
    </xf>
    <xf numFmtId="49" fontId="3" fillId="15" borderId="30" xfId="0" applyNumberFormat="1" applyFont="1" applyFill="1" applyBorder="1" applyAlignment="1">
      <alignment horizontal="center"/>
    </xf>
    <xf numFmtId="49" fontId="3" fillId="15" borderId="30" xfId="12" applyNumberFormat="1" applyFont="1" applyFill="1" applyBorder="1" applyAlignment="1">
      <alignment horizontal="center" vertical="center"/>
    </xf>
    <xf numFmtId="1" fontId="3" fillId="15" borderId="30" xfId="0" applyNumberFormat="1" applyFont="1" applyFill="1" applyBorder="1" applyAlignment="1">
      <alignment horizontal="center"/>
    </xf>
    <xf numFmtId="168" fontId="3" fillId="15" borderId="30" xfId="0" applyNumberFormat="1" applyFont="1" applyFill="1" applyBorder="1" applyAlignment="1">
      <alignment horizontal="center"/>
    </xf>
    <xf numFmtId="49" fontId="3" fillId="15" borderId="30" xfId="0" applyNumberFormat="1" applyFont="1" applyFill="1" applyBorder="1" applyAlignment="1">
      <alignment horizontal="left"/>
    </xf>
    <xf numFmtId="4" fontId="3" fillId="0" borderId="30" xfId="0" applyNumberFormat="1" applyFont="1" applyFill="1" applyBorder="1" applyAlignment="1">
      <alignment horizontal="center" vertical="center"/>
    </xf>
    <xf numFmtId="0" fontId="3" fillId="0" borderId="31"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0" xfId="3" applyNumberFormat="1" applyFont="1" applyFill="1" applyBorder="1" applyAlignment="1" applyProtection="1">
      <alignment horizontal="center" vertical="center"/>
      <protection hidden="1"/>
    </xf>
    <xf numFmtId="4" fontId="3" fillId="0" borderId="30" xfId="13" applyNumberFormat="1" applyFont="1" applyFill="1" applyBorder="1" applyAlignment="1">
      <alignment horizontal="center" vertical="center"/>
    </xf>
    <xf numFmtId="4" fontId="3" fillId="0" borderId="30" xfId="2" applyNumberFormat="1" applyFont="1" applyFill="1" applyBorder="1" applyAlignment="1">
      <alignment horizontal="center" vertical="center"/>
    </xf>
    <xf numFmtId="168" fontId="3" fillId="0" borderId="30" xfId="1" applyNumberFormat="1" applyFont="1" applyFill="1" applyBorder="1" applyAlignment="1">
      <alignment horizontal="center" vertical="center"/>
    </xf>
    <xf numFmtId="170" fontId="3" fillId="0" borderId="30" xfId="0" applyNumberFormat="1" applyFont="1" applyFill="1" applyBorder="1" applyAlignment="1">
      <alignment horizontal="center" vertical="center" wrapText="1"/>
    </xf>
    <xf numFmtId="3" fontId="3" fillId="0" borderId="30" xfId="2" applyNumberFormat="1" applyFont="1" applyFill="1" applyBorder="1" applyAlignment="1">
      <alignment horizontal="center" vertical="center"/>
    </xf>
    <xf numFmtId="168" fontId="3" fillId="0" borderId="30" xfId="0" applyNumberFormat="1" applyFont="1" applyFill="1" applyBorder="1" applyAlignment="1">
      <alignment horizontal="center" vertical="center"/>
    </xf>
    <xf numFmtId="1" fontId="3" fillId="0" borderId="30" xfId="0" applyNumberFormat="1" applyFont="1" applyFill="1" applyBorder="1" applyAlignment="1">
      <alignment horizontal="center" vertical="center"/>
    </xf>
    <xf numFmtId="0" fontId="5" fillId="0" borderId="30" xfId="2" applyFont="1" applyFill="1" applyBorder="1" applyAlignment="1">
      <alignment horizontal="center" vertical="center"/>
    </xf>
    <xf numFmtId="0" fontId="3" fillId="0" borderId="31" xfId="2" applyFont="1" applyFill="1" applyBorder="1" applyAlignment="1">
      <alignment horizontal="center" vertical="center"/>
    </xf>
    <xf numFmtId="0" fontId="14" fillId="0" borderId="30" xfId="2" applyFont="1" applyFill="1" applyBorder="1" applyAlignment="1">
      <alignment horizontal="left" vertical="center"/>
    </xf>
    <xf numFmtId="0" fontId="5" fillId="0" borderId="0" xfId="2" applyFont="1" applyFill="1" applyAlignment="1">
      <alignment horizontal="center" vertical="center"/>
    </xf>
    <xf numFmtId="0" fontId="3" fillId="0" borderId="0" xfId="2" applyFont="1" applyFill="1" applyAlignment="1">
      <alignment horizontal="center" vertical="center"/>
    </xf>
    <xf numFmtId="49" fontId="39" fillId="0" borderId="0" xfId="0" applyNumberFormat="1" applyFont="1" applyBorder="1" applyAlignment="1">
      <alignment horizontal="center" vertical="center"/>
    </xf>
    <xf numFmtId="49" fontId="0" fillId="0" borderId="0" xfId="0" applyNumberFormat="1" applyBorder="1"/>
    <xf numFmtId="4" fontId="5" fillId="0" borderId="30" xfId="2" applyNumberFormat="1" applyFont="1" applyFill="1" applyBorder="1" applyAlignment="1">
      <alignment horizontal="center" vertical="center"/>
    </xf>
    <xf numFmtId="4" fontId="3" fillId="18" borderId="30" xfId="0" applyNumberFormat="1" applyFont="1" applyFill="1" applyBorder="1" applyAlignment="1">
      <alignment horizontal="center" vertical="center" wrapText="1"/>
    </xf>
    <xf numFmtId="168" fontId="3" fillId="18" borderId="30" xfId="1" applyNumberFormat="1" applyFont="1" applyFill="1" applyBorder="1" applyAlignment="1">
      <alignment horizontal="center" vertical="center"/>
    </xf>
    <xf numFmtId="0" fontId="5" fillId="0" borderId="31" xfId="2" applyFont="1" applyFill="1" applyBorder="1" applyAlignment="1">
      <alignment horizontal="center" vertical="center"/>
    </xf>
    <xf numFmtId="0" fontId="3" fillId="18" borderId="30" xfId="0" applyFont="1" applyFill="1" applyBorder="1" applyAlignment="1">
      <alignment horizontal="left" vertical="center" wrapText="1"/>
    </xf>
    <xf numFmtId="170" fontId="3" fillId="18" borderId="30" xfId="0" applyNumberFormat="1" applyFont="1" applyFill="1" applyBorder="1" applyAlignment="1">
      <alignment horizontal="center" vertical="center" wrapText="1"/>
    </xf>
    <xf numFmtId="168" fontId="10" fillId="19" borderId="30" xfId="0" applyNumberFormat="1" applyFont="1" applyFill="1" applyBorder="1" applyAlignment="1">
      <alignment horizontal="center"/>
    </xf>
    <xf numFmtId="168" fontId="10" fillId="19" borderId="30" xfId="0" applyNumberFormat="1" applyFont="1" applyFill="1" applyBorder="1" applyAlignment="1">
      <alignment horizontal="center" vertical="center" wrapText="1"/>
    </xf>
    <xf numFmtId="168" fontId="3" fillId="19" borderId="30" xfId="0" applyNumberFormat="1" applyFont="1" applyFill="1" applyBorder="1" applyAlignment="1">
      <alignment horizontal="center"/>
    </xf>
    <xf numFmtId="49" fontId="10" fillId="20" borderId="30" xfId="0" applyNumberFormat="1" applyFont="1" applyFill="1" applyBorder="1" applyAlignment="1">
      <alignment horizontal="left"/>
    </xf>
    <xf numFmtId="49" fontId="3" fillId="20" borderId="30" xfId="0" applyNumberFormat="1" applyFont="1" applyFill="1" applyBorder="1" applyAlignment="1">
      <alignment horizontal="left"/>
    </xf>
    <xf numFmtId="0" fontId="40" fillId="20" borderId="32" xfId="0" applyFont="1" applyFill="1" applyBorder="1" applyAlignment="1">
      <alignment horizontal="left" vertical="top" wrapText="1"/>
    </xf>
    <xf numFmtId="0" fontId="11" fillId="20" borderId="33" xfId="0" applyFont="1" applyFill="1" applyBorder="1" applyAlignment="1">
      <alignment horizontal="left" vertical="center"/>
    </xf>
    <xf numFmtId="49" fontId="3" fillId="20" borderId="0" xfId="0" applyNumberFormat="1" applyFont="1" applyFill="1" applyBorder="1" applyAlignment="1">
      <alignment horizontal="left"/>
    </xf>
    <xf numFmtId="0" fontId="11" fillId="20" borderId="33" xfId="46" applyFont="1" applyFill="1" applyBorder="1" applyAlignment="1">
      <alignment horizontal="left" vertical="center"/>
    </xf>
    <xf numFmtId="49" fontId="34" fillId="20" borderId="34" xfId="0" applyNumberFormat="1" applyFont="1" applyFill="1" applyBorder="1" applyAlignment="1">
      <alignment horizontal="center" vertical="center" wrapText="1"/>
    </xf>
    <xf numFmtId="49" fontId="11" fillId="20" borderId="33" xfId="0" applyNumberFormat="1" applyFont="1" applyFill="1" applyBorder="1" applyAlignment="1">
      <alignment horizontal="center" vertical="center"/>
    </xf>
    <xf numFmtId="1" fontId="11" fillId="20" borderId="33" xfId="0" applyNumberFormat="1" applyFont="1" applyFill="1" applyBorder="1" applyAlignment="1">
      <alignment horizontal="center" vertical="center"/>
    </xf>
    <xf numFmtId="49" fontId="11" fillId="20" borderId="33" xfId="0" applyNumberFormat="1" applyFont="1" applyFill="1" applyBorder="1" applyAlignment="1">
      <alignment horizontal="left" vertical="center" wrapText="1"/>
    </xf>
    <xf numFmtId="49" fontId="34" fillId="20" borderId="33" xfId="0" applyNumberFormat="1" applyFont="1" applyFill="1" applyBorder="1" applyAlignment="1">
      <alignment horizontal="center" vertical="center" wrapText="1"/>
    </xf>
    <xf numFmtId="49" fontId="3" fillId="20" borderId="33" xfId="0" applyNumberFormat="1" applyFont="1" applyFill="1" applyBorder="1" applyAlignment="1">
      <alignment horizontal="center" vertical="center"/>
    </xf>
    <xf numFmtId="0" fontId="3" fillId="20" borderId="33" xfId="0" applyNumberFormat="1" applyFont="1" applyFill="1" applyBorder="1" applyAlignment="1">
      <alignment horizontal="center" vertical="center"/>
    </xf>
    <xf numFmtId="1" fontId="3" fillId="20" borderId="33" xfId="0" applyNumberFormat="1" applyFont="1" applyFill="1" applyBorder="1" applyAlignment="1">
      <alignment horizontal="center" vertical="center"/>
    </xf>
    <xf numFmtId="171" fontId="11" fillId="20" borderId="33" xfId="0" applyNumberFormat="1" applyFont="1" applyFill="1" applyBorder="1" applyAlignment="1">
      <alignment horizontal="center" vertical="center"/>
    </xf>
    <xf numFmtId="2" fontId="11" fillId="20" borderId="33" xfId="0" applyNumberFormat="1" applyFont="1" applyFill="1" applyBorder="1" applyAlignment="1">
      <alignment horizontal="right" vertical="center"/>
    </xf>
    <xf numFmtId="4" fontId="11" fillId="20" borderId="33" xfId="0" applyNumberFormat="1" applyFont="1" applyFill="1" applyBorder="1" applyAlignment="1">
      <alignment horizontal="right" vertical="center"/>
    </xf>
    <xf numFmtId="171" fontId="11" fillId="20" borderId="33" xfId="0" applyNumberFormat="1" applyFont="1" applyFill="1" applyBorder="1" applyAlignment="1">
      <alignment horizontal="right" vertical="center"/>
    </xf>
    <xf numFmtId="49" fontId="3" fillId="20" borderId="33" xfId="0" applyNumberFormat="1" applyFont="1" applyFill="1" applyBorder="1" applyAlignment="1">
      <alignment horizontal="right" vertical="center"/>
    </xf>
    <xf numFmtId="0" fontId="3" fillId="20" borderId="33" xfId="5" applyFont="1" applyFill="1" applyBorder="1" applyAlignment="1">
      <alignment horizontal="left" vertical="center" wrapText="1"/>
    </xf>
    <xf numFmtId="49" fontId="11" fillId="20" borderId="33" xfId="0" applyNumberFormat="1" applyFont="1" applyFill="1" applyBorder="1" applyAlignment="1">
      <alignment horizontal="center" vertical="center" wrapText="1"/>
    </xf>
    <xf numFmtId="49" fontId="3" fillId="20" borderId="33" xfId="0" applyNumberFormat="1" applyFont="1" applyFill="1" applyBorder="1" applyAlignment="1">
      <alignment horizontal="left"/>
    </xf>
    <xf numFmtId="49" fontId="10" fillId="20" borderId="33" xfId="0" applyNumberFormat="1" applyFont="1" applyFill="1" applyBorder="1" applyAlignment="1">
      <alignment horizontal="left"/>
    </xf>
    <xf numFmtId="0" fontId="40" fillId="20" borderId="35" xfId="0" applyFont="1" applyFill="1" applyBorder="1" applyAlignment="1">
      <alignment horizontal="left" vertical="top" wrapText="1"/>
    </xf>
    <xf numFmtId="0" fontId="34" fillId="20" borderId="33" xfId="0" applyFont="1" applyFill="1" applyBorder="1" applyAlignment="1">
      <alignment horizontal="left" vertical="center"/>
    </xf>
    <xf numFmtId="0" fontId="3" fillId="20" borderId="33" xfId="2" applyFont="1" applyFill="1" applyBorder="1" applyAlignment="1">
      <alignment horizontal="left" vertical="center"/>
    </xf>
    <xf numFmtId="0" fontId="3" fillId="20" borderId="33" xfId="2" applyFont="1" applyFill="1" applyBorder="1" applyAlignment="1">
      <alignment horizontal="left" vertical="center" wrapText="1"/>
    </xf>
    <xf numFmtId="49" fontId="34" fillId="20" borderId="36" xfId="0" applyNumberFormat="1" applyFont="1" applyFill="1" applyBorder="1" applyAlignment="1">
      <alignment horizontal="center" vertical="center" wrapText="1"/>
    </xf>
    <xf numFmtId="2" fontId="11" fillId="20" borderId="33" xfId="0" applyNumberFormat="1" applyFont="1" applyFill="1" applyBorder="1" applyAlignment="1">
      <alignment horizontal="center" vertical="center"/>
    </xf>
    <xf numFmtId="0" fontId="11" fillId="20" borderId="33" xfId="0" applyFont="1" applyFill="1" applyBorder="1"/>
    <xf numFmtId="49" fontId="10" fillId="20" borderId="0" xfId="0" applyNumberFormat="1" applyFont="1" applyFill="1" applyBorder="1" applyAlignment="1">
      <alignment horizontal="left"/>
    </xf>
    <xf numFmtId="49" fontId="10" fillId="20" borderId="37" xfId="0" applyNumberFormat="1" applyFont="1" applyFill="1" applyBorder="1" applyAlignment="1">
      <alignment horizontal="left"/>
    </xf>
    <xf numFmtId="0" fontId="40" fillId="20" borderId="38" xfId="0" applyFont="1" applyFill="1" applyBorder="1" applyAlignment="1">
      <alignment horizontal="left" vertical="top" wrapText="1"/>
    </xf>
    <xf numFmtId="0" fontId="42" fillId="20" borderId="37" xfId="0" applyFont="1" applyFill="1" applyBorder="1" applyAlignment="1">
      <alignment vertical="center" wrapText="1"/>
    </xf>
    <xf numFmtId="0" fontId="42" fillId="20" borderId="39" xfId="0" applyFont="1" applyFill="1" applyBorder="1" applyAlignment="1">
      <alignment vertical="center" wrapText="1"/>
    </xf>
    <xf numFmtId="0" fontId="42" fillId="20" borderId="33" xfId="0" applyFont="1" applyFill="1" applyBorder="1" applyAlignment="1">
      <alignment vertical="center" wrapText="1"/>
    </xf>
    <xf numFmtId="0" fontId="40" fillId="20" borderId="40" xfId="0" applyFont="1" applyFill="1" applyBorder="1" applyAlignment="1">
      <alignment horizontal="left" vertical="top" wrapText="1"/>
    </xf>
    <xf numFmtId="0" fontId="11" fillId="20" borderId="33" xfId="0" applyFont="1" applyFill="1" applyBorder="1" applyAlignment="1">
      <alignment horizontal="left" vertical="top"/>
    </xf>
    <xf numFmtId="49" fontId="3" fillId="20" borderId="37" xfId="0" applyNumberFormat="1" applyFont="1" applyFill="1" applyBorder="1" applyAlignment="1">
      <alignment horizontal="center" vertical="top" wrapText="1"/>
    </xf>
    <xf numFmtId="49" fontId="3" fillId="20" borderId="33" xfId="0" applyNumberFormat="1" applyFont="1" applyFill="1" applyBorder="1" applyAlignment="1">
      <alignment horizontal="left" vertical="top"/>
    </xf>
    <xf numFmtId="49" fontId="3" fillId="20" borderId="33" xfId="0" applyNumberFormat="1" applyFont="1" applyFill="1" applyBorder="1" applyAlignment="1">
      <alignment vertical="top"/>
    </xf>
    <xf numFmtId="49" fontId="11" fillId="20" borderId="33" xfId="0" applyNumberFormat="1" applyFont="1" applyFill="1" applyBorder="1"/>
    <xf numFmtId="4" fontId="11" fillId="20" borderId="33" xfId="0" applyNumberFormat="1" applyFont="1" applyFill="1" applyBorder="1"/>
    <xf numFmtId="168" fontId="3" fillId="20" borderId="33" xfId="1" applyNumberFormat="1" applyFont="1" applyFill="1" applyBorder="1" applyAlignment="1">
      <alignment horizontal="left"/>
    </xf>
    <xf numFmtId="4" fontId="11" fillId="20" borderId="33" xfId="0" applyNumberFormat="1" applyFont="1" applyFill="1" applyBorder="1" applyAlignment="1"/>
    <xf numFmtId="168" fontId="3" fillId="20" borderId="33" xfId="1" applyNumberFormat="1" applyFont="1" applyFill="1" applyBorder="1" applyAlignment="1"/>
    <xf numFmtId="168" fontId="3" fillId="20" borderId="33" xfId="0" applyNumberFormat="1" applyFont="1" applyFill="1" applyBorder="1" applyAlignment="1">
      <alignment horizontal="left" vertical="center"/>
    </xf>
    <xf numFmtId="172" fontId="3" fillId="20" borderId="33" xfId="0" applyNumberFormat="1" applyFont="1" applyFill="1" applyBorder="1" applyAlignment="1">
      <alignment horizontal="left" vertical="top"/>
    </xf>
    <xf numFmtId="49" fontId="5" fillId="0" borderId="2"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15" xfId="0" applyNumberFormat="1" applyFont="1" applyFill="1" applyBorder="1" applyAlignment="1">
      <alignment horizontal="left" vertical="center"/>
    </xf>
    <xf numFmtId="49" fontId="5" fillId="0" borderId="16" xfId="0" applyNumberFormat="1" applyFont="1" applyFill="1" applyBorder="1" applyAlignment="1">
      <alignment horizontal="left" vertical="center"/>
    </xf>
    <xf numFmtId="49" fontId="5" fillId="0" borderId="17" xfId="0" applyNumberFormat="1" applyFont="1" applyFill="1" applyBorder="1" applyAlignment="1">
      <alignment horizontal="left" vertical="center"/>
    </xf>
    <xf numFmtId="49" fontId="5" fillId="0" borderId="4" xfId="0" applyNumberFormat="1" applyFont="1" applyFill="1" applyBorder="1" applyAlignment="1">
      <alignment horizontal="center" vertical="center"/>
    </xf>
    <xf numFmtId="49" fontId="5" fillId="0" borderId="2" xfId="0" applyNumberFormat="1" applyFont="1" applyFill="1" applyBorder="1" applyAlignment="1">
      <alignment horizontal="right" vertical="center"/>
    </xf>
    <xf numFmtId="49" fontId="5" fillId="0" borderId="7" xfId="0" applyNumberFormat="1" applyFont="1" applyFill="1" applyBorder="1" applyAlignment="1">
      <alignment horizontal="right" vertical="center"/>
    </xf>
    <xf numFmtId="49" fontId="5" fillId="0" borderId="4" xfId="0" applyNumberFormat="1" applyFont="1" applyFill="1" applyBorder="1" applyAlignment="1">
      <alignment horizontal="left" vertical="center"/>
    </xf>
    <xf numFmtId="49" fontId="5" fillId="0" borderId="13" xfId="0" applyNumberFormat="1" applyFont="1" applyFill="1" applyBorder="1" applyAlignment="1">
      <alignment horizontal="left" vertical="center"/>
    </xf>
    <xf numFmtId="49" fontId="5" fillId="0" borderId="1" xfId="0" applyNumberFormat="1" applyFont="1" applyFill="1" applyBorder="1" applyAlignment="1">
      <alignment horizontal="left" vertical="center"/>
    </xf>
    <xf numFmtId="49" fontId="5" fillId="0" borderId="4" xfId="0" applyNumberFormat="1" applyFont="1" applyFill="1" applyBorder="1" applyAlignment="1">
      <alignment horizontal="center"/>
    </xf>
    <xf numFmtId="49" fontId="3" fillId="0" borderId="4" xfId="0" applyNumberFormat="1" applyFont="1" applyFill="1" applyBorder="1" applyAlignment="1">
      <alignment horizontal="center"/>
    </xf>
    <xf numFmtId="49" fontId="5" fillId="0" borderId="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0" fontId="11" fillId="0" borderId="0" xfId="2" applyFont="1" applyFill="1" applyAlignment="1">
      <alignment horizontal="left" vertical="center" wrapText="1"/>
    </xf>
    <xf numFmtId="4" fontId="13" fillId="0" borderId="2" xfId="2" applyNumberFormat="1" applyFont="1" applyFill="1" applyBorder="1" applyAlignment="1">
      <alignment horizontal="center" vertical="center" wrapText="1"/>
    </xf>
    <xf numFmtId="0" fontId="13" fillId="0" borderId="2" xfId="2" applyFont="1" applyFill="1" applyBorder="1" applyAlignment="1">
      <alignment horizontal="center" vertical="center" wrapText="1"/>
    </xf>
    <xf numFmtId="0" fontId="13" fillId="0" borderId="2" xfId="2" applyFont="1" applyFill="1" applyBorder="1" applyAlignment="1">
      <alignment horizontal="center" wrapText="1"/>
    </xf>
    <xf numFmtId="0" fontId="13" fillId="0" borderId="2" xfId="2" applyFont="1" applyFill="1" applyBorder="1" applyAlignment="1">
      <alignment horizontal="left" vertical="center" wrapText="1"/>
    </xf>
    <xf numFmtId="4" fontId="13" fillId="0" borderId="2" xfId="2" applyNumberFormat="1" applyFont="1" applyFill="1" applyBorder="1" applyAlignment="1">
      <alignment horizontal="left" vertical="center" wrapText="1"/>
    </xf>
    <xf numFmtId="0" fontId="13" fillId="0" borderId="2" xfId="0" applyFont="1" applyFill="1" applyBorder="1" applyAlignment="1">
      <alignment horizontal="left" vertical="center" wrapText="1"/>
    </xf>
    <xf numFmtId="0" fontId="0" fillId="21" borderId="0" xfId="0" applyFill="1"/>
    <xf numFmtId="4" fontId="3" fillId="19" borderId="30" xfId="0" applyNumberFormat="1" applyFont="1" applyFill="1" applyBorder="1" applyAlignment="1">
      <alignment horizontal="left" vertical="center"/>
    </xf>
    <xf numFmtId="0" fontId="3" fillId="22" borderId="30" xfId="0" applyFont="1" applyFill="1" applyBorder="1" applyAlignment="1">
      <alignment horizontal="left"/>
    </xf>
    <xf numFmtId="4" fontId="3" fillId="22" borderId="30" xfId="0" applyNumberFormat="1" applyFont="1" applyFill="1" applyBorder="1" applyAlignment="1">
      <alignment horizontal="left" vertical="center"/>
    </xf>
    <xf numFmtId="4" fontId="3" fillId="22" borderId="30" xfId="2" applyNumberFormat="1" applyFont="1" applyFill="1" applyBorder="1" applyAlignment="1">
      <alignment horizontal="left" vertical="center"/>
    </xf>
    <xf numFmtId="0" fontId="0" fillId="22" borderId="30" xfId="0" applyFill="1" applyBorder="1"/>
    <xf numFmtId="4" fontId="3" fillId="22" borderId="2" xfId="0" applyNumberFormat="1" applyFont="1" applyFill="1" applyBorder="1" applyAlignment="1">
      <alignment horizontal="left" vertical="center"/>
    </xf>
    <xf numFmtId="0" fontId="0" fillId="22" borderId="0" xfId="0" applyFill="1"/>
    <xf numFmtId="0" fontId="11" fillId="22" borderId="30" xfId="0" applyFont="1" applyFill="1" applyBorder="1" applyAlignment="1">
      <alignment horizontal="left"/>
    </xf>
    <xf numFmtId="0" fontId="11" fillId="22" borderId="30" xfId="0" applyFont="1" applyFill="1" applyBorder="1" applyAlignment="1">
      <alignment horizontal="center"/>
    </xf>
    <xf numFmtId="4" fontId="11" fillId="22" borderId="30" xfId="0" applyNumberFormat="1" applyFont="1" applyFill="1" applyBorder="1" applyAlignment="1">
      <alignment horizontal="left" vertical="center"/>
    </xf>
    <xf numFmtId="0" fontId="3" fillId="22" borderId="30" xfId="2" applyFont="1" applyFill="1" applyBorder="1" applyAlignment="1">
      <alignment horizontal="right" vertical="center" wrapText="1"/>
    </xf>
    <xf numFmtId="49" fontId="3" fillId="22" borderId="30" xfId="0" applyNumberFormat="1" applyFont="1" applyFill="1" applyBorder="1" applyAlignment="1">
      <alignment horizontal="left" vertical="center"/>
    </xf>
    <xf numFmtId="0" fontId="3" fillId="22" borderId="30" xfId="0" applyNumberFormat="1" applyFont="1" applyFill="1" applyBorder="1" applyAlignment="1">
      <alignment horizontal="left" vertical="center"/>
    </xf>
    <xf numFmtId="0" fontId="3" fillId="22" borderId="30" xfId="6" applyNumberFormat="1" applyFont="1" applyFill="1" applyBorder="1" applyAlignment="1">
      <alignment horizontal="left" vertical="center"/>
    </xf>
    <xf numFmtId="0" fontId="3" fillId="22" borderId="30" xfId="45" applyFont="1" applyFill="1" applyBorder="1" applyAlignment="1">
      <alignment horizontal="left" vertical="center"/>
    </xf>
    <xf numFmtId="0" fontId="3" fillId="22" borderId="30" xfId="2" applyFont="1" applyFill="1" applyBorder="1" applyAlignment="1">
      <alignment horizontal="left" vertical="center"/>
    </xf>
    <xf numFmtId="4" fontId="5" fillId="22" borderId="30" xfId="2" applyNumberFormat="1" applyFont="1" applyFill="1" applyBorder="1" applyAlignment="1">
      <alignment horizontal="left" vertical="center"/>
    </xf>
    <xf numFmtId="0" fontId="13" fillId="22" borderId="30" xfId="2" applyFont="1" applyFill="1" applyBorder="1" applyAlignment="1">
      <alignment horizontal="center" vertical="center" wrapText="1"/>
    </xf>
    <xf numFmtId="170" fontId="11" fillId="22" borderId="30" xfId="0" applyNumberFormat="1" applyFont="1" applyFill="1" applyBorder="1" applyAlignment="1">
      <alignment horizontal="left"/>
    </xf>
    <xf numFmtId="0" fontId="3" fillId="22" borderId="30" xfId="0" applyFont="1" applyFill="1" applyBorder="1" applyAlignment="1">
      <alignment horizontal="left" wrapText="1"/>
    </xf>
    <xf numFmtId="0" fontId="3" fillId="22" borderId="30" xfId="0" applyFont="1" applyFill="1" applyBorder="1" applyAlignment="1">
      <alignment horizontal="left" vertical="center"/>
    </xf>
    <xf numFmtId="0" fontId="3" fillId="22" borderId="30" xfId="5" applyFont="1" applyFill="1" applyBorder="1" applyAlignment="1">
      <alignment horizontal="left" vertical="center"/>
    </xf>
    <xf numFmtId="0" fontId="3" fillId="22" borderId="30" xfId="0" applyFont="1" applyFill="1" applyBorder="1" applyAlignment="1">
      <alignment horizontal="left" vertical="top"/>
    </xf>
    <xf numFmtId="170" fontId="3" fillId="22" borderId="30" xfId="0" applyNumberFormat="1" applyFont="1" applyFill="1" applyBorder="1" applyAlignment="1">
      <alignment horizontal="left" vertical="top"/>
    </xf>
    <xf numFmtId="4" fontId="3" fillId="22" borderId="30" xfId="0" applyNumberFormat="1" applyFont="1" applyFill="1" applyBorder="1" applyAlignment="1">
      <alignment horizontal="left" vertical="top"/>
    </xf>
    <xf numFmtId="0" fontId="5" fillId="22" borderId="30" xfId="2" applyFont="1" applyFill="1" applyBorder="1" applyAlignment="1">
      <alignment horizontal="left" vertical="center" wrapText="1"/>
    </xf>
    <xf numFmtId="170" fontId="3" fillId="22" borderId="30" xfId="0" applyNumberFormat="1" applyFont="1" applyFill="1" applyBorder="1" applyAlignment="1">
      <alignment horizontal="left" vertical="center"/>
    </xf>
    <xf numFmtId="0" fontId="11" fillId="22" borderId="30" xfId="2" applyFont="1" applyFill="1" applyBorder="1" applyAlignment="1">
      <alignment horizontal="left" vertical="center"/>
    </xf>
    <xf numFmtId="0" fontId="11" fillId="22" borderId="33" xfId="0" applyFont="1" applyFill="1" applyBorder="1" applyAlignment="1">
      <alignment horizontal="left"/>
    </xf>
    <xf numFmtId="0" fontId="11" fillId="22" borderId="33" xfId="0" applyFont="1" applyFill="1" applyBorder="1" applyAlignment="1">
      <alignment horizontal="center"/>
    </xf>
    <xf numFmtId="4" fontId="11" fillId="22" borderId="33" xfId="0" applyNumberFormat="1" applyFont="1" applyFill="1" applyBorder="1" applyAlignment="1">
      <alignment horizontal="left" vertical="center"/>
    </xf>
    <xf numFmtId="4" fontId="3" fillId="22" borderId="33" xfId="0" applyNumberFormat="1" applyFont="1" applyFill="1" applyBorder="1" applyAlignment="1">
      <alignment horizontal="left" vertical="center"/>
    </xf>
    <xf numFmtId="4" fontId="3" fillId="22" borderId="33" xfId="2" applyNumberFormat="1" applyFont="1" applyFill="1" applyBorder="1" applyAlignment="1">
      <alignment horizontal="left" vertical="center"/>
    </xf>
    <xf numFmtId="0" fontId="3" fillId="22" borderId="33" xfId="2" applyFont="1" applyFill="1" applyBorder="1" applyAlignment="1">
      <alignment horizontal="right" vertical="center" wrapText="1"/>
    </xf>
    <xf numFmtId="0" fontId="0" fillId="22" borderId="33" xfId="0" applyFill="1" applyBorder="1"/>
    <xf numFmtId="0" fontId="11" fillId="23" borderId="33" xfId="0" applyFont="1" applyFill="1" applyBorder="1" applyAlignment="1">
      <alignment horizontal="left"/>
    </xf>
    <xf numFmtId="0" fontId="11" fillId="0" borderId="33" xfId="0" applyFont="1" applyFill="1" applyBorder="1" applyAlignment="1">
      <alignment horizontal="left"/>
    </xf>
    <xf numFmtId="0" fontId="11" fillId="0" borderId="33" xfId="0" applyFont="1" applyFill="1" applyBorder="1" applyAlignment="1">
      <alignment horizontal="center"/>
    </xf>
    <xf numFmtId="4" fontId="11" fillId="0" borderId="33" xfId="0" applyNumberFormat="1" applyFont="1" applyFill="1" applyBorder="1" applyAlignment="1">
      <alignment horizontal="left" vertical="center"/>
    </xf>
    <xf numFmtId="0" fontId="3" fillId="0" borderId="33" xfId="2" applyFont="1" applyFill="1" applyBorder="1" applyAlignment="1">
      <alignment horizontal="center" vertical="center"/>
    </xf>
    <xf numFmtId="4" fontId="3" fillId="0" borderId="33" xfId="0" applyNumberFormat="1" applyFont="1" applyFill="1" applyBorder="1" applyAlignment="1">
      <alignment horizontal="left" vertical="center"/>
    </xf>
    <xf numFmtId="4" fontId="3" fillId="0" borderId="33" xfId="2" applyNumberFormat="1" applyFont="1" applyFill="1" applyBorder="1" applyAlignment="1">
      <alignment horizontal="left" vertical="center"/>
    </xf>
    <xf numFmtId="0" fontId="3" fillId="0" borderId="33" xfId="2" applyFont="1" applyFill="1" applyBorder="1" applyAlignment="1">
      <alignment horizontal="right" vertical="center" wrapText="1"/>
    </xf>
    <xf numFmtId="0" fontId="11" fillId="0" borderId="33" xfId="2" applyFont="1" applyFill="1" applyBorder="1" applyAlignment="1">
      <alignment horizontal="left" vertical="center"/>
    </xf>
    <xf numFmtId="0" fontId="11" fillId="23" borderId="33" xfId="2" applyFont="1" applyFill="1" applyBorder="1" applyAlignment="1">
      <alignment horizontal="left" vertical="center"/>
    </xf>
    <xf numFmtId="4" fontId="11" fillId="23" borderId="33" xfId="0" applyNumberFormat="1" applyFont="1" applyFill="1" applyBorder="1" applyAlignment="1">
      <alignment horizontal="left" vertical="center"/>
    </xf>
    <xf numFmtId="0" fontId="13" fillId="0" borderId="33" xfId="2" applyFont="1" applyFill="1" applyBorder="1" applyAlignment="1">
      <alignment horizontal="center" vertical="center" wrapText="1"/>
    </xf>
    <xf numFmtId="169" fontId="3" fillId="0" borderId="33" xfId="2" applyNumberFormat="1" applyFont="1" applyFill="1" applyBorder="1" applyAlignment="1">
      <alignment horizontal="left" vertical="center"/>
    </xf>
    <xf numFmtId="0" fontId="5" fillId="0" borderId="33" xfId="2" applyFont="1" applyFill="1" applyBorder="1" applyAlignment="1">
      <alignment horizontal="left" vertical="center"/>
    </xf>
    <xf numFmtId="4" fontId="38" fillId="0" borderId="0" xfId="0" applyNumberFormat="1" applyFont="1" applyFill="1" applyBorder="1"/>
    <xf numFmtId="0" fontId="3" fillId="22" borderId="33" xfId="2" applyFont="1" applyFill="1" applyBorder="1" applyAlignment="1">
      <alignment horizontal="left" vertical="center"/>
    </xf>
    <xf numFmtId="0" fontId="3" fillId="22" borderId="33" xfId="0" applyFont="1" applyFill="1" applyBorder="1" applyAlignment="1">
      <alignment horizontal="left"/>
    </xf>
    <xf numFmtId="4" fontId="11" fillId="19" borderId="33" xfId="0" applyNumberFormat="1" applyFont="1" applyFill="1" applyBorder="1" applyAlignment="1">
      <alignment horizontal="left" vertical="center"/>
    </xf>
    <xf numFmtId="0" fontId="13" fillId="22" borderId="33" xfId="2" applyFont="1" applyFill="1" applyBorder="1" applyAlignment="1">
      <alignment horizontal="center" vertical="center" wrapText="1"/>
    </xf>
    <xf numFmtId="170" fontId="11" fillId="22" borderId="33" xfId="0" applyNumberFormat="1" applyFont="1" applyFill="1" applyBorder="1" applyAlignment="1">
      <alignment horizontal="left"/>
    </xf>
    <xf numFmtId="4" fontId="3" fillId="22" borderId="33" xfId="17" applyNumberFormat="1" applyFont="1" applyFill="1" applyBorder="1" applyAlignment="1">
      <alignment horizontal="left" vertical="center"/>
    </xf>
    <xf numFmtId="0" fontId="5" fillId="22" borderId="33" xfId="2" applyFont="1" applyFill="1" applyBorder="1" applyAlignment="1">
      <alignment horizontal="left" vertical="center" wrapText="1"/>
    </xf>
    <xf numFmtId="4" fontId="3" fillId="22" borderId="33" xfId="0" applyNumberFormat="1" applyFont="1" applyFill="1" applyBorder="1" applyAlignment="1">
      <alignment horizontal="left" vertical="top"/>
    </xf>
    <xf numFmtId="169" fontId="3" fillId="22" borderId="33" xfId="2" applyNumberFormat="1" applyFont="1" applyFill="1" applyBorder="1" applyAlignment="1">
      <alignment horizontal="left" vertical="center"/>
    </xf>
    <xf numFmtId="0" fontId="5" fillId="22" borderId="33" xfId="2" applyFont="1" applyFill="1" applyBorder="1" applyAlignment="1">
      <alignment horizontal="left" vertical="center"/>
    </xf>
    <xf numFmtId="0" fontId="11" fillId="22" borderId="33" xfId="2" applyFont="1" applyFill="1" applyBorder="1" applyAlignment="1">
      <alignment horizontal="left" vertical="center"/>
    </xf>
  </cellXfs>
  <cellStyles count="47">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Обычный_Лист1 3" xfId="46"/>
    <cellStyle name="Обычный_Лист1 4" xfId="45"/>
    <cellStyle name="Обычный_Производственная программа на 2006 год ДОТиОС АО РД КМГ" xfId="44"/>
    <cellStyle name="Плохой" xfId="26" builtinId="27" customBuiltin="1"/>
    <cellStyle name="Пояснение" xfId="35" builtinId="53" customBuiltin="1"/>
    <cellStyle name="Примечание" xfId="34" builtinId="10" customBuiltin="1"/>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Хороший" xfId="25" builtinId="26" customBuiltin="1"/>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3300"/>
      <color rgb="FFFF99FF"/>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C178~1.BER/AppData/Local/Temp/notes90C43B/&#1050;&#1086;&#1087;&#1080;&#1103;%20&#1055;&#1047;%20&#1058;&#1056;&#1059;%20&#1040;&#1054;%20&#1069;&#1052;&#1043;%20&#1085;&#1072;%202019%20&#1075;&#1086;&#1076;%20&#1089;%202%20&#1080;&#1079;&#1084;&#1077;&#1085;&#1077;&#1085;&#1080;&#1103;&#1084;&#1080;%20&#1080;%20&#1076;&#1086;&#1087;&#1086;&#1083;&#1085;&#1077;&#1085;&#1080;&#1103;&#1084;&#108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48"/>
  <sheetViews>
    <sheetView tabSelected="1" zoomScale="70" zoomScaleNormal="70" workbookViewId="0">
      <pane ySplit="7" topLeftCell="A8" activePane="bottomLeft" state="frozen"/>
      <selection pane="bottomLeft" activeCell="M60" sqref="M60"/>
    </sheetView>
  </sheetViews>
  <sheetFormatPr defaultRowHeight="13.15" customHeight="1" x14ac:dyDescent="0.25"/>
  <cols>
    <col min="1" max="1" width="8" style="5" customWidth="1"/>
    <col min="2" max="2" width="6.140625" style="5" customWidth="1"/>
    <col min="3" max="4" width="7.140625" style="5" customWidth="1"/>
    <col min="5" max="5" width="5.42578125" style="5" customWidth="1"/>
    <col min="6" max="6" width="7.7109375" style="5" customWidth="1"/>
    <col min="7" max="7" width="17.42578125" style="5" customWidth="1"/>
    <col min="8" max="8" width="13.5703125" style="5" customWidth="1"/>
    <col min="9" max="10" width="19.5703125" style="12" customWidth="1"/>
    <col min="11" max="11" width="5" style="5" customWidth="1"/>
    <col min="12" max="12" width="6.85546875" style="5" customWidth="1"/>
    <col min="13" max="13" width="16.5703125" style="5" customWidth="1"/>
    <col min="14" max="14" width="4" style="5" customWidth="1"/>
    <col min="15" max="15" width="10.85546875" style="5" customWidth="1"/>
    <col min="16" max="16" width="22.85546875" style="5" customWidth="1"/>
    <col min="17" max="17" width="8.140625" style="5" customWidth="1"/>
    <col min="18" max="18" width="6.28515625" style="5" customWidth="1"/>
    <col min="19" max="19" width="11" style="5" customWidth="1"/>
    <col min="20" max="20" width="21.7109375" style="12" customWidth="1"/>
    <col min="21" max="21" width="6.85546875" style="5" customWidth="1"/>
    <col min="22" max="22" width="7.5703125" style="5" customWidth="1"/>
    <col min="23" max="23" width="8" style="5" customWidth="1"/>
    <col min="24" max="24" width="8.140625" style="5" customWidth="1"/>
    <col min="25" max="25" width="6.5703125" style="13" customWidth="1"/>
    <col min="26" max="26" width="8.85546875" style="13" customWidth="1"/>
    <col min="27" max="27" width="5.42578125" style="13" customWidth="1"/>
    <col min="28" max="28" width="3.85546875" style="5" customWidth="1"/>
    <col min="29" max="29" width="7" style="5" customWidth="1"/>
    <col min="30" max="30" width="10" style="5" customWidth="1"/>
    <col min="31" max="31" width="16.85546875" style="151" customWidth="1"/>
    <col min="32" max="32" width="20.5703125" style="151" customWidth="1"/>
    <col min="33" max="33" width="22.140625" style="151" customWidth="1"/>
    <col min="34" max="34" width="16.28515625" style="151" customWidth="1"/>
    <col min="35" max="35" width="24.42578125" style="151" customWidth="1"/>
    <col min="36" max="36" width="24" style="151" customWidth="1"/>
    <col min="37" max="37" width="21.42578125" style="151" customWidth="1"/>
    <col min="38" max="38" width="19" style="151" customWidth="1"/>
    <col min="39" max="39" width="21" style="151" customWidth="1"/>
    <col min="40" max="40" width="25.7109375" style="151" customWidth="1"/>
    <col min="41" max="41" width="22.42578125" style="151" customWidth="1"/>
    <col min="42" max="42" width="23.7109375" style="151" customWidth="1"/>
    <col min="43" max="43" width="20.85546875" style="151" customWidth="1"/>
    <col min="44" max="44" width="20.140625" style="151" customWidth="1"/>
    <col min="45" max="45" width="21.42578125" style="151" customWidth="1"/>
    <col min="46" max="46" width="23.5703125" style="151" customWidth="1"/>
    <col min="47" max="56" width="28.140625" style="151" customWidth="1"/>
    <col min="57" max="57" width="18.5703125" style="5" customWidth="1"/>
    <col min="58" max="58" width="3.140625" style="5" customWidth="1"/>
    <col min="59" max="59" width="23.7109375" style="5" customWidth="1"/>
    <col min="60" max="67" width="3.140625" style="5" customWidth="1"/>
    <col min="68" max="68" width="2.7109375" style="5" customWidth="1"/>
    <col min="69" max="69" width="15.7109375" style="5" customWidth="1"/>
    <col min="70" max="70" width="9.140625" style="5"/>
    <col min="71" max="73" width="11.85546875" style="5" bestFit="1" customWidth="1"/>
    <col min="74" max="74" width="9.140625" style="5"/>
    <col min="75" max="75" width="11.85546875" style="5" bestFit="1" customWidth="1"/>
    <col min="76" max="256" width="9.140625" style="5"/>
    <col min="257" max="257" width="7.42578125" style="5" customWidth="1"/>
    <col min="258" max="258" width="20.28515625" style="5" customWidth="1"/>
    <col min="259" max="259" width="24.7109375" style="5" customWidth="1"/>
    <col min="260" max="260" width="35.7109375" style="5" customWidth="1"/>
    <col min="261" max="261" width="5" style="5" customWidth="1"/>
    <col min="262" max="262" width="12.85546875" style="5" customWidth="1"/>
    <col min="263" max="263" width="10.7109375" style="5" customWidth="1"/>
    <col min="264" max="264" width="7" style="5" customWidth="1"/>
    <col min="265" max="265" width="12.28515625" style="5" customWidth="1"/>
    <col min="266" max="266" width="10.7109375" style="5" customWidth="1"/>
    <col min="267" max="267" width="10.85546875" style="5" customWidth="1"/>
    <col min="268" max="268" width="8.85546875" style="5" customWidth="1"/>
    <col min="269" max="269" width="13.85546875" style="5" customWidth="1"/>
    <col min="270" max="270" width="20.42578125" style="5" customWidth="1"/>
    <col min="271" max="271" width="12.28515625" style="5" customWidth="1"/>
    <col min="272" max="272" width="19.28515625" style="5" customWidth="1"/>
    <col min="273" max="273" width="11.85546875" style="5" customWidth="1"/>
    <col min="274" max="274" width="9.140625" style="5" customWidth="1"/>
    <col min="275" max="275" width="13.42578125" style="5" customWidth="1"/>
    <col min="276" max="276" width="15.28515625" style="5" customWidth="1"/>
    <col min="277" max="277" width="15.42578125" style="5" customWidth="1"/>
    <col min="278" max="279" width="14.42578125" style="5" customWidth="1"/>
    <col min="280" max="280" width="5" style="5" customWidth="1"/>
    <col min="281" max="283" width="15.140625" style="5" customWidth="1"/>
    <col min="284" max="284" width="4.28515625" style="5" customWidth="1"/>
    <col min="285" max="285" width="16" style="5" customWidth="1"/>
    <col min="286" max="286" width="17.140625" style="5" customWidth="1"/>
    <col min="287" max="287" width="18.28515625" style="5" customWidth="1"/>
    <col min="288" max="288" width="4.85546875" style="5" customWidth="1"/>
    <col min="289" max="289" width="16" style="5" customWidth="1"/>
    <col min="290" max="290" width="17.140625" style="5" customWidth="1"/>
    <col min="291" max="291" width="18.28515625" style="5" customWidth="1"/>
    <col min="292" max="292" width="13.7109375" style="5" customWidth="1"/>
    <col min="293" max="293" width="16" style="5" customWidth="1"/>
    <col min="294" max="294" width="17.140625" style="5" customWidth="1"/>
    <col min="295" max="295" width="18.28515625" style="5" customWidth="1"/>
    <col min="296" max="296" width="13.7109375" style="5" customWidth="1"/>
    <col min="297" max="297" width="16" style="5" customWidth="1"/>
    <col min="298" max="298" width="17.140625" style="5" customWidth="1"/>
    <col min="299" max="299" width="18.28515625" style="5" customWidth="1"/>
    <col min="300" max="300" width="13.7109375" style="5" customWidth="1"/>
    <col min="301" max="301" width="16" style="5" customWidth="1"/>
    <col min="302" max="302" width="17.140625" style="5" customWidth="1"/>
    <col min="303" max="306" width="18.28515625" style="5" customWidth="1"/>
    <col min="307" max="307" width="15" style="5" customWidth="1"/>
    <col min="308" max="308" width="15.7109375" style="5" customWidth="1"/>
    <col min="309" max="309" width="49" style="5" customWidth="1"/>
    <col min="310" max="310" width="19.42578125" style="5" customWidth="1"/>
    <col min="311" max="311" width="14.5703125" style="5" customWidth="1"/>
    <col min="312" max="312" width="12.28515625" style="5" customWidth="1"/>
    <col min="313" max="313" width="14.5703125" style="5" customWidth="1"/>
    <col min="314" max="314" width="11.7109375" style="5" customWidth="1"/>
    <col min="315" max="315" width="14" style="5" customWidth="1"/>
    <col min="316" max="316" width="20.5703125" style="5" customWidth="1"/>
    <col min="317" max="317" width="11.7109375" style="5" customWidth="1"/>
    <col min="318" max="318" width="10.85546875" style="5" customWidth="1"/>
    <col min="319" max="512" width="9.140625" style="5"/>
    <col min="513" max="513" width="7.42578125" style="5" customWidth="1"/>
    <col min="514" max="514" width="20.28515625" style="5" customWidth="1"/>
    <col min="515" max="515" width="24.7109375" style="5" customWidth="1"/>
    <col min="516" max="516" width="35.7109375" style="5" customWidth="1"/>
    <col min="517" max="517" width="5" style="5" customWidth="1"/>
    <col min="518" max="518" width="12.85546875" style="5" customWidth="1"/>
    <col min="519" max="519" width="10.7109375" style="5" customWidth="1"/>
    <col min="520" max="520" width="7" style="5" customWidth="1"/>
    <col min="521" max="521" width="12.28515625" style="5" customWidth="1"/>
    <col min="522" max="522" width="10.7109375" style="5" customWidth="1"/>
    <col min="523" max="523" width="10.85546875" style="5" customWidth="1"/>
    <col min="524" max="524" width="8.85546875" style="5" customWidth="1"/>
    <col min="525" max="525" width="13.85546875" style="5" customWidth="1"/>
    <col min="526" max="526" width="20.42578125" style="5" customWidth="1"/>
    <col min="527" max="527" width="12.28515625" style="5" customWidth="1"/>
    <col min="528" max="528" width="19.28515625" style="5" customWidth="1"/>
    <col min="529" max="529" width="11.85546875" style="5" customWidth="1"/>
    <col min="530" max="530" width="9.140625" style="5" customWidth="1"/>
    <col min="531" max="531" width="13.42578125" style="5" customWidth="1"/>
    <col min="532" max="532" width="15.28515625" style="5" customWidth="1"/>
    <col min="533" max="533" width="15.42578125" style="5" customWidth="1"/>
    <col min="534" max="535" width="14.42578125" style="5" customWidth="1"/>
    <col min="536" max="536" width="5" style="5" customWidth="1"/>
    <col min="537" max="539" width="15.140625" style="5" customWidth="1"/>
    <col min="540" max="540" width="4.28515625" style="5" customWidth="1"/>
    <col min="541" max="541" width="16" style="5" customWidth="1"/>
    <col min="542" max="542" width="17.140625" style="5" customWidth="1"/>
    <col min="543" max="543" width="18.28515625" style="5" customWidth="1"/>
    <col min="544" max="544" width="4.85546875" style="5" customWidth="1"/>
    <col min="545" max="545" width="16" style="5" customWidth="1"/>
    <col min="546" max="546" width="17.140625" style="5" customWidth="1"/>
    <col min="547" max="547" width="18.28515625" style="5" customWidth="1"/>
    <col min="548" max="548" width="13.7109375" style="5" customWidth="1"/>
    <col min="549" max="549" width="16" style="5" customWidth="1"/>
    <col min="550" max="550" width="17.140625" style="5" customWidth="1"/>
    <col min="551" max="551" width="18.28515625" style="5" customWidth="1"/>
    <col min="552" max="552" width="13.7109375" style="5" customWidth="1"/>
    <col min="553" max="553" width="16" style="5" customWidth="1"/>
    <col min="554" max="554" width="17.140625" style="5" customWidth="1"/>
    <col min="555" max="555" width="18.28515625" style="5" customWidth="1"/>
    <col min="556" max="556" width="13.7109375" style="5" customWidth="1"/>
    <col min="557" max="557" width="16" style="5" customWidth="1"/>
    <col min="558" max="558" width="17.140625" style="5" customWidth="1"/>
    <col min="559" max="562" width="18.28515625" style="5" customWidth="1"/>
    <col min="563" max="563" width="15" style="5" customWidth="1"/>
    <col min="564" max="564" width="15.7109375" style="5" customWidth="1"/>
    <col min="565" max="565" width="49" style="5" customWidth="1"/>
    <col min="566" max="566" width="19.42578125" style="5" customWidth="1"/>
    <col min="567" max="567" width="14.5703125" style="5" customWidth="1"/>
    <col min="568" max="568" width="12.28515625" style="5" customWidth="1"/>
    <col min="569" max="569" width="14.5703125" style="5" customWidth="1"/>
    <col min="570" max="570" width="11.7109375" style="5" customWidth="1"/>
    <col min="571" max="571" width="14" style="5" customWidth="1"/>
    <col min="572" max="572" width="20.5703125" style="5" customWidth="1"/>
    <col min="573" max="573" width="11.7109375" style="5" customWidth="1"/>
    <col min="574" max="574" width="10.85546875" style="5" customWidth="1"/>
    <col min="575" max="768" width="9.140625" style="5"/>
    <col min="769" max="769" width="7.42578125" style="5" customWidth="1"/>
    <col min="770" max="770" width="20.28515625" style="5" customWidth="1"/>
    <col min="771" max="771" width="24.7109375" style="5" customWidth="1"/>
    <col min="772" max="772" width="35.7109375" style="5" customWidth="1"/>
    <col min="773" max="773" width="5" style="5" customWidth="1"/>
    <col min="774" max="774" width="12.85546875" style="5" customWidth="1"/>
    <col min="775" max="775" width="10.7109375" style="5" customWidth="1"/>
    <col min="776" max="776" width="7" style="5" customWidth="1"/>
    <col min="777" max="777" width="12.28515625" style="5" customWidth="1"/>
    <col min="778" max="778" width="10.7109375" style="5" customWidth="1"/>
    <col min="779" max="779" width="10.85546875" style="5" customWidth="1"/>
    <col min="780" max="780" width="8.85546875" style="5" customWidth="1"/>
    <col min="781" max="781" width="13.85546875" style="5" customWidth="1"/>
    <col min="782" max="782" width="20.42578125" style="5" customWidth="1"/>
    <col min="783" max="783" width="12.28515625" style="5" customWidth="1"/>
    <col min="784" max="784" width="19.28515625" style="5" customWidth="1"/>
    <col min="785" max="785" width="11.85546875" style="5" customWidth="1"/>
    <col min="786" max="786" width="9.140625" style="5" customWidth="1"/>
    <col min="787" max="787" width="13.42578125" style="5" customWidth="1"/>
    <col min="788" max="788" width="15.28515625" style="5" customWidth="1"/>
    <col min="789" max="789" width="15.42578125" style="5" customWidth="1"/>
    <col min="790" max="791" width="14.42578125" style="5" customWidth="1"/>
    <col min="792" max="792" width="5" style="5" customWidth="1"/>
    <col min="793" max="795" width="15.140625" style="5" customWidth="1"/>
    <col min="796" max="796" width="4.28515625" style="5" customWidth="1"/>
    <col min="797" max="797" width="16" style="5" customWidth="1"/>
    <col min="798" max="798" width="17.140625" style="5" customWidth="1"/>
    <col min="799" max="799" width="18.28515625" style="5" customWidth="1"/>
    <col min="800" max="800" width="4.85546875" style="5" customWidth="1"/>
    <col min="801" max="801" width="16" style="5" customWidth="1"/>
    <col min="802" max="802" width="17.140625" style="5" customWidth="1"/>
    <col min="803" max="803" width="18.28515625" style="5" customWidth="1"/>
    <col min="804" max="804" width="13.7109375" style="5" customWidth="1"/>
    <col min="805" max="805" width="16" style="5" customWidth="1"/>
    <col min="806" max="806" width="17.140625" style="5" customWidth="1"/>
    <col min="807" max="807" width="18.28515625" style="5" customWidth="1"/>
    <col min="808" max="808" width="13.7109375" style="5" customWidth="1"/>
    <col min="809" max="809" width="16" style="5" customWidth="1"/>
    <col min="810" max="810" width="17.140625" style="5" customWidth="1"/>
    <col min="811" max="811" width="18.28515625" style="5" customWidth="1"/>
    <col min="812" max="812" width="13.7109375" style="5" customWidth="1"/>
    <col min="813" max="813" width="16" style="5" customWidth="1"/>
    <col min="814" max="814" width="17.140625" style="5" customWidth="1"/>
    <col min="815" max="818" width="18.28515625" style="5" customWidth="1"/>
    <col min="819" max="819" width="15" style="5" customWidth="1"/>
    <col min="820" max="820" width="15.7109375" style="5" customWidth="1"/>
    <col min="821" max="821" width="49" style="5" customWidth="1"/>
    <col min="822" max="822" width="19.42578125" style="5" customWidth="1"/>
    <col min="823" max="823" width="14.5703125" style="5" customWidth="1"/>
    <col min="824" max="824" width="12.28515625" style="5" customWidth="1"/>
    <col min="825" max="825" width="14.5703125" style="5" customWidth="1"/>
    <col min="826" max="826" width="11.7109375" style="5" customWidth="1"/>
    <col min="827" max="827" width="14" style="5" customWidth="1"/>
    <col min="828" max="828" width="20.5703125" style="5" customWidth="1"/>
    <col min="829" max="829" width="11.7109375" style="5" customWidth="1"/>
    <col min="830" max="830" width="10.85546875" style="5" customWidth="1"/>
    <col min="831" max="1024" width="9.140625" style="5"/>
    <col min="1025" max="1025" width="7.42578125" style="5" customWidth="1"/>
    <col min="1026" max="1026" width="20.28515625" style="5" customWidth="1"/>
    <col min="1027" max="1027" width="24.7109375" style="5" customWidth="1"/>
    <col min="1028" max="1028" width="35.7109375" style="5" customWidth="1"/>
    <col min="1029" max="1029" width="5" style="5" customWidth="1"/>
    <col min="1030" max="1030" width="12.85546875" style="5" customWidth="1"/>
    <col min="1031" max="1031" width="10.7109375" style="5" customWidth="1"/>
    <col min="1032" max="1032" width="7" style="5" customWidth="1"/>
    <col min="1033" max="1033" width="12.28515625" style="5" customWidth="1"/>
    <col min="1034" max="1034" width="10.7109375" style="5" customWidth="1"/>
    <col min="1035" max="1035" width="10.85546875" style="5" customWidth="1"/>
    <col min="1036" max="1036" width="8.85546875" style="5" customWidth="1"/>
    <col min="1037" max="1037" width="13.85546875" style="5" customWidth="1"/>
    <col min="1038" max="1038" width="20.42578125" style="5" customWidth="1"/>
    <col min="1039" max="1039" width="12.28515625" style="5" customWidth="1"/>
    <col min="1040" max="1040" width="19.28515625" style="5" customWidth="1"/>
    <col min="1041" max="1041" width="11.85546875" style="5" customWidth="1"/>
    <col min="1042" max="1042" width="9.140625" style="5" customWidth="1"/>
    <col min="1043" max="1043" width="13.42578125" style="5" customWidth="1"/>
    <col min="1044" max="1044" width="15.28515625" style="5" customWidth="1"/>
    <col min="1045" max="1045" width="15.42578125" style="5" customWidth="1"/>
    <col min="1046" max="1047" width="14.42578125" style="5" customWidth="1"/>
    <col min="1048" max="1048" width="5" style="5" customWidth="1"/>
    <col min="1049" max="1051" width="15.140625" style="5" customWidth="1"/>
    <col min="1052" max="1052" width="4.28515625" style="5" customWidth="1"/>
    <col min="1053" max="1053" width="16" style="5" customWidth="1"/>
    <col min="1054" max="1054" width="17.140625" style="5" customWidth="1"/>
    <col min="1055" max="1055" width="18.28515625" style="5" customWidth="1"/>
    <col min="1056" max="1056" width="4.85546875" style="5" customWidth="1"/>
    <col min="1057" max="1057" width="16" style="5" customWidth="1"/>
    <col min="1058" max="1058" width="17.140625" style="5" customWidth="1"/>
    <col min="1059" max="1059" width="18.28515625" style="5" customWidth="1"/>
    <col min="1060" max="1060" width="13.7109375" style="5" customWidth="1"/>
    <col min="1061" max="1061" width="16" style="5" customWidth="1"/>
    <col min="1062" max="1062" width="17.140625" style="5" customWidth="1"/>
    <col min="1063" max="1063" width="18.28515625" style="5" customWidth="1"/>
    <col min="1064" max="1064" width="13.7109375" style="5" customWidth="1"/>
    <col min="1065" max="1065" width="16" style="5" customWidth="1"/>
    <col min="1066" max="1066" width="17.140625" style="5" customWidth="1"/>
    <col min="1067" max="1067" width="18.28515625" style="5" customWidth="1"/>
    <col min="1068" max="1068" width="13.7109375" style="5" customWidth="1"/>
    <col min="1069" max="1069" width="16" style="5" customWidth="1"/>
    <col min="1070" max="1070" width="17.140625" style="5" customWidth="1"/>
    <col min="1071" max="1074" width="18.28515625" style="5" customWidth="1"/>
    <col min="1075" max="1075" width="15" style="5" customWidth="1"/>
    <col min="1076" max="1076" width="15.7109375" style="5" customWidth="1"/>
    <col min="1077" max="1077" width="49" style="5" customWidth="1"/>
    <col min="1078" max="1078" width="19.42578125" style="5" customWidth="1"/>
    <col min="1079" max="1079" width="14.5703125" style="5" customWidth="1"/>
    <col min="1080" max="1080" width="12.28515625" style="5" customWidth="1"/>
    <col min="1081" max="1081" width="14.5703125" style="5" customWidth="1"/>
    <col min="1082" max="1082" width="11.7109375" style="5" customWidth="1"/>
    <col min="1083" max="1083" width="14" style="5" customWidth="1"/>
    <col min="1084" max="1084" width="20.5703125" style="5" customWidth="1"/>
    <col min="1085" max="1085" width="11.7109375" style="5" customWidth="1"/>
    <col min="1086" max="1086" width="10.85546875" style="5" customWidth="1"/>
    <col min="1087" max="1280" width="9.140625" style="5"/>
    <col min="1281" max="1281" width="7.42578125" style="5" customWidth="1"/>
    <col min="1282" max="1282" width="20.28515625" style="5" customWidth="1"/>
    <col min="1283" max="1283" width="24.7109375" style="5" customWidth="1"/>
    <col min="1284" max="1284" width="35.7109375" style="5" customWidth="1"/>
    <col min="1285" max="1285" width="5" style="5" customWidth="1"/>
    <col min="1286" max="1286" width="12.85546875" style="5" customWidth="1"/>
    <col min="1287" max="1287" width="10.7109375" style="5" customWidth="1"/>
    <col min="1288" max="1288" width="7" style="5" customWidth="1"/>
    <col min="1289" max="1289" width="12.28515625" style="5" customWidth="1"/>
    <col min="1290" max="1290" width="10.7109375" style="5" customWidth="1"/>
    <col min="1291" max="1291" width="10.85546875" style="5" customWidth="1"/>
    <col min="1292" max="1292" width="8.85546875" style="5" customWidth="1"/>
    <col min="1293" max="1293" width="13.85546875" style="5" customWidth="1"/>
    <col min="1294" max="1294" width="20.42578125" style="5" customWidth="1"/>
    <col min="1295" max="1295" width="12.28515625" style="5" customWidth="1"/>
    <col min="1296" max="1296" width="19.28515625" style="5" customWidth="1"/>
    <col min="1297" max="1297" width="11.85546875" style="5" customWidth="1"/>
    <col min="1298" max="1298" width="9.140625" style="5" customWidth="1"/>
    <col min="1299" max="1299" width="13.42578125" style="5" customWidth="1"/>
    <col min="1300" max="1300" width="15.28515625" style="5" customWidth="1"/>
    <col min="1301" max="1301" width="15.42578125" style="5" customWidth="1"/>
    <col min="1302" max="1303" width="14.42578125" style="5" customWidth="1"/>
    <col min="1304" max="1304" width="5" style="5" customWidth="1"/>
    <col min="1305" max="1307" width="15.140625" style="5" customWidth="1"/>
    <col min="1308" max="1308" width="4.28515625" style="5" customWidth="1"/>
    <col min="1309" max="1309" width="16" style="5" customWidth="1"/>
    <col min="1310" max="1310" width="17.140625" style="5" customWidth="1"/>
    <col min="1311" max="1311" width="18.28515625" style="5" customWidth="1"/>
    <col min="1312" max="1312" width="4.85546875" style="5" customWidth="1"/>
    <col min="1313" max="1313" width="16" style="5" customWidth="1"/>
    <col min="1314" max="1314" width="17.140625" style="5" customWidth="1"/>
    <col min="1315" max="1315" width="18.28515625" style="5" customWidth="1"/>
    <col min="1316" max="1316" width="13.7109375" style="5" customWidth="1"/>
    <col min="1317" max="1317" width="16" style="5" customWidth="1"/>
    <col min="1318" max="1318" width="17.140625" style="5" customWidth="1"/>
    <col min="1319" max="1319" width="18.28515625" style="5" customWidth="1"/>
    <col min="1320" max="1320" width="13.7109375" style="5" customWidth="1"/>
    <col min="1321" max="1321" width="16" style="5" customWidth="1"/>
    <col min="1322" max="1322" width="17.140625" style="5" customWidth="1"/>
    <col min="1323" max="1323" width="18.28515625" style="5" customWidth="1"/>
    <col min="1324" max="1324" width="13.7109375" style="5" customWidth="1"/>
    <col min="1325" max="1325" width="16" style="5" customWidth="1"/>
    <col min="1326" max="1326" width="17.140625" style="5" customWidth="1"/>
    <col min="1327" max="1330" width="18.28515625" style="5" customWidth="1"/>
    <col min="1331" max="1331" width="15" style="5" customWidth="1"/>
    <col min="1332" max="1332" width="15.7109375" style="5" customWidth="1"/>
    <col min="1333" max="1333" width="49" style="5" customWidth="1"/>
    <col min="1334" max="1334" width="19.42578125" style="5" customWidth="1"/>
    <col min="1335" max="1335" width="14.5703125" style="5" customWidth="1"/>
    <col min="1336" max="1336" width="12.28515625" style="5" customWidth="1"/>
    <col min="1337" max="1337" width="14.5703125" style="5" customWidth="1"/>
    <col min="1338" max="1338" width="11.7109375" style="5" customWidth="1"/>
    <col min="1339" max="1339" width="14" style="5" customWidth="1"/>
    <col min="1340" max="1340" width="20.5703125" style="5" customWidth="1"/>
    <col min="1341" max="1341" width="11.7109375" style="5" customWidth="1"/>
    <col min="1342" max="1342" width="10.85546875" style="5" customWidth="1"/>
    <col min="1343" max="1536" width="9.140625" style="5"/>
    <col min="1537" max="1537" width="7.42578125" style="5" customWidth="1"/>
    <col min="1538" max="1538" width="20.28515625" style="5" customWidth="1"/>
    <col min="1539" max="1539" width="24.7109375" style="5" customWidth="1"/>
    <col min="1540" max="1540" width="35.7109375" style="5" customWidth="1"/>
    <col min="1541" max="1541" width="5" style="5" customWidth="1"/>
    <col min="1542" max="1542" width="12.85546875" style="5" customWidth="1"/>
    <col min="1543" max="1543" width="10.7109375" style="5" customWidth="1"/>
    <col min="1544" max="1544" width="7" style="5" customWidth="1"/>
    <col min="1545" max="1545" width="12.28515625" style="5" customWidth="1"/>
    <col min="1546" max="1546" width="10.7109375" style="5" customWidth="1"/>
    <col min="1547" max="1547" width="10.85546875" style="5" customWidth="1"/>
    <col min="1548" max="1548" width="8.85546875" style="5" customWidth="1"/>
    <col min="1549" max="1549" width="13.85546875" style="5" customWidth="1"/>
    <col min="1550" max="1550" width="20.42578125" style="5" customWidth="1"/>
    <col min="1551" max="1551" width="12.28515625" style="5" customWidth="1"/>
    <col min="1552" max="1552" width="19.28515625" style="5" customWidth="1"/>
    <col min="1553" max="1553" width="11.85546875" style="5" customWidth="1"/>
    <col min="1554" max="1554" width="9.140625" style="5" customWidth="1"/>
    <col min="1555" max="1555" width="13.42578125" style="5" customWidth="1"/>
    <col min="1556" max="1556" width="15.28515625" style="5" customWidth="1"/>
    <col min="1557" max="1557" width="15.42578125" style="5" customWidth="1"/>
    <col min="1558" max="1559" width="14.42578125" style="5" customWidth="1"/>
    <col min="1560" max="1560" width="5" style="5" customWidth="1"/>
    <col min="1561" max="1563" width="15.140625" style="5" customWidth="1"/>
    <col min="1564" max="1564" width="4.28515625" style="5" customWidth="1"/>
    <col min="1565" max="1565" width="16" style="5" customWidth="1"/>
    <col min="1566" max="1566" width="17.140625" style="5" customWidth="1"/>
    <col min="1567" max="1567" width="18.28515625" style="5" customWidth="1"/>
    <col min="1568" max="1568" width="4.85546875" style="5" customWidth="1"/>
    <col min="1569" max="1569" width="16" style="5" customWidth="1"/>
    <col min="1570" max="1570" width="17.140625" style="5" customWidth="1"/>
    <col min="1571" max="1571" width="18.28515625" style="5" customWidth="1"/>
    <col min="1572" max="1572" width="13.7109375" style="5" customWidth="1"/>
    <col min="1573" max="1573" width="16" style="5" customWidth="1"/>
    <col min="1574" max="1574" width="17.140625" style="5" customWidth="1"/>
    <col min="1575" max="1575" width="18.28515625" style="5" customWidth="1"/>
    <col min="1576" max="1576" width="13.7109375" style="5" customWidth="1"/>
    <col min="1577" max="1577" width="16" style="5" customWidth="1"/>
    <col min="1578" max="1578" width="17.140625" style="5" customWidth="1"/>
    <col min="1579" max="1579" width="18.28515625" style="5" customWidth="1"/>
    <col min="1580" max="1580" width="13.7109375" style="5" customWidth="1"/>
    <col min="1581" max="1581" width="16" style="5" customWidth="1"/>
    <col min="1582" max="1582" width="17.140625" style="5" customWidth="1"/>
    <col min="1583" max="1586" width="18.28515625" style="5" customWidth="1"/>
    <col min="1587" max="1587" width="15" style="5" customWidth="1"/>
    <col min="1588" max="1588" width="15.7109375" style="5" customWidth="1"/>
    <col min="1589" max="1589" width="49" style="5" customWidth="1"/>
    <col min="1590" max="1590" width="19.42578125" style="5" customWidth="1"/>
    <col min="1591" max="1591" width="14.5703125" style="5" customWidth="1"/>
    <col min="1592" max="1592" width="12.28515625" style="5" customWidth="1"/>
    <col min="1593" max="1593" width="14.5703125" style="5" customWidth="1"/>
    <col min="1594" max="1594" width="11.7109375" style="5" customWidth="1"/>
    <col min="1595" max="1595" width="14" style="5" customWidth="1"/>
    <col min="1596" max="1596" width="20.5703125" style="5" customWidth="1"/>
    <col min="1597" max="1597" width="11.7109375" style="5" customWidth="1"/>
    <col min="1598" max="1598" width="10.85546875" style="5" customWidth="1"/>
    <col min="1599" max="1792" width="9.140625" style="5"/>
    <col min="1793" max="1793" width="7.42578125" style="5" customWidth="1"/>
    <col min="1794" max="1794" width="20.28515625" style="5" customWidth="1"/>
    <col min="1795" max="1795" width="24.7109375" style="5" customWidth="1"/>
    <col min="1796" max="1796" width="35.7109375" style="5" customWidth="1"/>
    <col min="1797" max="1797" width="5" style="5" customWidth="1"/>
    <col min="1798" max="1798" width="12.85546875" style="5" customWidth="1"/>
    <col min="1799" max="1799" width="10.7109375" style="5" customWidth="1"/>
    <col min="1800" max="1800" width="7" style="5" customWidth="1"/>
    <col min="1801" max="1801" width="12.28515625" style="5" customWidth="1"/>
    <col min="1802" max="1802" width="10.7109375" style="5" customWidth="1"/>
    <col min="1803" max="1803" width="10.85546875" style="5" customWidth="1"/>
    <col min="1804" max="1804" width="8.85546875" style="5" customWidth="1"/>
    <col min="1805" max="1805" width="13.85546875" style="5" customWidth="1"/>
    <col min="1806" max="1806" width="20.42578125" style="5" customWidth="1"/>
    <col min="1807" max="1807" width="12.28515625" style="5" customWidth="1"/>
    <col min="1808" max="1808" width="19.28515625" style="5" customWidth="1"/>
    <col min="1809" max="1809" width="11.85546875" style="5" customWidth="1"/>
    <col min="1810" max="1810" width="9.140625" style="5" customWidth="1"/>
    <col min="1811" max="1811" width="13.42578125" style="5" customWidth="1"/>
    <col min="1812" max="1812" width="15.28515625" style="5" customWidth="1"/>
    <col min="1813" max="1813" width="15.42578125" style="5" customWidth="1"/>
    <col min="1814" max="1815" width="14.42578125" style="5" customWidth="1"/>
    <col min="1816" max="1816" width="5" style="5" customWidth="1"/>
    <col min="1817" max="1819" width="15.140625" style="5" customWidth="1"/>
    <col min="1820" max="1820" width="4.28515625" style="5" customWidth="1"/>
    <col min="1821" max="1821" width="16" style="5" customWidth="1"/>
    <col min="1822" max="1822" width="17.140625" style="5" customWidth="1"/>
    <col min="1823" max="1823" width="18.28515625" style="5" customWidth="1"/>
    <col min="1824" max="1824" width="4.85546875" style="5" customWidth="1"/>
    <col min="1825" max="1825" width="16" style="5" customWidth="1"/>
    <col min="1826" max="1826" width="17.140625" style="5" customWidth="1"/>
    <col min="1827" max="1827" width="18.28515625" style="5" customWidth="1"/>
    <col min="1828" max="1828" width="13.7109375" style="5" customWidth="1"/>
    <col min="1829" max="1829" width="16" style="5" customWidth="1"/>
    <col min="1830" max="1830" width="17.140625" style="5" customWidth="1"/>
    <col min="1831" max="1831" width="18.28515625" style="5" customWidth="1"/>
    <col min="1832" max="1832" width="13.7109375" style="5" customWidth="1"/>
    <col min="1833" max="1833" width="16" style="5" customWidth="1"/>
    <col min="1834" max="1834" width="17.140625" style="5" customWidth="1"/>
    <col min="1835" max="1835" width="18.28515625" style="5" customWidth="1"/>
    <col min="1836" max="1836" width="13.7109375" style="5" customWidth="1"/>
    <col min="1837" max="1837" width="16" style="5" customWidth="1"/>
    <col min="1838" max="1838" width="17.140625" style="5" customWidth="1"/>
    <col min="1839" max="1842" width="18.28515625" style="5" customWidth="1"/>
    <col min="1843" max="1843" width="15" style="5" customWidth="1"/>
    <col min="1844" max="1844" width="15.7109375" style="5" customWidth="1"/>
    <col min="1845" max="1845" width="49" style="5" customWidth="1"/>
    <col min="1846" max="1846" width="19.42578125" style="5" customWidth="1"/>
    <col min="1847" max="1847" width="14.5703125" style="5" customWidth="1"/>
    <col min="1848" max="1848" width="12.28515625" style="5" customWidth="1"/>
    <col min="1849" max="1849" width="14.5703125" style="5" customWidth="1"/>
    <col min="1850" max="1850" width="11.7109375" style="5" customWidth="1"/>
    <col min="1851" max="1851" width="14" style="5" customWidth="1"/>
    <col min="1852" max="1852" width="20.5703125" style="5" customWidth="1"/>
    <col min="1853" max="1853" width="11.7109375" style="5" customWidth="1"/>
    <col min="1854" max="1854" width="10.85546875" style="5" customWidth="1"/>
    <col min="1855" max="2048" width="9.140625" style="5"/>
    <col min="2049" max="2049" width="7.42578125" style="5" customWidth="1"/>
    <col min="2050" max="2050" width="20.28515625" style="5" customWidth="1"/>
    <col min="2051" max="2051" width="24.7109375" style="5" customWidth="1"/>
    <col min="2052" max="2052" width="35.7109375" style="5" customWidth="1"/>
    <col min="2053" max="2053" width="5" style="5" customWidth="1"/>
    <col min="2054" max="2054" width="12.85546875" style="5" customWidth="1"/>
    <col min="2055" max="2055" width="10.7109375" style="5" customWidth="1"/>
    <col min="2056" max="2056" width="7" style="5" customWidth="1"/>
    <col min="2057" max="2057" width="12.28515625" style="5" customWidth="1"/>
    <col min="2058" max="2058" width="10.7109375" style="5" customWidth="1"/>
    <col min="2059" max="2059" width="10.85546875" style="5" customWidth="1"/>
    <col min="2060" max="2060" width="8.85546875" style="5" customWidth="1"/>
    <col min="2061" max="2061" width="13.85546875" style="5" customWidth="1"/>
    <col min="2062" max="2062" width="20.42578125" style="5" customWidth="1"/>
    <col min="2063" max="2063" width="12.28515625" style="5" customWidth="1"/>
    <col min="2064" max="2064" width="19.28515625" style="5" customWidth="1"/>
    <col min="2065" max="2065" width="11.85546875" style="5" customWidth="1"/>
    <col min="2066" max="2066" width="9.140625" style="5" customWidth="1"/>
    <col min="2067" max="2067" width="13.42578125" style="5" customWidth="1"/>
    <col min="2068" max="2068" width="15.28515625" style="5" customWidth="1"/>
    <col min="2069" max="2069" width="15.42578125" style="5" customWidth="1"/>
    <col min="2070" max="2071" width="14.42578125" style="5" customWidth="1"/>
    <col min="2072" max="2072" width="5" style="5" customWidth="1"/>
    <col min="2073" max="2075" width="15.140625" style="5" customWidth="1"/>
    <col min="2076" max="2076" width="4.28515625" style="5" customWidth="1"/>
    <col min="2077" max="2077" width="16" style="5" customWidth="1"/>
    <col min="2078" max="2078" width="17.140625" style="5" customWidth="1"/>
    <col min="2079" max="2079" width="18.28515625" style="5" customWidth="1"/>
    <col min="2080" max="2080" width="4.85546875" style="5" customWidth="1"/>
    <col min="2081" max="2081" width="16" style="5" customWidth="1"/>
    <col min="2082" max="2082" width="17.140625" style="5" customWidth="1"/>
    <col min="2083" max="2083" width="18.28515625" style="5" customWidth="1"/>
    <col min="2084" max="2084" width="13.7109375" style="5" customWidth="1"/>
    <col min="2085" max="2085" width="16" style="5" customWidth="1"/>
    <col min="2086" max="2086" width="17.140625" style="5" customWidth="1"/>
    <col min="2087" max="2087" width="18.28515625" style="5" customWidth="1"/>
    <col min="2088" max="2088" width="13.7109375" style="5" customWidth="1"/>
    <col min="2089" max="2089" width="16" style="5" customWidth="1"/>
    <col min="2090" max="2090" width="17.140625" style="5" customWidth="1"/>
    <col min="2091" max="2091" width="18.28515625" style="5" customWidth="1"/>
    <col min="2092" max="2092" width="13.7109375" style="5" customWidth="1"/>
    <col min="2093" max="2093" width="16" style="5" customWidth="1"/>
    <col min="2094" max="2094" width="17.140625" style="5" customWidth="1"/>
    <col min="2095" max="2098" width="18.28515625" style="5" customWidth="1"/>
    <col min="2099" max="2099" width="15" style="5" customWidth="1"/>
    <col min="2100" max="2100" width="15.7109375" style="5" customWidth="1"/>
    <col min="2101" max="2101" width="49" style="5" customWidth="1"/>
    <col min="2102" max="2102" width="19.42578125" style="5" customWidth="1"/>
    <col min="2103" max="2103" width="14.5703125" style="5" customWidth="1"/>
    <col min="2104" max="2104" width="12.28515625" style="5" customWidth="1"/>
    <col min="2105" max="2105" width="14.5703125" style="5" customWidth="1"/>
    <col min="2106" max="2106" width="11.7109375" style="5" customWidth="1"/>
    <col min="2107" max="2107" width="14" style="5" customWidth="1"/>
    <col min="2108" max="2108" width="20.5703125" style="5" customWidth="1"/>
    <col min="2109" max="2109" width="11.7109375" style="5" customWidth="1"/>
    <col min="2110" max="2110" width="10.85546875" style="5" customWidth="1"/>
    <col min="2111" max="2304" width="9.140625" style="5"/>
    <col min="2305" max="2305" width="7.42578125" style="5" customWidth="1"/>
    <col min="2306" max="2306" width="20.28515625" style="5" customWidth="1"/>
    <col min="2307" max="2307" width="24.7109375" style="5" customWidth="1"/>
    <col min="2308" max="2308" width="35.7109375" style="5" customWidth="1"/>
    <col min="2309" max="2309" width="5" style="5" customWidth="1"/>
    <col min="2310" max="2310" width="12.85546875" style="5" customWidth="1"/>
    <col min="2311" max="2311" width="10.7109375" style="5" customWidth="1"/>
    <col min="2312" max="2312" width="7" style="5" customWidth="1"/>
    <col min="2313" max="2313" width="12.28515625" style="5" customWidth="1"/>
    <col min="2314" max="2314" width="10.7109375" style="5" customWidth="1"/>
    <col min="2315" max="2315" width="10.85546875" style="5" customWidth="1"/>
    <col min="2316" max="2316" width="8.85546875" style="5" customWidth="1"/>
    <col min="2317" max="2317" width="13.85546875" style="5" customWidth="1"/>
    <col min="2318" max="2318" width="20.42578125" style="5" customWidth="1"/>
    <col min="2319" max="2319" width="12.28515625" style="5" customWidth="1"/>
    <col min="2320" max="2320" width="19.28515625" style="5" customWidth="1"/>
    <col min="2321" max="2321" width="11.85546875" style="5" customWidth="1"/>
    <col min="2322" max="2322" width="9.140625" style="5" customWidth="1"/>
    <col min="2323" max="2323" width="13.42578125" style="5" customWidth="1"/>
    <col min="2324" max="2324" width="15.28515625" style="5" customWidth="1"/>
    <col min="2325" max="2325" width="15.42578125" style="5" customWidth="1"/>
    <col min="2326" max="2327" width="14.42578125" style="5" customWidth="1"/>
    <col min="2328" max="2328" width="5" style="5" customWidth="1"/>
    <col min="2329" max="2331" width="15.140625" style="5" customWidth="1"/>
    <col min="2332" max="2332" width="4.28515625" style="5" customWidth="1"/>
    <col min="2333" max="2333" width="16" style="5" customWidth="1"/>
    <col min="2334" max="2334" width="17.140625" style="5" customWidth="1"/>
    <col min="2335" max="2335" width="18.28515625" style="5" customWidth="1"/>
    <col min="2336" max="2336" width="4.85546875" style="5" customWidth="1"/>
    <col min="2337" max="2337" width="16" style="5" customWidth="1"/>
    <col min="2338" max="2338" width="17.140625" style="5" customWidth="1"/>
    <col min="2339" max="2339" width="18.28515625" style="5" customWidth="1"/>
    <col min="2340" max="2340" width="13.7109375" style="5" customWidth="1"/>
    <col min="2341" max="2341" width="16" style="5" customWidth="1"/>
    <col min="2342" max="2342" width="17.140625" style="5" customWidth="1"/>
    <col min="2343" max="2343" width="18.28515625" style="5" customWidth="1"/>
    <col min="2344" max="2344" width="13.7109375" style="5" customWidth="1"/>
    <col min="2345" max="2345" width="16" style="5" customWidth="1"/>
    <col min="2346" max="2346" width="17.140625" style="5" customWidth="1"/>
    <col min="2347" max="2347" width="18.28515625" style="5" customWidth="1"/>
    <col min="2348" max="2348" width="13.7109375" style="5" customWidth="1"/>
    <col min="2349" max="2349" width="16" style="5" customWidth="1"/>
    <col min="2350" max="2350" width="17.140625" style="5" customWidth="1"/>
    <col min="2351" max="2354" width="18.28515625" style="5" customWidth="1"/>
    <col min="2355" max="2355" width="15" style="5" customWidth="1"/>
    <col min="2356" max="2356" width="15.7109375" style="5" customWidth="1"/>
    <col min="2357" max="2357" width="49" style="5" customWidth="1"/>
    <col min="2358" max="2358" width="19.42578125" style="5" customWidth="1"/>
    <col min="2359" max="2359" width="14.5703125" style="5" customWidth="1"/>
    <col min="2360" max="2360" width="12.28515625" style="5" customWidth="1"/>
    <col min="2361" max="2361" width="14.5703125" style="5" customWidth="1"/>
    <col min="2362" max="2362" width="11.7109375" style="5" customWidth="1"/>
    <col min="2363" max="2363" width="14" style="5" customWidth="1"/>
    <col min="2364" max="2364" width="20.5703125" style="5" customWidth="1"/>
    <col min="2365" max="2365" width="11.7109375" style="5" customWidth="1"/>
    <col min="2366" max="2366" width="10.85546875" style="5" customWidth="1"/>
    <col min="2367" max="2560" width="9.140625" style="5"/>
    <col min="2561" max="2561" width="7.42578125" style="5" customWidth="1"/>
    <col min="2562" max="2562" width="20.28515625" style="5" customWidth="1"/>
    <col min="2563" max="2563" width="24.7109375" style="5" customWidth="1"/>
    <col min="2564" max="2564" width="35.7109375" style="5" customWidth="1"/>
    <col min="2565" max="2565" width="5" style="5" customWidth="1"/>
    <col min="2566" max="2566" width="12.85546875" style="5" customWidth="1"/>
    <col min="2567" max="2567" width="10.7109375" style="5" customWidth="1"/>
    <col min="2568" max="2568" width="7" style="5" customWidth="1"/>
    <col min="2569" max="2569" width="12.28515625" style="5" customWidth="1"/>
    <col min="2570" max="2570" width="10.7109375" style="5" customWidth="1"/>
    <col min="2571" max="2571" width="10.85546875" style="5" customWidth="1"/>
    <col min="2572" max="2572" width="8.85546875" style="5" customWidth="1"/>
    <col min="2573" max="2573" width="13.85546875" style="5" customWidth="1"/>
    <col min="2574" max="2574" width="20.42578125" style="5" customWidth="1"/>
    <col min="2575" max="2575" width="12.28515625" style="5" customWidth="1"/>
    <col min="2576" max="2576" width="19.28515625" style="5" customWidth="1"/>
    <col min="2577" max="2577" width="11.85546875" style="5" customWidth="1"/>
    <col min="2578" max="2578" width="9.140625" style="5" customWidth="1"/>
    <col min="2579" max="2579" width="13.42578125" style="5" customWidth="1"/>
    <col min="2580" max="2580" width="15.28515625" style="5" customWidth="1"/>
    <col min="2581" max="2581" width="15.42578125" style="5" customWidth="1"/>
    <col min="2582" max="2583" width="14.42578125" style="5" customWidth="1"/>
    <col min="2584" max="2584" width="5" style="5" customWidth="1"/>
    <col min="2585" max="2587" width="15.140625" style="5" customWidth="1"/>
    <col min="2588" max="2588" width="4.28515625" style="5" customWidth="1"/>
    <col min="2589" max="2589" width="16" style="5" customWidth="1"/>
    <col min="2590" max="2590" width="17.140625" style="5" customWidth="1"/>
    <col min="2591" max="2591" width="18.28515625" style="5" customWidth="1"/>
    <col min="2592" max="2592" width="4.85546875" style="5" customWidth="1"/>
    <col min="2593" max="2593" width="16" style="5" customWidth="1"/>
    <col min="2594" max="2594" width="17.140625" style="5" customWidth="1"/>
    <col min="2595" max="2595" width="18.28515625" style="5" customWidth="1"/>
    <col min="2596" max="2596" width="13.7109375" style="5" customWidth="1"/>
    <col min="2597" max="2597" width="16" style="5" customWidth="1"/>
    <col min="2598" max="2598" width="17.140625" style="5" customWidth="1"/>
    <col min="2599" max="2599" width="18.28515625" style="5" customWidth="1"/>
    <col min="2600" max="2600" width="13.7109375" style="5" customWidth="1"/>
    <col min="2601" max="2601" width="16" style="5" customWidth="1"/>
    <col min="2602" max="2602" width="17.140625" style="5" customWidth="1"/>
    <col min="2603" max="2603" width="18.28515625" style="5" customWidth="1"/>
    <col min="2604" max="2604" width="13.7109375" style="5" customWidth="1"/>
    <col min="2605" max="2605" width="16" style="5" customWidth="1"/>
    <col min="2606" max="2606" width="17.140625" style="5" customWidth="1"/>
    <col min="2607" max="2610" width="18.28515625" style="5" customWidth="1"/>
    <col min="2611" max="2611" width="15" style="5" customWidth="1"/>
    <col min="2612" max="2612" width="15.7109375" style="5" customWidth="1"/>
    <col min="2613" max="2613" width="49" style="5" customWidth="1"/>
    <col min="2614" max="2614" width="19.42578125" style="5" customWidth="1"/>
    <col min="2615" max="2615" width="14.5703125" style="5" customWidth="1"/>
    <col min="2616" max="2616" width="12.28515625" style="5" customWidth="1"/>
    <col min="2617" max="2617" width="14.5703125" style="5" customWidth="1"/>
    <col min="2618" max="2618" width="11.7109375" style="5" customWidth="1"/>
    <col min="2619" max="2619" width="14" style="5" customWidth="1"/>
    <col min="2620" max="2620" width="20.5703125" style="5" customWidth="1"/>
    <col min="2621" max="2621" width="11.7109375" style="5" customWidth="1"/>
    <col min="2622" max="2622" width="10.85546875" style="5" customWidth="1"/>
    <col min="2623" max="2816" width="9.140625" style="5"/>
    <col min="2817" max="2817" width="7.42578125" style="5" customWidth="1"/>
    <col min="2818" max="2818" width="20.28515625" style="5" customWidth="1"/>
    <col min="2819" max="2819" width="24.7109375" style="5" customWidth="1"/>
    <col min="2820" max="2820" width="35.7109375" style="5" customWidth="1"/>
    <col min="2821" max="2821" width="5" style="5" customWidth="1"/>
    <col min="2822" max="2822" width="12.85546875" style="5" customWidth="1"/>
    <col min="2823" max="2823" width="10.7109375" style="5" customWidth="1"/>
    <col min="2824" max="2824" width="7" style="5" customWidth="1"/>
    <col min="2825" max="2825" width="12.28515625" style="5" customWidth="1"/>
    <col min="2826" max="2826" width="10.7109375" style="5" customWidth="1"/>
    <col min="2827" max="2827" width="10.85546875" style="5" customWidth="1"/>
    <col min="2828" max="2828" width="8.85546875" style="5" customWidth="1"/>
    <col min="2829" max="2829" width="13.85546875" style="5" customWidth="1"/>
    <col min="2830" max="2830" width="20.42578125" style="5" customWidth="1"/>
    <col min="2831" max="2831" width="12.28515625" style="5" customWidth="1"/>
    <col min="2832" max="2832" width="19.28515625" style="5" customWidth="1"/>
    <col min="2833" max="2833" width="11.85546875" style="5" customWidth="1"/>
    <col min="2834" max="2834" width="9.140625" style="5" customWidth="1"/>
    <col min="2835" max="2835" width="13.42578125" style="5" customWidth="1"/>
    <col min="2836" max="2836" width="15.28515625" style="5" customWidth="1"/>
    <col min="2837" max="2837" width="15.42578125" style="5" customWidth="1"/>
    <col min="2838" max="2839" width="14.42578125" style="5" customWidth="1"/>
    <col min="2840" max="2840" width="5" style="5" customWidth="1"/>
    <col min="2841" max="2843" width="15.140625" style="5" customWidth="1"/>
    <col min="2844" max="2844" width="4.28515625" style="5" customWidth="1"/>
    <col min="2845" max="2845" width="16" style="5" customWidth="1"/>
    <col min="2846" max="2846" width="17.140625" style="5" customWidth="1"/>
    <col min="2847" max="2847" width="18.28515625" style="5" customWidth="1"/>
    <col min="2848" max="2848" width="4.85546875" style="5" customWidth="1"/>
    <col min="2849" max="2849" width="16" style="5" customWidth="1"/>
    <col min="2850" max="2850" width="17.140625" style="5" customWidth="1"/>
    <col min="2851" max="2851" width="18.28515625" style="5" customWidth="1"/>
    <col min="2852" max="2852" width="13.7109375" style="5" customWidth="1"/>
    <col min="2853" max="2853" width="16" style="5" customWidth="1"/>
    <col min="2854" max="2854" width="17.140625" style="5" customWidth="1"/>
    <col min="2855" max="2855" width="18.28515625" style="5" customWidth="1"/>
    <col min="2856" max="2856" width="13.7109375" style="5" customWidth="1"/>
    <col min="2857" max="2857" width="16" style="5" customWidth="1"/>
    <col min="2858" max="2858" width="17.140625" style="5" customWidth="1"/>
    <col min="2859" max="2859" width="18.28515625" style="5" customWidth="1"/>
    <col min="2860" max="2860" width="13.7109375" style="5" customWidth="1"/>
    <col min="2861" max="2861" width="16" style="5" customWidth="1"/>
    <col min="2862" max="2862" width="17.140625" style="5" customWidth="1"/>
    <col min="2863" max="2866" width="18.28515625" style="5" customWidth="1"/>
    <col min="2867" max="2867" width="15" style="5" customWidth="1"/>
    <col min="2868" max="2868" width="15.7109375" style="5" customWidth="1"/>
    <col min="2869" max="2869" width="49" style="5" customWidth="1"/>
    <col min="2870" max="2870" width="19.42578125" style="5" customWidth="1"/>
    <col min="2871" max="2871" width="14.5703125" style="5" customWidth="1"/>
    <col min="2872" max="2872" width="12.28515625" style="5" customWidth="1"/>
    <col min="2873" max="2873" width="14.5703125" style="5" customWidth="1"/>
    <col min="2874" max="2874" width="11.7109375" style="5" customWidth="1"/>
    <col min="2875" max="2875" width="14" style="5" customWidth="1"/>
    <col min="2876" max="2876" width="20.5703125" style="5" customWidth="1"/>
    <col min="2877" max="2877" width="11.7109375" style="5" customWidth="1"/>
    <col min="2878" max="2878" width="10.85546875" style="5" customWidth="1"/>
    <col min="2879" max="3072" width="9.140625" style="5"/>
    <col min="3073" max="3073" width="7.42578125" style="5" customWidth="1"/>
    <col min="3074" max="3074" width="20.28515625" style="5" customWidth="1"/>
    <col min="3075" max="3075" width="24.7109375" style="5" customWidth="1"/>
    <col min="3076" max="3076" width="35.7109375" style="5" customWidth="1"/>
    <col min="3077" max="3077" width="5" style="5" customWidth="1"/>
    <col min="3078" max="3078" width="12.85546875" style="5" customWidth="1"/>
    <col min="3079" max="3079" width="10.7109375" style="5" customWidth="1"/>
    <col min="3080" max="3080" width="7" style="5" customWidth="1"/>
    <col min="3081" max="3081" width="12.28515625" style="5" customWidth="1"/>
    <col min="3082" max="3082" width="10.7109375" style="5" customWidth="1"/>
    <col min="3083" max="3083" width="10.85546875" style="5" customWidth="1"/>
    <col min="3084" max="3084" width="8.85546875" style="5" customWidth="1"/>
    <col min="3085" max="3085" width="13.85546875" style="5" customWidth="1"/>
    <col min="3086" max="3086" width="20.42578125" style="5" customWidth="1"/>
    <col min="3087" max="3087" width="12.28515625" style="5" customWidth="1"/>
    <col min="3088" max="3088" width="19.28515625" style="5" customWidth="1"/>
    <col min="3089" max="3089" width="11.85546875" style="5" customWidth="1"/>
    <col min="3090" max="3090" width="9.140625" style="5" customWidth="1"/>
    <col min="3091" max="3091" width="13.42578125" style="5" customWidth="1"/>
    <col min="3092" max="3092" width="15.28515625" style="5" customWidth="1"/>
    <col min="3093" max="3093" width="15.42578125" style="5" customWidth="1"/>
    <col min="3094" max="3095" width="14.42578125" style="5" customWidth="1"/>
    <col min="3096" max="3096" width="5" style="5" customWidth="1"/>
    <col min="3097" max="3099" width="15.140625" style="5" customWidth="1"/>
    <col min="3100" max="3100" width="4.28515625" style="5" customWidth="1"/>
    <col min="3101" max="3101" width="16" style="5" customWidth="1"/>
    <col min="3102" max="3102" width="17.140625" style="5" customWidth="1"/>
    <col min="3103" max="3103" width="18.28515625" style="5" customWidth="1"/>
    <col min="3104" max="3104" width="4.85546875" style="5" customWidth="1"/>
    <col min="3105" max="3105" width="16" style="5" customWidth="1"/>
    <col min="3106" max="3106" width="17.140625" style="5" customWidth="1"/>
    <col min="3107" max="3107" width="18.28515625" style="5" customWidth="1"/>
    <col min="3108" max="3108" width="13.7109375" style="5" customWidth="1"/>
    <col min="3109" max="3109" width="16" style="5" customWidth="1"/>
    <col min="3110" max="3110" width="17.140625" style="5" customWidth="1"/>
    <col min="3111" max="3111" width="18.28515625" style="5" customWidth="1"/>
    <col min="3112" max="3112" width="13.7109375" style="5" customWidth="1"/>
    <col min="3113" max="3113" width="16" style="5" customWidth="1"/>
    <col min="3114" max="3114" width="17.140625" style="5" customWidth="1"/>
    <col min="3115" max="3115" width="18.28515625" style="5" customWidth="1"/>
    <col min="3116" max="3116" width="13.7109375" style="5" customWidth="1"/>
    <col min="3117" max="3117" width="16" style="5" customWidth="1"/>
    <col min="3118" max="3118" width="17.140625" style="5" customWidth="1"/>
    <col min="3119" max="3122" width="18.28515625" style="5" customWidth="1"/>
    <col min="3123" max="3123" width="15" style="5" customWidth="1"/>
    <col min="3124" max="3124" width="15.7109375" style="5" customWidth="1"/>
    <col min="3125" max="3125" width="49" style="5" customWidth="1"/>
    <col min="3126" max="3126" width="19.42578125" style="5" customWidth="1"/>
    <col min="3127" max="3127" width="14.5703125" style="5" customWidth="1"/>
    <col min="3128" max="3128" width="12.28515625" style="5" customWidth="1"/>
    <col min="3129" max="3129" width="14.5703125" style="5" customWidth="1"/>
    <col min="3130" max="3130" width="11.7109375" style="5" customWidth="1"/>
    <col min="3131" max="3131" width="14" style="5" customWidth="1"/>
    <col min="3132" max="3132" width="20.5703125" style="5" customWidth="1"/>
    <col min="3133" max="3133" width="11.7109375" style="5" customWidth="1"/>
    <col min="3134" max="3134" width="10.85546875" style="5" customWidth="1"/>
    <col min="3135" max="3328" width="9.140625" style="5"/>
    <col min="3329" max="3329" width="7.42578125" style="5" customWidth="1"/>
    <col min="3330" max="3330" width="20.28515625" style="5" customWidth="1"/>
    <col min="3331" max="3331" width="24.7109375" style="5" customWidth="1"/>
    <col min="3332" max="3332" width="35.7109375" style="5" customWidth="1"/>
    <col min="3333" max="3333" width="5" style="5" customWidth="1"/>
    <col min="3334" max="3334" width="12.85546875" style="5" customWidth="1"/>
    <col min="3335" max="3335" width="10.7109375" style="5" customWidth="1"/>
    <col min="3336" max="3336" width="7" style="5" customWidth="1"/>
    <col min="3337" max="3337" width="12.28515625" style="5" customWidth="1"/>
    <col min="3338" max="3338" width="10.7109375" style="5" customWidth="1"/>
    <col min="3339" max="3339" width="10.85546875" style="5" customWidth="1"/>
    <col min="3340" max="3340" width="8.85546875" style="5" customWidth="1"/>
    <col min="3341" max="3341" width="13.85546875" style="5" customWidth="1"/>
    <col min="3342" max="3342" width="20.42578125" style="5" customWidth="1"/>
    <col min="3343" max="3343" width="12.28515625" style="5" customWidth="1"/>
    <col min="3344" max="3344" width="19.28515625" style="5" customWidth="1"/>
    <col min="3345" max="3345" width="11.85546875" style="5" customWidth="1"/>
    <col min="3346" max="3346" width="9.140625" style="5" customWidth="1"/>
    <col min="3347" max="3347" width="13.42578125" style="5" customWidth="1"/>
    <col min="3348" max="3348" width="15.28515625" style="5" customWidth="1"/>
    <col min="3349" max="3349" width="15.42578125" style="5" customWidth="1"/>
    <col min="3350" max="3351" width="14.42578125" style="5" customWidth="1"/>
    <col min="3352" max="3352" width="5" style="5" customWidth="1"/>
    <col min="3353" max="3355" width="15.140625" style="5" customWidth="1"/>
    <col min="3356" max="3356" width="4.28515625" style="5" customWidth="1"/>
    <col min="3357" max="3357" width="16" style="5" customWidth="1"/>
    <col min="3358" max="3358" width="17.140625" style="5" customWidth="1"/>
    <col min="3359" max="3359" width="18.28515625" style="5" customWidth="1"/>
    <col min="3360" max="3360" width="4.85546875" style="5" customWidth="1"/>
    <col min="3361" max="3361" width="16" style="5" customWidth="1"/>
    <col min="3362" max="3362" width="17.140625" style="5" customWidth="1"/>
    <col min="3363" max="3363" width="18.28515625" style="5" customWidth="1"/>
    <col min="3364" max="3364" width="13.7109375" style="5" customWidth="1"/>
    <col min="3365" max="3365" width="16" style="5" customWidth="1"/>
    <col min="3366" max="3366" width="17.140625" style="5" customWidth="1"/>
    <col min="3367" max="3367" width="18.28515625" style="5" customWidth="1"/>
    <col min="3368" max="3368" width="13.7109375" style="5" customWidth="1"/>
    <col min="3369" max="3369" width="16" style="5" customWidth="1"/>
    <col min="3370" max="3370" width="17.140625" style="5" customWidth="1"/>
    <col min="3371" max="3371" width="18.28515625" style="5" customWidth="1"/>
    <col min="3372" max="3372" width="13.7109375" style="5" customWidth="1"/>
    <col min="3373" max="3373" width="16" style="5" customWidth="1"/>
    <col min="3374" max="3374" width="17.140625" style="5" customWidth="1"/>
    <col min="3375" max="3378" width="18.28515625" style="5" customWidth="1"/>
    <col min="3379" max="3379" width="15" style="5" customWidth="1"/>
    <col min="3380" max="3380" width="15.7109375" style="5" customWidth="1"/>
    <col min="3381" max="3381" width="49" style="5" customWidth="1"/>
    <col min="3382" max="3382" width="19.42578125" style="5" customWidth="1"/>
    <col min="3383" max="3383" width="14.5703125" style="5" customWidth="1"/>
    <col min="3384" max="3384" width="12.28515625" style="5" customWidth="1"/>
    <col min="3385" max="3385" width="14.5703125" style="5" customWidth="1"/>
    <col min="3386" max="3386" width="11.7109375" style="5" customWidth="1"/>
    <col min="3387" max="3387" width="14" style="5" customWidth="1"/>
    <col min="3388" max="3388" width="20.5703125" style="5" customWidth="1"/>
    <col min="3389" max="3389" width="11.7109375" style="5" customWidth="1"/>
    <col min="3390" max="3390" width="10.85546875" style="5" customWidth="1"/>
    <col min="3391" max="3584" width="9.140625" style="5"/>
    <col min="3585" max="3585" width="7.42578125" style="5" customWidth="1"/>
    <col min="3586" max="3586" width="20.28515625" style="5" customWidth="1"/>
    <col min="3587" max="3587" width="24.7109375" style="5" customWidth="1"/>
    <col min="3588" max="3588" width="35.7109375" style="5" customWidth="1"/>
    <col min="3589" max="3589" width="5" style="5" customWidth="1"/>
    <col min="3590" max="3590" width="12.85546875" style="5" customWidth="1"/>
    <col min="3591" max="3591" width="10.7109375" style="5" customWidth="1"/>
    <col min="3592" max="3592" width="7" style="5" customWidth="1"/>
    <col min="3593" max="3593" width="12.28515625" style="5" customWidth="1"/>
    <col min="3594" max="3594" width="10.7109375" style="5" customWidth="1"/>
    <col min="3595" max="3595" width="10.85546875" style="5" customWidth="1"/>
    <col min="3596" max="3596" width="8.85546875" style="5" customWidth="1"/>
    <col min="3597" max="3597" width="13.85546875" style="5" customWidth="1"/>
    <col min="3598" max="3598" width="20.42578125" style="5" customWidth="1"/>
    <col min="3599" max="3599" width="12.28515625" style="5" customWidth="1"/>
    <col min="3600" max="3600" width="19.28515625" style="5" customWidth="1"/>
    <col min="3601" max="3601" width="11.85546875" style="5" customWidth="1"/>
    <col min="3602" max="3602" width="9.140625" style="5" customWidth="1"/>
    <col min="3603" max="3603" width="13.42578125" style="5" customWidth="1"/>
    <col min="3604" max="3604" width="15.28515625" style="5" customWidth="1"/>
    <col min="3605" max="3605" width="15.42578125" style="5" customWidth="1"/>
    <col min="3606" max="3607" width="14.42578125" style="5" customWidth="1"/>
    <col min="3608" max="3608" width="5" style="5" customWidth="1"/>
    <col min="3609" max="3611" width="15.140625" style="5" customWidth="1"/>
    <col min="3612" max="3612" width="4.28515625" style="5" customWidth="1"/>
    <col min="3613" max="3613" width="16" style="5" customWidth="1"/>
    <col min="3614" max="3614" width="17.140625" style="5" customWidth="1"/>
    <col min="3615" max="3615" width="18.28515625" style="5" customWidth="1"/>
    <col min="3616" max="3616" width="4.85546875" style="5" customWidth="1"/>
    <col min="3617" max="3617" width="16" style="5" customWidth="1"/>
    <col min="3618" max="3618" width="17.140625" style="5" customWidth="1"/>
    <col min="3619" max="3619" width="18.28515625" style="5" customWidth="1"/>
    <col min="3620" max="3620" width="13.7109375" style="5" customWidth="1"/>
    <col min="3621" max="3621" width="16" style="5" customWidth="1"/>
    <col min="3622" max="3622" width="17.140625" style="5" customWidth="1"/>
    <col min="3623" max="3623" width="18.28515625" style="5" customWidth="1"/>
    <col min="3624" max="3624" width="13.7109375" style="5" customWidth="1"/>
    <col min="3625" max="3625" width="16" style="5" customWidth="1"/>
    <col min="3626" max="3626" width="17.140625" style="5" customWidth="1"/>
    <col min="3627" max="3627" width="18.28515625" style="5" customWidth="1"/>
    <col min="3628" max="3628" width="13.7109375" style="5" customWidth="1"/>
    <col min="3629" max="3629" width="16" style="5" customWidth="1"/>
    <col min="3630" max="3630" width="17.140625" style="5" customWidth="1"/>
    <col min="3631" max="3634" width="18.28515625" style="5" customWidth="1"/>
    <col min="3635" max="3635" width="15" style="5" customWidth="1"/>
    <col min="3636" max="3636" width="15.7109375" style="5" customWidth="1"/>
    <col min="3637" max="3637" width="49" style="5" customWidth="1"/>
    <col min="3638" max="3638" width="19.42578125" style="5" customWidth="1"/>
    <col min="3639" max="3639" width="14.5703125" style="5" customWidth="1"/>
    <col min="3640" max="3640" width="12.28515625" style="5" customWidth="1"/>
    <col min="3641" max="3641" width="14.5703125" style="5" customWidth="1"/>
    <col min="3642" max="3642" width="11.7109375" style="5" customWidth="1"/>
    <col min="3643" max="3643" width="14" style="5" customWidth="1"/>
    <col min="3644" max="3644" width="20.5703125" style="5" customWidth="1"/>
    <col min="3645" max="3645" width="11.7109375" style="5" customWidth="1"/>
    <col min="3646" max="3646" width="10.85546875" style="5" customWidth="1"/>
    <col min="3647" max="3840" width="9.140625" style="5"/>
    <col min="3841" max="3841" width="7.42578125" style="5" customWidth="1"/>
    <col min="3842" max="3842" width="20.28515625" style="5" customWidth="1"/>
    <col min="3843" max="3843" width="24.7109375" style="5" customWidth="1"/>
    <col min="3844" max="3844" width="35.7109375" style="5" customWidth="1"/>
    <col min="3845" max="3845" width="5" style="5" customWidth="1"/>
    <col min="3846" max="3846" width="12.85546875" style="5" customWidth="1"/>
    <col min="3847" max="3847" width="10.7109375" style="5" customWidth="1"/>
    <col min="3848" max="3848" width="7" style="5" customWidth="1"/>
    <col min="3849" max="3849" width="12.28515625" style="5" customWidth="1"/>
    <col min="3850" max="3850" width="10.7109375" style="5" customWidth="1"/>
    <col min="3851" max="3851" width="10.85546875" style="5" customWidth="1"/>
    <col min="3852" max="3852" width="8.85546875" style="5" customWidth="1"/>
    <col min="3853" max="3853" width="13.85546875" style="5" customWidth="1"/>
    <col min="3854" max="3854" width="20.42578125" style="5" customWidth="1"/>
    <col min="3855" max="3855" width="12.28515625" style="5" customWidth="1"/>
    <col min="3856" max="3856" width="19.28515625" style="5" customWidth="1"/>
    <col min="3857" max="3857" width="11.85546875" style="5" customWidth="1"/>
    <col min="3858" max="3858" width="9.140625" style="5" customWidth="1"/>
    <col min="3859" max="3859" width="13.42578125" style="5" customWidth="1"/>
    <col min="3860" max="3860" width="15.28515625" style="5" customWidth="1"/>
    <col min="3861" max="3861" width="15.42578125" style="5" customWidth="1"/>
    <col min="3862" max="3863" width="14.42578125" style="5" customWidth="1"/>
    <col min="3864" max="3864" width="5" style="5" customWidth="1"/>
    <col min="3865" max="3867" width="15.140625" style="5" customWidth="1"/>
    <col min="3868" max="3868" width="4.28515625" style="5" customWidth="1"/>
    <col min="3869" max="3869" width="16" style="5" customWidth="1"/>
    <col min="3870" max="3870" width="17.140625" style="5" customWidth="1"/>
    <col min="3871" max="3871" width="18.28515625" style="5" customWidth="1"/>
    <col min="3872" max="3872" width="4.85546875" style="5" customWidth="1"/>
    <col min="3873" max="3873" width="16" style="5" customWidth="1"/>
    <col min="3874" max="3874" width="17.140625" style="5" customWidth="1"/>
    <col min="3875" max="3875" width="18.28515625" style="5" customWidth="1"/>
    <col min="3876" max="3876" width="13.7109375" style="5" customWidth="1"/>
    <col min="3877" max="3877" width="16" style="5" customWidth="1"/>
    <col min="3878" max="3878" width="17.140625" style="5" customWidth="1"/>
    <col min="3879" max="3879" width="18.28515625" style="5" customWidth="1"/>
    <col min="3880" max="3880" width="13.7109375" style="5" customWidth="1"/>
    <col min="3881" max="3881" width="16" style="5" customWidth="1"/>
    <col min="3882" max="3882" width="17.140625" style="5" customWidth="1"/>
    <col min="3883" max="3883" width="18.28515625" style="5" customWidth="1"/>
    <col min="3884" max="3884" width="13.7109375" style="5" customWidth="1"/>
    <col min="3885" max="3885" width="16" style="5" customWidth="1"/>
    <col min="3886" max="3886" width="17.140625" style="5" customWidth="1"/>
    <col min="3887" max="3890" width="18.28515625" style="5" customWidth="1"/>
    <col min="3891" max="3891" width="15" style="5" customWidth="1"/>
    <col min="3892" max="3892" width="15.7109375" style="5" customWidth="1"/>
    <col min="3893" max="3893" width="49" style="5" customWidth="1"/>
    <col min="3894" max="3894" width="19.42578125" style="5" customWidth="1"/>
    <col min="3895" max="3895" width="14.5703125" style="5" customWidth="1"/>
    <col min="3896" max="3896" width="12.28515625" style="5" customWidth="1"/>
    <col min="3897" max="3897" width="14.5703125" style="5" customWidth="1"/>
    <col min="3898" max="3898" width="11.7109375" style="5" customWidth="1"/>
    <col min="3899" max="3899" width="14" style="5" customWidth="1"/>
    <col min="3900" max="3900" width="20.5703125" style="5" customWidth="1"/>
    <col min="3901" max="3901" width="11.7109375" style="5" customWidth="1"/>
    <col min="3902" max="3902" width="10.85546875" style="5" customWidth="1"/>
    <col min="3903" max="4096" width="9.140625" style="5"/>
    <col min="4097" max="4097" width="7.42578125" style="5" customWidth="1"/>
    <col min="4098" max="4098" width="20.28515625" style="5" customWidth="1"/>
    <col min="4099" max="4099" width="24.7109375" style="5" customWidth="1"/>
    <col min="4100" max="4100" width="35.7109375" style="5" customWidth="1"/>
    <col min="4101" max="4101" width="5" style="5" customWidth="1"/>
    <col min="4102" max="4102" width="12.85546875" style="5" customWidth="1"/>
    <col min="4103" max="4103" width="10.7109375" style="5" customWidth="1"/>
    <col min="4104" max="4104" width="7" style="5" customWidth="1"/>
    <col min="4105" max="4105" width="12.28515625" style="5" customWidth="1"/>
    <col min="4106" max="4106" width="10.7109375" style="5" customWidth="1"/>
    <col min="4107" max="4107" width="10.85546875" style="5" customWidth="1"/>
    <col min="4108" max="4108" width="8.85546875" style="5" customWidth="1"/>
    <col min="4109" max="4109" width="13.85546875" style="5" customWidth="1"/>
    <col min="4110" max="4110" width="20.42578125" style="5" customWidth="1"/>
    <col min="4111" max="4111" width="12.28515625" style="5" customWidth="1"/>
    <col min="4112" max="4112" width="19.28515625" style="5" customWidth="1"/>
    <col min="4113" max="4113" width="11.85546875" style="5" customWidth="1"/>
    <col min="4114" max="4114" width="9.140625" style="5" customWidth="1"/>
    <col min="4115" max="4115" width="13.42578125" style="5" customWidth="1"/>
    <col min="4116" max="4116" width="15.28515625" style="5" customWidth="1"/>
    <col min="4117" max="4117" width="15.42578125" style="5" customWidth="1"/>
    <col min="4118" max="4119" width="14.42578125" style="5" customWidth="1"/>
    <col min="4120" max="4120" width="5" style="5" customWidth="1"/>
    <col min="4121" max="4123" width="15.140625" style="5" customWidth="1"/>
    <col min="4124" max="4124" width="4.28515625" style="5" customWidth="1"/>
    <col min="4125" max="4125" width="16" style="5" customWidth="1"/>
    <col min="4126" max="4126" width="17.140625" style="5" customWidth="1"/>
    <col min="4127" max="4127" width="18.28515625" style="5" customWidth="1"/>
    <col min="4128" max="4128" width="4.85546875" style="5" customWidth="1"/>
    <col min="4129" max="4129" width="16" style="5" customWidth="1"/>
    <col min="4130" max="4130" width="17.140625" style="5" customWidth="1"/>
    <col min="4131" max="4131" width="18.28515625" style="5" customWidth="1"/>
    <col min="4132" max="4132" width="13.7109375" style="5" customWidth="1"/>
    <col min="4133" max="4133" width="16" style="5" customWidth="1"/>
    <col min="4134" max="4134" width="17.140625" style="5" customWidth="1"/>
    <col min="4135" max="4135" width="18.28515625" style="5" customWidth="1"/>
    <col min="4136" max="4136" width="13.7109375" style="5" customWidth="1"/>
    <col min="4137" max="4137" width="16" style="5" customWidth="1"/>
    <col min="4138" max="4138" width="17.140625" style="5" customWidth="1"/>
    <col min="4139" max="4139" width="18.28515625" style="5" customWidth="1"/>
    <col min="4140" max="4140" width="13.7109375" style="5" customWidth="1"/>
    <col min="4141" max="4141" width="16" style="5" customWidth="1"/>
    <col min="4142" max="4142" width="17.140625" style="5" customWidth="1"/>
    <col min="4143" max="4146" width="18.28515625" style="5" customWidth="1"/>
    <col min="4147" max="4147" width="15" style="5" customWidth="1"/>
    <col min="4148" max="4148" width="15.7109375" style="5" customWidth="1"/>
    <col min="4149" max="4149" width="49" style="5" customWidth="1"/>
    <col min="4150" max="4150" width="19.42578125" style="5" customWidth="1"/>
    <col min="4151" max="4151" width="14.5703125" style="5" customWidth="1"/>
    <col min="4152" max="4152" width="12.28515625" style="5" customWidth="1"/>
    <col min="4153" max="4153" width="14.5703125" style="5" customWidth="1"/>
    <col min="4154" max="4154" width="11.7109375" style="5" customWidth="1"/>
    <col min="4155" max="4155" width="14" style="5" customWidth="1"/>
    <col min="4156" max="4156" width="20.5703125" style="5" customWidth="1"/>
    <col min="4157" max="4157" width="11.7109375" style="5" customWidth="1"/>
    <col min="4158" max="4158" width="10.85546875" style="5" customWidth="1"/>
    <col min="4159" max="4352" width="9.140625" style="5"/>
    <col min="4353" max="4353" width="7.42578125" style="5" customWidth="1"/>
    <col min="4354" max="4354" width="20.28515625" style="5" customWidth="1"/>
    <col min="4355" max="4355" width="24.7109375" style="5" customWidth="1"/>
    <col min="4356" max="4356" width="35.7109375" style="5" customWidth="1"/>
    <col min="4357" max="4357" width="5" style="5" customWidth="1"/>
    <col min="4358" max="4358" width="12.85546875" style="5" customWidth="1"/>
    <col min="4359" max="4359" width="10.7109375" style="5" customWidth="1"/>
    <col min="4360" max="4360" width="7" style="5" customWidth="1"/>
    <col min="4361" max="4361" width="12.28515625" style="5" customWidth="1"/>
    <col min="4362" max="4362" width="10.7109375" style="5" customWidth="1"/>
    <col min="4363" max="4363" width="10.85546875" style="5" customWidth="1"/>
    <col min="4364" max="4364" width="8.85546875" style="5" customWidth="1"/>
    <col min="4365" max="4365" width="13.85546875" style="5" customWidth="1"/>
    <col min="4366" max="4366" width="20.42578125" style="5" customWidth="1"/>
    <col min="4367" max="4367" width="12.28515625" style="5" customWidth="1"/>
    <col min="4368" max="4368" width="19.28515625" style="5" customWidth="1"/>
    <col min="4369" max="4369" width="11.85546875" style="5" customWidth="1"/>
    <col min="4370" max="4370" width="9.140625" style="5" customWidth="1"/>
    <col min="4371" max="4371" width="13.42578125" style="5" customWidth="1"/>
    <col min="4372" max="4372" width="15.28515625" style="5" customWidth="1"/>
    <col min="4373" max="4373" width="15.42578125" style="5" customWidth="1"/>
    <col min="4374" max="4375" width="14.42578125" style="5" customWidth="1"/>
    <col min="4376" max="4376" width="5" style="5" customWidth="1"/>
    <col min="4377" max="4379" width="15.140625" style="5" customWidth="1"/>
    <col min="4380" max="4380" width="4.28515625" style="5" customWidth="1"/>
    <col min="4381" max="4381" width="16" style="5" customWidth="1"/>
    <col min="4382" max="4382" width="17.140625" style="5" customWidth="1"/>
    <col min="4383" max="4383" width="18.28515625" style="5" customWidth="1"/>
    <col min="4384" max="4384" width="4.85546875" style="5" customWidth="1"/>
    <col min="4385" max="4385" width="16" style="5" customWidth="1"/>
    <col min="4386" max="4386" width="17.140625" style="5" customWidth="1"/>
    <col min="4387" max="4387" width="18.28515625" style="5" customWidth="1"/>
    <col min="4388" max="4388" width="13.7109375" style="5" customWidth="1"/>
    <col min="4389" max="4389" width="16" style="5" customWidth="1"/>
    <col min="4390" max="4390" width="17.140625" style="5" customWidth="1"/>
    <col min="4391" max="4391" width="18.28515625" style="5" customWidth="1"/>
    <col min="4392" max="4392" width="13.7109375" style="5" customWidth="1"/>
    <col min="4393" max="4393" width="16" style="5" customWidth="1"/>
    <col min="4394" max="4394" width="17.140625" style="5" customWidth="1"/>
    <col min="4395" max="4395" width="18.28515625" style="5" customWidth="1"/>
    <col min="4396" max="4396" width="13.7109375" style="5" customWidth="1"/>
    <col min="4397" max="4397" width="16" style="5" customWidth="1"/>
    <col min="4398" max="4398" width="17.140625" style="5" customWidth="1"/>
    <col min="4399" max="4402" width="18.28515625" style="5" customWidth="1"/>
    <col min="4403" max="4403" width="15" style="5" customWidth="1"/>
    <col min="4404" max="4404" width="15.7109375" style="5" customWidth="1"/>
    <col min="4405" max="4405" width="49" style="5" customWidth="1"/>
    <col min="4406" max="4406" width="19.42578125" style="5" customWidth="1"/>
    <col min="4407" max="4407" width="14.5703125" style="5" customWidth="1"/>
    <col min="4408" max="4408" width="12.28515625" style="5" customWidth="1"/>
    <col min="4409" max="4409" width="14.5703125" style="5" customWidth="1"/>
    <col min="4410" max="4410" width="11.7109375" style="5" customWidth="1"/>
    <col min="4411" max="4411" width="14" style="5" customWidth="1"/>
    <col min="4412" max="4412" width="20.5703125" style="5" customWidth="1"/>
    <col min="4413" max="4413" width="11.7109375" style="5" customWidth="1"/>
    <col min="4414" max="4414" width="10.85546875" style="5" customWidth="1"/>
    <col min="4415" max="4608" width="9.140625" style="5"/>
    <col min="4609" max="4609" width="7.42578125" style="5" customWidth="1"/>
    <col min="4610" max="4610" width="20.28515625" style="5" customWidth="1"/>
    <col min="4611" max="4611" width="24.7109375" style="5" customWidth="1"/>
    <col min="4612" max="4612" width="35.7109375" style="5" customWidth="1"/>
    <col min="4613" max="4613" width="5" style="5" customWidth="1"/>
    <col min="4614" max="4614" width="12.85546875" style="5" customWidth="1"/>
    <col min="4615" max="4615" width="10.7109375" style="5" customWidth="1"/>
    <col min="4616" max="4616" width="7" style="5" customWidth="1"/>
    <col min="4617" max="4617" width="12.28515625" style="5" customWidth="1"/>
    <col min="4618" max="4618" width="10.7109375" style="5" customWidth="1"/>
    <col min="4619" max="4619" width="10.85546875" style="5" customWidth="1"/>
    <col min="4620" max="4620" width="8.85546875" style="5" customWidth="1"/>
    <col min="4621" max="4621" width="13.85546875" style="5" customWidth="1"/>
    <col min="4622" max="4622" width="20.42578125" style="5" customWidth="1"/>
    <col min="4623" max="4623" width="12.28515625" style="5" customWidth="1"/>
    <col min="4624" max="4624" width="19.28515625" style="5" customWidth="1"/>
    <col min="4625" max="4625" width="11.85546875" style="5" customWidth="1"/>
    <col min="4626" max="4626" width="9.140625" style="5" customWidth="1"/>
    <col min="4627" max="4627" width="13.42578125" style="5" customWidth="1"/>
    <col min="4628" max="4628" width="15.28515625" style="5" customWidth="1"/>
    <col min="4629" max="4629" width="15.42578125" style="5" customWidth="1"/>
    <col min="4630" max="4631" width="14.42578125" style="5" customWidth="1"/>
    <col min="4632" max="4632" width="5" style="5" customWidth="1"/>
    <col min="4633" max="4635" width="15.140625" style="5" customWidth="1"/>
    <col min="4636" max="4636" width="4.28515625" style="5" customWidth="1"/>
    <col min="4637" max="4637" width="16" style="5" customWidth="1"/>
    <col min="4638" max="4638" width="17.140625" style="5" customWidth="1"/>
    <col min="4639" max="4639" width="18.28515625" style="5" customWidth="1"/>
    <col min="4640" max="4640" width="4.85546875" style="5" customWidth="1"/>
    <col min="4641" max="4641" width="16" style="5" customWidth="1"/>
    <col min="4642" max="4642" width="17.140625" style="5" customWidth="1"/>
    <col min="4643" max="4643" width="18.28515625" style="5" customWidth="1"/>
    <col min="4644" max="4644" width="13.7109375" style="5" customWidth="1"/>
    <col min="4645" max="4645" width="16" style="5" customWidth="1"/>
    <col min="4646" max="4646" width="17.140625" style="5" customWidth="1"/>
    <col min="4647" max="4647" width="18.28515625" style="5" customWidth="1"/>
    <col min="4648" max="4648" width="13.7109375" style="5" customWidth="1"/>
    <col min="4649" max="4649" width="16" style="5" customWidth="1"/>
    <col min="4650" max="4650" width="17.140625" style="5" customWidth="1"/>
    <col min="4651" max="4651" width="18.28515625" style="5" customWidth="1"/>
    <col min="4652" max="4652" width="13.7109375" style="5" customWidth="1"/>
    <col min="4653" max="4653" width="16" style="5" customWidth="1"/>
    <col min="4654" max="4654" width="17.140625" style="5" customWidth="1"/>
    <col min="4655" max="4658" width="18.28515625" style="5" customWidth="1"/>
    <col min="4659" max="4659" width="15" style="5" customWidth="1"/>
    <col min="4660" max="4660" width="15.7109375" style="5" customWidth="1"/>
    <col min="4661" max="4661" width="49" style="5" customWidth="1"/>
    <col min="4662" max="4662" width="19.42578125" style="5" customWidth="1"/>
    <col min="4663" max="4663" width="14.5703125" style="5" customWidth="1"/>
    <col min="4664" max="4664" width="12.28515625" style="5" customWidth="1"/>
    <col min="4665" max="4665" width="14.5703125" style="5" customWidth="1"/>
    <col min="4666" max="4666" width="11.7109375" style="5" customWidth="1"/>
    <col min="4667" max="4667" width="14" style="5" customWidth="1"/>
    <col min="4668" max="4668" width="20.5703125" style="5" customWidth="1"/>
    <col min="4669" max="4669" width="11.7109375" style="5" customWidth="1"/>
    <col min="4670" max="4670" width="10.85546875" style="5" customWidth="1"/>
    <col min="4671" max="4864" width="9.140625" style="5"/>
    <col min="4865" max="4865" width="7.42578125" style="5" customWidth="1"/>
    <col min="4866" max="4866" width="20.28515625" style="5" customWidth="1"/>
    <col min="4867" max="4867" width="24.7109375" style="5" customWidth="1"/>
    <col min="4868" max="4868" width="35.7109375" style="5" customWidth="1"/>
    <col min="4869" max="4869" width="5" style="5" customWidth="1"/>
    <col min="4870" max="4870" width="12.85546875" style="5" customWidth="1"/>
    <col min="4871" max="4871" width="10.7109375" style="5" customWidth="1"/>
    <col min="4872" max="4872" width="7" style="5" customWidth="1"/>
    <col min="4873" max="4873" width="12.28515625" style="5" customWidth="1"/>
    <col min="4874" max="4874" width="10.7109375" style="5" customWidth="1"/>
    <col min="4875" max="4875" width="10.85546875" style="5" customWidth="1"/>
    <col min="4876" max="4876" width="8.85546875" style="5" customWidth="1"/>
    <col min="4877" max="4877" width="13.85546875" style="5" customWidth="1"/>
    <col min="4878" max="4878" width="20.42578125" style="5" customWidth="1"/>
    <col min="4879" max="4879" width="12.28515625" style="5" customWidth="1"/>
    <col min="4880" max="4880" width="19.28515625" style="5" customWidth="1"/>
    <col min="4881" max="4881" width="11.85546875" style="5" customWidth="1"/>
    <col min="4882" max="4882" width="9.140625" style="5" customWidth="1"/>
    <col min="4883" max="4883" width="13.42578125" style="5" customWidth="1"/>
    <col min="4884" max="4884" width="15.28515625" style="5" customWidth="1"/>
    <col min="4885" max="4885" width="15.42578125" style="5" customWidth="1"/>
    <col min="4886" max="4887" width="14.42578125" style="5" customWidth="1"/>
    <col min="4888" max="4888" width="5" style="5" customWidth="1"/>
    <col min="4889" max="4891" width="15.140625" style="5" customWidth="1"/>
    <col min="4892" max="4892" width="4.28515625" style="5" customWidth="1"/>
    <col min="4893" max="4893" width="16" style="5" customWidth="1"/>
    <col min="4894" max="4894" width="17.140625" style="5" customWidth="1"/>
    <col min="4895" max="4895" width="18.28515625" style="5" customWidth="1"/>
    <col min="4896" max="4896" width="4.85546875" style="5" customWidth="1"/>
    <col min="4897" max="4897" width="16" style="5" customWidth="1"/>
    <col min="4898" max="4898" width="17.140625" style="5" customWidth="1"/>
    <col min="4899" max="4899" width="18.28515625" style="5" customWidth="1"/>
    <col min="4900" max="4900" width="13.7109375" style="5" customWidth="1"/>
    <col min="4901" max="4901" width="16" style="5" customWidth="1"/>
    <col min="4902" max="4902" width="17.140625" style="5" customWidth="1"/>
    <col min="4903" max="4903" width="18.28515625" style="5" customWidth="1"/>
    <col min="4904" max="4904" width="13.7109375" style="5" customWidth="1"/>
    <col min="4905" max="4905" width="16" style="5" customWidth="1"/>
    <col min="4906" max="4906" width="17.140625" style="5" customWidth="1"/>
    <col min="4907" max="4907" width="18.28515625" style="5" customWidth="1"/>
    <col min="4908" max="4908" width="13.7109375" style="5" customWidth="1"/>
    <col min="4909" max="4909" width="16" style="5" customWidth="1"/>
    <col min="4910" max="4910" width="17.140625" style="5" customWidth="1"/>
    <col min="4911" max="4914" width="18.28515625" style="5" customWidth="1"/>
    <col min="4915" max="4915" width="15" style="5" customWidth="1"/>
    <col min="4916" max="4916" width="15.7109375" style="5" customWidth="1"/>
    <col min="4917" max="4917" width="49" style="5" customWidth="1"/>
    <col min="4918" max="4918" width="19.42578125" style="5" customWidth="1"/>
    <col min="4919" max="4919" width="14.5703125" style="5" customWidth="1"/>
    <col min="4920" max="4920" width="12.28515625" style="5" customWidth="1"/>
    <col min="4921" max="4921" width="14.5703125" style="5" customWidth="1"/>
    <col min="4922" max="4922" width="11.7109375" style="5" customWidth="1"/>
    <col min="4923" max="4923" width="14" style="5" customWidth="1"/>
    <col min="4924" max="4924" width="20.5703125" style="5" customWidth="1"/>
    <col min="4925" max="4925" width="11.7109375" style="5" customWidth="1"/>
    <col min="4926" max="4926" width="10.85546875" style="5" customWidth="1"/>
    <col min="4927" max="5120" width="9.140625" style="5"/>
    <col min="5121" max="5121" width="7.42578125" style="5" customWidth="1"/>
    <col min="5122" max="5122" width="20.28515625" style="5" customWidth="1"/>
    <col min="5123" max="5123" width="24.7109375" style="5" customWidth="1"/>
    <col min="5124" max="5124" width="35.7109375" style="5" customWidth="1"/>
    <col min="5125" max="5125" width="5" style="5" customWidth="1"/>
    <col min="5126" max="5126" width="12.85546875" style="5" customWidth="1"/>
    <col min="5127" max="5127" width="10.7109375" style="5" customWidth="1"/>
    <col min="5128" max="5128" width="7" style="5" customWidth="1"/>
    <col min="5129" max="5129" width="12.28515625" style="5" customWidth="1"/>
    <col min="5130" max="5130" width="10.7109375" style="5" customWidth="1"/>
    <col min="5131" max="5131" width="10.85546875" style="5" customWidth="1"/>
    <col min="5132" max="5132" width="8.85546875" style="5" customWidth="1"/>
    <col min="5133" max="5133" width="13.85546875" style="5" customWidth="1"/>
    <col min="5134" max="5134" width="20.42578125" style="5" customWidth="1"/>
    <col min="5135" max="5135" width="12.28515625" style="5" customWidth="1"/>
    <col min="5136" max="5136" width="19.28515625" style="5" customWidth="1"/>
    <col min="5137" max="5137" width="11.85546875" style="5" customWidth="1"/>
    <col min="5138" max="5138" width="9.140625" style="5" customWidth="1"/>
    <col min="5139" max="5139" width="13.42578125" style="5" customWidth="1"/>
    <col min="5140" max="5140" width="15.28515625" style="5" customWidth="1"/>
    <col min="5141" max="5141" width="15.42578125" style="5" customWidth="1"/>
    <col min="5142" max="5143" width="14.42578125" style="5" customWidth="1"/>
    <col min="5144" max="5144" width="5" style="5" customWidth="1"/>
    <col min="5145" max="5147" width="15.140625" style="5" customWidth="1"/>
    <col min="5148" max="5148" width="4.28515625" style="5" customWidth="1"/>
    <col min="5149" max="5149" width="16" style="5" customWidth="1"/>
    <col min="5150" max="5150" width="17.140625" style="5" customWidth="1"/>
    <col min="5151" max="5151" width="18.28515625" style="5" customWidth="1"/>
    <col min="5152" max="5152" width="4.85546875" style="5" customWidth="1"/>
    <col min="5153" max="5153" width="16" style="5" customWidth="1"/>
    <col min="5154" max="5154" width="17.140625" style="5" customWidth="1"/>
    <col min="5155" max="5155" width="18.28515625" style="5" customWidth="1"/>
    <col min="5156" max="5156" width="13.7109375" style="5" customWidth="1"/>
    <col min="5157" max="5157" width="16" style="5" customWidth="1"/>
    <col min="5158" max="5158" width="17.140625" style="5" customWidth="1"/>
    <col min="5159" max="5159" width="18.28515625" style="5" customWidth="1"/>
    <col min="5160" max="5160" width="13.7109375" style="5" customWidth="1"/>
    <col min="5161" max="5161" width="16" style="5" customWidth="1"/>
    <col min="5162" max="5162" width="17.140625" style="5" customWidth="1"/>
    <col min="5163" max="5163" width="18.28515625" style="5" customWidth="1"/>
    <col min="5164" max="5164" width="13.7109375" style="5" customWidth="1"/>
    <col min="5165" max="5165" width="16" style="5" customWidth="1"/>
    <col min="5166" max="5166" width="17.140625" style="5" customWidth="1"/>
    <col min="5167" max="5170" width="18.28515625" style="5" customWidth="1"/>
    <col min="5171" max="5171" width="15" style="5" customWidth="1"/>
    <col min="5172" max="5172" width="15.7109375" style="5" customWidth="1"/>
    <col min="5173" max="5173" width="49" style="5" customWidth="1"/>
    <col min="5174" max="5174" width="19.42578125" style="5" customWidth="1"/>
    <col min="5175" max="5175" width="14.5703125" style="5" customWidth="1"/>
    <col min="5176" max="5176" width="12.28515625" style="5" customWidth="1"/>
    <col min="5177" max="5177" width="14.5703125" style="5" customWidth="1"/>
    <col min="5178" max="5178" width="11.7109375" style="5" customWidth="1"/>
    <col min="5179" max="5179" width="14" style="5" customWidth="1"/>
    <col min="5180" max="5180" width="20.5703125" style="5" customWidth="1"/>
    <col min="5181" max="5181" width="11.7109375" style="5" customWidth="1"/>
    <col min="5182" max="5182" width="10.85546875" style="5" customWidth="1"/>
    <col min="5183" max="5376" width="9.140625" style="5"/>
    <col min="5377" max="5377" width="7.42578125" style="5" customWidth="1"/>
    <col min="5378" max="5378" width="20.28515625" style="5" customWidth="1"/>
    <col min="5379" max="5379" width="24.7109375" style="5" customWidth="1"/>
    <col min="5380" max="5380" width="35.7109375" style="5" customWidth="1"/>
    <col min="5381" max="5381" width="5" style="5" customWidth="1"/>
    <col min="5382" max="5382" width="12.85546875" style="5" customWidth="1"/>
    <col min="5383" max="5383" width="10.7109375" style="5" customWidth="1"/>
    <col min="5384" max="5384" width="7" style="5" customWidth="1"/>
    <col min="5385" max="5385" width="12.28515625" style="5" customWidth="1"/>
    <col min="5386" max="5386" width="10.7109375" style="5" customWidth="1"/>
    <col min="5387" max="5387" width="10.85546875" style="5" customWidth="1"/>
    <col min="5388" max="5388" width="8.85546875" style="5" customWidth="1"/>
    <col min="5389" max="5389" width="13.85546875" style="5" customWidth="1"/>
    <col min="5390" max="5390" width="20.42578125" style="5" customWidth="1"/>
    <col min="5391" max="5391" width="12.28515625" style="5" customWidth="1"/>
    <col min="5392" max="5392" width="19.28515625" style="5" customWidth="1"/>
    <col min="5393" max="5393" width="11.85546875" style="5" customWidth="1"/>
    <col min="5394" max="5394" width="9.140625" style="5" customWidth="1"/>
    <col min="5395" max="5395" width="13.42578125" style="5" customWidth="1"/>
    <col min="5396" max="5396" width="15.28515625" style="5" customWidth="1"/>
    <col min="5397" max="5397" width="15.42578125" style="5" customWidth="1"/>
    <col min="5398" max="5399" width="14.42578125" style="5" customWidth="1"/>
    <col min="5400" max="5400" width="5" style="5" customWidth="1"/>
    <col min="5401" max="5403" width="15.140625" style="5" customWidth="1"/>
    <col min="5404" max="5404" width="4.28515625" style="5" customWidth="1"/>
    <col min="5405" max="5405" width="16" style="5" customWidth="1"/>
    <col min="5406" max="5406" width="17.140625" style="5" customWidth="1"/>
    <col min="5407" max="5407" width="18.28515625" style="5" customWidth="1"/>
    <col min="5408" max="5408" width="4.85546875" style="5" customWidth="1"/>
    <col min="5409" max="5409" width="16" style="5" customWidth="1"/>
    <col min="5410" max="5410" width="17.140625" style="5" customWidth="1"/>
    <col min="5411" max="5411" width="18.28515625" style="5" customWidth="1"/>
    <col min="5412" max="5412" width="13.7109375" style="5" customWidth="1"/>
    <col min="5413" max="5413" width="16" style="5" customWidth="1"/>
    <col min="5414" max="5414" width="17.140625" style="5" customWidth="1"/>
    <col min="5415" max="5415" width="18.28515625" style="5" customWidth="1"/>
    <col min="5416" max="5416" width="13.7109375" style="5" customWidth="1"/>
    <col min="5417" max="5417" width="16" style="5" customWidth="1"/>
    <col min="5418" max="5418" width="17.140625" style="5" customWidth="1"/>
    <col min="5419" max="5419" width="18.28515625" style="5" customWidth="1"/>
    <col min="5420" max="5420" width="13.7109375" style="5" customWidth="1"/>
    <col min="5421" max="5421" width="16" style="5" customWidth="1"/>
    <col min="5422" max="5422" width="17.140625" style="5" customWidth="1"/>
    <col min="5423" max="5426" width="18.28515625" style="5" customWidth="1"/>
    <col min="5427" max="5427" width="15" style="5" customWidth="1"/>
    <col min="5428" max="5428" width="15.7109375" style="5" customWidth="1"/>
    <col min="5429" max="5429" width="49" style="5" customWidth="1"/>
    <col min="5430" max="5430" width="19.42578125" style="5" customWidth="1"/>
    <col min="5431" max="5431" width="14.5703125" style="5" customWidth="1"/>
    <col min="5432" max="5432" width="12.28515625" style="5" customWidth="1"/>
    <col min="5433" max="5433" width="14.5703125" style="5" customWidth="1"/>
    <col min="5434" max="5434" width="11.7109375" style="5" customWidth="1"/>
    <col min="5435" max="5435" width="14" style="5" customWidth="1"/>
    <col min="5436" max="5436" width="20.5703125" style="5" customWidth="1"/>
    <col min="5437" max="5437" width="11.7109375" style="5" customWidth="1"/>
    <col min="5438" max="5438" width="10.85546875" style="5" customWidth="1"/>
    <col min="5439" max="5632" width="9.140625" style="5"/>
    <col min="5633" max="5633" width="7.42578125" style="5" customWidth="1"/>
    <col min="5634" max="5634" width="20.28515625" style="5" customWidth="1"/>
    <col min="5635" max="5635" width="24.7109375" style="5" customWidth="1"/>
    <col min="5636" max="5636" width="35.7109375" style="5" customWidth="1"/>
    <col min="5637" max="5637" width="5" style="5" customWidth="1"/>
    <col min="5638" max="5638" width="12.85546875" style="5" customWidth="1"/>
    <col min="5639" max="5639" width="10.7109375" style="5" customWidth="1"/>
    <col min="5640" max="5640" width="7" style="5" customWidth="1"/>
    <col min="5641" max="5641" width="12.28515625" style="5" customWidth="1"/>
    <col min="5642" max="5642" width="10.7109375" style="5" customWidth="1"/>
    <col min="5643" max="5643" width="10.85546875" style="5" customWidth="1"/>
    <col min="5644" max="5644" width="8.85546875" style="5" customWidth="1"/>
    <col min="5645" max="5645" width="13.85546875" style="5" customWidth="1"/>
    <col min="5646" max="5646" width="20.42578125" style="5" customWidth="1"/>
    <col min="5647" max="5647" width="12.28515625" style="5" customWidth="1"/>
    <col min="5648" max="5648" width="19.28515625" style="5" customWidth="1"/>
    <col min="5649" max="5649" width="11.85546875" style="5" customWidth="1"/>
    <col min="5650" max="5650" width="9.140625" style="5" customWidth="1"/>
    <col min="5651" max="5651" width="13.42578125" style="5" customWidth="1"/>
    <col min="5652" max="5652" width="15.28515625" style="5" customWidth="1"/>
    <col min="5653" max="5653" width="15.42578125" style="5" customWidth="1"/>
    <col min="5654" max="5655" width="14.42578125" style="5" customWidth="1"/>
    <col min="5656" max="5656" width="5" style="5" customWidth="1"/>
    <col min="5657" max="5659" width="15.140625" style="5" customWidth="1"/>
    <col min="5660" max="5660" width="4.28515625" style="5" customWidth="1"/>
    <col min="5661" max="5661" width="16" style="5" customWidth="1"/>
    <col min="5662" max="5662" width="17.140625" style="5" customWidth="1"/>
    <col min="5663" max="5663" width="18.28515625" style="5" customWidth="1"/>
    <col min="5664" max="5664" width="4.85546875" style="5" customWidth="1"/>
    <col min="5665" max="5665" width="16" style="5" customWidth="1"/>
    <col min="5666" max="5666" width="17.140625" style="5" customWidth="1"/>
    <col min="5667" max="5667" width="18.28515625" style="5" customWidth="1"/>
    <col min="5668" max="5668" width="13.7109375" style="5" customWidth="1"/>
    <col min="5669" max="5669" width="16" style="5" customWidth="1"/>
    <col min="5670" max="5670" width="17.140625" style="5" customWidth="1"/>
    <col min="5671" max="5671" width="18.28515625" style="5" customWidth="1"/>
    <col min="5672" max="5672" width="13.7109375" style="5" customWidth="1"/>
    <col min="5673" max="5673" width="16" style="5" customWidth="1"/>
    <col min="5674" max="5674" width="17.140625" style="5" customWidth="1"/>
    <col min="5675" max="5675" width="18.28515625" style="5" customWidth="1"/>
    <col min="5676" max="5676" width="13.7109375" style="5" customWidth="1"/>
    <col min="5677" max="5677" width="16" style="5" customWidth="1"/>
    <col min="5678" max="5678" width="17.140625" style="5" customWidth="1"/>
    <col min="5679" max="5682" width="18.28515625" style="5" customWidth="1"/>
    <col min="5683" max="5683" width="15" style="5" customWidth="1"/>
    <col min="5684" max="5684" width="15.7109375" style="5" customWidth="1"/>
    <col min="5685" max="5685" width="49" style="5" customWidth="1"/>
    <col min="5686" max="5686" width="19.42578125" style="5" customWidth="1"/>
    <col min="5687" max="5687" width="14.5703125" style="5" customWidth="1"/>
    <col min="5688" max="5688" width="12.28515625" style="5" customWidth="1"/>
    <col min="5689" max="5689" width="14.5703125" style="5" customWidth="1"/>
    <col min="5690" max="5690" width="11.7109375" style="5" customWidth="1"/>
    <col min="5691" max="5691" width="14" style="5" customWidth="1"/>
    <col min="5692" max="5692" width="20.5703125" style="5" customWidth="1"/>
    <col min="5693" max="5693" width="11.7109375" style="5" customWidth="1"/>
    <col min="5694" max="5694" width="10.85546875" style="5" customWidth="1"/>
    <col min="5695" max="5888" width="9.140625" style="5"/>
    <col min="5889" max="5889" width="7.42578125" style="5" customWidth="1"/>
    <col min="5890" max="5890" width="20.28515625" style="5" customWidth="1"/>
    <col min="5891" max="5891" width="24.7109375" style="5" customWidth="1"/>
    <col min="5892" max="5892" width="35.7109375" style="5" customWidth="1"/>
    <col min="5893" max="5893" width="5" style="5" customWidth="1"/>
    <col min="5894" max="5894" width="12.85546875" style="5" customWidth="1"/>
    <col min="5895" max="5895" width="10.7109375" style="5" customWidth="1"/>
    <col min="5896" max="5896" width="7" style="5" customWidth="1"/>
    <col min="5897" max="5897" width="12.28515625" style="5" customWidth="1"/>
    <col min="5898" max="5898" width="10.7109375" style="5" customWidth="1"/>
    <col min="5899" max="5899" width="10.85546875" style="5" customWidth="1"/>
    <col min="5900" max="5900" width="8.85546875" style="5" customWidth="1"/>
    <col min="5901" max="5901" width="13.85546875" style="5" customWidth="1"/>
    <col min="5902" max="5902" width="20.42578125" style="5" customWidth="1"/>
    <col min="5903" max="5903" width="12.28515625" style="5" customWidth="1"/>
    <col min="5904" max="5904" width="19.28515625" style="5" customWidth="1"/>
    <col min="5905" max="5905" width="11.85546875" style="5" customWidth="1"/>
    <col min="5906" max="5906" width="9.140625" style="5" customWidth="1"/>
    <col min="5907" max="5907" width="13.42578125" style="5" customWidth="1"/>
    <col min="5908" max="5908" width="15.28515625" style="5" customWidth="1"/>
    <col min="5909" max="5909" width="15.42578125" style="5" customWidth="1"/>
    <col min="5910" max="5911" width="14.42578125" style="5" customWidth="1"/>
    <col min="5912" max="5912" width="5" style="5" customWidth="1"/>
    <col min="5913" max="5915" width="15.140625" style="5" customWidth="1"/>
    <col min="5916" max="5916" width="4.28515625" style="5" customWidth="1"/>
    <col min="5917" max="5917" width="16" style="5" customWidth="1"/>
    <col min="5918" max="5918" width="17.140625" style="5" customWidth="1"/>
    <col min="5919" max="5919" width="18.28515625" style="5" customWidth="1"/>
    <col min="5920" max="5920" width="4.85546875" style="5" customWidth="1"/>
    <col min="5921" max="5921" width="16" style="5" customWidth="1"/>
    <col min="5922" max="5922" width="17.140625" style="5" customWidth="1"/>
    <col min="5923" max="5923" width="18.28515625" style="5" customWidth="1"/>
    <col min="5924" max="5924" width="13.7109375" style="5" customWidth="1"/>
    <col min="5925" max="5925" width="16" style="5" customWidth="1"/>
    <col min="5926" max="5926" width="17.140625" style="5" customWidth="1"/>
    <col min="5927" max="5927" width="18.28515625" style="5" customWidth="1"/>
    <col min="5928" max="5928" width="13.7109375" style="5" customWidth="1"/>
    <col min="5929" max="5929" width="16" style="5" customWidth="1"/>
    <col min="5930" max="5930" width="17.140625" style="5" customWidth="1"/>
    <col min="5931" max="5931" width="18.28515625" style="5" customWidth="1"/>
    <col min="5932" max="5932" width="13.7109375" style="5" customWidth="1"/>
    <col min="5933" max="5933" width="16" style="5" customWidth="1"/>
    <col min="5934" max="5934" width="17.140625" style="5" customWidth="1"/>
    <col min="5935" max="5938" width="18.28515625" style="5" customWidth="1"/>
    <col min="5939" max="5939" width="15" style="5" customWidth="1"/>
    <col min="5940" max="5940" width="15.7109375" style="5" customWidth="1"/>
    <col min="5941" max="5941" width="49" style="5" customWidth="1"/>
    <col min="5942" max="5942" width="19.42578125" style="5" customWidth="1"/>
    <col min="5943" max="5943" width="14.5703125" style="5" customWidth="1"/>
    <col min="5944" max="5944" width="12.28515625" style="5" customWidth="1"/>
    <col min="5945" max="5945" width="14.5703125" style="5" customWidth="1"/>
    <col min="5946" max="5946" width="11.7109375" style="5" customWidth="1"/>
    <col min="5947" max="5947" width="14" style="5" customWidth="1"/>
    <col min="5948" max="5948" width="20.5703125" style="5" customWidth="1"/>
    <col min="5949" max="5949" width="11.7109375" style="5" customWidth="1"/>
    <col min="5950" max="5950" width="10.85546875" style="5" customWidth="1"/>
    <col min="5951" max="6144" width="9.140625" style="5"/>
    <col min="6145" max="6145" width="7.42578125" style="5" customWidth="1"/>
    <col min="6146" max="6146" width="20.28515625" style="5" customWidth="1"/>
    <col min="6147" max="6147" width="24.7109375" style="5" customWidth="1"/>
    <col min="6148" max="6148" width="35.7109375" style="5" customWidth="1"/>
    <col min="6149" max="6149" width="5" style="5" customWidth="1"/>
    <col min="6150" max="6150" width="12.85546875" style="5" customWidth="1"/>
    <col min="6151" max="6151" width="10.7109375" style="5" customWidth="1"/>
    <col min="6152" max="6152" width="7" style="5" customWidth="1"/>
    <col min="6153" max="6153" width="12.28515625" style="5" customWidth="1"/>
    <col min="6154" max="6154" width="10.7109375" style="5" customWidth="1"/>
    <col min="6155" max="6155" width="10.85546875" style="5" customWidth="1"/>
    <col min="6156" max="6156" width="8.85546875" style="5" customWidth="1"/>
    <col min="6157" max="6157" width="13.85546875" style="5" customWidth="1"/>
    <col min="6158" max="6158" width="20.42578125" style="5" customWidth="1"/>
    <col min="6159" max="6159" width="12.28515625" style="5" customWidth="1"/>
    <col min="6160" max="6160" width="19.28515625" style="5" customWidth="1"/>
    <col min="6161" max="6161" width="11.85546875" style="5" customWidth="1"/>
    <col min="6162" max="6162" width="9.140625" style="5" customWidth="1"/>
    <col min="6163" max="6163" width="13.42578125" style="5" customWidth="1"/>
    <col min="6164" max="6164" width="15.28515625" style="5" customWidth="1"/>
    <col min="6165" max="6165" width="15.42578125" style="5" customWidth="1"/>
    <col min="6166" max="6167" width="14.42578125" style="5" customWidth="1"/>
    <col min="6168" max="6168" width="5" style="5" customWidth="1"/>
    <col min="6169" max="6171" width="15.140625" style="5" customWidth="1"/>
    <col min="6172" max="6172" width="4.28515625" style="5" customWidth="1"/>
    <col min="6173" max="6173" width="16" style="5" customWidth="1"/>
    <col min="6174" max="6174" width="17.140625" style="5" customWidth="1"/>
    <col min="6175" max="6175" width="18.28515625" style="5" customWidth="1"/>
    <col min="6176" max="6176" width="4.85546875" style="5" customWidth="1"/>
    <col min="6177" max="6177" width="16" style="5" customWidth="1"/>
    <col min="6178" max="6178" width="17.140625" style="5" customWidth="1"/>
    <col min="6179" max="6179" width="18.28515625" style="5" customWidth="1"/>
    <col min="6180" max="6180" width="13.7109375" style="5" customWidth="1"/>
    <col min="6181" max="6181" width="16" style="5" customWidth="1"/>
    <col min="6182" max="6182" width="17.140625" style="5" customWidth="1"/>
    <col min="6183" max="6183" width="18.28515625" style="5" customWidth="1"/>
    <col min="6184" max="6184" width="13.7109375" style="5" customWidth="1"/>
    <col min="6185" max="6185" width="16" style="5" customWidth="1"/>
    <col min="6186" max="6186" width="17.140625" style="5" customWidth="1"/>
    <col min="6187" max="6187" width="18.28515625" style="5" customWidth="1"/>
    <col min="6188" max="6188" width="13.7109375" style="5" customWidth="1"/>
    <col min="6189" max="6189" width="16" style="5" customWidth="1"/>
    <col min="6190" max="6190" width="17.140625" style="5" customWidth="1"/>
    <col min="6191" max="6194" width="18.28515625" style="5" customWidth="1"/>
    <col min="6195" max="6195" width="15" style="5" customWidth="1"/>
    <col min="6196" max="6196" width="15.7109375" style="5" customWidth="1"/>
    <col min="6197" max="6197" width="49" style="5" customWidth="1"/>
    <col min="6198" max="6198" width="19.42578125" style="5" customWidth="1"/>
    <col min="6199" max="6199" width="14.5703125" style="5" customWidth="1"/>
    <col min="6200" max="6200" width="12.28515625" style="5" customWidth="1"/>
    <col min="6201" max="6201" width="14.5703125" style="5" customWidth="1"/>
    <col min="6202" max="6202" width="11.7109375" style="5" customWidth="1"/>
    <col min="6203" max="6203" width="14" style="5" customWidth="1"/>
    <col min="6204" max="6204" width="20.5703125" style="5" customWidth="1"/>
    <col min="6205" max="6205" width="11.7109375" style="5" customWidth="1"/>
    <col min="6206" max="6206" width="10.85546875" style="5" customWidth="1"/>
    <col min="6207" max="6400" width="9.140625" style="5"/>
    <col min="6401" max="6401" width="7.42578125" style="5" customWidth="1"/>
    <col min="6402" max="6402" width="20.28515625" style="5" customWidth="1"/>
    <col min="6403" max="6403" width="24.7109375" style="5" customWidth="1"/>
    <col min="6404" max="6404" width="35.7109375" style="5" customWidth="1"/>
    <col min="6405" max="6405" width="5" style="5" customWidth="1"/>
    <col min="6406" max="6406" width="12.85546875" style="5" customWidth="1"/>
    <col min="6407" max="6407" width="10.7109375" style="5" customWidth="1"/>
    <col min="6408" max="6408" width="7" style="5" customWidth="1"/>
    <col min="6409" max="6409" width="12.28515625" style="5" customWidth="1"/>
    <col min="6410" max="6410" width="10.7109375" style="5" customWidth="1"/>
    <col min="6411" max="6411" width="10.85546875" style="5" customWidth="1"/>
    <col min="6412" max="6412" width="8.85546875" style="5" customWidth="1"/>
    <col min="6413" max="6413" width="13.85546875" style="5" customWidth="1"/>
    <col min="6414" max="6414" width="20.42578125" style="5" customWidth="1"/>
    <col min="6415" max="6415" width="12.28515625" style="5" customWidth="1"/>
    <col min="6416" max="6416" width="19.28515625" style="5" customWidth="1"/>
    <col min="6417" max="6417" width="11.85546875" style="5" customWidth="1"/>
    <col min="6418" max="6418" width="9.140625" style="5" customWidth="1"/>
    <col min="6419" max="6419" width="13.42578125" style="5" customWidth="1"/>
    <col min="6420" max="6420" width="15.28515625" style="5" customWidth="1"/>
    <col min="6421" max="6421" width="15.42578125" style="5" customWidth="1"/>
    <col min="6422" max="6423" width="14.42578125" style="5" customWidth="1"/>
    <col min="6424" max="6424" width="5" style="5" customWidth="1"/>
    <col min="6425" max="6427" width="15.140625" style="5" customWidth="1"/>
    <col min="6428" max="6428" width="4.28515625" style="5" customWidth="1"/>
    <col min="6429" max="6429" width="16" style="5" customWidth="1"/>
    <col min="6430" max="6430" width="17.140625" style="5" customWidth="1"/>
    <col min="6431" max="6431" width="18.28515625" style="5" customWidth="1"/>
    <col min="6432" max="6432" width="4.85546875" style="5" customWidth="1"/>
    <col min="6433" max="6433" width="16" style="5" customWidth="1"/>
    <col min="6434" max="6434" width="17.140625" style="5" customWidth="1"/>
    <col min="6435" max="6435" width="18.28515625" style="5" customWidth="1"/>
    <col min="6436" max="6436" width="13.7109375" style="5" customWidth="1"/>
    <col min="6437" max="6437" width="16" style="5" customWidth="1"/>
    <col min="6438" max="6438" width="17.140625" style="5" customWidth="1"/>
    <col min="6439" max="6439" width="18.28515625" style="5" customWidth="1"/>
    <col min="6440" max="6440" width="13.7109375" style="5" customWidth="1"/>
    <col min="6441" max="6441" width="16" style="5" customWidth="1"/>
    <col min="6442" max="6442" width="17.140625" style="5" customWidth="1"/>
    <col min="6443" max="6443" width="18.28515625" style="5" customWidth="1"/>
    <col min="6444" max="6444" width="13.7109375" style="5" customWidth="1"/>
    <col min="6445" max="6445" width="16" style="5" customWidth="1"/>
    <col min="6446" max="6446" width="17.140625" style="5" customWidth="1"/>
    <col min="6447" max="6450" width="18.28515625" style="5" customWidth="1"/>
    <col min="6451" max="6451" width="15" style="5" customWidth="1"/>
    <col min="6452" max="6452" width="15.7109375" style="5" customWidth="1"/>
    <col min="6453" max="6453" width="49" style="5" customWidth="1"/>
    <col min="6454" max="6454" width="19.42578125" style="5" customWidth="1"/>
    <col min="6455" max="6455" width="14.5703125" style="5" customWidth="1"/>
    <col min="6456" max="6456" width="12.28515625" style="5" customWidth="1"/>
    <col min="6457" max="6457" width="14.5703125" style="5" customWidth="1"/>
    <col min="6458" max="6458" width="11.7109375" style="5" customWidth="1"/>
    <col min="6459" max="6459" width="14" style="5" customWidth="1"/>
    <col min="6460" max="6460" width="20.5703125" style="5" customWidth="1"/>
    <col min="6461" max="6461" width="11.7109375" style="5" customWidth="1"/>
    <col min="6462" max="6462" width="10.85546875" style="5" customWidth="1"/>
    <col min="6463" max="6656" width="9.140625" style="5"/>
    <col min="6657" max="6657" width="7.42578125" style="5" customWidth="1"/>
    <col min="6658" max="6658" width="20.28515625" style="5" customWidth="1"/>
    <col min="6659" max="6659" width="24.7109375" style="5" customWidth="1"/>
    <col min="6660" max="6660" width="35.7109375" style="5" customWidth="1"/>
    <col min="6661" max="6661" width="5" style="5" customWidth="1"/>
    <col min="6662" max="6662" width="12.85546875" style="5" customWidth="1"/>
    <col min="6663" max="6663" width="10.7109375" style="5" customWidth="1"/>
    <col min="6664" max="6664" width="7" style="5" customWidth="1"/>
    <col min="6665" max="6665" width="12.28515625" style="5" customWidth="1"/>
    <col min="6666" max="6666" width="10.7109375" style="5" customWidth="1"/>
    <col min="6667" max="6667" width="10.85546875" style="5" customWidth="1"/>
    <col min="6668" max="6668" width="8.85546875" style="5" customWidth="1"/>
    <col min="6669" max="6669" width="13.85546875" style="5" customWidth="1"/>
    <col min="6670" max="6670" width="20.42578125" style="5" customWidth="1"/>
    <col min="6671" max="6671" width="12.28515625" style="5" customWidth="1"/>
    <col min="6672" max="6672" width="19.28515625" style="5" customWidth="1"/>
    <col min="6673" max="6673" width="11.85546875" style="5" customWidth="1"/>
    <col min="6674" max="6674" width="9.140625" style="5" customWidth="1"/>
    <col min="6675" max="6675" width="13.42578125" style="5" customWidth="1"/>
    <col min="6676" max="6676" width="15.28515625" style="5" customWidth="1"/>
    <col min="6677" max="6677" width="15.42578125" style="5" customWidth="1"/>
    <col min="6678" max="6679" width="14.42578125" style="5" customWidth="1"/>
    <col min="6680" max="6680" width="5" style="5" customWidth="1"/>
    <col min="6681" max="6683" width="15.140625" style="5" customWidth="1"/>
    <col min="6684" max="6684" width="4.28515625" style="5" customWidth="1"/>
    <col min="6685" max="6685" width="16" style="5" customWidth="1"/>
    <col min="6686" max="6686" width="17.140625" style="5" customWidth="1"/>
    <col min="6687" max="6687" width="18.28515625" style="5" customWidth="1"/>
    <col min="6688" max="6688" width="4.85546875" style="5" customWidth="1"/>
    <col min="6689" max="6689" width="16" style="5" customWidth="1"/>
    <col min="6690" max="6690" width="17.140625" style="5" customWidth="1"/>
    <col min="6691" max="6691" width="18.28515625" style="5" customWidth="1"/>
    <col min="6692" max="6692" width="13.7109375" style="5" customWidth="1"/>
    <col min="6693" max="6693" width="16" style="5" customWidth="1"/>
    <col min="6694" max="6694" width="17.140625" style="5" customWidth="1"/>
    <col min="6695" max="6695" width="18.28515625" style="5" customWidth="1"/>
    <col min="6696" max="6696" width="13.7109375" style="5" customWidth="1"/>
    <col min="6697" max="6697" width="16" style="5" customWidth="1"/>
    <col min="6698" max="6698" width="17.140625" style="5" customWidth="1"/>
    <col min="6699" max="6699" width="18.28515625" style="5" customWidth="1"/>
    <col min="6700" max="6700" width="13.7109375" style="5" customWidth="1"/>
    <col min="6701" max="6701" width="16" style="5" customWidth="1"/>
    <col min="6702" max="6702" width="17.140625" style="5" customWidth="1"/>
    <col min="6703" max="6706" width="18.28515625" style="5" customWidth="1"/>
    <col min="6707" max="6707" width="15" style="5" customWidth="1"/>
    <col min="6708" max="6708" width="15.7109375" style="5" customWidth="1"/>
    <col min="6709" max="6709" width="49" style="5" customWidth="1"/>
    <col min="6710" max="6710" width="19.42578125" style="5" customWidth="1"/>
    <col min="6711" max="6711" width="14.5703125" style="5" customWidth="1"/>
    <col min="6712" max="6712" width="12.28515625" style="5" customWidth="1"/>
    <col min="6713" max="6713" width="14.5703125" style="5" customWidth="1"/>
    <col min="6714" max="6714" width="11.7109375" style="5" customWidth="1"/>
    <col min="6715" max="6715" width="14" style="5" customWidth="1"/>
    <col min="6716" max="6716" width="20.5703125" style="5" customWidth="1"/>
    <col min="6717" max="6717" width="11.7109375" style="5" customWidth="1"/>
    <col min="6718" max="6718" width="10.85546875" style="5" customWidth="1"/>
    <col min="6719" max="6912" width="9.140625" style="5"/>
    <col min="6913" max="6913" width="7.42578125" style="5" customWidth="1"/>
    <col min="6914" max="6914" width="20.28515625" style="5" customWidth="1"/>
    <col min="6915" max="6915" width="24.7109375" style="5" customWidth="1"/>
    <col min="6916" max="6916" width="35.7109375" style="5" customWidth="1"/>
    <col min="6917" max="6917" width="5" style="5" customWidth="1"/>
    <col min="6918" max="6918" width="12.85546875" style="5" customWidth="1"/>
    <col min="6919" max="6919" width="10.7109375" style="5" customWidth="1"/>
    <col min="6920" max="6920" width="7" style="5" customWidth="1"/>
    <col min="6921" max="6921" width="12.28515625" style="5" customWidth="1"/>
    <col min="6922" max="6922" width="10.7109375" style="5" customWidth="1"/>
    <col min="6923" max="6923" width="10.85546875" style="5" customWidth="1"/>
    <col min="6924" max="6924" width="8.85546875" style="5" customWidth="1"/>
    <col min="6925" max="6925" width="13.85546875" style="5" customWidth="1"/>
    <col min="6926" max="6926" width="20.42578125" style="5" customWidth="1"/>
    <col min="6927" max="6927" width="12.28515625" style="5" customWidth="1"/>
    <col min="6928" max="6928" width="19.28515625" style="5" customWidth="1"/>
    <col min="6929" max="6929" width="11.85546875" style="5" customWidth="1"/>
    <col min="6930" max="6930" width="9.140625" style="5" customWidth="1"/>
    <col min="6931" max="6931" width="13.42578125" style="5" customWidth="1"/>
    <col min="6932" max="6932" width="15.28515625" style="5" customWidth="1"/>
    <col min="6933" max="6933" width="15.42578125" style="5" customWidth="1"/>
    <col min="6934" max="6935" width="14.42578125" style="5" customWidth="1"/>
    <col min="6936" max="6936" width="5" style="5" customWidth="1"/>
    <col min="6937" max="6939" width="15.140625" style="5" customWidth="1"/>
    <col min="6940" max="6940" width="4.28515625" style="5" customWidth="1"/>
    <col min="6941" max="6941" width="16" style="5" customWidth="1"/>
    <col min="6942" max="6942" width="17.140625" style="5" customWidth="1"/>
    <col min="6943" max="6943" width="18.28515625" style="5" customWidth="1"/>
    <col min="6944" max="6944" width="4.85546875" style="5" customWidth="1"/>
    <col min="6945" max="6945" width="16" style="5" customWidth="1"/>
    <col min="6946" max="6946" width="17.140625" style="5" customWidth="1"/>
    <col min="6947" max="6947" width="18.28515625" style="5" customWidth="1"/>
    <col min="6948" max="6948" width="13.7109375" style="5" customWidth="1"/>
    <col min="6949" max="6949" width="16" style="5" customWidth="1"/>
    <col min="6950" max="6950" width="17.140625" style="5" customWidth="1"/>
    <col min="6951" max="6951" width="18.28515625" style="5" customWidth="1"/>
    <col min="6952" max="6952" width="13.7109375" style="5" customWidth="1"/>
    <col min="6953" max="6953" width="16" style="5" customWidth="1"/>
    <col min="6954" max="6954" width="17.140625" style="5" customWidth="1"/>
    <col min="6955" max="6955" width="18.28515625" style="5" customWidth="1"/>
    <col min="6956" max="6956" width="13.7109375" style="5" customWidth="1"/>
    <col min="6957" max="6957" width="16" style="5" customWidth="1"/>
    <col min="6958" max="6958" width="17.140625" style="5" customWidth="1"/>
    <col min="6959" max="6962" width="18.28515625" style="5" customWidth="1"/>
    <col min="6963" max="6963" width="15" style="5" customWidth="1"/>
    <col min="6964" max="6964" width="15.7109375" style="5" customWidth="1"/>
    <col min="6965" max="6965" width="49" style="5" customWidth="1"/>
    <col min="6966" max="6966" width="19.42578125" style="5" customWidth="1"/>
    <col min="6967" max="6967" width="14.5703125" style="5" customWidth="1"/>
    <col min="6968" max="6968" width="12.28515625" style="5" customWidth="1"/>
    <col min="6969" max="6969" width="14.5703125" style="5" customWidth="1"/>
    <col min="6970" max="6970" width="11.7109375" style="5" customWidth="1"/>
    <col min="6971" max="6971" width="14" style="5" customWidth="1"/>
    <col min="6972" max="6972" width="20.5703125" style="5" customWidth="1"/>
    <col min="6973" max="6973" width="11.7109375" style="5" customWidth="1"/>
    <col min="6974" max="6974" width="10.85546875" style="5" customWidth="1"/>
    <col min="6975" max="7168" width="9.140625" style="5"/>
    <col min="7169" max="7169" width="7.42578125" style="5" customWidth="1"/>
    <col min="7170" max="7170" width="20.28515625" style="5" customWidth="1"/>
    <col min="7171" max="7171" width="24.7109375" style="5" customWidth="1"/>
    <col min="7172" max="7172" width="35.7109375" style="5" customWidth="1"/>
    <col min="7173" max="7173" width="5" style="5" customWidth="1"/>
    <col min="7174" max="7174" width="12.85546875" style="5" customWidth="1"/>
    <col min="7175" max="7175" width="10.7109375" style="5" customWidth="1"/>
    <col min="7176" max="7176" width="7" style="5" customWidth="1"/>
    <col min="7177" max="7177" width="12.28515625" style="5" customWidth="1"/>
    <col min="7178" max="7178" width="10.7109375" style="5" customWidth="1"/>
    <col min="7179" max="7179" width="10.85546875" style="5" customWidth="1"/>
    <col min="7180" max="7180" width="8.85546875" style="5" customWidth="1"/>
    <col min="7181" max="7181" width="13.85546875" style="5" customWidth="1"/>
    <col min="7182" max="7182" width="20.42578125" style="5" customWidth="1"/>
    <col min="7183" max="7183" width="12.28515625" style="5" customWidth="1"/>
    <col min="7184" max="7184" width="19.28515625" style="5" customWidth="1"/>
    <col min="7185" max="7185" width="11.85546875" style="5" customWidth="1"/>
    <col min="7186" max="7186" width="9.140625" style="5" customWidth="1"/>
    <col min="7187" max="7187" width="13.42578125" style="5" customWidth="1"/>
    <col min="7188" max="7188" width="15.28515625" style="5" customWidth="1"/>
    <col min="7189" max="7189" width="15.42578125" style="5" customWidth="1"/>
    <col min="7190" max="7191" width="14.42578125" style="5" customWidth="1"/>
    <col min="7192" max="7192" width="5" style="5" customWidth="1"/>
    <col min="7193" max="7195" width="15.140625" style="5" customWidth="1"/>
    <col min="7196" max="7196" width="4.28515625" style="5" customWidth="1"/>
    <col min="7197" max="7197" width="16" style="5" customWidth="1"/>
    <col min="7198" max="7198" width="17.140625" style="5" customWidth="1"/>
    <col min="7199" max="7199" width="18.28515625" style="5" customWidth="1"/>
    <col min="7200" max="7200" width="4.85546875" style="5" customWidth="1"/>
    <col min="7201" max="7201" width="16" style="5" customWidth="1"/>
    <col min="7202" max="7202" width="17.140625" style="5" customWidth="1"/>
    <col min="7203" max="7203" width="18.28515625" style="5" customWidth="1"/>
    <col min="7204" max="7204" width="13.7109375" style="5" customWidth="1"/>
    <col min="7205" max="7205" width="16" style="5" customWidth="1"/>
    <col min="7206" max="7206" width="17.140625" style="5" customWidth="1"/>
    <col min="7207" max="7207" width="18.28515625" style="5" customWidth="1"/>
    <col min="7208" max="7208" width="13.7109375" style="5" customWidth="1"/>
    <col min="7209" max="7209" width="16" style="5" customWidth="1"/>
    <col min="7210" max="7210" width="17.140625" style="5" customWidth="1"/>
    <col min="7211" max="7211" width="18.28515625" style="5" customWidth="1"/>
    <col min="7212" max="7212" width="13.7109375" style="5" customWidth="1"/>
    <col min="7213" max="7213" width="16" style="5" customWidth="1"/>
    <col min="7214" max="7214" width="17.140625" style="5" customWidth="1"/>
    <col min="7215" max="7218" width="18.28515625" style="5" customWidth="1"/>
    <col min="7219" max="7219" width="15" style="5" customWidth="1"/>
    <col min="7220" max="7220" width="15.7109375" style="5" customWidth="1"/>
    <col min="7221" max="7221" width="49" style="5" customWidth="1"/>
    <col min="7222" max="7222" width="19.42578125" style="5" customWidth="1"/>
    <col min="7223" max="7223" width="14.5703125" style="5" customWidth="1"/>
    <col min="7224" max="7224" width="12.28515625" style="5" customWidth="1"/>
    <col min="7225" max="7225" width="14.5703125" style="5" customWidth="1"/>
    <col min="7226" max="7226" width="11.7109375" style="5" customWidth="1"/>
    <col min="7227" max="7227" width="14" style="5" customWidth="1"/>
    <col min="7228" max="7228" width="20.5703125" style="5" customWidth="1"/>
    <col min="7229" max="7229" width="11.7109375" style="5" customWidth="1"/>
    <col min="7230" max="7230" width="10.85546875" style="5" customWidth="1"/>
    <col min="7231" max="7424" width="9.140625" style="5"/>
    <col min="7425" max="7425" width="7.42578125" style="5" customWidth="1"/>
    <col min="7426" max="7426" width="20.28515625" style="5" customWidth="1"/>
    <col min="7427" max="7427" width="24.7109375" style="5" customWidth="1"/>
    <col min="7428" max="7428" width="35.7109375" style="5" customWidth="1"/>
    <col min="7429" max="7429" width="5" style="5" customWidth="1"/>
    <col min="7430" max="7430" width="12.85546875" style="5" customWidth="1"/>
    <col min="7431" max="7431" width="10.7109375" style="5" customWidth="1"/>
    <col min="7432" max="7432" width="7" style="5" customWidth="1"/>
    <col min="7433" max="7433" width="12.28515625" style="5" customWidth="1"/>
    <col min="7434" max="7434" width="10.7109375" style="5" customWidth="1"/>
    <col min="7435" max="7435" width="10.85546875" style="5" customWidth="1"/>
    <col min="7436" max="7436" width="8.85546875" style="5" customWidth="1"/>
    <col min="7437" max="7437" width="13.85546875" style="5" customWidth="1"/>
    <col min="7438" max="7438" width="20.42578125" style="5" customWidth="1"/>
    <col min="7439" max="7439" width="12.28515625" style="5" customWidth="1"/>
    <col min="7440" max="7440" width="19.28515625" style="5" customWidth="1"/>
    <col min="7441" max="7441" width="11.85546875" style="5" customWidth="1"/>
    <col min="7442" max="7442" width="9.140625" style="5" customWidth="1"/>
    <col min="7443" max="7443" width="13.42578125" style="5" customWidth="1"/>
    <col min="7444" max="7444" width="15.28515625" style="5" customWidth="1"/>
    <col min="7445" max="7445" width="15.42578125" style="5" customWidth="1"/>
    <col min="7446" max="7447" width="14.42578125" style="5" customWidth="1"/>
    <col min="7448" max="7448" width="5" style="5" customWidth="1"/>
    <col min="7449" max="7451" width="15.140625" style="5" customWidth="1"/>
    <col min="7452" max="7452" width="4.28515625" style="5" customWidth="1"/>
    <col min="7453" max="7453" width="16" style="5" customWidth="1"/>
    <col min="7454" max="7454" width="17.140625" style="5" customWidth="1"/>
    <col min="7455" max="7455" width="18.28515625" style="5" customWidth="1"/>
    <col min="7456" max="7456" width="4.85546875" style="5" customWidth="1"/>
    <col min="7457" max="7457" width="16" style="5" customWidth="1"/>
    <col min="7458" max="7458" width="17.140625" style="5" customWidth="1"/>
    <col min="7459" max="7459" width="18.28515625" style="5" customWidth="1"/>
    <col min="7460" max="7460" width="13.7109375" style="5" customWidth="1"/>
    <col min="7461" max="7461" width="16" style="5" customWidth="1"/>
    <col min="7462" max="7462" width="17.140625" style="5" customWidth="1"/>
    <col min="7463" max="7463" width="18.28515625" style="5" customWidth="1"/>
    <col min="7464" max="7464" width="13.7109375" style="5" customWidth="1"/>
    <col min="7465" max="7465" width="16" style="5" customWidth="1"/>
    <col min="7466" max="7466" width="17.140625" style="5" customWidth="1"/>
    <col min="7467" max="7467" width="18.28515625" style="5" customWidth="1"/>
    <col min="7468" max="7468" width="13.7109375" style="5" customWidth="1"/>
    <col min="7469" max="7469" width="16" style="5" customWidth="1"/>
    <col min="7470" max="7470" width="17.140625" style="5" customWidth="1"/>
    <col min="7471" max="7474" width="18.28515625" style="5" customWidth="1"/>
    <col min="7475" max="7475" width="15" style="5" customWidth="1"/>
    <col min="7476" max="7476" width="15.7109375" style="5" customWidth="1"/>
    <col min="7477" max="7477" width="49" style="5" customWidth="1"/>
    <col min="7478" max="7478" width="19.42578125" style="5" customWidth="1"/>
    <col min="7479" max="7479" width="14.5703125" style="5" customWidth="1"/>
    <col min="7480" max="7480" width="12.28515625" style="5" customWidth="1"/>
    <col min="7481" max="7481" width="14.5703125" style="5" customWidth="1"/>
    <col min="7482" max="7482" width="11.7109375" style="5" customWidth="1"/>
    <col min="7483" max="7483" width="14" style="5" customWidth="1"/>
    <col min="7484" max="7484" width="20.5703125" style="5" customWidth="1"/>
    <col min="7485" max="7485" width="11.7109375" style="5" customWidth="1"/>
    <col min="7486" max="7486" width="10.85546875" style="5" customWidth="1"/>
    <col min="7487" max="7680" width="9.140625" style="5"/>
    <col min="7681" max="7681" width="7.42578125" style="5" customWidth="1"/>
    <col min="7682" max="7682" width="20.28515625" style="5" customWidth="1"/>
    <col min="7683" max="7683" width="24.7109375" style="5" customWidth="1"/>
    <col min="7684" max="7684" width="35.7109375" style="5" customWidth="1"/>
    <col min="7685" max="7685" width="5" style="5" customWidth="1"/>
    <col min="7686" max="7686" width="12.85546875" style="5" customWidth="1"/>
    <col min="7687" max="7687" width="10.7109375" style="5" customWidth="1"/>
    <col min="7688" max="7688" width="7" style="5" customWidth="1"/>
    <col min="7689" max="7689" width="12.28515625" style="5" customWidth="1"/>
    <col min="7690" max="7690" width="10.7109375" style="5" customWidth="1"/>
    <col min="7691" max="7691" width="10.85546875" style="5" customWidth="1"/>
    <col min="7692" max="7692" width="8.85546875" style="5" customWidth="1"/>
    <col min="7693" max="7693" width="13.85546875" style="5" customWidth="1"/>
    <col min="7694" max="7694" width="20.42578125" style="5" customWidth="1"/>
    <col min="7695" max="7695" width="12.28515625" style="5" customWidth="1"/>
    <col min="7696" max="7696" width="19.28515625" style="5" customWidth="1"/>
    <col min="7697" max="7697" width="11.85546875" style="5" customWidth="1"/>
    <col min="7698" max="7698" width="9.140625" style="5" customWidth="1"/>
    <col min="7699" max="7699" width="13.42578125" style="5" customWidth="1"/>
    <col min="7700" max="7700" width="15.28515625" style="5" customWidth="1"/>
    <col min="7701" max="7701" width="15.42578125" style="5" customWidth="1"/>
    <col min="7702" max="7703" width="14.42578125" style="5" customWidth="1"/>
    <col min="7704" max="7704" width="5" style="5" customWidth="1"/>
    <col min="7705" max="7707" width="15.140625" style="5" customWidth="1"/>
    <col min="7708" max="7708" width="4.28515625" style="5" customWidth="1"/>
    <col min="7709" max="7709" width="16" style="5" customWidth="1"/>
    <col min="7710" max="7710" width="17.140625" style="5" customWidth="1"/>
    <col min="7711" max="7711" width="18.28515625" style="5" customWidth="1"/>
    <col min="7712" max="7712" width="4.85546875" style="5" customWidth="1"/>
    <col min="7713" max="7713" width="16" style="5" customWidth="1"/>
    <col min="7714" max="7714" width="17.140625" style="5" customWidth="1"/>
    <col min="7715" max="7715" width="18.28515625" style="5" customWidth="1"/>
    <col min="7716" max="7716" width="13.7109375" style="5" customWidth="1"/>
    <col min="7717" max="7717" width="16" style="5" customWidth="1"/>
    <col min="7718" max="7718" width="17.140625" style="5" customWidth="1"/>
    <col min="7719" max="7719" width="18.28515625" style="5" customWidth="1"/>
    <col min="7720" max="7720" width="13.7109375" style="5" customWidth="1"/>
    <col min="7721" max="7721" width="16" style="5" customWidth="1"/>
    <col min="7722" max="7722" width="17.140625" style="5" customWidth="1"/>
    <col min="7723" max="7723" width="18.28515625" style="5" customWidth="1"/>
    <col min="7724" max="7724" width="13.7109375" style="5" customWidth="1"/>
    <col min="7725" max="7725" width="16" style="5" customWidth="1"/>
    <col min="7726" max="7726" width="17.140625" style="5" customWidth="1"/>
    <col min="7727" max="7730" width="18.28515625" style="5" customWidth="1"/>
    <col min="7731" max="7731" width="15" style="5" customWidth="1"/>
    <col min="7732" max="7732" width="15.7109375" style="5" customWidth="1"/>
    <col min="7733" max="7733" width="49" style="5" customWidth="1"/>
    <col min="7734" max="7734" width="19.42578125" style="5" customWidth="1"/>
    <col min="7735" max="7735" width="14.5703125" style="5" customWidth="1"/>
    <col min="7736" max="7736" width="12.28515625" style="5" customWidth="1"/>
    <col min="7737" max="7737" width="14.5703125" style="5" customWidth="1"/>
    <col min="7738" max="7738" width="11.7109375" style="5" customWidth="1"/>
    <col min="7739" max="7739" width="14" style="5" customWidth="1"/>
    <col min="7740" max="7740" width="20.5703125" style="5" customWidth="1"/>
    <col min="7741" max="7741" width="11.7109375" style="5" customWidth="1"/>
    <col min="7742" max="7742" width="10.85546875" style="5" customWidth="1"/>
    <col min="7743" max="7936" width="9.140625" style="5"/>
    <col min="7937" max="7937" width="7.42578125" style="5" customWidth="1"/>
    <col min="7938" max="7938" width="20.28515625" style="5" customWidth="1"/>
    <col min="7939" max="7939" width="24.7109375" style="5" customWidth="1"/>
    <col min="7940" max="7940" width="35.7109375" style="5" customWidth="1"/>
    <col min="7941" max="7941" width="5" style="5" customWidth="1"/>
    <col min="7942" max="7942" width="12.85546875" style="5" customWidth="1"/>
    <col min="7943" max="7943" width="10.7109375" style="5" customWidth="1"/>
    <col min="7944" max="7944" width="7" style="5" customWidth="1"/>
    <col min="7945" max="7945" width="12.28515625" style="5" customWidth="1"/>
    <col min="7946" max="7946" width="10.7109375" style="5" customWidth="1"/>
    <col min="7947" max="7947" width="10.85546875" style="5" customWidth="1"/>
    <col min="7948" max="7948" width="8.85546875" style="5" customWidth="1"/>
    <col min="7949" max="7949" width="13.85546875" style="5" customWidth="1"/>
    <col min="7950" max="7950" width="20.42578125" style="5" customWidth="1"/>
    <col min="7951" max="7951" width="12.28515625" style="5" customWidth="1"/>
    <col min="7952" max="7952" width="19.28515625" style="5" customWidth="1"/>
    <col min="7953" max="7953" width="11.85546875" style="5" customWidth="1"/>
    <col min="7954" max="7954" width="9.140625" style="5" customWidth="1"/>
    <col min="7955" max="7955" width="13.42578125" style="5" customWidth="1"/>
    <col min="7956" max="7956" width="15.28515625" style="5" customWidth="1"/>
    <col min="7957" max="7957" width="15.42578125" style="5" customWidth="1"/>
    <col min="7958" max="7959" width="14.42578125" style="5" customWidth="1"/>
    <col min="7960" max="7960" width="5" style="5" customWidth="1"/>
    <col min="7961" max="7963" width="15.140625" style="5" customWidth="1"/>
    <col min="7964" max="7964" width="4.28515625" style="5" customWidth="1"/>
    <col min="7965" max="7965" width="16" style="5" customWidth="1"/>
    <col min="7966" max="7966" width="17.140625" style="5" customWidth="1"/>
    <col min="7967" max="7967" width="18.28515625" style="5" customWidth="1"/>
    <col min="7968" max="7968" width="4.85546875" style="5" customWidth="1"/>
    <col min="7969" max="7969" width="16" style="5" customWidth="1"/>
    <col min="7970" max="7970" width="17.140625" style="5" customWidth="1"/>
    <col min="7971" max="7971" width="18.28515625" style="5" customWidth="1"/>
    <col min="7972" max="7972" width="13.7109375" style="5" customWidth="1"/>
    <col min="7973" max="7973" width="16" style="5" customWidth="1"/>
    <col min="7974" max="7974" width="17.140625" style="5" customWidth="1"/>
    <col min="7975" max="7975" width="18.28515625" style="5" customWidth="1"/>
    <col min="7976" max="7976" width="13.7109375" style="5" customWidth="1"/>
    <col min="7977" max="7977" width="16" style="5" customWidth="1"/>
    <col min="7978" max="7978" width="17.140625" style="5" customWidth="1"/>
    <col min="7979" max="7979" width="18.28515625" style="5" customWidth="1"/>
    <col min="7980" max="7980" width="13.7109375" style="5" customWidth="1"/>
    <col min="7981" max="7981" width="16" style="5" customWidth="1"/>
    <col min="7982" max="7982" width="17.140625" style="5" customWidth="1"/>
    <col min="7983" max="7986" width="18.28515625" style="5" customWidth="1"/>
    <col min="7987" max="7987" width="15" style="5" customWidth="1"/>
    <col min="7988" max="7988" width="15.7109375" style="5" customWidth="1"/>
    <col min="7989" max="7989" width="49" style="5" customWidth="1"/>
    <col min="7990" max="7990" width="19.42578125" style="5" customWidth="1"/>
    <col min="7991" max="7991" width="14.5703125" style="5" customWidth="1"/>
    <col min="7992" max="7992" width="12.28515625" style="5" customWidth="1"/>
    <col min="7993" max="7993" width="14.5703125" style="5" customWidth="1"/>
    <col min="7994" max="7994" width="11.7109375" style="5" customWidth="1"/>
    <col min="7995" max="7995" width="14" style="5" customWidth="1"/>
    <col min="7996" max="7996" width="20.5703125" style="5" customWidth="1"/>
    <col min="7997" max="7997" width="11.7109375" style="5" customWidth="1"/>
    <col min="7998" max="7998" width="10.85546875" style="5" customWidth="1"/>
    <col min="7999" max="8192" width="9.140625" style="5"/>
    <col min="8193" max="8193" width="7.42578125" style="5" customWidth="1"/>
    <col min="8194" max="8194" width="20.28515625" style="5" customWidth="1"/>
    <col min="8195" max="8195" width="24.7109375" style="5" customWidth="1"/>
    <col min="8196" max="8196" width="35.7109375" style="5" customWidth="1"/>
    <col min="8197" max="8197" width="5" style="5" customWidth="1"/>
    <col min="8198" max="8198" width="12.85546875" style="5" customWidth="1"/>
    <col min="8199" max="8199" width="10.7109375" style="5" customWidth="1"/>
    <col min="8200" max="8200" width="7" style="5" customWidth="1"/>
    <col min="8201" max="8201" width="12.28515625" style="5" customWidth="1"/>
    <col min="8202" max="8202" width="10.7109375" style="5" customWidth="1"/>
    <col min="8203" max="8203" width="10.85546875" style="5" customWidth="1"/>
    <col min="8204" max="8204" width="8.85546875" style="5" customWidth="1"/>
    <col min="8205" max="8205" width="13.85546875" style="5" customWidth="1"/>
    <col min="8206" max="8206" width="20.42578125" style="5" customWidth="1"/>
    <col min="8207" max="8207" width="12.28515625" style="5" customWidth="1"/>
    <col min="8208" max="8208" width="19.28515625" style="5" customWidth="1"/>
    <col min="8209" max="8209" width="11.85546875" style="5" customWidth="1"/>
    <col min="8210" max="8210" width="9.140625" style="5" customWidth="1"/>
    <col min="8211" max="8211" width="13.42578125" style="5" customWidth="1"/>
    <col min="8212" max="8212" width="15.28515625" style="5" customWidth="1"/>
    <col min="8213" max="8213" width="15.42578125" style="5" customWidth="1"/>
    <col min="8214" max="8215" width="14.42578125" style="5" customWidth="1"/>
    <col min="8216" max="8216" width="5" style="5" customWidth="1"/>
    <col min="8217" max="8219" width="15.140625" style="5" customWidth="1"/>
    <col min="8220" max="8220" width="4.28515625" style="5" customWidth="1"/>
    <col min="8221" max="8221" width="16" style="5" customWidth="1"/>
    <col min="8222" max="8222" width="17.140625" style="5" customWidth="1"/>
    <col min="8223" max="8223" width="18.28515625" style="5" customWidth="1"/>
    <col min="8224" max="8224" width="4.85546875" style="5" customWidth="1"/>
    <col min="8225" max="8225" width="16" style="5" customWidth="1"/>
    <col min="8226" max="8226" width="17.140625" style="5" customWidth="1"/>
    <col min="8227" max="8227" width="18.28515625" style="5" customWidth="1"/>
    <col min="8228" max="8228" width="13.7109375" style="5" customWidth="1"/>
    <col min="8229" max="8229" width="16" style="5" customWidth="1"/>
    <col min="8230" max="8230" width="17.140625" style="5" customWidth="1"/>
    <col min="8231" max="8231" width="18.28515625" style="5" customWidth="1"/>
    <col min="8232" max="8232" width="13.7109375" style="5" customWidth="1"/>
    <col min="8233" max="8233" width="16" style="5" customWidth="1"/>
    <col min="8234" max="8234" width="17.140625" style="5" customWidth="1"/>
    <col min="8235" max="8235" width="18.28515625" style="5" customWidth="1"/>
    <col min="8236" max="8236" width="13.7109375" style="5" customWidth="1"/>
    <col min="8237" max="8237" width="16" style="5" customWidth="1"/>
    <col min="8238" max="8238" width="17.140625" style="5" customWidth="1"/>
    <col min="8239" max="8242" width="18.28515625" style="5" customWidth="1"/>
    <col min="8243" max="8243" width="15" style="5" customWidth="1"/>
    <col min="8244" max="8244" width="15.7109375" style="5" customWidth="1"/>
    <col min="8245" max="8245" width="49" style="5" customWidth="1"/>
    <col min="8246" max="8246" width="19.42578125" style="5" customWidth="1"/>
    <col min="8247" max="8247" width="14.5703125" style="5" customWidth="1"/>
    <col min="8248" max="8248" width="12.28515625" style="5" customWidth="1"/>
    <col min="8249" max="8249" width="14.5703125" style="5" customWidth="1"/>
    <col min="8250" max="8250" width="11.7109375" style="5" customWidth="1"/>
    <col min="8251" max="8251" width="14" style="5" customWidth="1"/>
    <col min="8252" max="8252" width="20.5703125" style="5" customWidth="1"/>
    <col min="8253" max="8253" width="11.7109375" style="5" customWidth="1"/>
    <col min="8254" max="8254" width="10.85546875" style="5" customWidth="1"/>
    <col min="8255" max="8448" width="9.140625" style="5"/>
    <col min="8449" max="8449" width="7.42578125" style="5" customWidth="1"/>
    <col min="8450" max="8450" width="20.28515625" style="5" customWidth="1"/>
    <col min="8451" max="8451" width="24.7109375" style="5" customWidth="1"/>
    <col min="8452" max="8452" width="35.7109375" style="5" customWidth="1"/>
    <col min="8453" max="8453" width="5" style="5" customWidth="1"/>
    <col min="8454" max="8454" width="12.85546875" style="5" customWidth="1"/>
    <col min="8455" max="8455" width="10.7109375" style="5" customWidth="1"/>
    <col min="8456" max="8456" width="7" style="5" customWidth="1"/>
    <col min="8457" max="8457" width="12.28515625" style="5" customWidth="1"/>
    <col min="8458" max="8458" width="10.7109375" style="5" customWidth="1"/>
    <col min="8459" max="8459" width="10.85546875" style="5" customWidth="1"/>
    <col min="8460" max="8460" width="8.85546875" style="5" customWidth="1"/>
    <col min="8461" max="8461" width="13.85546875" style="5" customWidth="1"/>
    <col min="8462" max="8462" width="20.42578125" style="5" customWidth="1"/>
    <col min="8463" max="8463" width="12.28515625" style="5" customWidth="1"/>
    <col min="8464" max="8464" width="19.28515625" style="5" customWidth="1"/>
    <col min="8465" max="8465" width="11.85546875" style="5" customWidth="1"/>
    <col min="8466" max="8466" width="9.140625" style="5" customWidth="1"/>
    <col min="8467" max="8467" width="13.42578125" style="5" customWidth="1"/>
    <col min="8468" max="8468" width="15.28515625" style="5" customWidth="1"/>
    <col min="8469" max="8469" width="15.42578125" style="5" customWidth="1"/>
    <col min="8470" max="8471" width="14.42578125" style="5" customWidth="1"/>
    <col min="8472" max="8472" width="5" style="5" customWidth="1"/>
    <col min="8473" max="8475" width="15.140625" style="5" customWidth="1"/>
    <col min="8476" max="8476" width="4.28515625" style="5" customWidth="1"/>
    <col min="8477" max="8477" width="16" style="5" customWidth="1"/>
    <col min="8478" max="8478" width="17.140625" style="5" customWidth="1"/>
    <col min="8479" max="8479" width="18.28515625" style="5" customWidth="1"/>
    <col min="8480" max="8480" width="4.85546875" style="5" customWidth="1"/>
    <col min="8481" max="8481" width="16" style="5" customWidth="1"/>
    <col min="8482" max="8482" width="17.140625" style="5" customWidth="1"/>
    <col min="8483" max="8483" width="18.28515625" style="5" customWidth="1"/>
    <col min="8484" max="8484" width="13.7109375" style="5" customWidth="1"/>
    <col min="8485" max="8485" width="16" style="5" customWidth="1"/>
    <col min="8486" max="8486" width="17.140625" style="5" customWidth="1"/>
    <col min="8487" max="8487" width="18.28515625" style="5" customWidth="1"/>
    <col min="8488" max="8488" width="13.7109375" style="5" customWidth="1"/>
    <col min="8489" max="8489" width="16" style="5" customWidth="1"/>
    <col min="8490" max="8490" width="17.140625" style="5" customWidth="1"/>
    <col min="8491" max="8491" width="18.28515625" style="5" customWidth="1"/>
    <col min="8492" max="8492" width="13.7109375" style="5" customWidth="1"/>
    <col min="8493" max="8493" width="16" style="5" customWidth="1"/>
    <col min="8494" max="8494" width="17.140625" style="5" customWidth="1"/>
    <col min="8495" max="8498" width="18.28515625" style="5" customWidth="1"/>
    <col min="8499" max="8499" width="15" style="5" customWidth="1"/>
    <col min="8500" max="8500" width="15.7109375" style="5" customWidth="1"/>
    <col min="8501" max="8501" width="49" style="5" customWidth="1"/>
    <col min="8502" max="8502" width="19.42578125" style="5" customWidth="1"/>
    <col min="8503" max="8503" width="14.5703125" style="5" customWidth="1"/>
    <col min="8504" max="8504" width="12.28515625" style="5" customWidth="1"/>
    <col min="8505" max="8505" width="14.5703125" style="5" customWidth="1"/>
    <col min="8506" max="8506" width="11.7109375" style="5" customWidth="1"/>
    <col min="8507" max="8507" width="14" style="5" customWidth="1"/>
    <col min="8508" max="8508" width="20.5703125" style="5" customWidth="1"/>
    <col min="8509" max="8509" width="11.7109375" style="5" customWidth="1"/>
    <col min="8510" max="8510" width="10.85546875" style="5" customWidth="1"/>
    <col min="8511" max="8704" width="9.140625" style="5"/>
    <col min="8705" max="8705" width="7.42578125" style="5" customWidth="1"/>
    <col min="8706" max="8706" width="20.28515625" style="5" customWidth="1"/>
    <col min="8707" max="8707" width="24.7109375" style="5" customWidth="1"/>
    <col min="8708" max="8708" width="35.7109375" style="5" customWidth="1"/>
    <col min="8709" max="8709" width="5" style="5" customWidth="1"/>
    <col min="8710" max="8710" width="12.85546875" style="5" customWidth="1"/>
    <col min="8711" max="8711" width="10.7109375" style="5" customWidth="1"/>
    <col min="8712" max="8712" width="7" style="5" customWidth="1"/>
    <col min="8713" max="8713" width="12.28515625" style="5" customWidth="1"/>
    <col min="8714" max="8714" width="10.7109375" style="5" customWidth="1"/>
    <col min="8715" max="8715" width="10.85546875" style="5" customWidth="1"/>
    <col min="8716" max="8716" width="8.85546875" style="5" customWidth="1"/>
    <col min="8717" max="8717" width="13.85546875" style="5" customWidth="1"/>
    <col min="8718" max="8718" width="20.42578125" style="5" customWidth="1"/>
    <col min="8719" max="8719" width="12.28515625" style="5" customWidth="1"/>
    <col min="8720" max="8720" width="19.28515625" style="5" customWidth="1"/>
    <col min="8721" max="8721" width="11.85546875" style="5" customWidth="1"/>
    <col min="8722" max="8722" width="9.140625" style="5" customWidth="1"/>
    <col min="8723" max="8723" width="13.42578125" style="5" customWidth="1"/>
    <col min="8724" max="8724" width="15.28515625" style="5" customWidth="1"/>
    <col min="8725" max="8725" width="15.42578125" style="5" customWidth="1"/>
    <col min="8726" max="8727" width="14.42578125" style="5" customWidth="1"/>
    <col min="8728" max="8728" width="5" style="5" customWidth="1"/>
    <col min="8729" max="8731" width="15.140625" style="5" customWidth="1"/>
    <col min="8732" max="8732" width="4.28515625" style="5" customWidth="1"/>
    <col min="8733" max="8733" width="16" style="5" customWidth="1"/>
    <col min="8734" max="8734" width="17.140625" style="5" customWidth="1"/>
    <col min="8735" max="8735" width="18.28515625" style="5" customWidth="1"/>
    <col min="8736" max="8736" width="4.85546875" style="5" customWidth="1"/>
    <col min="8737" max="8737" width="16" style="5" customWidth="1"/>
    <col min="8738" max="8738" width="17.140625" style="5" customWidth="1"/>
    <col min="8739" max="8739" width="18.28515625" style="5" customWidth="1"/>
    <col min="8740" max="8740" width="13.7109375" style="5" customWidth="1"/>
    <col min="8741" max="8741" width="16" style="5" customWidth="1"/>
    <col min="8742" max="8742" width="17.140625" style="5" customWidth="1"/>
    <col min="8743" max="8743" width="18.28515625" style="5" customWidth="1"/>
    <col min="8744" max="8744" width="13.7109375" style="5" customWidth="1"/>
    <col min="8745" max="8745" width="16" style="5" customWidth="1"/>
    <col min="8746" max="8746" width="17.140625" style="5" customWidth="1"/>
    <col min="8747" max="8747" width="18.28515625" style="5" customWidth="1"/>
    <col min="8748" max="8748" width="13.7109375" style="5" customWidth="1"/>
    <col min="8749" max="8749" width="16" style="5" customWidth="1"/>
    <col min="8750" max="8750" width="17.140625" style="5" customWidth="1"/>
    <col min="8751" max="8754" width="18.28515625" style="5" customWidth="1"/>
    <col min="8755" max="8755" width="15" style="5" customWidth="1"/>
    <col min="8756" max="8756" width="15.7109375" style="5" customWidth="1"/>
    <col min="8757" max="8757" width="49" style="5" customWidth="1"/>
    <col min="8758" max="8758" width="19.42578125" style="5" customWidth="1"/>
    <col min="8759" max="8759" width="14.5703125" style="5" customWidth="1"/>
    <col min="8760" max="8760" width="12.28515625" style="5" customWidth="1"/>
    <col min="8761" max="8761" width="14.5703125" style="5" customWidth="1"/>
    <col min="8762" max="8762" width="11.7109375" style="5" customWidth="1"/>
    <col min="8763" max="8763" width="14" style="5" customWidth="1"/>
    <col min="8764" max="8764" width="20.5703125" style="5" customWidth="1"/>
    <col min="8765" max="8765" width="11.7109375" style="5" customWidth="1"/>
    <col min="8766" max="8766" width="10.85546875" style="5" customWidth="1"/>
    <col min="8767" max="8960" width="9.140625" style="5"/>
    <col min="8961" max="8961" width="7.42578125" style="5" customWidth="1"/>
    <col min="8962" max="8962" width="20.28515625" style="5" customWidth="1"/>
    <col min="8963" max="8963" width="24.7109375" style="5" customWidth="1"/>
    <col min="8964" max="8964" width="35.7109375" style="5" customWidth="1"/>
    <col min="8965" max="8965" width="5" style="5" customWidth="1"/>
    <col min="8966" max="8966" width="12.85546875" style="5" customWidth="1"/>
    <col min="8967" max="8967" width="10.7109375" style="5" customWidth="1"/>
    <col min="8968" max="8968" width="7" style="5" customWidth="1"/>
    <col min="8969" max="8969" width="12.28515625" style="5" customWidth="1"/>
    <col min="8970" max="8970" width="10.7109375" style="5" customWidth="1"/>
    <col min="8971" max="8971" width="10.85546875" style="5" customWidth="1"/>
    <col min="8972" max="8972" width="8.85546875" style="5" customWidth="1"/>
    <col min="8973" max="8973" width="13.85546875" style="5" customWidth="1"/>
    <col min="8974" max="8974" width="20.42578125" style="5" customWidth="1"/>
    <col min="8975" max="8975" width="12.28515625" style="5" customWidth="1"/>
    <col min="8976" max="8976" width="19.28515625" style="5" customWidth="1"/>
    <col min="8977" max="8977" width="11.85546875" style="5" customWidth="1"/>
    <col min="8978" max="8978" width="9.140625" style="5" customWidth="1"/>
    <col min="8979" max="8979" width="13.42578125" style="5" customWidth="1"/>
    <col min="8980" max="8980" width="15.28515625" style="5" customWidth="1"/>
    <col min="8981" max="8981" width="15.42578125" style="5" customWidth="1"/>
    <col min="8982" max="8983" width="14.42578125" style="5" customWidth="1"/>
    <col min="8984" max="8984" width="5" style="5" customWidth="1"/>
    <col min="8985" max="8987" width="15.140625" style="5" customWidth="1"/>
    <col min="8988" max="8988" width="4.28515625" style="5" customWidth="1"/>
    <col min="8989" max="8989" width="16" style="5" customWidth="1"/>
    <col min="8990" max="8990" width="17.140625" style="5" customWidth="1"/>
    <col min="8991" max="8991" width="18.28515625" style="5" customWidth="1"/>
    <col min="8992" max="8992" width="4.85546875" style="5" customWidth="1"/>
    <col min="8993" max="8993" width="16" style="5" customWidth="1"/>
    <col min="8994" max="8994" width="17.140625" style="5" customWidth="1"/>
    <col min="8995" max="8995" width="18.28515625" style="5" customWidth="1"/>
    <col min="8996" max="8996" width="13.7109375" style="5" customWidth="1"/>
    <col min="8997" max="8997" width="16" style="5" customWidth="1"/>
    <col min="8998" max="8998" width="17.140625" style="5" customWidth="1"/>
    <col min="8999" max="8999" width="18.28515625" style="5" customWidth="1"/>
    <col min="9000" max="9000" width="13.7109375" style="5" customWidth="1"/>
    <col min="9001" max="9001" width="16" style="5" customWidth="1"/>
    <col min="9002" max="9002" width="17.140625" style="5" customWidth="1"/>
    <col min="9003" max="9003" width="18.28515625" style="5" customWidth="1"/>
    <col min="9004" max="9004" width="13.7109375" style="5" customWidth="1"/>
    <col min="9005" max="9005" width="16" style="5" customWidth="1"/>
    <col min="9006" max="9006" width="17.140625" style="5" customWidth="1"/>
    <col min="9007" max="9010" width="18.28515625" style="5" customWidth="1"/>
    <col min="9011" max="9011" width="15" style="5" customWidth="1"/>
    <col min="9012" max="9012" width="15.7109375" style="5" customWidth="1"/>
    <col min="9013" max="9013" width="49" style="5" customWidth="1"/>
    <col min="9014" max="9014" width="19.42578125" style="5" customWidth="1"/>
    <col min="9015" max="9015" width="14.5703125" style="5" customWidth="1"/>
    <col min="9016" max="9016" width="12.28515625" style="5" customWidth="1"/>
    <col min="9017" max="9017" width="14.5703125" style="5" customWidth="1"/>
    <col min="9018" max="9018" width="11.7109375" style="5" customWidth="1"/>
    <col min="9019" max="9019" width="14" style="5" customWidth="1"/>
    <col min="9020" max="9020" width="20.5703125" style="5" customWidth="1"/>
    <col min="9021" max="9021" width="11.7109375" style="5" customWidth="1"/>
    <col min="9022" max="9022" width="10.85546875" style="5" customWidth="1"/>
    <col min="9023" max="9216" width="9.140625" style="5"/>
    <col min="9217" max="9217" width="7.42578125" style="5" customWidth="1"/>
    <col min="9218" max="9218" width="20.28515625" style="5" customWidth="1"/>
    <col min="9219" max="9219" width="24.7109375" style="5" customWidth="1"/>
    <col min="9220" max="9220" width="35.7109375" style="5" customWidth="1"/>
    <col min="9221" max="9221" width="5" style="5" customWidth="1"/>
    <col min="9222" max="9222" width="12.85546875" style="5" customWidth="1"/>
    <col min="9223" max="9223" width="10.7109375" style="5" customWidth="1"/>
    <col min="9224" max="9224" width="7" style="5" customWidth="1"/>
    <col min="9225" max="9225" width="12.28515625" style="5" customWidth="1"/>
    <col min="9226" max="9226" width="10.7109375" style="5" customWidth="1"/>
    <col min="9227" max="9227" width="10.85546875" style="5" customWidth="1"/>
    <col min="9228" max="9228" width="8.85546875" style="5" customWidth="1"/>
    <col min="9229" max="9229" width="13.85546875" style="5" customWidth="1"/>
    <col min="9230" max="9230" width="20.42578125" style="5" customWidth="1"/>
    <col min="9231" max="9231" width="12.28515625" style="5" customWidth="1"/>
    <col min="9232" max="9232" width="19.28515625" style="5" customWidth="1"/>
    <col min="9233" max="9233" width="11.85546875" style="5" customWidth="1"/>
    <col min="9234" max="9234" width="9.140625" style="5" customWidth="1"/>
    <col min="9235" max="9235" width="13.42578125" style="5" customWidth="1"/>
    <col min="9236" max="9236" width="15.28515625" style="5" customWidth="1"/>
    <col min="9237" max="9237" width="15.42578125" style="5" customWidth="1"/>
    <col min="9238" max="9239" width="14.42578125" style="5" customWidth="1"/>
    <col min="9240" max="9240" width="5" style="5" customWidth="1"/>
    <col min="9241" max="9243" width="15.140625" style="5" customWidth="1"/>
    <col min="9244" max="9244" width="4.28515625" style="5" customWidth="1"/>
    <col min="9245" max="9245" width="16" style="5" customWidth="1"/>
    <col min="9246" max="9246" width="17.140625" style="5" customWidth="1"/>
    <col min="9247" max="9247" width="18.28515625" style="5" customWidth="1"/>
    <col min="9248" max="9248" width="4.85546875" style="5" customWidth="1"/>
    <col min="9249" max="9249" width="16" style="5" customWidth="1"/>
    <col min="9250" max="9250" width="17.140625" style="5" customWidth="1"/>
    <col min="9251" max="9251" width="18.28515625" style="5" customWidth="1"/>
    <col min="9252" max="9252" width="13.7109375" style="5" customWidth="1"/>
    <col min="9253" max="9253" width="16" style="5" customWidth="1"/>
    <col min="9254" max="9254" width="17.140625" style="5" customWidth="1"/>
    <col min="9255" max="9255" width="18.28515625" style="5" customWidth="1"/>
    <col min="9256" max="9256" width="13.7109375" style="5" customWidth="1"/>
    <col min="9257" max="9257" width="16" style="5" customWidth="1"/>
    <col min="9258" max="9258" width="17.140625" style="5" customWidth="1"/>
    <col min="9259" max="9259" width="18.28515625" style="5" customWidth="1"/>
    <col min="9260" max="9260" width="13.7109375" style="5" customWidth="1"/>
    <col min="9261" max="9261" width="16" style="5" customWidth="1"/>
    <col min="9262" max="9262" width="17.140625" style="5" customWidth="1"/>
    <col min="9263" max="9266" width="18.28515625" style="5" customWidth="1"/>
    <col min="9267" max="9267" width="15" style="5" customWidth="1"/>
    <col min="9268" max="9268" width="15.7109375" style="5" customWidth="1"/>
    <col min="9269" max="9269" width="49" style="5" customWidth="1"/>
    <col min="9270" max="9270" width="19.42578125" style="5" customWidth="1"/>
    <col min="9271" max="9271" width="14.5703125" style="5" customWidth="1"/>
    <col min="9272" max="9272" width="12.28515625" style="5" customWidth="1"/>
    <col min="9273" max="9273" width="14.5703125" style="5" customWidth="1"/>
    <col min="9274" max="9274" width="11.7109375" style="5" customWidth="1"/>
    <col min="9275" max="9275" width="14" style="5" customWidth="1"/>
    <col min="9276" max="9276" width="20.5703125" style="5" customWidth="1"/>
    <col min="9277" max="9277" width="11.7109375" style="5" customWidth="1"/>
    <col min="9278" max="9278" width="10.85546875" style="5" customWidth="1"/>
    <col min="9279" max="9472" width="9.140625" style="5"/>
    <col min="9473" max="9473" width="7.42578125" style="5" customWidth="1"/>
    <col min="9474" max="9474" width="20.28515625" style="5" customWidth="1"/>
    <col min="9475" max="9475" width="24.7109375" style="5" customWidth="1"/>
    <col min="9476" max="9476" width="35.7109375" style="5" customWidth="1"/>
    <col min="9477" max="9477" width="5" style="5" customWidth="1"/>
    <col min="9478" max="9478" width="12.85546875" style="5" customWidth="1"/>
    <col min="9479" max="9479" width="10.7109375" style="5" customWidth="1"/>
    <col min="9480" max="9480" width="7" style="5" customWidth="1"/>
    <col min="9481" max="9481" width="12.28515625" style="5" customWidth="1"/>
    <col min="9482" max="9482" width="10.7109375" style="5" customWidth="1"/>
    <col min="9483" max="9483" width="10.85546875" style="5" customWidth="1"/>
    <col min="9484" max="9484" width="8.85546875" style="5" customWidth="1"/>
    <col min="9485" max="9485" width="13.85546875" style="5" customWidth="1"/>
    <col min="9486" max="9486" width="20.42578125" style="5" customWidth="1"/>
    <col min="9487" max="9487" width="12.28515625" style="5" customWidth="1"/>
    <col min="9488" max="9488" width="19.28515625" style="5" customWidth="1"/>
    <col min="9489" max="9489" width="11.85546875" style="5" customWidth="1"/>
    <col min="9490" max="9490" width="9.140625" style="5" customWidth="1"/>
    <col min="9491" max="9491" width="13.42578125" style="5" customWidth="1"/>
    <col min="9492" max="9492" width="15.28515625" style="5" customWidth="1"/>
    <col min="9493" max="9493" width="15.42578125" style="5" customWidth="1"/>
    <col min="9494" max="9495" width="14.42578125" style="5" customWidth="1"/>
    <col min="9496" max="9496" width="5" style="5" customWidth="1"/>
    <col min="9497" max="9499" width="15.140625" style="5" customWidth="1"/>
    <col min="9500" max="9500" width="4.28515625" style="5" customWidth="1"/>
    <col min="9501" max="9501" width="16" style="5" customWidth="1"/>
    <col min="9502" max="9502" width="17.140625" style="5" customWidth="1"/>
    <col min="9503" max="9503" width="18.28515625" style="5" customWidth="1"/>
    <col min="9504" max="9504" width="4.85546875" style="5" customWidth="1"/>
    <col min="9505" max="9505" width="16" style="5" customWidth="1"/>
    <col min="9506" max="9506" width="17.140625" style="5" customWidth="1"/>
    <col min="9507" max="9507" width="18.28515625" style="5" customWidth="1"/>
    <col min="9508" max="9508" width="13.7109375" style="5" customWidth="1"/>
    <col min="9509" max="9509" width="16" style="5" customWidth="1"/>
    <col min="9510" max="9510" width="17.140625" style="5" customWidth="1"/>
    <col min="9511" max="9511" width="18.28515625" style="5" customWidth="1"/>
    <col min="9512" max="9512" width="13.7109375" style="5" customWidth="1"/>
    <col min="9513" max="9513" width="16" style="5" customWidth="1"/>
    <col min="9514" max="9514" width="17.140625" style="5" customWidth="1"/>
    <col min="9515" max="9515" width="18.28515625" style="5" customWidth="1"/>
    <col min="9516" max="9516" width="13.7109375" style="5" customWidth="1"/>
    <col min="9517" max="9517" width="16" style="5" customWidth="1"/>
    <col min="9518" max="9518" width="17.140625" style="5" customWidth="1"/>
    <col min="9519" max="9522" width="18.28515625" style="5" customWidth="1"/>
    <col min="9523" max="9523" width="15" style="5" customWidth="1"/>
    <col min="9524" max="9524" width="15.7109375" style="5" customWidth="1"/>
    <col min="9525" max="9525" width="49" style="5" customWidth="1"/>
    <col min="9526" max="9526" width="19.42578125" style="5" customWidth="1"/>
    <col min="9527" max="9527" width="14.5703125" style="5" customWidth="1"/>
    <col min="9528" max="9528" width="12.28515625" style="5" customWidth="1"/>
    <col min="9529" max="9529" width="14.5703125" style="5" customWidth="1"/>
    <col min="9530" max="9530" width="11.7109375" style="5" customWidth="1"/>
    <col min="9531" max="9531" width="14" style="5" customWidth="1"/>
    <col min="9532" max="9532" width="20.5703125" style="5" customWidth="1"/>
    <col min="9533" max="9533" width="11.7109375" style="5" customWidth="1"/>
    <col min="9534" max="9534" width="10.85546875" style="5" customWidth="1"/>
    <col min="9535" max="9728" width="9.140625" style="5"/>
    <col min="9729" max="9729" width="7.42578125" style="5" customWidth="1"/>
    <col min="9730" max="9730" width="20.28515625" style="5" customWidth="1"/>
    <col min="9731" max="9731" width="24.7109375" style="5" customWidth="1"/>
    <col min="9732" max="9732" width="35.7109375" style="5" customWidth="1"/>
    <col min="9733" max="9733" width="5" style="5" customWidth="1"/>
    <col min="9734" max="9734" width="12.85546875" style="5" customWidth="1"/>
    <col min="9735" max="9735" width="10.7109375" style="5" customWidth="1"/>
    <col min="9736" max="9736" width="7" style="5" customWidth="1"/>
    <col min="9737" max="9737" width="12.28515625" style="5" customWidth="1"/>
    <col min="9738" max="9738" width="10.7109375" style="5" customWidth="1"/>
    <col min="9739" max="9739" width="10.85546875" style="5" customWidth="1"/>
    <col min="9740" max="9740" width="8.85546875" style="5" customWidth="1"/>
    <col min="9741" max="9741" width="13.85546875" style="5" customWidth="1"/>
    <col min="9742" max="9742" width="20.42578125" style="5" customWidth="1"/>
    <col min="9743" max="9743" width="12.28515625" style="5" customWidth="1"/>
    <col min="9744" max="9744" width="19.28515625" style="5" customWidth="1"/>
    <col min="9745" max="9745" width="11.85546875" style="5" customWidth="1"/>
    <col min="9746" max="9746" width="9.140625" style="5" customWidth="1"/>
    <col min="9747" max="9747" width="13.42578125" style="5" customWidth="1"/>
    <col min="9748" max="9748" width="15.28515625" style="5" customWidth="1"/>
    <col min="9749" max="9749" width="15.42578125" style="5" customWidth="1"/>
    <col min="9750" max="9751" width="14.42578125" style="5" customWidth="1"/>
    <col min="9752" max="9752" width="5" style="5" customWidth="1"/>
    <col min="9753" max="9755" width="15.140625" style="5" customWidth="1"/>
    <col min="9756" max="9756" width="4.28515625" style="5" customWidth="1"/>
    <col min="9757" max="9757" width="16" style="5" customWidth="1"/>
    <col min="9758" max="9758" width="17.140625" style="5" customWidth="1"/>
    <col min="9759" max="9759" width="18.28515625" style="5" customWidth="1"/>
    <col min="9760" max="9760" width="4.85546875" style="5" customWidth="1"/>
    <col min="9761" max="9761" width="16" style="5" customWidth="1"/>
    <col min="9762" max="9762" width="17.140625" style="5" customWidth="1"/>
    <col min="9763" max="9763" width="18.28515625" style="5" customWidth="1"/>
    <col min="9764" max="9764" width="13.7109375" style="5" customWidth="1"/>
    <col min="9765" max="9765" width="16" style="5" customWidth="1"/>
    <col min="9766" max="9766" width="17.140625" style="5" customWidth="1"/>
    <col min="9767" max="9767" width="18.28515625" style="5" customWidth="1"/>
    <col min="9768" max="9768" width="13.7109375" style="5" customWidth="1"/>
    <col min="9769" max="9769" width="16" style="5" customWidth="1"/>
    <col min="9770" max="9770" width="17.140625" style="5" customWidth="1"/>
    <col min="9771" max="9771" width="18.28515625" style="5" customWidth="1"/>
    <col min="9772" max="9772" width="13.7109375" style="5" customWidth="1"/>
    <col min="9773" max="9773" width="16" style="5" customWidth="1"/>
    <col min="9774" max="9774" width="17.140625" style="5" customWidth="1"/>
    <col min="9775" max="9778" width="18.28515625" style="5" customWidth="1"/>
    <col min="9779" max="9779" width="15" style="5" customWidth="1"/>
    <col min="9780" max="9780" width="15.7109375" style="5" customWidth="1"/>
    <col min="9781" max="9781" width="49" style="5" customWidth="1"/>
    <col min="9782" max="9782" width="19.42578125" style="5" customWidth="1"/>
    <col min="9783" max="9783" width="14.5703125" style="5" customWidth="1"/>
    <col min="9784" max="9784" width="12.28515625" style="5" customWidth="1"/>
    <col min="9785" max="9785" width="14.5703125" style="5" customWidth="1"/>
    <col min="9786" max="9786" width="11.7109375" style="5" customWidth="1"/>
    <col min="9787" max="9787" width="14" style="5" customWidth="1"/>
    <col min="9788" max="9788" width="20.5703125" style="5" customWidth="1"/>
    <col min="9789" max="9789" width="11.7109375" style="5" customWidth="1"/>
    <col min="9790" max="9790" width="10.85546875" style="5" customWidth="1"/>
    <col min="9791" max="9984" width="9.140625" style="5"/>
    <col min="9985" max="9985" width="7.42578125" style="5" customWidth="1"/>
    <col min="9986" max="9986" width="20.28515625" style="5" customWidth="1"/>
    <col min="9987" max="9987" width="24.7109375" style="5" customWidth="1"/>
    <col min="9988" max="9988" width="35.7109375" style="5" customWidth="1"/>
    <col min="9989" max="9989" width="5" style="5" customWidth="1"/>
    <col min="9990" max="9990" width="12.85546875" style="5" customWidth="1"/>
    <col min="9991" max="9991" width="10.7109375" style="5" customWidth="1"/>
    <col min="9992" max="9992" width="7" style="5" customWidth="1"/>
    <col min="9993" max="9993" width="12.28515625" style="5" customWidth="1"/>
    <col min="9994" max="9994" width="10.7109375" style="5" customWidth="1"/>
    <col min="9995" max="9995" width="10.85546875" style="5" customWidth="1"/>
    <col min="9996" max="9996" width="8.85546875" style="5" customWidth="1"/>
    <col min="9997" max="9997" width="13.85546875" style="5" customWidth="1"/>
    <col min="9998" max="9998" width="20.42578125" style="5" customWidth="1"/>
    <col min="9999" max="9999" width="12.28515625" style="5" customWidth="1"/>
    <col min="10000" max="10000" width="19.28515625" style="5" customWidth="1"/>
    <col min="10001" max="10001" width="11.85546875" style="5" customWidth="1"/>
    <col min="10002" max="10002" width="9.140625" style="5" customWidth="1"/>
    <col min="10003" max="10003" width="13.42578125" style="5" customWidth="1"/>
    <col min="10004" max="10004" width="15.28515625" style="5" customWidth="1"/>
    <col min="10005" max="10005" width="15.42578125" style="5" customWidth="1"/>
    <col min="10006" max="10007" width="14.42578125" style="5" customWidth="1"/>
    <col min="10008" max="10008" width="5" style="5" customWidth="1"/>
    <col min="10009" max="10011" width="15.140625" style="5" customWidth="1"/>
    <col min="10012" max="10012" width="4.28515625" style="5" customWidth="1"/>
    <col min="10013" max="10013" width="16" style="5" customWidth="1"/>
    <col min="10014" max="10014" width="17.140625" style="5" customWidth="1"/>
    <col min="10015" max="10015" width="18.28515625" style="5" customWidth="1"/>
    <col min="10016" max="10016" width="4.85546875" style="5" customWidth="1"/>
    <col min="10017" max="10017" width="16" style="5" customWidth="1"/>
    <col min="10018" max="10018" width="17.140625" style="5" customWidth="1"/>
    <col min="10019" max="10019" width="18.28515625" style="5" customWidth="1"/>
    <col min="10020" max="10020" width="13.7109375" style="5" customWidth="1"/>
    <col min="10021" max="10021" width="16" style="5" customWidth="1"/>
    <col min="10022" max="10022" width="17.140625" style="5" customWidth="1"/>
    <col min="10023" max="10023" width="18.28515625" style="5" customWidth="1"/>
    <col min="10024" max="10024" width="13.7109375" style="5" customWidth="1"/>
    <col min="10025" max="10025" width="16" style="5" customWidth="1"/>
    <col min="10026" max="10026" width="17.140625" style="5" customWidth="1"/>
    <col min="10027" max="10027" width="18.28515625" style="5" customWidth="1"/>
    <col min="10028" max="10028" width="13.7109375" style="5" customWidth="1"/>
    <col min="10029" max="10029" width="16" style="5" customWidth="1"/>
    <col min="10030" max="10030" width="17.140625" style="5" customWidth="1"/>
    <col min="10031" max="10034" width="18.28515625" style="5" customWidth="1"/>
    <col min="10035" max="10035" width="15" style="5" customWidth="1"/>
    <col min="10036" max="10036" width="15.7109375" style="5" customWidth="1"/>
    <col min="10037" max="10037" width="49" style="5" customWidth="1"/>
    <col min="10038" max="10038" width="19.42578125" style="5" customWidth="1"/>
    <col min="10039" max="10039" width="14.5703125" style="5" customWidth="1"/>
    <col min="10040" max="10040" width="12.28515625" style="5" customWidth="1"/>
    <col min="10041" max="10041" width="14.5703125" style="5" customWidth="1"/>
    <col min="10042" max="10042" width="11.7109375" style="5" customWidth="1"/>
    <col min="10043" max="10043" width="14" style="5" customWidth="1"/>
    <col min="10044" max="10044" width="20.5703125" style="5" customWidth="1"/>
    <col min="10045" max="10045" width="11.7109375" style="5" customWidth="1"/>
    <col min="10046" max="10046" width="10.85546875" style="5" customWidth="1"/>
    <col min="10047" max="10240" width="9.140625" style="5"/>
    <col min="10241" max="10241" width="7.42578125" style="5" customWidth="1"/>
    <col min="10242" max="10242" width="20.28515625" style="5" customWidth="1"/>
    <col min="10243" max="10243" width="24.7109375" style="5" customWidth="1"/>
    <col min="10244" max="10244" width="35.7109375" style="5" customWidth="1"/>
    <col min="10245" max="10245" width="5" style="5" customWidth="1"/>
    <col min="10246" max="10246" width="12.85546875" style="5" customWidth="1"/>
    <col min="10247" max="10247" width="10.7109375" style="5" customWidth="1"/>
    <col min="10248" max="10248" width="7" style="5" customWidth="1"/>
    <col min="10249" max="10249" width="12.28515625" style="5" customWidth="1"/>
    <col min="10250" max="10250" width="10.7109375" style="5" customWidth="1"/>
    <col min="10251" max="10251" width="10.85546875" style="5" customWidth="1"/>
    <col min="10252" max="10252" width="8.85546875" style="5" customWidth="1"/>
    <col min="10253" max="10253" width="13.85546875" style="5" customWidth="1"/>
    <col min="10254" max="10254" width="20.42578125" style="5" customWidth="1"/>
    <col min="10255" max="10255" width="12.28515625" style="5" customWidth="1"/>
    <col min="10256" max="10256" width="19.28515625" style="5" customWidth="1"/>
    <col min="10257" max="10257" width="11.85546875" style="5" customWidth="1"/>
    <col min="10258" max="10258" width="9.140625" style="5" customWidth="1"/>
    <col min="10259" max="10259" width="13.42578125" style="5" customWidth="1"/>
    <col min="10260" max="10260" width="15.28515625" style="5" customWidth="1"/>
    <col min="10261" max="10261" width="15.42578125" style="5" customWidth="1"/>
    <col min="10262" max="10263" width="14.42578125" style="5" customWidth="1"/>
    <col min="10264" max="10264" width="5" style="5" customWidth="1"/>
    <col min="10265" max="10267" width="15.140625" style="5" customWidth="1"/>
    <col min="10268" max="10268" width="4.28515625" style="5" customWidth="1"/>
    <col min="10269" max="10269" width="16" style="5" customWidth="1"/>
    <col min="10270" max="10270" width="17.140625" style="5" customWidth="1"/>
    <col min="10271" max="10271" width="18.28515625" style="5" customWidth="1"/>
    <col min="10272" max="10272" width="4.85546875" style="5" customWidth="1"/>
    <col min="10273" max="10273" width="16" style="5" customWidth="1"/>
    <col min="10274" max="10274" width="17.140625" style="5" customWidth="1"/>
    <col min="10275" max="10275" width="18.28515625" style="5" customWidth="1"/>
    <col min="10276" max="10276" width="13.7109375" style="5" customWidth="1"/>
    <col min="10277" max="10277" width="16" style="5" customWidth="1"/>
    <col min="10278" max="10278" width="17.140625" style="5" customWidth="1"/>
    <col min="10279" max="10279" width="18.28515625" style="5" customWidth="1"/>
    <col min="10280" max="10280" width="13.7109375" style="5" customWidth="1"/>
    <col min="10281" max="10281" width="16" style="5" customWidth="1"/>
    <col min="10282" max="10282" width="17.140625" style="5" customWidth="1"/>
    <col min="10283" max="10283" width="18.28515625" style="5" customWidth="1"/>
    <col min="10284" max="10284" width="13.7109375" style="5" customWidth="1"/>
    <col min="10285" max="10285" width="16" style="5" customWidth="1"/>
    <col min="10286" max="10286" width="17.140625" style="5" customWidth="1"/>
    <col min="10287" max="10290" width="18.28515625" style="5" customWidth="1"/>
    <col min="10291" max="10291" width="15" style="5" customWidth="1"/>
    <col min="10292" max="10292" width="15.7109375" style="5" customWidth="1"/>
    <col min="10293" max="10293" width="49" style="5" customWidth="1"/>
    <col min="10294" max="10294" width="19.42578125" style="5" customWidth="1"/>
    <col min="10295" max="10295" width="14.5703125" style="5" customWidth="1"/>
    <col min="10296" max="10296" width="12.28515625" style="5" customWidth="1"/>
    <col min="10297" max="10297" width="14.5703125" style="5" customWidth="1"/>
    <col min="10298" max="10298" width="11.7109375" style="5" customWidth="1"/>
    <col min="10299" max="10299" width="14" style="5" customWidth="1"/>
    <col min="10300" max="10300" width="20.5703125" style="5" customWidth="1"/>
    <col min="10301" max="10301" width="11.7109375" style="5" customWidth="1"/>
    <col min="10302" max="10302" width="10.85546875" style="5" customWidth="1"/>
    <col min="10303" max="10496" width="9.140625" style="5"/>
    <col min="10497" max="10497" width="7.42578125" style="5" customWidth="1"/>
    <col min="10498" max="10498" width="20.28515625" style="5" customWidth="1"/>
    <col min="10499" max="10499" width="24.7109375" style="5" customWidth="1"/>
    <col min="10500" max="10500" width="35.7109375" style="5" customWidth="1"/>
    <col min="10501" max="10501" width="5" style="5" customWidth="1"/>
    <col min="10502" max="10502" width="12.85546875" style="5" customWidth="1"/>
    <col min="10503" max="10503" width="10.7109375" style="5" customWidth="1"/>
    <col min="10504" max="10504" width="7" style="5" customWidth="1"/>
    <col min="10505" max="10505" width="12.28515625" style="5" customWidth="1"/>
    <col min="10506" max="10506" width="10.7109375" style="5" customWidth="1"/>
    <col min="10507" max="10507" width="10.85546875" style="5" customWidth="1"/>
    <col min="10508" max="10508" width="8.85546875" style="5" customWidth="1"/>
    <col min="10509" max="10509" width="13.85546875" style="5" customWidth="1"/>
    <col min="10510" max="10510" width="20.42578125" style="5" customWidth="1"/>
    <col min="10511" max="10511" width="12.28515625" style="5" customWidth="1"/>
    <col min="10512" max="10512" width="19.28515625" style="5" customWidth="1"/>
    <col min="10513" max="10513" width="11.85546875" style="5" customWidth="1"/>
    <col min="10514" max="10514" width="9.140625" style="5" customWidth="1"/>
    <col min="10515" max="10515" width="13.42578125" style="5" customWidth="1"/>
    <col min="10516" max="10516" width="15.28515625" style="5" customWidth="1"/>
    <col min="10517" max="10517" width="15.42578125" style="5" customWidth="1"/>
    <col min="10518" max="10519" width="14.42578125" style="5" customWidth="1"/>
    <col min="10520" max="10520" width="5" style="5" customWidth="1"/>
    <col min="10521" max="10523" width="15.140625" style="5" customWidth="1"/>
    <col min="10524" max="10524" width="4.28515625" style="5" customWidth="1"/>
    <col min="10525" max="10525" width="16" style="5" customWidth="1"/>
    <col min="10526" max="10526" width="17.140625" style="5" customWidth="1"/>
    <col min="10527" max="10527" width="18.28515625" style="5" customWidth="1"/>
    <col min="10528" max="10528" width="4.85546875" style="5" customWidth="1"/>
    <col min="10529" max="10529" width="16" style="5" customWidth="1"/>
    <col min="10530" max="10530" width="17.140625" style="5" customWidth="1"/>
    <col min="10531" max="10531" width="18.28515625" style="5" customWidth="1"/>
    <col min="10532" max="10532" width="13.7109375" style="5" customWidth="1"/>
    <col min="10533" max="10533" width="16" style="5" customWidth="1"/>
    <col min="10534" max="10534" width="17.140625" style="5" customWidth="1"/>
    <col min="10535" max="10535" width="18.28515625" style="5" customWidth="1"/>
    <col min="10536" max="10536" width="13.7109375" style="5" customWidth="1"/>
    <col min="10537" max="10537" width="16" style="5" customWidth="1"/>
    <col min="10538" max="10538" width="17.140625" style="5" customWidth="1"/>
    <col min="10539" max="10539" width="18.28515625" style="5" customWidth="1"/>
    <col min="10540" max="10540" width="13.7109375" style="5" customWidth="1"/>
    <col min="10541" max="10541" width="16" style="5" customWidth="1"/>
    <col min="10542" max="10542" width="17.140625" style="5" customWidth="1"/>
    <col min="10543" max="10546" width="18.28515625" style="5" customWidth="1"/>
    <col min="10547" max="10547" width="15" style="5" customWidth="1"/>
    <col min="10548" max="10548" width="15.7109375" style="5" customWidth="1"/>
    <col min="10549" max="10549" width="49" style="5" customWidth="1"/>
    <col min="10550" max="10550" width="19.42578125" style="5" customWidth="1"/>
    <col min="10551" max="10551" width="14.5703125" style="5" customWidth="1"/>
    <col min="10552" max="10552" width="12.28515625" style="5" customWidth="1"/>
    <col min="10553" max="10553" width="14.5703125" style="5" customWidth="1"/>
    <col min="10554" max="10554" width="11.7109375" style="5" customWidth="1"/>
    <col min="10555" max="10555" width="14" style="5" customWidth="1"/>
    <col min="10556" max="10556" width="20.5703125" style="5" customWidth="1"/>
    <col min="10557" max="10557" width="11.7109375" style="5" customWidth="1"/>
    <col min="10558" max="10558" width="10.85546875" style="5" customWidth="1"/>
    <col min="10559" max="10752" width="9.140625" style="5"/>
    <col min="10753" max="10753" width="7.42578125" style="5" customWidth="1"/>
    <col min="10754" max="10754" width="20.28515625" style="5" customWidth="1"/>
    <col min="10755" max="10755" width="24.7109375" style="5" customWidth="1"/>
    <col min="10756" max="10756" width="35.7109375" style="5" customWidth="1"/>
    <col min="10757" max="10757" width="5" style="5" customWidth="1"/>
    <col min="10758" max="10758" width="12.85546875" style="5" customWidth="1"/>
    <col min="10759" max="10759" width="10.7109375" style="5" customWidth="1"/>
    <col min="10760" max="10760" width="7" style="5" customWidth="1"/>
    <col min="10761" max="10761" width="12.28515625" style="5" customWidth="1"/>
    <col min="10762" max="10762" width="10.7109375" style="5" customWidth="1"/>
    <col min="10763" max="10763" width="10.85546875" style="5" customWidth="1"/>
    <col min="10764" max="10764" width="8.85546875" style="5" customWidth="1"/>
    <col min="10765" max="10765" width="13.85546875" style="5" customWidth="1"/>
    <col min="10766" max="10766" width="20.42578125" style="5" customWidth="1"/>
    <col min="10767" max="10767" width="12.28515625" style="5" customWidth="1"/>
    <col min="10768" max="10768" width="19.28515625" style="5" customWidth="1"/>
    <col min="10769" max="10769" width="11.85546875" style="5" customWidth="1"/>
    <col min="10770" max="10770" width="9.140625" style="5" customWidth="1"/>
    <col min="10771" max="10771" width="13.42578125" style="5" customWidth="1"/>
    <col min="10772" max="10772" width="15.28515625" style="5" customWidth="1"/>
    <col min="10773" max="10773" width="15.42578125" style="5" customWidth="1"/>
    <col min="10774" max="10775" width="14.42578125" style="5" customWidth="1"/>
    <col min="10776" max="10776" width="5" style="5" customWidth="1"/>
    <col min="10777" max="10779" width="15.140625" style="5" customWidth="1"/>
    <col min="10780" max="10780" width="4.28515625" style="5" customWidth="1"/>
    <col min="10781" max="10781" width="16" style="5" customWidth="1"/>
    <col min="10782" max="10782" width="17.140625" style="5" customWidth="1"/>
    <col min="10783" max="10783" width="18.28515625" style="5" customWidth="1"/>
    <col min="10784" max="10784" width="4.85546875" style="5" customWidth="1"/>
    <col min="10785" max="10785" width="16" style="5" customWidth="1"/>
    <col min="10786" max="10786" width="17.140625" style="5" customWidth="1"/>
    <col min="10787" max="10787" width="18.28515625" style="5" customWidth="1"/>
    <col min="10788" max="10788" width="13.7109375" style="5" customWidth="1"/>
    <col min="10789" max="10789" width="16" style="5" customWidth="1"/>
    <col min="10790" max="10790" width="17.140625" style="5" customWidth="1"/>
    <col min="10791" max="10791" width="18.28515625" style="5" customWidth="1"/>
    <col min="10792" max="10792" width="13.7109375" style="5" customWidth="1"/>
    <col min="10793" max="10793" width="16" style="5" customWidth="1"/>
    <col min="10794" max="10794" width="17.140625" style="5" customWidth="1"/>
    <col min="10795" max="10795" width="18.28515625" style="5" customWidth="1"/>
    <col min="10796" max="10796" width="13.7109375" style="5" customWidth="1"/>
    <col min="10797" max="10797" width="16" style="5" customWidth="1"/>
    <col min="10798" max="10798" width="17.140625" style="5" customWidth="1"/>
    <col min="10799" max="10802" width="18.28515625" style="5" customWidth="1"/>
    <col min="10803" max="10803" width="15" style="5" customWidth="1"/>
    <col min="10804" max="10804" width="15.7109375" style="5" customWidth="1"/>
    <col min="10805" max="10805" width="49" style="5" customWidth="1"/>
    <col min="10806" max="10806" width="19.42578125" style="5" customWidth="1"/>
    <col min="10807" max="10807" width="14.5703125" style="5" customWidth="1"/>
    <col min="10808" max="10808" width="12.28515625" style="5" customWidth="1"/>
    <col min="10809" max="10809" width="14.5703125" style="5" customWidth="1"/>
    <col min="10810" max="10810" width="11.7109375" style="5" customWidth="1"/>
    <col min="10811" max="10811" width="14" style="5" customWidth="1"/>
    <col min="10812" max="10812" width="20.5703125" style="5" customWidth="1"/>
    <col min="10813" max="10813" width="11.7109375" style="5" customWidth="1"/>
    <col min="10814" max="10814" width="10.85546875" style="5" customWidth="1"/>
    <col min="10815" max="11008" width="9.140625" style="5"/>
    <col min="11009" max="11009" width="7.42578125" style="5" customWidth="1"/>
    <col min="11010" max="11010" width="20.28515625" style="5" customWidth="1"/>
    <col min="11011" max="11011" width="24.7109375" style="5" customWidth="1"/>
    <col min="11012" max="11012" width="35.7109375" style="5" customWidth="1"/>
    <col min="11013" max="11013" width="5" style="5" customWidth="1"/>
    <col min="11014" max="11014" width="12.85546875" style="5" customWidth="1"/>
    <col min="11015" max="11015" width="10.7109375" style="5" customWidth="1"/>
    <col min="11016" max="11016" width="7" style="5" customWidth="1"/>
    <col min="11017" max="11017" width="12.28515625" style="5" customWidth="1"/>
    <col min="11018" max="11018" width="10.7109375" style="5" customWidth="1"/>
    <col min="11019" max="11019" width="10.85546875" style="5" customWidth="1"/>
    <col min="11020" max="11020" width="8.85546875" style="5" customWidth="1"/>
    <col min="11021" max="11021" width="13.85546875" style="5" customWidth="1"/>
    <col min="11022" max="11022" width="20.42578125" style="5" customWidth="1"/>
    <col min="11023" max="11023" width="12.28515625" style="5" customWidth="1"/>
    <col min="11024" max="11024" width="19.28515625" style="5" customWidth="1"/>
    <col min="11025" max="11025" width="11.85546875" style="5" customWidth="1"/>
    <col min="11026" max="11026" width="9.140625" style="5" customWidth="1"/>
    <col min="11027" max="11027" width="13.42578125" style="5" customWidth="1"/>
    <col min="11028" max="11028" width="15.28515625" style="5" customWidth="1"/>
    <col min="11029" max="11029" width="15.42578125" style="5" customWidth="1"/>
    <col min="11030" max="11031" width="14.42578125" style="5" customWidth="1"/>
    <col min="11032" max="11032" width="5" style="5" customWidth="1"/>
    <col min="11033" max="11035" width="15.140625" style="5" customWidth="1"/>
    <col min="11036" max="11036" width="4.28515625" style="5" customWidth="1"/>
    <col min="11037" max="11037" width="16" style="5" customWidth="1"/>
    <col min="11038" max="11038" width="17.140625" style="5" customWidth="1"/>
    <col min="11039" max="11039" width="18.28515625" style="5" customWidth="1"/>
    <col min="11040" max="11040" width="4.85546875" style="5" customWidth="1"/>
    <col min="11041" max="11041" width="16" style="5" customWidth="1"/>
    <col min="11042" max="11042" width="17.140625" style="5" customWidth="1"/>
    <col min="11043" max="11043" width="18.28515625" style="5" customWidth="1"/>
    <col min="11044" max="11044" width="13.7109375" style="5" customWidth="1"/>
    <col min="11045" max="11045" width="16" style="5" customWidth="1"/>
    <col min="11046" max="11046" width="17.140625" style="5" customWidth="1"/>
    <col min="11047" max="11047" width="18.28515625" style="5" customWidth="1"/>
    <col min="11048" max="11048" width="13.7109375" style="5" customWidth="1"/>
    <col min="11049" max="11049" width="16" style="5" customWidth="1"/>
    <col min="11050" max="11050" width="17.140625" style="5" customWidth="1"/>
    <col min="11051" max="11051" width="18.28515625" style="5" customWidth="1"/>
    <col min="11052" max="11052" width="13.7109375" style="5" customWidth="1"/>
    <col min="11053" max="11053" width="16" style="5" customWidth="1"/>
    <col min="11054" max="11054" width="17.140625" style="5" customWidth="1"/>
    <col min="11055" max="11058" width="18.28515625" style="5" customWidth="1"/>
    <col min="11059" max="11059" width="15" style="5" customWidth="1"/>
    <col min="11060" max="11060" width="15.7109375" style="5" customWidth="1"/>
    <col min="11061" max="11061" width="49" style="5" customWidth="1"/>
    <col min="11062" max="11062" width="19.42578125" style="5" customWidth="1"/>
    <col min="11063" max="11063" width="14.5703125" style="5" customWidth="1"/>
    <col min="11064" max="11064" width="12.28515625" style="5" customWidth="1"/>
    <col min="11065" max="11065" width="14.5703125" style="5" customWidth="1"/>
    <col min="11066" max="11066" width="11.7109375" style="5" customWidth="1"/>
    <col min="11067" max="11067" width="14" style="5" customWidth="1"/>
    <col min="11068" max="11068" width="20.5703125" style="5" customWidth="1"/>
    <col min="11069" max="11069" width="11.7109375" style="5" customWidth="1"/>
    <col min="11070" max="11070" width="10.85546875" style="5" customWidth="1"/>
    <col min="11071" max="11264" width="9.140625" style="5"/>
    <col min="11265" max="11265" width="7.42578125" style="5" customWidth="1"/>
    <col min="11266" max="11266" width="20.28515625" style="5" customWidth="1"/>
    <col min="11267" max="11267" width="24.7109375" style="5" customWidth="1"/>
    <col min="11268" max="11268" width="35.7109375" style="5" customWidth="1"/>
    <col min="11269" max="11269" width="5" style="5" customWidth="1"/>
    <col min="11270" max="11270" width="12.85546875" style="5" customWidth="1"/>
    <col min="11271" max="11271" width="10.7109375" style="5" customWidth="1"/>
    <col min="11272" max="11272" width="7" style="5" customWidth="1"/>
    <col min="11273" max="11273" width="12.28515625" style="5" customWidth="1"/>
    <col min="11274" max="11274" width="10.7109375" style="5" customWidth="1"/>
    <col min="11275" max="11275" width="10.85546875" style="5" customWidth="1"/>
    <col min="11276" max="11276" width="8.85546875" style="5" customWidth="1"/>
    <col min="11277" max="11277" width="13.85546875" style="5" customWidth="1"/>
    <col min="11278" max="11278" width="20.42578125" style="5" customWidth="1"/>
    <col min="11279" max="11279" width="12.28515625" style="5" customWidth="1"/>
    <col min="11280" max="11280" width="19.28515625" style="5" customWidth="1"/>
    <col min="11281" max="11281" width="11.85546875" style="5" customWidth="1"/>
    <col min="11282" max="11282" width="9.140625" style="5" customWidth="1"/>
    <col min="11283" max="11283" width="13.42578125" style="5" customWidth="1"/>
    <col min="11284" max="11284" width="15.28515625" style="5" customWidth="1"/>
    <col min="11285" max="11285" width="15.42578125" style="5" customWidth="1"/>
    <col min="11286" max="11287" width="14.42578125" style="5" customWidth="1"/>
    <col min="11288" max="11288" width="5" style="5" customWidth="1"/>
    <col min="11289" max="11291" width="15.140625" style="5" customWidth="1"/>
    <col min="11292" max="11292" width="4.28515625" style="5" customWidth="1"/>
    <col min="11293" max="11293" width="16" style="5" customWidth="1"/>
    <col min="11294" max="11294" width="17.140625" style="5" customWidth="1"/>
    <col min="11295" max="11295" width="18.28515625" style="5" customWidth="1"/>
    <col min="11296" max="11296" width="4.85546875" style="5" customWidth="1"/>
    <col min="11297" max="11297" width="16" style="5" customWidth="1"/>
    <col min="11298" max="11298" width="17.140625" style="5" customWidth="1"/>
    <col min="11299" max="11299" width="18.28515625" style="5" customWidth="1"/>
    <col min="11300" max="11300" width="13.7109375" style="5" customWidth="1"/>
    <col min="11301" max="11301" width="16" style="5" customWidth="1"/>
    <col min="11302" max="11302" width="17.140625" style="5" customWidth="1"/>
    <col min="11303" max="11303" width="18.28515625" style="5" customWidth="1"/>
    <col min="11304" max="11304" width="13.7109375" style="5" customWidth="1"/>
    <col min="11305" max="11305" width="16" style="5" customWidth="1"/>
    <col min="11306" max="11306" width="17.140625" style="5" customWidth="1"/>
    <col min="11307" max="11307" width="18.28515625" style="5" customWidth="1"/>
    <col min="11308" max="11308" width="13.7109375" style="5" customWidth="1"/>
    <col min="11309" max="11309" width="16" style="5" customWidth="1"/>
    <col min="11310" max="11310" width="17.140625" style="5" customWidth="1"/>
    <col min="11311" max="11314" width="18.28515625" style="5" customWidth="1"/>
    <col min="11315" max="11315" width="15" style="5" customWidth="1"/>
    <col min="11316" max="11316" width="15.7109375" style="5" customWidth="1"/>
    <col min="11317" max="11317" width="49" style="5" customWidth="1"/>
    <col min="11318" max="11318" width="19.42578125" style="5" customWidth="1"/>
    <col min="11319" max="11319" width="14.5703125" style="5" customWidth="1"/>
    <col min="11320" max="11320" width="12.28515625" style="5" customWidth="1"/>
    <col min="11321" max="11321" width="14.5703125" style="5" customWidth="1"/>
    <col min="11322" max="11322" width="11.7109375" style="5" customWidth="1"/>
    <col min="11323" max="11323" width="14" style="5" customWidth="1"/>
    <col min="11324" max="11324" width="20.5703125" style="5" customWidth="1"/>
    <col min="11325" max="11325" width="11.7109375" style="5" customWidth="1"/>
    <col min="11326" max="11326" width="10.85546875" style="5" customWidth="1"/>
    <col min="11327" max="11520" width="9.140625" style="5"/>
    <col min="11521" max="11521" width="7.42578125" style="5" customWidth="1"/>
    <col min="11522" max="11522" width="20.28515625" style="5" customWidth="1"/>
    <col min="11523" max="11523" width="24.7109375" style="5" customWidth="1"/>
    <col min="11524" max="11524" width="35.7109375" style="5" customWidth="1"/>
    <col min="11525" max="11525" width="5" style="5" customWidth="1"/>
    <col min="11526" max="11526" width="12.85546875" style="5" customWidth="1"/>
    <col min="11527" max="11527" width="10.7109375" style="5" customWidth="1"/>
    <col min="11528" max="11528" width="7" style="5" customWidth="1"/>
    <col min="11529" max="11529" width="12.28515625" style="5" customWidth="1"/>
    <col min="11530" max="11530" width="10.7109375" style="5" customWidth="1"/>
    <col min="11531" max="11531" width="10.85546875" style="5" customWidth="1"/>
    <col min="11532" max="11532" width="8.85546875" style="5" customWidth="1"/>
    <col min="11533" max="11533" width="13.85546875" style="5" customWidth="1"/>
    <col min="11534" max="11534" width="20.42578125" style="5" customWidth="1"/>
    <col min="11535" max="11535" width="12.28515625" style="5" customWidth="1"/>
    <col min="11536" max="11536" width="19.28515625" style="5" customWidth="1"/>
    <col min="11537" max="11537" width="11.85546875" style="5" customWidth="1"/>
    <col min="11538" max="11538" width="9.140625" style="5" customWidth="1"/>
    <col min="11539" max="11539" width="13.42578125" style="5" customWidth="1"/>
    <col min="11540" max="11540" width="15.28515625" style="5" customWidth="1"/>
    <col min="11541" max="11541" width="15.42578125" style="5" customWidth="1"/>
    <col min="11542" max="11543" width="14.42578125" style="5" customWidth="1"/>
    <col min="11544" max="11544" width="5" style="5" customWidth="1"/>
    <col min="11545" max="11547" width="15.140625" style="5" customWidth="1"/>
    <col min="11548" max="11548" width="4.28515625" style="5" customWidth="1"/>
    <col min="11549" max="11549" width="16" style="5" customWidth="1"/>
    <col min="11550" max="11550" width="17.140625" style="5" customWidth="1"/>
    <col min="11551" max="11551" width="18.28515625" style="5" customWidth="1"/>
    <col min="11552" max="11552" width="4.85546875" style="5" customWidth="1"/>
    <col min="11553" max="11553" width="16" style="5" customWidth="1"/>
    <col min="11554" max="11554" width="17.140625" style="5" customWidth="1"/>
    <col min="11555" max="11555" width="18.28515625" style="5" customWidth="1"/>
    <col min="11556" max="11556" width="13.7109375" style="5" customWidth="1"/>
    <col min="11557" max="11557" width="16" style="5" customWidth="1"/>
    <col min="11558" max="11558" width="17.140625" style="5" customWidth="1"/>
    <col min="11559" max="11559" width="18.28515625" style="5" customWidth="1"/>
    <col min="11560" max="11560" width="13.7109375" style="5" customWidth="1"/>
    <col min="11561" max="11561" width="16" style="5" customWidth="1"/>
    <col min="11562" max="11562" width="17.140625" style="5" customWidth="1"/>
    <col min="11563" max="11563" width="18.28515625" style="5" customWidth="1"/>
    <col min="11564" max="11564" width="13.7109375" style="5" customWidth="1"/>
    <col min="11565" max="11565" width="16" style="5" customWidth="1"/>
    <col min="11566" max="11566" width="17.140625" style="5" customWidth="1"/>
    <col min="11567" max="11570" width="18.28515625" style="5" customWidth="1"/>
    <col min="11571" max="11571" width="15" style="5" customWidth="1"/>
    <col min="11572" max="11572" width="15.7109375" style="5" customWidth="1"/>
    <col min="11573" max="11573" width="49" style="5" customWidth="1"/>
    <col min="11574" max="11574" width="19.42578125" style="5" customWidth="1"/>
    <col min="11575" max="11575" width="14.5703125" style="5" customWidth="1"/>
    <col min="11576" max="11576" width="12.28515625" style="5" customWidth="1"/>
    <col min="11577" max="11577" width="14.5703125" style="5" customWidth="1"/>
    <col min="11578" max="11578" width="11.7109375" style="5" customWidth="1"/>
    <col min="11579" max="11579" width="14" style="5" customWidth="1"/>
    <col min="11580" max="11580" width="20.5703125" style="5" customWidth="1"/>
    <col min="11581" max="11581" width="11.7109375" style="5" customWidth="1"/>
    <col min="11582" max="11582" width="10.85546875" style="5" customWidth="1"/>
    <col min="11583" max="11776" width="9.140625" style="5"/>
    <col min="11777" max="11777" width="7.42578125" style="5" customWidth="1"/>
    <col min="11778" max="11778" width="20.28515625" style="5" customWidth="1"/>
    <col min="11779" max="11779" width="24.7109375" style="5" customWidth="1"/>
    <col min="11780" max="11780" width="35.7109375" style="5" customWidth="1"/>
    <col min="11781" max="11781" width="5" style="5" customWidth="1"/>
    <col min="11782" max="11782" width="12.85546875" style="5" customWidth="1"/>
    <col min="11783" max="11783" width="10.7109375" style="5" customWidth="1"/>
    <col min="11784" max="11784" width="7" style="5" customWidth="1"/>
    <col min="11785" max="11785" width="12.28515625" style="5" customWidth="1"/>
    <col min="11786" max="11786" width="10.7109375" style="5" customWidth="1"/>
    <col min="11787" max="11787" width="10.85546875" style="5" customWidth="1"/>
    <col min="11788" max="11788" width="8.85546875" style="5" customWidth="1"/>
    <col min="11789" max="11789" width="13.85546875" style="5" customWidth="1"/>
    <col min="11790" max="11790" width="20.42578125" style="5" customWidth="1"/>
    <col min="11791" max="11791" width="12.28515625" style="5" customWidth="1"/>
    <col min="11792" max="11792" width="19.28515625" style="5" customWidth="1"/>
    <col min="11793" max="11793" width="11.85546875" style="5" customWidth="1"/>
    <col min="11794" max="11794" width="9.140625" style="5" customWidth="1"/>
    <col min="11795" max="11795" width="13.42578125" style="5" customWidth="1"/>
    <col min="11796" max="11796" width="15.28515625" style="5" customWidth="1"/>
    <col min="11797" max="11797" width="15.42578125" style="5" customWidth="1"/>
    <col min="11798" max="11799" width="14.42578125" style="5" customWidth="1"/>
    <col min="11800" max="11800" width="5" style="5" customWidth="1"/>
    <col min="11801" max="11803" width="15.140625" style="5" customWidth="1"/>
    <col min="11804" max="11804" width="4.28515625" style="5" customWidth="1"/>
    <col min="11805" max="11805" width="16" style="5" customWidth="1"/>
    <col min="11806" max="11806" width="17.140625" style="5" customWidth="1"/>
    <col min="11807" max="11807" width="18.28515625" style="5" customWidth="1"/>
    <col min="11808" max="11808" width="4.85546875" style="5" customWidth="1"/>
    <col min="11809" max="11809" width="16" style="5" customWidth="1"/>
    <col min="11810" max="11810" width="17.140625" style="5" customWidth="1"/>
    <col min="11811" max="11811" width="18.28515625" style="5" customWidth="1"/>
    <col min="11812" max="11812" width="13.7109375" style="5" customWidth="1"/>
    <col min="11813" max="11813" width="16" style="5" customWidth="1"/>
    <col min="11814" max="11814" width="17.140625" style="5" customWidth="1"/>
    <col min="11815" max="11815" width="18.28515625" style="5" customWidth="1"/>
    <col min="11816" max="11816" width="13.7109375" style="5" customWidth="1"/>
    <col min="11817" max="11817" width="16" style="5" customWidth="1"/>
    <col min="11818" max="11818" width="17.140625" style="5" customWidth="1"/>
    <col min="11819" max="11819" width="18.28515625" style="5" customWidth="1"/>
    <col min="11820" max="11820" width="13.7109375" style="5" customWidth="1"/>
    <col min="11821" max="11821" width="16" style="5" customWidth="1"/>
    <col min="11822" max="11822" width="17.140625" style="5" customWidth="1"/>
    <col min="11823" max="11826" width="18.28515625" style="5" customWidth="1"/>
    <col min="11827" max="11827" width="15" style="5" customWidth="1"/>
    <col min="11828" max="11828" width="15.7109375" style="5" customWidth="1"/>
    <col min="11829" max="11829" width="49" style="5" customWidth="1"/>
    <col min="11830" max="11830" width="19.42578125" style="5" customWidth="1"/>
    <col min="11831" max="11831" width="14.5703125" style="5" customWidth="1"/>
    <col min="11832" max="11832" width="12.28515625" style="5" customWidth="1"/>
    <col min="11833" max="11833" width="14.5703125" style="5" customWidth="1"/>
    <col min="11834" max="11834" width="11.7109375" style="5" customWidth="1"/>
    <col min="11835" max="11835" width="14" style="5" customWidth="1"/>
    <col min="11836" max="11836" width="20.5703125" style="5" customWidth="1"/>
    <col min="11837" max="11837" width="11.7109375" style="5" customWidth="1"/>
    <col min="11838" max="11838" width="10.85546875" style="5" customWidth="1"/>
    <col min="11839" max="12032" width="9.140625" style="5"/>
    <col min="12033" max="12033" width="7.42578125" style="5" customWidth="1"/>
    <col min="12034" max="12034" width="20.28515625" style="5" customWidth="1"/>
    <col min="12035" max="12035" width="24.7109375" style="5" customWidth="1"/>
    <col min="12036" max="12036" width="35.7109375" style="5" customWidth="1"/>
    <col min="12037" max="12037" width="5" style="5" customWidth="1"/>
    <col min="12038" max="12038" width="12.85546875" style="5" customWidth="1"/>
    <col min="12039" max="12039" width="10.7109375" style="5" customWidth="1"/>
    <col min="12040" max="12040" width="7" style="5" customWidth="1"/>
    <col min="12041" max="12041" width="12.28515625" style="5" customWidth="1"/>
    <col min="12042" max="12042" width="10.7109375" style="5" customWidth="1"/>
    <col min="12043" max="12043" width="10.85546875" style="5" customWidth="1"/>
    <col min="12044" max="12044" width="8.85546875" style="5" customWidth="1"/>
    <col min="12045" max="12045" width="13.85546875" style="5" customWidth="1"/>
    <col min="12046" max="12046" width="20.42578125" style="5" customWidth="1"/>
    <col min="12047" max="12047" width="12.28515625" style="5" customWidth="1"/>
    <col min="12048" max="12048" width="19.28515625" style="5" customWidth="1"/>
    <col min="12049" max="12049" width="11.85546875" style="5" customWidth="1"/>
    <col min="12050" max="12050" width="9.140625" style="5" customWidth="1"/>
    <col min="12051" max="12051" width="13.42578125" style="5" customWidth="1"/>
    <col min="12052" max="12052" width="15.28515625" style="5" customWidth="1"/>
    <col min="12053" max="12053" width="15.42578125" style="5" customWidth="1"/>
    <col min="12054" max="12055" width="14.42578125" style="5" customWidth="1"/>
    <col min="12056" max="12056" width="5" style="5" customWidth="1"/>
    <col min="12057" max="12059" width="15.140625" style="5" customWidth="1"/>
    <col min="12060" max="12060" width="4.28515625" style="5" customWidth="1"/>
    <col min="12061" max="12061" width="16" style="5" customWidth="1"/>
    <col min="12062" max="12062" width="17.140625" style="5" customWidth="1"/>
    <col min="12063" max="12063" width="18.28515625" style="5" customWidth="1"/>
    <col min="12064" max="12064" width="4.85546875" style="5" customWidth="1"/>
    <col min="12065" max="12065" width="16" style="5" customWidth="1"/>
    <col min="12066" max="12066" width="17.140625" style="5" customWidth="1"/>
    <col min="12067" max="12067" width="18.28515625" style="5" customWidth="1"/>
    <col min="12068" max="12068" width="13.7109375" style="5" customWidth="1"/>
    <col min="12069" max="12069" width="16" style="5" customWidth="1"/>
    <col min="12070" max="12070" width="17.140625" style="5" customWidth="1"/>
    <col min="12071" max="12071" width="18.28515625" style="5" customWidth="1"/>
    <col min="12072" max="12072" width="13.7109375" style="5" customWidth="1"/>
    <col min="12073" max="12073" width="16" style="5" customWidth="1"/>
    <col min="12074" max="12074" width="17.140625" style="5" customWidth="1"/>
    <col min="12075" max="12075" width="18.28515625" style="5" customWidth="1"/>
    <col min="12076" max="12076" width="13.7109375" style="5" customWidth="1"/>
    <col min="12077" max="12077" width="16" style="5" customWidth="1"/>
    <col min="12078" max="12078" width="17.140625" style="5" customWidth="1"/>
    <col min="12079" max="12082" width="18.28515625" style="5" customWidth="1"/>
    <col min="12083" max="12083" width="15" style="5" customWidth="1"/>
    <col min="12084" max="12084" width="15.7109375" style="5" customWidth="1"/>
    <col min="12085" max="12085" width="49" style="5" customWidth="1"/>
    <col min="12086" max="12086" width="19.42578125" style="5" customWidth="1"/>
    <col min="12087" max="12087" width="14.5703125" style="5" customWidth="1"/>
    <col min="12088" max="12088" width="12.28515625" style="5" customWidth="1"/>
    <col min="12089" max="12089" width="14.5703125" style="5" customWidth="1"/>
    <col min="12090" max="12090" width="11.7109375" style="5" customWidth="1"/>
    <col min="12091" max="12091" width="14" style="5" customWidth="1"/>
    <col min="12092" max="12092" width="20.5703125" style="5" customWidth="1"/>
    <col min="12093" max="12093" width="11.7109375" style="5" customWidth="1"/>
    <col min="12094" max="12094" width="10.85546875" style="5" customWidth="1"/>
    <col min="12095" max="12288" width="9.140625" style="5"/>
    <col min="12289" max="12289" width="7.42578125" style="5" customWidth="1"/>
    <col min="12290" max="12290" width="20.28515625" style="5" customWidth="1"/>
    <col min="12291" max="12291" width="24.7109375" style="5" customWidth="1"/>
    <col min="12292" max="12292" width="35.7109375" style="5" customWidth="1"/>
    <col min="12293" max="12293" width="5" style="5" customWidth="1"/>
    <col min="12294" max="12294" width="12.85546875" style="5" customWidth="1"/>
    <col min="12295" max="12295" width="10.7109375" style="5" customWidth="1"/>
    <col min="12296" max="12296" width="7" style="5" customWidth="1"/>
    <col min="12297" max="12297" width="12.28515625" style="5" customWidth="1"/>
    <col min="12298" max="12298" width="10.7109375" style="5" customWidth="1"/>
    <col min="12299" max="12299" width="10.85546875" style="5" customWidth="1"/>
    <col min="12300" max="12300" width="8.85546875" style="5" customWidth="1"/>
    <col min="12301" max="12301" width="13.85546875" style="5" customWidth="1"/>
    <col min="12302" max="12302" width="20.42578125" style="5" customWidth="1"/>
    <col min="12303" max="12303" width="12.28515625" style="5" customWidth="1"/>
    <col min="12304" max="12304" width="19.28515625" style="5" customWidth="1"/>
    <col min="12305" max="12305" width="11.85546875" style="5" customWidth="1"/>
    <col min="12306" max="12306" width="9.140625" style="5" customWidth="1"/>
    <col min="12307" max="12307" width="13.42578125" style="5" customWidth="1"/>
    <col min="12308" max="12308" width="15.28515625" style="5" customWidth="1"/>
    <col min="12309" max="12309" width="15.42578125" style="5" customWidth="1"/>
    <col min="12310" max="12311" width="14.42578125" style="5" customWidth="1"/>
    <col min="12312" max="12312" width="5" style="5" customWidth="1"/>
    <col min="12313" max="12315" width="15.140625" style="5" customWidth="1"/>
    <col min="12316" max="12316" width="4.28515625" style="5" customWidth="1"/>
    <col min="12317" max="12317" width="16" style="5" customWidth="1"/>
    <col min="12318" max="12318" width="17.140625" style="5" customWidth="1"/>
    <col min="12319" max="12319" width="18.28515625" style="5" customWidth="1"/>
    <col min="12320" max="12320" width="4.85546875" style="5" customWidth="1"/>
    <col min="12321" max="12321" width="16" style="5" customWidth="1"/>
    <col min="12322" max="12322" width="17.140625" style="5" customWidth="1"/>
    <col min="12323" max="12323" width="18.28515625" style="5" customWidth="1"/>
    <col min="12324" max="12324" width="13.7109375" style="5" customWidth="1"/>
    <col min="12325" max="12325" width="16" style="5" customWidth="1"/>
    <col min="12326" max="12326" width="17.140625" style="5" customWidth="1"/>
    <col min="12327" max="12327" width="18.28515625" style="5" customWidth="1"/>
    <col min="12328" max="12328" width="13.7109375" style="5" customWidth="1"/>
    <col min="12329" max="12329" width="16" style="5" customWidth="1"/>
    <col min="12330" max="12330" width="17.140625" style="5" customWidth="1"/>
    <col min="12331" max="12331" width="18.28515625" style="5" customWidth="1"/>
    <col min="12332" max="12332" width="13.7109375" style="5" customWidth="1"/>
    <col min="12333" max="12333" width="16" style="5" customWidth="1"/>
    <col min="12334" max="12334" width="17.140625" style="5" customWidth="1"/>
    <col min="12335" max="12338" width="18.28515625" style="5" customWidth="1"/>
    <col min="12339" max="12339" width="15" style="5" customWidth="1"/>
    <col min="12340" max="12340" width="15.7109375" style="5" customWidth="1"/>
    <col min="12341" max="12341" width="49" style="5" customWidth="1"/>
    <col min="12342" max="12342" width="19.42578125" style="5" customWidth="1"/>
    <col min="12343" max="12343" width="14.5703125" style="5" customWidth="1"/>
    <col min="12344" max="12344" width="12.28515625" style="5" customWidth="1"/>
    <col min="12345" max="12345" width="14.5703125" style="5" customWidth="1"/>
    <col min="12346" max="12346" width="11.7109375" style="5" customWidth="1"/>
    <col min="12347" max="12347" width="14" style="5" customWidth="1"/>
    <col min="12348" max="12348" width="20.5703125" style="5" customWidth="1"/>
    <col min="12349" max="12349" width="11.7109375" style="5" customWidth="1"/>
    <col min="12350" max="12350" width="10.85546875" style="5" customWidth="1"/>
    <col min="12351" max="12544" width="9.140625" style="5"/>
    <col min="12545" max="12545" width="7.42578125" style="5" customWidth="1"/>
    <col min="12546" max="12546" width="20.28515625" style="5" customWidth="1"/>
    <col min="12547" max="12547" width="24.7109375" style="5" customWidth="1"/>
    <col min="12548" max="12548" width="35.7109375" style="5" customWidth="1"/>
    <col min="12549" max="12549" width="5" style="5" customWidth="1"/>
    <col min="12550" max="12550" width="12.85546875" style="5" customWidth="1"/>
    <col min="12551" max="12551" width="10.7109375" style="5" customWidth="1"/>
    <col min="12552" max="12552" width="7" style="5" customWidth="1"/>
    <col min="12553" max="12553" width="12.28515625" style="5" customWidth="1"/>
    <col min="12554" max="12554" width="10.7109375" style="5" customWidth="1"/>
    <col min="12555" max="12555" width="10.85546875" style="5" customWidth="1"/>
    <col min="12556" max="12556" width="8.85546875" style="5" customWidth="1"/>
    <col min="12557" max="12557" width="13.85546875" style="5" customWidth="1"/>
    <col min="12558" max="12558" width="20.42578125" style="5" customWidth="1"/>
    <col min="12559" max="12559" width="12.28515625" style="5" customWidth="1"/>
    <col min="12560" max="12560" width="19.28515625" style="5" customWidth="1"/>
    <col min="12561" max="12561" width="11.85546875" style="5" customWidth="1"/>
    <col min="12562" max="12562" width="9.140625" style="5" customWidth="1"/>
    <col min="12563" max="12563" width="13.42578125" style="5" customWidth="1"/>
    <col min="12564" max="12564" width="15.28515625" style="5" customWidth="1"/>
    <col min="12565" max="12565" width="15.42578125" style="5" customWidth="1"/>
    <col min="12566" max="12567" width="14.42578125" style="5" customWidth="1"/>
    <col min="12568" max="12568" width="5" style="5" customWidth="1"/>
    <col min="12569" max="12571" width="15.140625" style="5" customWidth="1"/>
    <col min="12572" max="12572" width="4.28515625" style="5" customWidth="1"/>
    <col min="12573" max="12573" width="16" style="5" customWidth="1"/>
    <col min="12574" max="12574" width="17.140625" style="5" customWidth="1"/>
    <col min="12575" max="12575" width="18.28515625" style="5" customWidth="1"/>
    <col min="12576" max="12576" width="4.85546875" style="5" customWidth="1"/>
    <col min="12577" max="12577" width="16" style="5" customWidth="1"/>
    <col min="12578" max="12578" width="17.140625" style="5" customWidth="1"/>
    <col min="12579" max="12579" width="18.28515625" style="5" customWidth="1"/>
    <col min="12580" max="12580" width="13.7109375" style="5" customWidth="1"/>
    <col min="12581" max="12581" width="16" style="5" customWidth="1"/>
    <col min="12582" max="12582" width="17.140625" style="5" customWidth="1"/>
    <col min="12583" max="12583" width="18.28515625" style="5" customWidth="1"/>
    <col min="12584" max="12584" width="13.7109375" style="5" customWidth="1"/>
    <col min="12585" max="12585" width="16" style="5" customWidth="1"/>
    <col min="12586" max="12586" width="17.140625" style="5" customWidth="1"/>
    <col min="12587" max="12587" width="18.28515625" style="5" customWidth="1"/>
    <col min="12588" max="12588" width="13.7109375" style="5" customWidth="1"/>
    <col min="12589" max="12589" width="16" style="5" customWidth="1"/>
    <col min="12590" max="12590" width="17.140625" style="5" customWidth="1"/>
    <col min="12591" max="12594" width="18.28515625" style="5" customWidth="1"/>
    <col min="12595" max="12595" width="15" style="5" customWidth="1"/>
    <col min="12596" max="12596" width="15.7109375" style="5" customWidth="1"/>
    <col min="12597" max="12597" width="49" style="5" customWidth="1"/>
    <col min="12598" max="12598" width="19.42578125" style="5" customWidth="1"/>
    <col min="12599" max="12599" width="14.5703125" style="5" customWidth="1"/>
    <col min="12600" max="12600" width="12.28515625" style="5" customWidth="1"/>
    <col min="12601" max="12601" width="14.5703125" style="5" customWidth="1"/>
    <col min="12602" max="12602" width="11.7109375" style="5" customWidth="1"/>
    <col min="12603" max="12603" width="14" style="5" customWidth="1"/>
    <col min="12604" max="12604" width="20.5703125" style="5" customWidth="1"/>
    <col min="12605" max="12605" width="11.7109375" style="5" customWidth="1"/>
    <col min="12606" max="12606" width="10.85546875" style="5" customWidth="1"/>
    <col min="12607" max="12800" width="9.140625" style="5"/>
    <col min="12801" max="12801" width="7.42578125" style="5" customWidth="1"/>
    <col min="12802" max="12802" width="20.28515625" style="5" customWidth="1"/>
    <col min="12803" max="12803" width="24.7109375" style="5" customWidth="1"/>
    <col min="12804" max="12804" width="35.7109375" style="5" customWidth="1"/>
    <col min="12805" max="12805" width="5" style="5" customWidth="1"/>
    <col min="12806" max="12806" width="12.85546875" style="5" customWidth="1"/>
    <col min="12807" max="12807" width="10.7109375" style="5" customWidth="1"/>
    <col min="12808" max="12808" width="7" style="5" customWidth="1"/>
    <col min="12809" max="12809" width="12.28515625" style="5" customWidth="1"/>
    <col min="12810" max="12810" width="10.7109375" style="5" customWidth="1"/>
    <col min="12811" max="12811" width="10.85546875" style="5" customWidth="1"/>
    <col min="12812" max="12812" width="8.85546875" style="5" customWidth="1"/>
    <col min="12813" max="12813" width="13.85546875" style="5" customWidth="1"/>
    <col min="12814" max="12814" width="20.42578125" style="5" customWidth="1"/>
    <col min="12815" max="12815" width="12.28515625" style="5" customWidth="1"/>
    <col min="12816" max="12816" width="19.28515625" style="5" customWidth="1"/>
    <col min="12817" max="12817" width="11.85546875" style="5" customWidth="1"/>
    <col min="12818" max="12818" width="9.140625" style="5" customWidth="1"/>
    <col min="12819" max="12819" width="13.42578125" style="5" customWidth="1"/>
    <col min="12820" max="12820" width="15.28515625" style="5" customWidth="1"/>
    <col min="12821" max="12821" width="15.42578125" style="5" customWidth="1"/>
    <col min="12822" max="12823" width="14.42578125" style="5" customWidth="1"/>
    <col min="12824" max="12824" width="5" style="5" customWidth="1"/>
    <col min="12825" max="12827" width="15.140625" style="5" customWidth="1"/>
    <col min="12828" max="12828" width="4.28515625" style="5" customWidth="1"/>
    <col min="12829" max="12829" width="16" style="5" customWidth="1"/>
    <col min="12830" max="12830" width="17.140625" style="5" customWidth="1"/>
    <col min="12831" max="12831" width="18.28515625" style="5" customWidth="1"/>
    <col min="12832" max="12832" width="4.85546875" style="5" customWidth="1"/>
    <col min="12833" max="12833" width="16" style="5" customWidth="1"/>
    <col min="12834" max="12834" width="17.140625" style="5" customWidth="1"/>
    <col min="12835" max="12835" width="18.28515625" style="5" customWidth="1"/>
    <col min="12836" max="12836" width="13.7109375" style="5" customWidth="1"/>
    <col min="12837" max="12837" width="16" style="5" customWidth="1"/>
    <col min="12838" max="12838" width="17.140625" style="5" customWidth="1"/>
    <col min="12839" max="12839" width="18.28515625" style="5" customWidth="1"/>
    <col min="12840" max="12840" width="13.7109375" style="5" customWidth="1"/>
    <col min="12841" max="12841" width="16" style="5" customWidth="1"/>
    <col min="12842" max="12842" width="17.140625" style="5" customWidth="1"/>
    <col min="12843" max="12843" width="18.28515625" style="5" customWidth="1"/>
    <col min="12844" max="12844" width="13.7109375" style="5" customWidth="1"/>
    <col min="12845" max="12845" width="16" style="5" customWidth="1"/>
    <col min="12846" max="12846" width="17.140625" style="5" customWidth="1"/>
    <col min="12847" max="12850" width="18.28515625" style="5" customWidth="1"/>
    <col min="12851" max="12851" width="15" style="5" customWidth="1"/>
    <col min="12852" max="12852" width="15.7109375" style="5" customWidth="1"/>
    <col min="12853" max="12853" width="49" style="5" customWidth="1"/>
    <col min="12854" max="12854" width="19.42578125" style="5" customWidth="1"/>
    <col min="12855" max="12855" width="14.5703125" style="5" customWidth="1"/>
    <col min="12856" max="12856" width="12.28515625" style="5" customWidth="1"/>
    <col min="12857" max="12857" width="14.5703125" style="5" customWidth="1"/>
    <col min="12858" max="12858" width="11.7109375" style="5" customWidth="1"/>
    <col min="12859" max="12859" width="14" style="5" customWidth="1"/>
    <col min="12860" max="12860" width="20.5703125" style="5" customWidth="1"/>
    <col min="12861" max="12861" width="11.7109375" style="5" customWidth="1"/>
    <col min="12862" max="12862" width="10.85546875" style="5" customWidth="1"/>
    <col min="12863" max="13056" width="9.140625" style="5"/>
    <col min="13057" max="13057" width="7.42578125" style="5" customWidth="1"/>
    <col min="13058" max="13058" width="20.28515625" style="5" customWidth="1"/>
    <col min="13059" max="13059" width="24.7109375" style="5" customWidth="1"/>
    <col min="13060" max="13060" width="35.7109375" style="5" customWidth="1"/>
    <col min="13061" max="13061" width="5" style="5" customWidth="1"/>
    <col min="13062" max="13062" width="12.85546875" style="5" customWidth="1"/>
    <col min="13063" max="13063" width="10.7109375" style="5" customWidth="1"/>
    <col min="13064" max="13064" width="7" style="5" customWidth="1"/>
    <col min="13065" max="13065" width="12.28515625" style="5" customWidth="1"/>
    <col min="13066" max="13066" width="10.7109375" style="5" customWidth="1"/>
    <col min="13067" max="13067" width="10.85546875" style="5" customWidth="1"/>
    <col min="13068" max="13068" width="8.85546875" style="5" customWidth="1"/>
    <col min="13069" max="13069" width="13.85546875" style="5" customWidth="1"/>
    <col min="13070" max="13070" width="20.42578125" style="5" customWidth="1"/>
    <col min="13071" max="13071" width="12.28515625" style="5" customWidth="1"/>
    <col min="13072" max="13072" width="19.28515625" style="5" customWidth="1"/>
    <col min="13073" max="13073" width="11.85546875" style="5" customWidth="1"/>
    <col min="13074" max="13074" width="9.140625" style="5" customWidth="1"/>
    <col min="13075" max="13075" width="13.42578125" style="5" customWidth="1"/>
    <col min="13076" max="13076" width="15.28515625" style="5" customWidth="1"/>
    <col min="13077" max="13077" width="15.42578125" style="5" customWidth="1"/>
    <col min="13078" max="13079" width="14.42578125" style="5" customWidth="1"/>
    <col min="13080" max="13080" width="5" style="5" customWidth="1"/>
    <col min="13081" max="13083" width="15.140625" style="5" customWidth="1"/>
    <col min="13084" max="13084" width="4.28515625" style="5" customWidth="1"/>
    <col min="13085" max="13085" width="16" style="5" customWidth="1"/>
    <col min="13086" max="13086" width="17.140625" style="5" customWidth="1"/>
    <col min="13087" max="13087" width="18.28515625" style="5" customWidth="1"/>
    <col min="13088" max="13088" width="4.85546875" style="5" customWidth="1"/>
    <col min="13089" max="13089" width="16" style="5" customWidth="1"/>
    <col min="13090" max="13090" width="17.140625" style="5" customWidth="1"/>
    <col min="13091" max="13091" width="18.28515625" style="5" customWidth="1"/>
    <col min="13092" max="13092" width="13.7109375" style="5" customWidth="1"/>
    <col min="13093" max="13093" width="16" style="5" customWidth="1"/>
    <col min="13094" max="13094" width="17.140625" style="5" customWidth="1"/>
    <col min="13095" max="13095" width="18.28515625" style="5" customWidth="1"/>
    <col min="13096" max="13096" width="13.7109375" style="5" customWidth="1"/>
    <col min="13097" max="13097" width="16" style="5" customWidth="1"/>
    <col min="13098" max="13098" width="17.140625" style="5" customWidth="1"/>
    <col min="13099" max="13099" width="18.28515625" style="5" customWidth="1"/>
    <col min="13100" max="13100" width="13.7109375" style="5" customWidth="1"/>
    <col min="13101" max="13101" width="16" style="5" customWidth="1"/>
    <col min="13102" max="13102" width="17.140625" style="5" customWidth="1"/>
    <col min="13103" max="13106" width="18.28515625" style="5" customWidth="1"/>
    <col min="13107" max="13107" width="15" style="5" customWidth="1"/>
    <col min="13108" max="13108" width="15.7109375" style="5" customWidth="1"/>
    <col min="13109" max="13109" width="49" style="5" customWidth="1"/>
    <col min="13110" max="13110" width="19.42578125" style="5" customWidth="1"/>
    <col min="13111" max="13111" width="14.5703125" style="5" customWidth="1"/>
    <col min="13112" max="13112" width="12.28515625" style="5" customWidth="1"/>
    <col min="13113" max="13113" width="14.5703125" style="5" customWidth="1"/>
    <col min="13114" max="13114" width="11.7109375" style="5" customWidth="1"/>
    <col min="13115" max="13115" width="14" style="5" customWidth="1"/>
    <col min="13116" max="13116" width="20.5703125" style="5" customWidth="1"/>
    <col min="13117" max="13117" width="11.7109375" style="5" customWidth="1"/>
    <col min="13118" max="13118" width="10.85546875" style="5" customWidth="1"/>
    <col min="13119" max="13312" width="9.140625" style="5"/>
    <col min="13313" max="13313" width="7.42578125" style="5" customWidth="1"/>
    <col min="13314" max="13314" width="20.28515625" style="5" customWidth="1"/>
    <col min="13315" max="13315" width="24.7109375" style="5" customWidth="1"/>
    <col min="13316" max="13316" width="35.7109375" style="5" customWidth="1"/>
    <col min="13317" max="13317" width="5" style="5" customWidth="1"/>
    <col min="13318" max="13318" width="12.85546875" style="5" customWidth="1"/>
    <col min="13319" max="13319" width="10.7109375" style="5" customWidth="1"/>
    <col min="13320" max="13320" width="7" style="5" customWidth="1"/>
    <col min="13321" max="13321" width="12.28515625" style="5" customWidth="1"/>
    <col min="13322" max="13322" width="10.7109375" style="5" customWidth="1"/>
    <col min="13323" max="13323" width="10.85546875" style="5" customWidth="1"/>
    <col min="13324" max="13324" width="8.85546875" style="5" customWidth="1"/>
    <col min="13325" max="13325" width="13.85546875" style="5" customWidth="1"/>
    <col min="13326" max="13326" width="20.42578125" style="5" customWidth="1"/>
    <col min="13327" max="13327" width="12.28515625" style="5" customWidth="1"/>
    <col min="13328" max="13328" width="19.28515625" style="5" customWidth="1"/>
    <col min="13329" max="13329" width="11.85546875" style="5" customWidth="1"/>
    <col min="13330" max="13330" width="9.140625" style="5" customWidth="1"/>
    <col min="13331" max="13331" width="13.42578125" style="5" customWidth="1"/>
    <col min="13332" max="13332" width="15.28515625" style="5" customWidth="1"/>
    <col min="13333" max="13333" width="15.42578125" style="5" customWidth="1"/>
    <col min="13334" max="13335" width="14.42578125" style="5" customWidth="1"/>
    <col min="13336" max="13336" width="5" style="5" customWidth="1"/>
    <col min="13337" max="13339" width="15.140625" style="5" customWidth="1"/>
    <col min="13340" max="13340" width="4.28515625" style="5" customWidth="1"/>
    <col min="13341" max="13341" width="16" style="5" customWidth="1"/>
    <col min="13342" max="13342" width="17.140625" style="5" customWidth="1"/>
    <col min="13343" max="13343" width="18.28515625" style="5" customWidth="1"/>
    <col min="13344" max="13344" width="4.85546875" style="5" customWidth="1"/>
    <col min="13345" max="13345" width="16" style="5" customWidth="1"/>
    <col min="13346" max="13346" width="17.140625" style="5" customWidth="1"/>
    <col min="13347" max="13347" width="18.28515625" style="5" customWidth="1"/>
    <col min="13348" max="13348" width="13.7109375" style="5" customWidth="1"/>
    <col min="13349" max="13349" width="16" style="5" customWidth="1"/>
    <col min="13350" max="13350" width="17.140625" style="5" customWidth="1"/>
    <col min="13351" max="13351" width="18.28515625" style="5" customWidth="1"/>
    <col min="13352" max="13352" width="13.7109375" style="5" customWidth="1"/>
    <col min="13353" max="13353" width="16" style="5" customWidth="1"/>
    <col min="13354" max="13354" width="17.140625" style="5" customWidth="1"/>
    <col min="13355" max="13355" width="18.28515625" style="5" customWidth="1"/>
    <col min="13356" max="13356" width="13.7109375" style="5" customWidth="1"/>
    <col min="13357" max="13357" width="16" style="5" customWidth="1"/>
    <col min="13358" max="13358" width="17.140625" style="5" customWidth="1"/>
    <col min="13359" max="13362" width="18.28515625" style="5" customWidth="1"/>
    <col min="13363" max="13363" width="15" style="5" customWidth="1"/>
    <col min="13364" max="13364" width="15.7109375" style="5" customWidth="1"/>
    <col min="13365" max="13365" width="49" style="5" customWidth="1"/>
    <col min="13366" max="13366" width="19.42578125" style="5" customWidth="1"/>
    <col min="13367" max="13367" width="14.5703125" style="5" customWidth="1"/>
    <col min="13368" max="13368" width="12.28515625" style="5" customWidth="1"/>
    <col min="13369" max="13369" width="14.5703125" style="5" customWidth="1"/>
    <col min="13370" max="13370" width="11.7109375" style="5" customWidth="1"/>
    <col min="13371" max="13371" width="14" style="5" customWidth="1"/>
    <col min="13372" max="13372" width="20.5703125" style="5" customWidth="1"/>
    <col min="13373" max="13373" width="11.7109375" style="5" customWidth="1"/>
    <col min="13374" max="13374" width="10.85546875" style="5" customWidth="1"/>
    <col min="13375" max="13568" width="9.140625" style="5"/>
    <col min="13569" max="13569" width="7.42578125" style="5" customWidth="1"/>
    <col min="13570" max="13570" width="20.28515625" style="5" customWidth="1"/>
    <col min="13571" max="13571" width="24.7109375" style="5" customWidth="1"/>
    <col min="13572" max="13572" width="35.7109375" style="5" customWidth="1"/>
    <col min="13573" max="13573" width="5" style="5" customWidth="1"/>
    <col min="13574" max="13574" width="12.85546875" style="5" customWidth="1"/>
    <col min="13575" max="13575" width="10.7109375" style="5" customWidth="1"/>
    <col min="13576" max="13576" width="7" style="5" customWidth="1"/>
    <col min="13577" max="13577" width="12.28515625" style="5" customWidth="1"/>
    <col min="13578" max="13578" width="10.7109375" style="5" customWidth="1"/>
    <col min="13579" max="13579" width="10.85546875" style="5" customWidth="1"/>
    <col min="13580" max="13580" width="8.85546875" style="5" customWidth="1"/>
    <col min="13581" max="13581" width="13.85546875" style="5" customWidth="1"/>
    <col min="13582" max="13582" width="20.42578125" style="5" customWidth="1"/>
    <col min="13583" max="13583" width="12.28515625" style="5" customWidth="1"/>
    <col min="13584" max="13584" width="19.28515625" style="5" customWidth="1"/>
    <col min="13585" max="13585" width="11.85546875" style="5" customWidth="1"/>
    <col min="13586" max="13586" width="9.140625" style="5" customWidth="1"/>
    <col min="13587" max="13587" width="13.42578125" style="5" customWidth="1"/>
    <col min="13588" max="13588" width="15.28515625" style="5" customWidth="1"/>
    <col min="13589" max="13589" width="15.42578125" style="5" customWidth="1"/>
    <col min="13590" max="13591" width="14.42578125" style="5" customWidth="1"/>
    <col min="13592" max="13592" width="5" style="5" customWidth="1"/>
    <col min="13593" max="13595" width="15.140625" style="5" customWidth="1"/>
    <col min="13596" max="13596" width="4.28515625" style="5" customWidth="1"/>
    <col min="13597" max="13597" width="16" style="5" customWidth="1"/>
    <col min="13598" max="13598" width="17.140625" style="5" customWidth="1"/>
    <col min="13599" max="13599" width="18.28515625" style="5" customWidth="1"/>
    <col min="13600" max="13600" width="4.85546875" style="5" customWidth="1"/>
    <col min="13601" max="13601" width="16" style="5" customWidth="1"/>
    <col min="13602" max="13602" width="17.140625" style="5" customWidth="1"/>
    <col min="13603" max="13603" width="18.28515625" style="5" customWidth="1"/>
    <col min="13604" max="13604" width="13.7109375" style="5" customWidth="1"/>
    <col min="13605" max="13605" width="16" style="5" customWidth="1"/>
    <col min="13606" max="13606" width="17.140625" style="5" customWidth="1"/>
    <col min="13607" max="13607" width="18.28515625" style="5" customWidth="1"/>
    <col min="13608" max="13608" width="13.7109375" style="5" customWidth="1"/>
    <col min="13609" max="13609" width="16" style="5" customWidth="1"/>
    <col min="13610" max="13610" width="17.140625" style="5" customWidth="1"/>
    <col min="13611" max="13611" width="18.28515625" style="5" customWidth="1"/>
    <col min="13612" max="13612" width="13.7109375" style="5" customWidth="1"/>
    <col min="13613" max="13613" width="16" style="5" customWidth="1"/>
    <col min="13614" max="13614" width="17.140625" style="5" customWidth="1"/>
    <col min="13615" max="13618" width="18.28515625" style="5" customWidth="1"/>
    <col min="13619" max="13619" width="15" style="5" customWidth="1"/>
    <col min="13620" max="13620" width="15.7109375" style="5" customWidth="1"/>
    <col min="13621" max="13621" width="49" style="5" customWidth="1"/>
    <col min="13622" max="13622" width="19.42578125" style="5" customWidth="1"/>
    <col min="13623" max="13623" width="14.5703125" style="5" customWidth="1"/>
    <col min="13624" max="13624" width="12.28515625" style="5" customWidth="1"/>
    <col min="13625" max="13625" width="14.5703125" style="5" customWidth="1"/>
    <col min="13626" max="13626" width="11.7109375" style="5" customWidth="1"/>
    <col min="13627" max="13627" width="14" style="5" customWidth="1"/>
    <col min="13628" max="13628" width="20.5703125" style="5" customWidth="1"/>
    <col min="13629" max="13629" width="11.7109375" style="5" customWidth="1"/>
    <col min="13630" max="13630" width="10.85546875" style="5" customWidth="1"/>
    <col min="13631" max="13824" width="9.140625" style="5"/>
    <col min="13825" max="13825" width="7.42578125" style="5" customWidth="1"/>
    <col min="13826" max="13826" width="20.28515625" style="5" customWidth="1"/>
    <col min="13827" max="13827" width="24.7109375" style="5" customWidth="1"/>
    <col min="13828" max="13828" width="35.7109375" style="5" customWidth="1"/>
    <col min="13829" max="13829" width="5" style="5" customWidth="1"/>
    <col min="13830" max="13830" width="12.85546875" style="5" customWidth="1"/>
    <col min="13831" max="13831" width="10.7109375" style="5" customWidth="1"/>
    <col min="13832" max="13832" width="7" style="5" customWidth="1"/>
    <col min="13833" max="13833" width="12.28515625" style="5" customWidth="1"/>
    <col min="13834" max="13834" width="10.7109375" style="5" customWidth="1"/>
    <col min="13835" max="13835" width="10.85546875" style="5" customWidth="1"/>
    <col min="13836" max="13836" width="8.85546875" style="5" customWidth="1"/>
    <col min="13837" max="13837" width="13.85546875" style="5" customWidth="1"/>
    <col min="13838" max="13838" width="20.42578125" style="5" customWidth="1"/>
    <col min="13839" max="13839" width="12.28515625" style="5" customWidth="1"/>
    <col min="13840" max="13840" width="19.28515625" style="5" customWidth="1"/>
    <col min="13841" max="13841" width="11.85546875" style="5" customWidth="1"/>
    <col min="13842" max="13842" width="9.140625" style="5" customWidth="1"/>
    <col min="13843" max="13843" width="13.42578125" style="5" customWidth="1"/>
    <col min="13844" max="13844" width="15.28515625" style="5" customWidth="1"/>
    <col min="13845" max="13845" width="15.42578125" style="5" customWidth="1"/>
    <col min="13846" max="13847" width="14.42578125" style="5" customWidth="1"/>
    <col min="13848" max="13848" width="5" style="5" customWidth="1"/>
    <col min="13849" max="13851" width="15.140625" style="5" customWidth="1"/>
    <col min="13852" max="13852" width="4.28515625" style="5" customWidth="1"/>
    <col min="13853" max="13853" width="16" style="5" customWidth="1"/>
    <col min="13854" max="13854" width="17.140625" style="5" customWidth="1"/>
    <col min="13855" max="13855" width="18.28515625" style="5" customWidth="1"/>
    <col min="13856" max="13856" width="4.85546875" style="5" customWidth="1"/>
    <col min="13857" max="13857" width="16" style="5" customWidth="1"/>
    <col min="13858" max="13858" width="17.140625" style="5" customWidth="1"/>
    <col min="13859" max="13859" width="18.28515625" style="5" customWidth="1"/>
    <col min="13860" max="13860" width="13.7109375" style="5" customWidth="1"/>
    <col min="13861" max="13861" width="16" style="5" customWidth="1"/>
    <col min="13862" max="13862" width="17.140625" style="5" customWidth="1"/>
    <col min="13863" max="13863" width="18.28515625" style="5" customWidth="1"/>
    <col min="13864" max="13864" width="13.7109375" style="5" customWidth="1"/>
    <col min="13865" max="13865" width="16" style="5" customWidth="1"/>
    <col min="13866" max="13866" width="17.140625" style="5" customWidth="1"/>
    <col min="13867" max="13867" width="18.28515625" style="5" customWidth="1"/>
    <col min="13868" max="13868" width="13.7109375" style="5" customWidth="1"/>
    <col min="13869" max="13869" width="16" style="5" customWidth="1"/>
    <col min="13870" max="13870" width="17.140625" style="5" customWidth="1"/>
    <col min="13871" max="13874" width="18.28515625" style="5" customWidth="1"/>
    <col min="13875" max="13875" width="15" style="5" customWidth="1"/>
    <col min="13876" max="13876" width="15.7109375" style="5" customWidth="1"/>
    <col min="13877" max="13877" width="49" style="5" customWidth="1"/>
    <col min="13878" max="13878" width="19.42578125" style="5" customWidth="1"/>
    <col min="13879" max="13879" width="14.5703125" style="5" customWidth="1"/>
    <col min="13880" max="13880" width="12.28515625" style="5" customWidth="1"/>
    <col min="13881" max="13881" width="14.5703125" style="5" customWidth="1"/>
    <col min="13882" max="13882" width="11.7109375" style="5" customWidth="1"/>
    <col min="13883" max="13883" width="14" style="5" customWidth="1"/>
    <col min="13884" max="13884" width="20.5703125" style="5" customWidth="1"/>
    <col min="13885" max="13885" width="11.7109375" style="5" customWidth="1"/>
    <col min="13886" max="13886" width="10.85546875" style="5" customWidth="1"/>
    <col min="13887" max="14080" width="9.140625" style="5"/>
    <col min="14081" max="14081" width="7.42578125" style="5" customWidth="1"/>
    <col min="14082" max="14082" width="20.28515625" style="5" customWidth="1"/>
    <col min="14083" max="14083" width="24.7109375" style="5" customWidth="1"/>
    <col min="14084" max="14084" width="35.7109375" style="5" customWidth="1"/>
    <col min="14085" max="14085" width="5" style="5" customWidth="1"/>
    <col min="14086" max="14086" width="12.85546875" style="5" customWidth="1"/>
    <col min="14087" max="14087" width="10.7109375" style="5" customWidth="1"/>
    <col min="14088" max="14088" width="7" style="5" customWidth="1"/>
    <col min="14089" max="14089" width="12.28515625" style="5" customWidth="1"/>
    <col min="14090" max="14090" width="10.7109375" style="5" customWidth="1"/>
    <col min="14091" max="14091" width="10.85546875" style="5" customWidth="1"/>
    <col min="14092" max="14092" width="8.85546875" style="5" customWidth="1"/>
    <col min="14093" max="14093" width="13.85546875" style="5" customWidth="1"/>
    <col min="14094" max="14094" width="20.42578125" style="5" customWidth="1"/>
    <col min="14095" max="14095" width="12.28515625" style="5" customWidth="1"/>
    <col min="14096" max="14096" width="19.28515625" style="5" customWidth="1"/>
    <col min="14097" max="14097" width="11.85546875" style="5" customWidth="1"/>
    <col min="14098" max="14098" width="9.140625" style="5" customWidth="1"/>
    <col min="14099" max="14099" width="13.42578125" style="5" customWidth="1"/>
    <col min="14100" max="14100" width="15.28515625" style="5" customWidth="1"/>
    <col min="14101" max="14101" width="15.42578125" style="5" customWidth="1"/>
    <col min="14102" max="14103" width="14.42578125" style="5" customWidth="1"/>
    <col min="14104" max="14104" width="5" style="5" customWidth="1"/>
    <col min="14105" max="14107" width="15.140625" style="5" customWidth="1"/>
    <col min="14108" max="14108" width="4.28515625" style="5" customWidth="1"/>
    <col min="14109" max="14109" width="16" style="5" customWidth="1"/>
    <col min="14110" max="14110" width="17.140625" style="5" customWidth="1"/>
    <col min="14111" max="14111" width="18.28515625" style="5" customWidth="1"/>
    <col min="14112" max="14112" width="4.85546875" style="5" customWidth="1"/>
    <col min="14113" max="14113" width="16" style="5" customWidth="1"/>
    <col min="14114" max="14114" width="17.140625" style="5" customWidth="1"/>
    <col min="14115" max="14115" width="18.28515625" style="5" customWidth="1"/>
    <col min="14116" max="14116" width="13.7109375" style="5" customWidth="1"/>
    <col min="14117" max="14117" width="16" style="5" customWidth="1"/>
    <col min="14118" max="14118" width="17.140625" style="5" customWidth="1"/>
    <col min="14119" max="14119" width="18.28515625" style="5" customWidth="1"/>
    <col min="14120" max="14120" width="13.7109375" style="5" customWidth="1"/>
    <col min="14121" max="14121" width="16" style="5" customWidth="1"/>
    <col min="14122" max="14122" width="17.140625" style="5" customWidth="1"/>
    <col min="14123" max="14123" width="18.28515625" style="5" customWidth="1"/>
    <col min="14124" max="14124" width="13.7109375" style="5" customWidth="1"/>
    <col min="14125" max="14125" width="16" style="5" customWidth="1"/>
    <col min="14126" max="14126" width="17.140625" style="5" customWidth="1"/>
    <col min="14127" max="14130" width="18.28515625" style="5" customWidth="1"/>
    <col min="14131" max="14131" width="15" style="5" customWidth="1"/>
    <col min="14132" max="14132" width="15.7109375" style="5" customWidth="1"/>
    <col min="14133" max="14133" width="49" style="5" customWidth="1"/>
    <col min="14134" max="14134" width="19.42578125" style="5" customWidth="1"/>
    <col min="14135" max="14135" width="14.5703125" style="5" customWidth="1"/>
    <col min="14136" max="14136" width="12.28515625" style="5" customWidth="1"/>
    <col min="14137" max="14137" width="14.5703125" style="5" customWidth="1"/>
    <col min="14138" max="14138" width="11.7109375" style="5" customWidth="1"/>
    <col min="14139" max="14139" width="14" style="5" customWidth="1"/>
    <col min="14140" max="14140" width="20.5703125" style="5" customWidth="1"/>
    <col min="14141" max="14141" width="11.7109375" style="5" customWidth="1"/>
    <col min="14142" max="14142" width="10.85546875" style="5" customWidth="1"/>
    <col min="14143" max="14336" width="9.140625" style="5"/>
    <col min="14337" max="14337" width="7.42578125" style="5" customWidth="1"/>
    <col min="14338" max="14338" width="20.28515625" style="5" customWidth="1"/>
    <col min="14339" max="14339" width="24.7109375" style="5" customWidth="1"/>
    <col min="14340" max="14340" width="35.7109375" style="5" customWidth="1"/>
    <col min="14341" max="14341" width="5" style="5" customWidth="1"/>
    <col min="14342" max="14342" width="12.85546875" style="5" customWidth="1"/>
    <col min="14343" max="14343" width="10.7109375" style="5" customWidth="1"/>
    <col min="14344" max="14344" width="7" style="5" customWidth="1"/>
    <col min="14345" max="14345" width="12.28515625" style="5" customWidth="1"/>
    <col min="14346" max="14346" width="10.7109375" style="5" customWidth="1"/>
    <col min="14347" max="14347" width="10.85546875" style="5" customWidth="1"/>
    <col min="14348" max="14348" width="8.85546875" style="5" customWidth="1"/>
    <col min="14349" max="14349" width="13.85546875" style="5" customWidth="1"/>
    <col min="14350" max="14350" width="20.42578125" style="5" customWidth="1"/>
    <col min="14351" max="14351" width="12.28515625" style="5" customWidth="1"/>
    <col min="14352" max="14352" width="19.28515625" style="5" customWidth="1"/>
    <col min="14353" max="14353" width="11.85546875" style="5" customWidth="1"/>
    <col min="14354" max="14354" width="9.140625" style="5" customWidth="1"/>
    <col min="14355" max="14355" width="13.42578125" style="5" customWidth="1"/>
    <col min="14356" max="14356" width="15.28515625" style="5" customWidth="1"/>
    <col min="14357" max="14357" width="15.42578125" style="5" customWidth="1"/>
    <col min="14358" max="14359" width="14.42578125" style="5" customWidth="1"/>
    <col min="14360" max="14360" width="5" style="5" customWidth="1"/>
    <col min="14361" max="14363" width="15.140625" style="5" customWidth="1"/>
    <col min="14364" max="14364" width="4.28515625" style="5" customWidth="1"/>
    <col min="14365" max="14365" width="16" style="5" customWidth="1"/>
    <col min="14366" max="14366" width="17.140625" style="5" customWidth="1"/>
    <col min="14367" max="14367" width="18.28515625" style="5" customWidth="1"/>
    <col min="14368" max="14368" width="4.85546875" style="5" customWidth="1"/>
    <col min="14369" max="14369" width="16" style="5" customWidth="1"/>
    <col min="14370" max="14370" width="17.140625" style="5" customWidth="1"/>
    <col min="14371" max="14371" width="18.28515625" style="5" customWidth="1"/>
    <col min="14372" max="14372" width="13.7109375" style="5" customWidth="1"/>
    <col min="14373" max="14373" width="16" style="5" customWidth="1"/>
    <col min="14374" max="14374" width="17.140625" style="5" customWidth="1"/>
    <col min="14375" max="14375" width="18.28515625" style="5" customWidth="1"/>
    <col min="14376" max="14376" width="13.7109375" style="5" customWidth="1"/>
    <col min="14377" max="14377" width="16" style="5" customWidth="1"/>
    <col min="14378" max="14378" width="17.140625" style="5" customWidth="1"/>
    <col min="14379" max="14379" width="18.28515625" style="5" customWidth="1"/>
    <col min="14380" max="14380" width="13.7109375" style="5" customWidth="1"/>
    <col min="14381" max="14381" width="16" style="5" customWidth="1"/>
    <col min="14382" max="14382" width="17.140625" style="5" customWidth="1"/>
    <col min="14383" max="14386" width="18.28515625" style="5" customWidth="1"/>
    <col min="14387" max="14387" width="15" style="5" customWidth="1"/>
    <col min="14388" max="14388" width="15.7109375" style="5" customWidth="1"/>
    <col min="14389" max="14389" width="49" style="5" customWidth="1"/>
    <col min="14390" max="14390" width="19.42578125" style="5" customWidth="1"/>
    <col min="14391" max="14391" width="14.5703125" style="5" customWidth="1"/>
    <col min="14392" max="14392" width="12.28515625" style="5" customWidth="1"/>
    <col min="14393" max="14393" width="14.5703125" style="5" customWidth="1"/>
    <col min="14394" max="14394" width="11.7109375" style="5" customWidth="1"/>
    <col min="14395" max="14395" width="14" style="5" customWidth="1"/>
    <col min="14396" max="14396" width="20.5703125" style="5" customWidth="1"/>
    <col min="14397" max="14397" width="11.7109375" style="5" customWidth="1"/>
    <col min="14398" max="14398" width="10.85546875" style="5" customWidth="1"/>
    <col min="14399" max="14592" width="9.140625" style="5"/>
    <col min="14593" max="14593" width="7.42578125" style="5" customWidth="1"/>
    <col min="14594" max="14594" width="20.28515625" style="5" customWidth="1"/>
    <col min="14595" max="14595" width="24.7109375" style="5" customWidth="1"/>
    <col min="14596" max="14596" width="35.7109375" style="5" customWidth="1"/>
    <col min="14597" max="14597" width="5" style="5" customWidth="1"/>
    <col min="14598" max="14598" width="12.85546875" style="5" customWidth="1"/>
    <col min="14599" max="14599" width="10.7109375" style="5" customWidth="1"/>
    <col min="14600" max="14600" width="7" style="5" customWidth="1"/>
    <col min="14601" max="14601" width="12.28515625" style="5" customWidth="1"/>
    <col min="14602" max="14602" width="10.7109375" style="5" customWidth="1"/>
    <col min="14603" max="14603" width="10.85546875" style="5" customWidth="1"/>
    <col min="14604" max="14604" width="8.85546875" style="5" customWidth="1"/>
    <col min="14605" max="14605" width="13.85546875" style="5" customWidth="1"/>
    <col min="14606" max="14606" width="20.42578125" style="5" customWidth="1"/>
    <col min="14607" max="14607" width="12.28515625" style="5" customWidth="1"/>
    <col min="14608" max="14608" width="19.28515625" style="5" customWidth="1"/>
    <col min="14609" max="14609" width="11.85546875" style="5" customWidth="1"/>
    <col min="14610" max="14610" width="9.140625" style="5" customWidth="1"/>
    <col min="14611" max="14611" width="13.42578125" style="5" customWidth="1"/>
    <col min="14612" max="14612" width="15.28515625" style="5" customWidth="1"/>
    <col min="14613" max="14613" width="15.42578125" style="5" customWidth="1"/>
    <col min="14614" max="14615" width="14.42578125" style="5" customWidth="1"/>
    <col min="14616" max="14616" width="5" style="5" customWidth="1"/>
    <col min="14617" max="14619" width="15.140625" style="5" customWidth="1"/>
    <col min="14620" max="14620" width="4.28515625" style="5" customWidth="1"/>
    <col min="14621" max="14621" width="16" style="5" customWidth="1"/>
    <col min="14622" max="14622" width="17.140625" style="5" customWidth="1"/>
    <col min="14623" max="14623" width="18.28515625" style="5" customWidth="1"/>
    <col min="14624" max="14624" width="4.85546875" style="5" customWidth="1"/>
    <col min="14625" max="14625" width="16" style="5" customWidth="1"/>
    <col min="14626" max="14626" width="17.140625" style="5" customWidth="1"/>
    <col min="14627" max="14627" width="18.28515625" style="5" customWidth="1"/>
    <col min="14628" max="14628" width="13.7109375" style="5" customWidth="1"/>
    <col min="14629" max="14629" width="16" style="5" customWidth="1"/>
    <col min="14630" max="14630" width="17.140625" style="5" customWidth="1"/>
    <col min="14631" max="14631" width="18.28515625" style="5" customWidth="1"/>
    <col min="14632" max="14632" width="13.7109375" style="5" customWidth="1"/>
    <col min="14633" max="14633" width="16" style="5" customWidth="1"/>
    <col min="14634" max="14634" width="17.140625" style="5" customWidth="1"/>
    <col min="14635" max="14635" width="18.28515625" style="5" customWidth="1"/>
    <col min="14636" max="14636" width="13.7109375" style="5" customWidth="1"/>
    <col min="14637" max="14637" width="16" style="5" customWidth="1"/>
    <col min="14638" max="14638" width="17.140625" style="5" customWidth="1"/>
    <col min="14639" max="14642" width="18.28515625" style="5" customWidth="1"/>
    <col min="14643" max="14643" width="15" style="5" customWidth="1"/>
    <col min="14644" max="14644" width="15.7109375" style="5" customWidth="1"/>
    <col min="14645" max="14645" width="49" style="5" customWidth="1"/>
    <col min="14646" max="14646" width="19.42578125" style="5" customWidth="1"/>
    <col min="14647" max="14647" width="14.5703125" style="5" customWidth="1"/>
    <col min="14648" max="14648" width="12.28515625" style="5" customWidth="1"/>
    <col min="14649" max="14649" width="14.5703125" style="5" customWidth="1"/>
    <col min="14650" max="14650" width="11.7109375" style="5" customWidth="1"/>
    <col min="14651" max="14651" width="14" style="5" customWidth="1"/>
    <col min="14652" max="14652" width="20.5703125" style="5" customWidth="1"/>
    <col min="14653" max="14653" width="11.7109375" style="5" customWidth="1"/>
    <col min="14654" max="14654" width="10.85546875" style="5" customWidth="1"/>
    <col min="14655" max="14848" width="9.140625" style="5"/>
    <col min="14849" max="14849" width="7.42578125" style="5" customWidth="1"/>
    <col min="14850" max="14850" width="20.28515625" style="5" customWidth="1"/>
    <col min="14851" max="14851" width="24.7109375" style="5" customWidth="1"/>
    <col min="14852" max="14852" width="35.7109375" style="5" customWidth="1"/>
    <col min="14853" max="14853" width="5" style="5" customWidth="1"/>
    <col min="14854" max="14854" width="12.85546875" style="5" customWidth="1"/>
    <col min="14855" max="14855" width="10.7109375" style="5" customWidth="1"/>
    <col min="14856" max="14856" width="7" style="5" customWidth="1"/>
    <col min="14857" max="14857" width="12.28515625" style="5" customWidth="1"/>
    <col min="14858" max="14858" width="10.7109375" style="5" customWidth="1"/>
    <col min="14859" max="14859" width="10.85546875" style="5" customWidth="1"/>
    <col min="14860" max="14860" width="8.85546875" style="5" customWidth="1"/>
    <col min="14861" max="14861" width="13.85546875" style="5" customWidth="1"/>
    <col min="14862" max="14862" width="20.42578125" style="5" customWidth="1"/>
    <col min="14863" max="14863" width="12.28515625" style="5" customWidth="1"/>
    <col min="14864" max="14864" width="19.28515625" style="5" customWidth="1"/>
    <col min="14865" max="14865" width="11.85546875" style="5" customWidth="1"/>
    <col min="14866" max="14866" width="9.140625" style="5" customWidth="1"/>
    <col min="14867" max="14867" width="13.42578125" style="5" customWidth="1"/>
    <col min="14868" max="14868" width="15.28515625" style="5" customWidth="1"/>
    <col min="14869" max="14869" width="15.42578125" style="5" customWidth="1"/>
    <col min="14870" max="14871" width="14.42578125" style="5" customWidth="1"/>
    <col min="14872" max="14872" width="5" style="5" customWidth="1"/>
    <col min="14873" max="14875" width="15.140625" style="5" customWidth="1"/>
    <col min="14876" max="14876" width="4.28515625" style="5" customWidth="1"/>
    <col min="14877" max="14877" width="16" style="5" customWidth="1"/>
    <col min="14878" max="14878" width="17.140625" style="5" customWidth="1"/>
    <col min="14879" max="14879" width="18.28515625" style="5" customWidth="1"/>
    <col min="14880" max="14880" width="4.85546875" style="5" customWidth="1"/>
    <col min="14881" max="14881" width="16" style="5" customWidth="1"/>
    <col min="14882" max="14882" width="17.140625" style="5" customWidth="1"/>
    <col min="14883" max="14883" width="18.28515625" style="5" customWidth="1"/>
    <col min="14884" max="14884" width="13.7109375" style="5" customWidth="1"/>
    <col min="14885" max="14885" width="16" style="5" customWidth="1"/>
    <col min="14886" max="14886" width="17.140625" style="5" customWidth="1"/>
    <col min="14887" max="14887" width="18.28515625" style="5" customWidth="1"/>
    <col min="14888" max="14888" width="13.7109375" style="5" customWidth="1"/>
    <col min="14889" max="14889" width="16" style="5" customWidth="1"/>
    <col min="14890" max="14890" width="17.140625" style="5" customWidth="1"/>
    <col min="14891" max="14891" width="18.28515625" style="5" customWidth="1"/>
    <col min="14892" max="14892" width="13.7109375" style="5" customWidth="1"/>
    <col min="14893" max="14893" width="16" style="5" customWidth="1"/>
    <col min="14894" max="14894" width="17.140625" style="5" customWidth="1"/>
    <col min="14895" max="14898" width="18.28515625" style="5" customWidth="1"/>
    <col min="14899" max="14899" width="15" style="5" customWidth="1"/>
    <col min="14900" max="14900" width="15.7109375" style="5" customWidth="1"/>
    <col min="14901" max="14901" width="49" style="5" customWidth="1"/>
    <col min="14902" max="14902" width="19.42578125" style="5" customWidth="1"/>
    <col min="14903" max="14903" width="14.5703125" style="5" customWidth="1"/>
    <col min="14904" max="14904" width="12.28515625" style="5" customWidth="1"/>
    <col min="14905" max="14905" width="14.5703125" style="5" customWidth="1"/>
    <col min="14906" max="14906" width="11.7109375" style="5" customWidth="1"/>
    <col min="14907" max="14907" width="14" style="5" customWidth="1"/>
    <col min="14908" max="14908" width="20.5703125" style="5" customWidth="1"/>
    <col min="14909" max="14909" width="11.7109375" style="5" customWidth="1"/>
    <col min="14910" max="14910" width="10.85546875" style="5" customWidth="1"/>
    <col min="14911" max="15104" width="9.140625" style="5"/>
    <col min="15105" max="15105" width="7.42578125" style="5" customWidth="1"/>
    <col min="15106" max="15106" width="20.28515625" style="5" customWidth="1"/>
    <col min="15107" max="15107" width="24.7109375" style="5" customWidth="1"/>
    <col min="15108" max="15108" width="35.7109375" style="5" customWidth="1"/>
    <col min="15109" max="15109" width="5" style="5" customWidth="1"/>
    <col min="15110" max="15110" width="12.85546875" style="5" customWidth="1"/>
    <col min="15111" max="15111" width="10.7109375" style="5" customWidth="1"/>
    <col min="15112" max="15112" width="7" style="5" customWidth="1"/>
    <col min="15113" max="15113" width="12.28515625" style="5" customWidth="1"/>
    <col min="15114" max="15114" width="10.7109375" style="5" customWidth="1"/>
    <col min="15115" max="15115" width="10.85546875" style="5" customWidth="1"/>
    <col min="15116" max="15116" width="8.85546875" style="5" customWidth="1"/>
    <col min="15117" max="15117" width="13.85546875" style="5" customWidth="1"/>
    <col min="15118" max="15118" width="20.42578125" style="5" customWidth="1"/>
    <col min="15119" max="15119" width="12.28515625" style="5" customWidth="1"/>
    <col min="15120" max="15120" width="19.28515625" style="5" customWidth="1"/>
    <col min="15121" max="15121" width="11.85546875" style="5" customWidth="1"/>
    <col min="15122" max="15122" width="9.140625" style="5" customWidth="1"/>
    <col min="15123" max="15123" width="13.42578125" style="5" customWidth="1"/>
    <col min="15124" max="15124" width="15.28515625" style="5" customWidth="1"/>
    <col min="15125" max="15125" width="15.42578125" style="5" customWidth="1"/>
    <col min="15126" max="15127" width="14.42578125" style="5" customWidth="1"/>
    <col min="15128" max="15128" width="5" style="5" customWidth="1"/>
    <col min="15129" max="15131" width="15.140625" style="5" customWidth="1"/>
    <col min="15132" max="15132" width="4.28515625" style="5" customWidth="1"/>
    <col min="15133" max="15133" width="16" style="5" customWidth="1"/>
    <col min="15134" max="15134" width="17.140625" style="5" customWidth="1"/>
    <col min="15135" max="15135" width="18.28515625" style="5" customWidth="1"/>
    <col min="15136" max="15136" width="4.85546875" style="5" customWidth="1"/>
    <col min="15137" max="15137" width="16" style="5" customWidth="1"/>
    <col min="15138" max="15138" width="17.140625" style="5" customWidth="1"/>
    <col min="15139" max="15139" width="18.28515625" style="5" customWidth="1"/>
    <col min="15140" max="15140" width="13.7109375" style="5" customWidth="1"/>
    <col min="15141" max="15141" width="16" style="5" customWidth="1"/>
    <col min="15142" max="15142" width="17.140625" style="5" customWidth="1"/>
    <col min="15143" max="15143" width="18.28515625" style="5" customWidth="1"/>
    <col min="15144" max="15144" width="13.7109375" style="5" customWidth="1"/>
    <col min="15145" max="15145" width="16" style="5" customWidth="1"/>
    <col min="15146" max="15146" width="17.140625" style="5" customWidth="1"/>
    <col min="15147" max="15147" width="18.28515625" style="5" customWidth="1"/>
    <col min="15148" max="15148" width="13.7109375" style="5" customWidth="1"/>
    <col min="15149" max="15149" width="16" style="5" customWidth="1"/>
    <col min="15150" max="15150" width="17.140625" style="5" customWidth="1"/>
    <col min="15151" max="15154" width="18.28515625" style="5" customWidth="1"/>
    <col min="15155" max="15155" width="15" style="5" customWidth="1"/>
    <col min="15156" max="15156" width="15.7109375" style="5" customWidth="1"/>
    <col min="15157" max="15157" width="49" style="5" customWidth="1"/>
    <col min="15158" max="15158" width="19.42578125" style="5" customWidth="1"/>
    <col min="15159" max="15159" width="14.5703125" style="5" customWidth="1"/>
    <col min="15160" max="15160" width="12.28515625" style="5" customWidth="1"/>
    <col min="15161" max="15161" width="14.5703125" style="5" customWidth="1"/>
    <col min="15162" max="15162" width="11.7109375" style="5" customWidth="1"/>
    <col min="15163" max="15163" width="14" style="5" customWidth="1"/>
    <col min="15164" max="15164" width="20.5703125" style="5" customWidth="1"/>
    <col min="15165" max="15165" width="11.7109375" style="5" customWidth="1"/>
    <col min="15166" max="15166" width="10.85546875" style="5" customWidth="1"/>
    <col min="15167" max="15360" width="9.140625" style="5"/>
    <col min="15361" max="15361" width="7.42578125" style="5" customWidth="1"/>
    <col min="15362" max="15362" width="20.28515625" style="5" customWidth="1"/>
    <col min="15363" max="15363" width="24.7109375" style="5" customWidth="1"/>
    <col min="15364" max="15364" width="35.7109375" style="5" customWidth="1"/>
    <col min="15365" max="15365" width="5" style="5" customWidth="1"/>
    <col min="15366" max="15366" width="12.85546875" style="5" customWidth="1"/>
    <col min="15367" max="15367" width="10.7109375" style="5" customWidth="1"/>
    <col min="15368" max="15368" width="7" style="5" customWidth="1"/>
    <col min="15369" max="15369" width="12.28515625" style="5" customWidth="1"/>
    <col min="15370" max="15370" width="10.7109375" style="5" customWidth="1"/>
    <col min="15371" max="15371" width="10.85546875" style="5" customWidth="1"/>
    <col min="15372" max="15372" width="8.85546875" style="5" customWidth="1"/>
    <col min="15373" max="15373" width="13.85546875" style="5" customWidth="1"/>
    <col min="15374" max="15374" width="20.42578125" style="5" customWidth="1"/>
    <col min="15375" max="15375" width="12.28515625" style="5" customWidth="1"/>
    <col min="15376" max="15376" width="19.28515625" style="5" customWidth="1"/>
    <col min="15377" max="15377" width="11.85546875" style="5" customWidth="1"/>
    <col min="15378" max="15378" width="9.140625" style="5" customWidth="1"/>
    <col min="15379" max="15379" width="13.42578125" style="5" customWidth="1"/>
    <col min="15380" max="15380" width="15.28515625" style="5" customWidth="1"/>
    <col min="15381" max="15381" width="15.42578125" style="5" customWidth="1"/>
    <col min="15382" max="15383" width="14.42578125" style="5" customWidth="1"/>
    <col min="15384" max="15384" width="5" style="5" customWidth="1"/>
    <col min="15385" max="15387" width="15.140625" style="5" customWidth="1"/>
    <col min="15388" max="15388" width="4.28515625" style="5" customWidth="1"/>
    <col min="15389" max="15389" width="16" style="5" customWidth="1"/>
    <col min="15390" max="15390" width="17.140625" style="5" customWidth="1"/>
    <col min="15391" max="15391" width="18.28515625" style="5" customWidth="1"/>
    <col min="15392" max="15392" width="4.85546875" style="5" customWidth="1"/>
    <col min="15393" max="15393" width="16" style="5" customWidth="1"/>
    <col min="15394" max="15394" width="17.140625" style="5" customWidth="1"/>
    <col min="15395" max="15395" width="18.28515625" style="5" customWidth="1"/>
    <col min="15396" max="15396" width="13.7109375" style="5" customWidth="1"/>
    <col min="15397" max="15397" width="16" style="5" customWidth="1"/>
    <col min="15398" max="15398" width="17.140625" style="5" customWidth="1"/>
    <col min="15399" max="15399" width="18.28515625" style="5" customWidth="1"/>
    <col min="15400" max="15400" width="13.7109375" style="5" customWidth="1"/>
    <col min="15401" max="15401" width="16" style="5" customWidth="1"/>
    <col min="15402" max="15402" width="17.140625" style="5" customWidth="1"/>
    <col min="15403" max="15403" width="18.28515625" style="5" customWidth="1"/>
    <col min="15404" max="15404" width="13.7109375" style="5" customWidth="1"/>
    <col min="15405" max="15405" width="16" style="5" customWidth="1"/>
    <col min="15406" max="15406" width="17.140625" style="5" customWidth="1"/>
    <col min="15407" max="15410" width="18.28515625" style="5" customWidth="1"/>
    <col min="15411" max="15411" width="15" style="5" customWidth="1"/>
    <col min="15412" max="15412" width="15.7109375" style="5" customWidth="1"/>
    <col min="15413" max="15413" width="49" style="5" customWidth="1"/>
    <col min="15414" max="15414" width="19.42578125" style="5" customWidth="1"/>
    <col min="15415" max="15415" width="14.5703125" style="5" customWidth="1"/>
    <col min="15416" max="15416" width="12.28515625" style="5" customWidth="1"/>
    <col min="15417" max="15417" width="14.5703125" style="5" customWidth="1"/>
    <col min="15418" max="15418" width="11.7109375" style="5" customWidth="1"/>
    <col min="15419" max="15419" width="14" style="5" customWidth="1"/>
    <col min="15420" max="15420" width="20.5703125" style="5" customWidth="1"/>
    <col min="15421" max="15421" width="11.7109375" style="5" customWidth="1"/>
    <col min="15422" max="15422" width="10.85546875" style="5" customWidth="1"/>
    <col min="15423" max="15616" width="9.140625" style="5"/>
    <col min="15617" max="15617" width="7.42578125" style="5" customWidth="1"/>
    <col min="15618" max="15618" width="20.28515625" style="5" customWidth="1"/>
    <col min="15619" max="15619" width="24.7109375" style="5" customWidth="1"/>
    <col min="15620" max="15620" width="35.7109375" style="5" customWidth="1"/>
    <col min="15621" max="15621" width="5" style="5" customWidth="1"/>
    <col min="15622" max="15622" width="12.85546875" style="5" customWidth="1"/>
    <col min="15623" max="15623" width="10.7109375" style="5" customWidth="1"/>
    <col min="15624" max="15624" width="7" style="5" customWidth="1"/>
    <col min="15625" max="15625" width="12.28515625" style="5" customWidth="1"/>
    <col min="15626" max="15626" width="10.7109375" style="5" customWidth="1"/>
    <col min="15627" max="15627" width="10.85546875" style="5" customWidth="1"/>
    <col min="15628" max="15628" width="8.85546875" style="5" customWidth="1"/>
    <col min="15629" max="15629" width="13.85546875" style="5" customWidth="1"/>
    <col min="15630" max="15630" width="20.42578125" style="5" customWidth="1"/>
    <col min="15631" max="15631" width="12.28515625" style="5" customWidth="1"/>
    <col min="15632" max="15632" width="19.28515625" style="5" customWidth="1"/>
    <col min="15633" max="15633" width="11.85546875" style="5" customWidth="1"/>
    <col min="15634" max="15634" width="9.140625" style="5" customWidth="1"/>
    <col min="15635" max="15635" width="13.42578125" style="5" customWidth="1"/>
    <col min="15636" max="15636" width="15.28515625" style="5" customWidth="1"/>
    <col min="15637" max="15637" width="15.42578125" style="5" customWidth="1"/>
    <col min="15638" max="15639" width="14.42578125" style="5" customWidth="1"/>
    <col min="15640" max="15640" width="5" style="5" customWidth="1"/>
    <col min="15641" max="15643" width="15.140625" style="5" customWidth="1"/>
    <col min="15644" max="15644" width="4.28515625" style="5" customWidth="1"/>
    <col min="15645" max="15645" width="16" style="5" customWidth="1"/>
    <col min="15646" max="15646" width="17.140625" style="5" customWidth="1"/>
    <col min="15647" max="15647" width="18.28515625" style="5" customWidth="1"/>
    <col min="15648" max="15648" width="4.85546875" style="5" customWidth="1"/>
    <col min="15649" max="15649" width="16" style="5" customWidth="1"/>
    <col min="15650" max="15650" width="17.140625" style="5" customWidth="1"/>
    <col min="15651" max="15651" width="18.28515625" style="5" customWidth="1"/>
    <col min="15652" max="15652" width="13.7109375" style="5" customWidth="1"/>
    <col min="15653" max="15653" width="16" style="5" customWidth="1"/>
    <col min="15654" max="15654" width="17.140625" style="5" customWidth="1"/>
    <col min="15655" max="15655" width="18.28515625" style="5" customWidth="1"/>
    <col min="15656" max="15656" width="13.7109375" style="5" customWidth="1"/>
    <col min="15657" max="15657" width="16" style="5" customWidth="1"/>
    <col min="15658" max="15658" width="17.140625" style="5" customWidth="1"/>
    <col min="15659" max="15659" width="18.28515625" style="5" customWidth="1"/>
    <col min="15660" max="15660" width="13.7109375" style="5" customWidth="1"/>
    <col min="15661" max="15661" width="16" style="5" customWidth="1"/>
    <col min="15662" max="15662" width="17.140625" style="5" customWidth="1"/>
    <col min="15663" max="15666" width="18.28515625" style="5" customWidth="1"/>
    <col min="15667" max="15667" width="15" style="5" customWidth="1"/>
    <col min="15668" max="15668" width="15.7109375" style="5" customWidth="1"/>
    <col min="15669" max="15669" width="49" style="5" customWidth="1"/>
    <col min="15670" max="15670" width="19.42578125" style="5" customWidth="1"/>
    <col min="15671" max="15671" width="14.5703125" style="5" customWidth="1"/>
    <col min="15672" max="15672" width="12.28515625" style="5" customWidth="1"/>
    <col min="15673" max="15673" width="14.5703125" style="5" customWidth="1"/>
    <col min="15674" max="15674" width="11.7109375" style="5" customWidth="1"/>
    <col min="15675" max="15675" width="14" style="5" customWidth="1"/>
    <col min="15676" max="15676" width="20.5703125" style="5" customWidth="1"/>
    <col min="15677" max="15677" width="11.7109375" style="5" customWidth="1"/>
    <col min="15678" max="15678" width="10.85546875" style="5" customWidth="1"/>
    <col min="15679" max="15872" width="9.140625" style="5"/>
    <col min="15873" max="15873" width="7.42578125" style="5" customWidth="1"/>
    <col min="15874" max="15874" width="20.28515625" style="5" customWidth="1"/>
    <col min="15875" max="15875" width="24.7109375" style="5" customWidth="1"/>
    <col min="15876" max="15876" width="35.7109375" style="5" customWidth="1"/>
    <col min="15877" max="15877" width="5" style="5" customWidth="1"/>
    <col min="15878" max="15878" width="12.85546875" style="5" customWidth="1"/>
    <col min="15879" max="15879" width="10.7109375" style="5" customWidth="1"/>
    <col min="15880" max="15880" width="7" style="5" customWidth="1"/>
    <col min="15881" max="15881" width="12.28515625" style="5" customWidth="1"/>
    <col min="15882" max="15882" width="10.7109375" style="5" customWidth="1"/>
    <col min="15883" max="15883" width="10.85546875" style="5" customWidth="1"/>
    <col min="15884" max="15884" width="8.85546875" style="5" customWidth="1"/>
    <col min="15885" max="15885" width="13.85546875" style="5" customWidth="1"/>
    <col min="15886" max="15886" width="20.42578125" style="5" customWidth="1"/>
    <col min="15887" max="15887" width="12.28515625" style="5" customWidth="1"/>
    <col min="15888" max="15888" width="19.28515625" style="5" customWidth="1"/>
    <col min="15889" max="15889" width="11.85546875" style="5" customWidth="1"/>
    <col min="15890" max="15890" width="9.140625" style="5" customWidth="1"/>
    <col min="15891" max="15891" width="13.42578125" style="5" customWidth="1"/>
    <col min="15892" max="15892" width="15.28515625" style="5" customWidth="1"/>
    <col min="15893" max="15893" width="15.42578125" style="5" customWidth="1"/>
    <col min="15894" max="15895" width="14.42578125" style="5" customWidth="1"/>
    <col min="15896" max="15896" width="5" style="5" customWidth="1"/>
    <col min="15897" max="15899" width="15.140625" style="5" customWidth="1"/>
    <col min="15900" max="15900" width="4.28515625" style="5" customWidth="1"/>
    <col min="15901" max="15901" width="16" style="5" customWidth="1"/>
    <col min="15902" max="15902" width="17.140625" style="5" customWidth="1"/>
    <col min="15903" max="15903" width="18.28515625" style="5" customWidth="1"/>
    <col min="15904" max="15904" width="4.85546875" style="5" customWidth="1"/>
    <col min="15905" max="15905" width="16" style="5" customWidth="1"/>
    <col min="15906" max="15906" width="17.140625" style="5" customWidth="1"/>
    <col min="15907" max="15907" width="18.28515625" style="5" customWidth="1"/>
    <col min="15908" max="15908" width="13.7109375" style="5" customWidth="1"/>
    <col min="15909" max="15909" width="16" style="5" customWidth="1"/>
    <col min="15910" max="15910" width="17.140625" style="5" customWidth="1"/>
    <col min="15911" max="15911" width="18.28515625" style="5" customWidth="1"/>
    <col min="15912" max="15912" width="13.7109375" style="5" customWidth="1"/>
    <col min="15913" max="15913" width="16" style="5" customWidth="1"/>
    <col min="15914" max="15914" width="17.140625" style="5" customWidth="1"/>
    <col min="15915" max="15915" width="18.28515625" style="5" customWidth="1"/>
    <col min="15916" max="15916" width="13.7109375" style="5" customWidth="1"/>
    <col min="15917" max="15917" width="16" style="5" customWidth="1"/>
    <col min="15918" max="15918" width="17.140625" style="5" customWidth="1"/>
    <col min="15919" max="15922" width="18.28515625" style="5" customWidth="1"/>
    <col min="15923" max="15923" width="15" style="5" customWidth="1"/>
    <col min="15924" max="15924" width="15.7109375" style="5" customWidth="1"/>
    <col min="15925" max="15925" width="49" style="5" customWidth="1"/>
    <col min="15926" max="15926" width="19.42578125" style="5" customWidth="1"/>
    <col min="15927" max="15927" width="14.5703125" style="5" customWidth="1"/>
    <col min="15928" max="15928" width="12.28515625" style="5" customWidth="1"/>
    <col min="15929" max="15929" width="14.5703125" style="5" customWidth="1"/>
    <col min="15930" max="15930" width="11.7109375" style="5" customWidth="1"/>
    <col min="15931" max="15931" width="14" style="5" customWidth="1"/>
    <col min="15932" max="15932" width="20.5703125" style="5" customWidth="1"/>
    <col min="15933" max="15933" width="11.7109375" style="5" customWidth="1"/>
    <col min="15934" max="15934" width="10.85546875" style="5" customWidth="1"/>
    <col min="15935" max="16128" width="9.140625" style="5"/>
    <col min="16129" max="16129" width="7.42578125" style="5" customWidth="1"/>
    <col min="16130" max="16130" width="20.28515625" style="5" customWidth="1"/>
    <col min="16131" max="16131" width="24.7109375" style="5" customWidth="1"/>
    <col min="16132" max="16132" width="35.7109375" style="5" customWidth="1"/>
    <col min="16133" max="16133" width="5" style="5" customWidth="1"/>
    <col min="16134" max="16134" width="12.85546875" style="5" customWidth="1"/>
    <col min="16135" max="16135" width="10.7109375" style="5" customWidth="1"/>
    <col min="16136" max="16136" width="7" style="5" customWidth="1"/>
    <col min="16137" max="16137" width="12.28515625" style="5" customWidth="1"/>
    <col min="16138" max="16138" width="10.7109375" style="5" customWidth="1"/>
    <col min="16139" max="16139" width="10.85546875" style="5" customWidth="1"/>
    <col min="16140" max="16140" width="8.85546875" style="5" customWidth="1"/>
    <col min="16141" max="16141" width="13.85546875" style="5" customWidth="1"/>
    <col min="16142" max="16142" width="20.42578125" style="5" customWidth="1"/>
    <col min="16143" max="16143" width="12.28515625" style="5" customWidth="1"/>
    <col min="16144" max="16144" width="19.28515625" style="5" customWidth="1"/>
    <col min="16145" max="16145" width="11.85546875" style="5" customWidth="1"/>
    <col min="16146" max="16146" width="9.140625" style="5" customWidth="1"/>
    <col min="16147" max="16147" width="13.42578125" style="5" customWidth="1"/>
    <col min="16148" max="16148" width="15.28515625" style="5" customWidth="1"/>
    <col min="16149" max="16149" width="15.42578125" style="5" customWidth="1"/>
    <col min="16150" max="16151" width="14.42578125" style="5" customWidth="1"/>
    <col min="16152" max="16152" width="5" style="5" customWidth="1"/>
    <col min="16153" max="16155" width="15.140625" style="5" customWidth="1"/>
    <col min="16156" max="16156" width="4.28515625" style="5" customWidth="1"/>
    <col min="16157" max="16157" width="16" style="5" customWidth="1"/>
    <col min="16158" max="16158" width="17.140625" style="5" customWidth="1"/>
    <col min="16159" max="16159" width="18.28515625" style="5" customWidth="1"/>
    <col min="16160" max="16160" width="4.85546875" style="5" customWidth="1"/>
    <col min="16161" max="16161" width="16" style="5" customWidth="1"/>
    <col min="16162" max="16162" width="17.140625" style="5" customWidth="1"/>
    <col min="16163" max="16163" width="18.28515625" style="5" customWidth="1"/>
    <col min="16164" max="16164" width="13.7109375" style="5" customWidth="1"/>
    <col min="16165" max="16165" width="16" style="5" customWidth="1"/>
    <col min="16166" max="16166" width="17.140625" style="5" customWidth="1"/>
    <col min="16167" max="16167" width="18.28515625" style="5" customWidth="1"/>
    <col min="16168" max="16168" width="13.7109375" style="5" customWidth="1"/>
    <col min="16169" max="16169" width="16" style="5" customWidth="1"/>
    <col min="16170" max="16170" width="17.140625" style="5" customWidth="1"/>
    <col min="16171" max="16171" width="18.28515625" style="5" customWidth="1"/>
    <col min="16172" max="16172" width="13.7109375" style="5" customWidth="1"/>
    <col min="16173" max="16173" width="16" style="5" customWidth="1"/>
    <col min="16174" max="16174" width="17.140625" style="5" customWidth="1"/>
    <col min="16175" max="16178" width="18.28515625" style="5" customWidth="1"/>
    <col min="16179" max="16179" width="15" style="5" customWidth="1"/>
    <col min="16180" max="16180" width="15.7109375" style="5" customWidth="1"/>
    <col min="16181" max="16181" width="49" style="5" customWidth="1"/>
    <col min="16182" max="16182" width="19.42578125" style="5" customWidth="1"/>
    <col min="16183" max="16183" width="14.5703125" style="5" customWidth="1"/>
    <col min="16184" max="16184" width="12.28515625" style="5" customWidth="1"/>
    <col min="16185" max="16185" width="14.5703125" style="5" customWidth="1"/>
    <col min="16186" max="16186" width="11.7109375" style="5" customWidth="1"/>
    <col min="16187" max="16187" width="14" style="5" customWidth="1"/>
    <col min="16188" max="16188" width="20.5703125" style="5" customWidth="1"/>
    <col min="16189" max="16189" width="11.7109375" style="5" customWidth="1"/>
    <col min="16190" max="16190" width="10.85546875" style="5" customWidth="1"/>
    <col min="16191" max="16384" width="9.140625" style="5"/>
  </cols>
  <sheetData>
    <row r="1" spans="1:256" s="2" customFormat="1" ht="13.15" customHeight="1" x14ac:dyDescent="0.25">
      <c r="G1" s="3"/>
      <c r="H1" s="3"/>
      <c r="I1" s="3"/>
      <c r="J1" s="3"/>
      <c r="K1" s="3"/>
      <c r="L1" s="3"/>
      <c r="M1" s="3"/>
      <c r="N1" s="3"/>
      <c r="O1" s="3" t="s">
        <v>459</v>
      </c>
      <c r="P1" s="3"/>
      <c r="Q1" s="3"/>
      <c r="R1" s="3"/>
      <c r="S1" s="3"/>
      <c r="T1" s="3"/>
      <c r="U1" s="3"/>
      <c r="V1" s="3"/>
      <c r="W1" s="3"/>
      <c r="X1" s="3"/>
      <c r="Y1" s="4"/>
      <c r="Z1" s="4"/>
      <c r="AA1" s="4"/>
      <c r="AB1" s="3"/>
      <c r="AC1" s="3"/>
      <c r="AD1" s="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3"/>
      <c r="BF1" s="5"/>
      <c r="BG1" s="6" t="s">
        <v>203</v>
      </c>
      <c r="BH1" s="5"/>
      <c r="BI1" s="5"/>
    </row>
    <row r="2" spans="1:256" s="2" customFormat="1" ht="13.15" customHeight="1" x14ac:dyDescent="0.25">
      <c r="F2" s="3"/>
      <c r="G2" s="3"/>
      <c r="H2" s="3"/>
      <c r="I2" s="7"/>
      <c r="J2" s="7"/>
      <c r="K2" s="3"/>
      <c r="L2" s="3"/>
      <c r="M2" s="3"/>
      <c r="N2" s="3"/>
      <c r="O2" s="3"/>
      <c r="P2" s="3"/>
      <c r="Q2" s="3"/>
      <c r="R2" s="3"/>
      <c r="S2" s="3"/>
      <c r="T2" s="7"/>
      <c r="U2" s="3"/>
      <c r="V2" s="3"/>
      <c r="W2" s="3"/>
      <c r="X2" s="3"/>
      <c r="Y2" s="4"/>
      <c r="Z2" s="4"/>
      <c r="AA2" s="4"/>
      <c r="AB2" s="3"/>
      <c r="AC2" s="3"/>
      <c r="AD2" s="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3"/>
      <c r="BF2" s="5"/>
      <c r="BG2" s="6" t="s">
        <v>204</v>
      </c>
      <c r="BH2" s="5"/>
      <c r="BI2" s="5"/>
    </row>
    <row r="3" spans="1:256" s="2" customFormat="1" ht="13.15" customHeight="1" thickBot="1" x14ac:dyDescent="0.3">
      <c r="G3" s="8"/>
      <c r="H3" s="8"/>
      <c r="I3" s="9"/>
      <c r="J3" s="9"/>
      <c r="K3" s="8"/>
      <c r="L3" s="8"/>
      <c r="M3" s="8"/>
      <c r="N3" s="8"/>
      <c r="O3" s="8"/>
      <c r="P3" s="8"/>
      <c r="Q3" s="8"/>
      <c r="R3" s="8"/>
      <c r="S3" s="8"/>
      <c r="T3" s="9"/>
      <c r="U3" s="8"/>
      <c r="V3" s="8"/>
      <c r="W3" s="8"/>
      <c r="X3" s="8"/>
      <c r="Y3" s="10"/>
      <c r="Z3" s="10"/>
      <c r="AA3" s="10"/>
      <c r="AB3" s="8"/>
      <c r="AC3" s="8"/>
      <c r="AD3" s="8"/>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51"/>
      <c r="BC3" s="151"/>
      <c r="BD3" s="151"/>
      <c r="BF3" s="5"/>
      <c r="BG3" s="5"/>
      <c r="BH3" s="5"/>
      <c r="BI3" s="5"/>
    </row>
    <row r="4" spans="1:256" s="2" customFormat="1" ht="13.15" customHeight="1" x14ac:dyDescent="0.25">
      <c r="A4" s="368" t="s">
        <v>1</v>
      </c>
      <c r="B4" s="368" t="s">
        <v>205</v>
      </c>
      <c r="C4" s="368" t="s">
        <v>198</v>
      </c>
      <c r="D4" s="175"/>
      <c r="E4" s="368" t="s">
        <v>199</v>
      </c>
      <c r="F4" s="363" t="s">
        <v>2</v>
      </c>
      <c r="G4" s="363" t="s">
        <v>91</v>
      </c>
      <c r="H4" s="172"/>
      <c r="I4" s="363" t="s">
        <v>92</v>
      </c>
      <c r="J4" s="363" t="s">
        <v>93</v>
      </c>
      <c r="K4" s="363" t="s">
        <v>9</v>
      </c>
      <c r="L4" s="363" t="s">
        <v>94</v>
      </c>
      <c r="M4" s="363" t="s">
        <v>20</v>
      </c>
      <c r="N4" s="363" t="s">
        <v>10</v>
      </c>
      <c r="O4" s="363" t="s">
        <v>95</v>
      </c>
      <c r="P4" s="363" t="s">
        <v>96</v>
      </c>
      <c r="Q4" s="363" t="s">
        <v>97</v>
      </c>
      <c r="R4" s="363" t="s">
        <v>98</v>
      </c>
      <c r="S4" s="363" t="s">
        <v>99</v>
      </c>
      <c r="T4" s="363" t="s">
        <v>100</v>
      </c>
      <c r="U4" s="363" t="s">
        <v>13</v>
      </c>
      <c r="V4" s="363" t="s">
        <v>101</v>
      </c>
      <c r="W4" s="363"/>
      <c r="X4" s="363"/>
      <c r="Y4" s="363" t="s">
        <v>102</v>
      </c>
      <c r="Z4" s="363"/>
      <c r="AA4" s="363"/>
      <c r="AB4" s="363" t="s">
        <v>103</v>
      </c>
      <c r="AC4" s="363" t="s">
        <v>104</v>
      </c>
      <c r="AD4" s="366" t="s">
        <v>105</v>
      </c>
      <c r="AE4" s="367"/>
      <c r="AF4" s="367"/>
      <c r="AG4" s="367"/>
      <c r="AH4" s="360" t="s">
        <v>106</v>
      </c>
      <c r="AI4" s="360"/>
      <c r="AJ4" s="360"/>
      <c r="AK4" s="360"/>
      <c r="AL4" s="360" t="s">
        <v>107</v>
      </c>
      <c r="AM4" s="360"/>
      <c r="AN4" s="360"/>
      <c r="AO4" s="360"/>
      <c r="AP4" s="360" t="s">
        <v>108</v>
      </c>
      <c r="AQ4" s="360"/>
      <c r="AR4" s="360"/>
      <c r="AS4" s="360"/>
      <c r="AT4" s="360" t="s">
        <v>182</v>
      </c>
      <c r="AU4" s="360"/>
      <c r="AV4" s="360"/>
      <c r="AW4" s="360"/>
      <c r="AX4" s="360" t="s">
        <v>183</v>
      </c>
      <c r="AY4" s="360"/>
      <c r="AZ4" s="360"/>
      <c r="BA4" s="360"/>
      <c r="BB4" s="360" t="s">
        <v>109</v>
      </c>
      <c r="BC4" s="360"/>
      <c r="BD4" s="360"/>
      <c r="BE4" s="363" t="s">
        <v>110</v>
      </c>
      <c r="BF4" s="363" t="s">
        <v>111</v>
      </c>
      <c r="BG4" s="363"/>
      <c r="BH4" s="363" t="s">
        <v>112</v>
      </c>
      <c r="BI4" s="363"/>
      <c r="BJ4" s="363"/>
      <c r="BK4" s="363"/>
      <c r="BL4" s="363"/>
      <c r="BM4" s="363"/>
      <c r="BN4" s="363"/>
      <c r="BO4" s="363"/>
      <c r="BP4" s="364"/>
      <c r="BQ4" s="357" t="s">
        <v>22</v>
      </c>
    </row>
    <row r="5" spans="1:256" s="2" customFormat="1" ht="13.15" customHeight="1" x14ac:dyDescent="0.25">
      <c r="A5" s="369"/>
      <c r="B5" s="369"/>
      <c r="C5" s="369"/>
      <c r="D5" s="176"/>
      <c r="E5" s="369"/>
      <c r="F5" s="355"/>
      <c r="G5" s="355"/>
      <c r="H5" s="173"/>
      <c r="I5" s="355"/>
      <c r="J5" s="355"/>
      <c r="K5" s="355"/>
      <c r="L5" s="355"/>
      <c r="M5" s="355"/>
      <c r="N5" s="355"/>
      <c r="O5" s="355"/>
      <c r="P5" s="355"/>
      <c r="Q5" s="355"/>
      <c r="R5" s="355"/>
      <c r="S5" s="355"/>
      <c r="T5" s="355"/>
      <c r="U5" s="355"/>
      <c r="V5" s="16" t="s">
        <v>113</v>
      </c>
      <c r="W5" s="355" t="s">
        <v>114</v>
      </c>
      <c r="X5" s="355"/>
      <c r="Y5" s="355"/>
      <c r="Z5" s="355"/>
      <c r="AA5" s="355"/>
      <c r="AB5" s="355"/>
      <c r="AC5" s="355"/>
      <c r="AD5" s="355" t="s">
        <v>16</v>
      </c>
      <c r="AE5" s="361" t="s">
        <v>17</v>
      </c>
      <c r="AF5" s="361" t="s">
        <v>115</v>
      </c>
      <c r="AG5" s="361" t="s">
        <v>116</v>
      </c>
      <c r="AH5" s="361" t="s">
        <v>16</v>
      </c>
      <c r="AI5" s="361" t="s">
        <v>17</v>
      </c>
      <c r="AJ5" s="361" t="s">
        <v>115</v>
      </c>
      <c r="AK5" s="361" t="s">
        <v>116</v>
      </c>
      <c r="AL5" s="361" t="s">
        <v>16</v>
      </c>
      <c r="AM5" s="361" t="s">
        <v>17</v>
      </c>
      <c r="AN5" s="361" t="s">
        <v>115</v>
      </c>
      <c r="AO5" s="361" t="s">
        <v>116</v>
      </c>
      <c r="AP5" s="361" t="s">
        <v>16</v>
      </c>
      <c r="AQ5" s="361" t="s">
        <v>17</v>
      </c>
      <c r="AR5" s="361" t="s">
        <v>115</v>
      </c>
      <c r="AS5" s="361" t="s">
        <v>116</v>
      </c>
      <c r="AT5" s="361" t="s">
        <v>16</v>
      </c>
      <c r="AU5" s="361" t="s">
        <v>17</v>
      </c>
      <c r="AV5" s="361" t="s">
        <v>115</v>
      </c>
      <c r="AW5" s="361" t="s">
        <v>116</v>
      </c>
      <c r="AX5" s="361" t="s">
        <v>16</v>
      </c>
      <c r="AY5" s="361" t="s">
        <v>17</v>
      </c>
      <c r="AZ5" s="361" t="s">
        <v>115</v>
      </c>
      <c r="BA5" s="361" t="s">
        <v>116</v>
      </c>
      <c r="BB5" s="361" t="s">
        <v>16</v>
      </c>
      <c r="BC5" s="361" t="s">
        <v>115</v>
      </c>
      <c r="BD5" s="361" t="s">
        <v>116</v>
      </c>
      <c r="BE5" s="355"/>
      <c r="BF5" s="355" t="s">
        <v>117</v>
      </c>
      <c r="BG5" s="355" t="s">
        <v>118</v>
      </c>
      <c r="BH5" s="355" t="s">
        <v>119</v>
      </c>
      <c r="BI5" s="355"/>
      <c r="BJ5" s="355"/>
      <c r="BK5" s="355" t="s">
        <v>120</v>
      </c>
      <c r="BL5" s="355"/>
      <c r="BM5" s="355"/>
      <c r="BN5" s="355" t="s">
        <v>121</v>
      </c>
      <c r="BO5" s="355"/>
      <c r="BP5" s="365"/>
      <c r="BQ5" s="358"/>
    </row>
    <row r="6" spans="1:256" s="4" customFormat="1" ht="13.15" customHeight="1" thickBot="1" x14ac:dyDescent="0.25">
      <c r="A6" s="370"/>
      <c r="B6" s="370"/>
      <c r="C6" s="370"/>
      <c r="D6" s="177"/>
      <c r="E6" s="370"/>
      <c r="F6" s="356"/>
      <c r="G6" s="356"/>
      <c r="H6" s="174"/>
      <c r="I6" s="356"/>
      <c r="J6" s="356"/>
      <c r="K6" s="356"/>
      <c r="L6" s="356"/>
      <c r="M6" s="356"/>
      <c r="N6" s="356"/>
      <c r="O6" s="356"/>
      <c r="P6" s="356"/>
      <c r="Q6" s="356"/>
      <c r="R6" s="356"/>
      <c r="S6" s="356"/>
      <c r="T6" s="356"/>
      <c r="U6" s="356"/>
      <c r="V6" s="17" t="s">
        <v>122</v>
      </c>
      <c r="W6" s="17" t="s">
        <v>123</v>
      </c>
      <c r="X6" s="17" t="s">
        <v>122</v>
      </c>
      <c r="Y6" s="17" t="s">
        <v>124</v>
      </c>
      <c r="Z6" s="17" t="s">
        <v>125</v>
      </c>
      <c r="AA6" s="17" t="s">
        <v>126</v>
      </c>
      <c r="AB6" s="356"/>
      <c r="AC6" s="356"/>
      <c r="AD6" s="356"/>
      <c r="AE6" s="362"/>
      <c r="AF6" s="362"/>
      <c r="AG6" s="362"/>
      <c r="AH6" s="362"/>
      <c r="AI6" s="362"/>
      <c r="AJ6" s="362"/>
      <c r="AK6" s="362"/>
      <c r="AL6" s="362"/>
      <c r="AM6" s="362"/>
      <c r="AN6" s="362"/>
      <c r="AO6" s="362"/>
      <c r="AP6" s="362"/>
      <c r="AQ6" s="362"/>
      <c r="AR6" s="362"/>
      <c r="AS6" s="362"/>
      <c r="AT6" s="362"/>
      <c r="AU6" s="362"/>
      <c r="AV6" s="362"/>
      <c r="AW6" s="362"/>
      <c r="AX6" s="362"/>
      <c r="AY6" s="362"/>
      <c r="AZ6" s="362"/>
      <c r="BA6" s="362"/>
      <c r="BB6" s="362"/>
      <c r="BC6" s="362"/>
      <c r="BD6" s="362"/>
      <c r="BE6" s="356"/>
      <c r="BF6" s="356"/>
      <c r="BG6" s="356"/>
      <c r="BH6" s="17" t="s">
        <v>127</v>
      </c>
      <c r="BI6" s="17" t="s">
        <v>128</v>
      </c>
      <c r="BJ6" s="17" t="s">
        <v>129</v>
      </c>
      <c r="BK6" s="17" t="s">
        <v>127</v>
      </c>
      <c r="BL6" s="17" t="s">
        <v>128</v>
      </c>
      <c r="BM6" s="17" t="s">
        <v>129</v>
      </c>
      <c r="BN6" s="17" t="s">
        <v>127</v>
      </c>
      <c r="BO6" s="17" t="s">
        <v>128</v>
      </c>
      <c r="BP6" s="18" t="s">
        <v>129</v>
      </c>
      <c r="BQ6" s="359"/>
    </row>
    <row r="7" spans="1:256" s="7" customFormat="1" ht="13.15" customHeight="1" thickBot="1" x14ac:dyDescent="0.25">
      <c r="A7" s="19"/>
      <c r="B7" s="20" t="s">
        <v>130</v>
      </c>
      <c r="C7" s="20" t="s">
        <v>131</v>
      </c>
      <c r="D7" s="20"/>
      <c r="E7" s="20" t="s">
        <v>132</v>
      </c>
      <c r="F7" s="21" t="s">
        <v>133</v>
      </c>
      <c r="G7" s="22" t="s">
        <v>134</v>
      </c>
      <c r="H7" s="22"/>
      <c r="I7" s="21" t="s">
        <v>135</v>
      </c>
      <c r="J7" s="22" t="s">
        <v>136</v>
      </c>
      <c r="K7" s="21" t="s">
        <v>137</v>
      </c>
      <c r="L7" s="22" t="s">
        <v>138</v>
      </c>
      <c r="M7" s="21" t="s">
        <v>139</v>
      </c>
      <c r="N7" s="22" t="s">
        <v>140</v>
      </c>
      <c r="O7" s="21" t="s">
        <v>141</v>
      </c>
      <c r="P7" s="22" t="s">
        <v>142</v>
      </c>
      <c r="Q7" s="21" t="s">
        <v>143</v>
      </c>
      <c r="R7" s="22" t="s">
        <v>144</v>
      </c>
      <c r="S7" s="21" t="s">
        <v>145</v>
      </c>
      <c r="T7" s="22" t="s">
        <v>146</v>
      </c>
      <c r="U7" s="21" t="s">
        <v>147</v>
      </c>
      <c r="V7" s="22" t="s">
        <v>148</v>
      </c>
      <c r="W7" s="21" t="s">
        <v>149</v>
      </c>
      <c r="X7" s="22" t="s">
        <v>150</v>
      </c>
      <c r="Y7" s="21" t="s">
        <v>151</v>
      </c>
      <c r="Z7" s="22" t="s">
        <v>152</v>
      </c>
      <c r="AA7" s="21" t="s">
        <v>153</v>
      </c>
      <c r="AB7" s="22" t="s">
        <v>154</v>
      </c>
      <c r="AC7" s="21" t="s">
        <v>155</v>
      </c>
      <c r="AD7" s="22" t="s">
        <v>156</v>
      </c>
      <c r="AE7" s="21" t="s">
        <v>157</v>
      </c>
      <c r="AF7" s="22" t="s">
        <v>158</v>
      </c>
      <c r="AG7" s="21" t="s">
        <v>159</v>
      </c>
      <c r="AH7" s="22" t="s">
        <v>160</v>
      </c>
      <c r="AI7" s="21" t="s">
        <v>161</v>
      </c>
      <c r="AJ7" s="22" t="s">
        <v>162</v>
      </c>
      <c r="AK7" s="21" t="s">
        <v>163</v>
      </c>
      <c r="AL7" s="22" t="s">
        <v>164</v>
      </c>
      <c r="AM7" s="21" t="s">
        <v>165</v>
      </c>
      <c r="AN7" s="22" t="s">
        <v>166</v>
      </c>
      <c r="AO7" s="21" t="s">
        <v>167</v>
      </c>
      <c r="AP7" s="22" t="s">
        <v>168</v>
      </c>
      <c r="AQ7" s="21" t="s">
        <v>169</v>
      </c>
      <c r="AR7" s="22" t="s">
        <v>170</v>
      </c>
      <c r="AS7" s="21" t="s">
        <v>171</v>
      </c>
      <c r="AT7" s="22" t="s">
        <v>172</v>
      </c>
      <c r="AU7" s="21" t="s">
        <v>173</v>
      </c>
      <c r="AV7" s="22" t="s">
        <v>174</v>
      </c>
      <c r="AW7" s="21" t="s">
        <v>175</v>
      </c>
      <c r="AX7" s="22" t="s">
        <v>176</v>
      </c>
      <c r="AY7" s="21" t="s">
        <v>177</v>
      </c>
      <c r="AZ7" s="22" t="s">
        <v>178</v>
      </c>
      <c r="BA7" s="21" t="s">
        <v>179</v>
      </c>
      <c r="BB7" s="22" t="s">
        <v>187</v>
      </c>
      <c r="BC7" s="21" t="s">
        <v>188</v>
      </c>
      <c r="BD7" s="22" t="s">
        <v>189</v>
      </c>
      <c r="BE7" s="21" t="s">
        <v>186</v>
      </c>
      <c r="BF7" s="22" t="s">
        <v>190</v>
      </c>
      <c r="BG7" s="118" t="s">
        <v>191</v>
      </c>
      <c r="BH7" s="119" t="s">
        <v>192</v>
      </c>
      <c r="BI7" s="118" t="s">
        <v>193</v>
      </c>
      <c r="BJ7" s="119" t="s">
        <v>194</v>
      </c>
      <c r="BK7" s="118" t="s">
        <v>184</v>
      </c>
      <c r="BL7" s="119" t="s">
        <v>195</v>
      </c>
      <c r="BM7" s="118" t="s">
        <v>196</v>
      </c>
      <c r="BN7" s="119" t="s">
        <v>197</v>
      </c>
      <c r="BO7" s="118" t="s">
        <v>200</v>
      </c>
      <c r="BP7" s="120" t="s">
        <v>201</v>
      </c>
      <c r="BQ7" s="121" t="s">
        <v>202</v>
      </c>
    </row>
    <row r="8" spans="1:256" ht="13.15" customHeight="1" x14ac:dyDescent="0.25">
      <c r="A8" s="23"/>
      <c r="B8" s="23"/>
      <c r="C8" s="23"/>
      <c r="D8" s="23"/>
      <c r="E8" s="23"/>
      <c r="F8" s="16" t="s">
        <v>181</v>
      </c>
      <c r="G8" s="23"/>
      <c r="H8" s="23"/>
      <c r="I8" s="24"/>
      <c r="J8" s="24"/>
      <c r="K8" s="23"/>
      <c r="L8" s="23"/>
      <c r="M8" s="23"/>
      <c r="N8" s="23"/>
      <c r="O8" s="23"/>
      <c r="P8" s="23"/>
      <c r="Q8" s="23"/>
      <c r="R8" s="23"/>
      <c r="S8" s="23"/>
      <c r="T8" s="24"/>
      <c r="U8" s="23"/>
      <c r="V8" s="23"/>
      <c r="W8" s="23"/>
      <c r="X8" s="23"/>
      <c r="Y8" s="25"/>
      <c r="Z8" s="25"/>
      <c r="AA8" s="25"/>
      <c r="AB8" s="23"/>
      <c r="AC8" s="23"/>
      <c r="AD8" s="23"/>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55"/>
      <c r="BD8" s="155"/>
      <c r="BE8" s="23"/>
      <c r="BF8" s="23"/>
      <c r="BG8" s="23"/>
      <c r="BH8" s="24"/>
      <c r="BI8" s="23"/>
      <c r="BJ8" s="23"/>
      <c r="BK8" s="24"/>
      <c r="BL8" s="23"/>
      <c r="BM8" s="23"/>
      <c r="BN8" s="24"/>
      <c r="BO8" s="23"/>
      <c r="BP8" s="23"/>
      <c r="BQ8" s="23"/>
    </row>
    <row r="9" spans="1:256" ht="13.15" customHeight="1" x14ac:dyDescent="0.25">
      <c r="A9" s="23"/>
      <c r="B9" s="23"/>
      <c r="C9" s="23"/>
      <c r="D9" s="23"/>
      <c r="E9" s="23"/>
      <c r="F9" s="16" t="s">
        <v>185</v>
      </c>
      <c r="G9" s="23"/>
      <c r="H9" s="23"/>
      <c r="I9" s="24"/>
      <c r="J9" s="24"/>
      <c r="K9" s="23"/>
      <c r="L9" s="23"/>
      <c r="M9" s="23"/>
      <c r="N9" s="23"/>
      <c r="O9" s="23"/>
      <c r="P9" s="23"/>
      <c r="Q9" s="23"/>
      <c r="R9" s="23"/>
      <c r="S9" s="23"/>
      <c r="T9" s="24"/>
      <c r="U9" s="23"/>
      <c r="V9" s="23"/>
      <c r="W9" s="23"/>
      <c r="X9" s="23"/>
      <c r="Y9" s="25"/>
      <c r="Z9" s="25"/>
      <c r="AA9" s="25"/>
      <c r="AB9" s="23"/>
      <c r="AC9" s="23"/>
      <c r="AD9" s="23"/>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55"/>
      <c r="BD9" s="155"/>
      <c r="BE9" s="23"/>
      <c r="BF9" s="23"/>
      <c r="BG9" s="23"/>
      <c r="BH9" s="24"/>
      <c r="BI9" s="23"/>
      <c r="BJ9" s="23"/>
      <c r="BK9" s="24"/>
      <c r="BL9" s="23"/>
      <c r="BM9" s="23"/>
      <c r="BN9" s="24"/>
      <c r="BO9" s="23"/>
      <c r="BP9" s="23"/>
      <c r="BQ9" s="23"/>
    </row>
    <row r="10" spans="1:256" ht="13.15" customHeight="1" x14ac:dyDescent="0.25">
      <c r="A10" s="23"/>
      <c r="B10" s="23"/>
      <c r="C10" s="23"/>
      <c r="D10" s="23"/>
      <c r="E10" s="24"/>
      <c r="F10" s="16" t="s">
        <v>206</v>
      </c>
      <c r="G10" s="23"/>
      <c r="H10" s="23"/>
      <c r="I10" s="24"/>
      <c r="J10" s="23"/>
      <c r="K10" s="23"/>
      <c r="L10" s="23"/>
      <c r="M10" s="23"/>
      <c r="N10" s="23"/>
      <c r="O10" s="23"/>
      <c r="P10" s="23"/>
      <c r="Q10" s="23"/>
      <c r="R10" s="23"/>
      <c r="S10" s="24"/>
      <c r="T10" s="23"/>
      <c r="U10" s="23"/>
      <c r="V10" s="23"/>
      <c r="X10" s="25"/>
      <c r="Y10" s="25"/>
      <c r="Z10" s="25"/>
      <c r="AA10" s="23"/>
      <c r="AB10" s="23"/>
      <c r="AC10" s="23"/>
      <c r="AD10" s="23"/>
      <c r="AE10" s="146"/>
      <c r="AF10" s="146">
        <f t="shared" ref="AF10:AK10" si="0">SUM(AF9)</f>
        <v>0</v>
      </c>
      <c r="AG10" s="146">
        <f t="shared" si="0"/>
        <v>0</v>
      </c>
      <c r="AH10" s="146">
        <f t="shared" si="0"/>
        <v>0</v>
      </c>
      <c r="AI10" s="146">
        <f t="shared" si="0"/>
        <v>0</v>
      </c>
      <c r="AJ10" s="146">
        <f t="shared" si="0"/>
        <v>0</v>
      </c>
      <c r="AK10" s="146">
        <f t="shared" si="0"/>
        <v>0</v>
      </c>
      <c r="AL10" s="146"/>
      <c r="AM10" s="146"/>
      <c r="AN10" s="146">
        <f>SUM(AN9)</f>
        <v>0</v>
      </c>
      <c r="AO10" s="146">
        <f>SUM(AO9)</f>
        <v>0</v>
      </c>
      <c r="AP10" s="146"/>
      <c r="AQ10" s="146"/>
      <c r="AR10" s="146">
        <f t="shared" ref="AR10:AX10" si="1">SUM(AR9)</f>
        <v>0</v>
      </c>
      <c r="AS10" s="146">
        <f t="shared" si="1"/>
        <v>0</v>
      </c>
      <c r="AT10" s="146">
        <f t="shared" si="1"/>
        <v>0</v>
      </c>
      <c r="AU10" s="146">
        <f t="shared" si="1"/>
        <v>0</v>
      </c>
      <c r="AV10" s="146">
        <f t="shared" si="1"/>
        <v>0</v>
      </c>
      <c r="AW10" s="146">
        <f t="shared" si="1"/>
        <v>0</v>
      </c>
      <c r="AX10" s="146">
        <f t="shared" si="1"/>
        <v>0</v>
      </c>
      <c r="AY10" s="146"/>
      <c r="AZ10" s="146"/>
      <c r="BA10" s="146"/>
      <c r="BB10" s="146"/>
      <c r="BC10" s="146">
        <f>SUM(BC9)</f>
        <v>0</v>
      </c>
      <c r="BD10" s="146">
        <f>SUM(BD9)</f>
        <v>0</v>
      </c>
      <c r="BE10" s="23"/>
      <c r="BF10" s="23"/>
      <c r="BG10" s="24"/>
      <c r="BH10" s="23"/>
      <c r="BI10" s="23"/>
      <c r="BJ10" s="24"/>
      <c r="BK10" s="23"/>
      <c r="BL10" s="23"/>
      <c r="BM10" s="24"/>
      <c r="BN10" s="23"/>
      <c r="BO10" s="23"/>
      <c r="BP10" s="23"/>
      <c r="BQ10" s="23"/>
    </row>
    <row r="11" spans="1:256" ht="12.75" customHeight="1" x14ac:dyDescent="0.25">
      <c r="A11" s="23"/>
      <c r="B11" s="23"/>
      <c r="C11" s="23"/>
      <c r="D11" s="23"/>
      <c r="E11" s="24"/>
      <c r="F11" s="16" t="s">
        <v>207</v>
      </c>
      <c r="G11" s="23"/>
      <c r="H11" s="23"/>
      <c r="I11" s="24"/>
      <c r="J11" s="23"/>
      <c r="K11" s="23"/>
      <c r="L11" s="23"/>
      <c r="M11" s="23"/>
      <c r="N11" s="23"/>
      <c r="O11" s="23"/>
      <c r="P11" s="23"/>
      <c r="Q11" s="23"/>
      <c r="R11" s="23"/>
      <c r="S11" s="24"/>
      <c r="T11" s="23"/>
      <c r="U11" s="23"/>
      <c r="V11" s="23"/>
      <c r="W11" s="23"/>
      <c r="X11" s="25"/>
      <c r="Y11" s="25"/>
      <c r="Z11" s="25"/>
      <c r="AA11" s="23"/>
      <c r="AB11" s="23"/>
      <c r="AC11" s="23"/>
      <c r="AD11" s="23"/>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55"/>
      <c r="BC11" s="155"/>
      <c r="BD11" s="145"/>
      <c r="BE11" s="23"/>
      <c r="BF11" s="23"/>
      <c r="BG11" s="24"/>
      <c r="BH11" s="23"/>
      <c r="BI11" s="23"/>
      <c r="BJ11" s="24"/>
      <c r="BK11" s="23"/>
      <c r="BL11" s="23"/>
      <c r="BM11" s="24"/>
      <c r="BN11" s="23"/>
      <c r="BO11" s="23"/>
      <c r="BP11" s="23"/>
      <c r="BQ11" s="23"/>
    </row>
    <row r="12" spans="1:256" s="11" customFormat="1" ht="12.75" customHeight="1" x14ac:dyDescent="0.25">
      <c r="A12" s="27"/>
      <c r="B12" s="27"/>
      <c r="C12" s="27"/>
      <c r="D12" s="27"/>
      <c r="E12" s="27"/>
      <c r="F12" s="16" t="s">
        <v>208</v>
      </c>
      <c r="G12" s="27"/>
      <c r="H12" s="27"/>
      <c r="I12" s="14"/>
      <c r="J12" s="14"/>
      <c r="K12" s="27"/>
      <c r="L12" s="27"/>
      <c r="M12" s="27"/>
      <c r="N12" s="27"/>
      <c r="O12" s="27"/>
      <c r="P12" s="27"/>
      <c r="Q12" s="27"/>
      <c r="R12" s="27"/>
      <c r="S12" s="27"/>
      <c r="T12" s="14"/>
      <c r="U12" s="27"/>
      <c r="V12" s="27"/>
      <c r="W12" s="27"/>
      <c r="X12" s="27"/>
      <c r="Y12" s="28"/>
      <c r="Z12" s="28"/>
      <c r="AA12" s="28"/>
      <c r="AB12" s="27"/>
      <c r="AC12" s="27"/>
      <c r="AD12" s="27"/>
      <c r="AE12" s="153"/>
      <c r="AF12" s="146">
        <f>SUM(AF11)</f>
        <v>0</v>
      </c>
      <c r="AG12" s="146">
        <f>SUM(AG11)</f>
        <v>0</v>
      </c>
      <c r="AH12" s="147"/>
      <c r="AI12" s="147"/>
      <c r="AJ12" s="146">
        <f>SUM(AJ11)</f>
        <v>0</v>
      </c>
      <c r="AK12" s="146">
        <f>SUM(AK11)</f>
        <v>0</v>
      </c>
      <c r="AL12" s="147"/>
      <c r="AM12" s="147"/>
      <c r="AN12" s="146">
        <f>SUM(AN11)</f>
        <v>0</v>
      </c>
      <c r="AO12" s="146">
        <f>SUM(AO11)</f>
        <v>0</v>
      </c>
      <c r="AP12" s="147"/>
      <c r="AQ12" s="147"/>
      <c r="AR12" s="146">
        <f>SUM(AR11)</f>
        <v>0</v>
      </c>
      <c r="AS12" s="146">
        <f>SUM(AS11)</f>
        <v>0</v>
      </c>
      <c r="AT12" s="147"/>
      <c r="AU12" s="147"/>
      <c r="AV12" s="146">
        <f>SUM(AV11)</f>
        <v>0</v>
      </c>
      <c r="AW12" s="146">
        <f>SUM(AW11)</f>
        <v>0</v>
      </c>
      <c r="AX12" s="153"/>
      <c r="AY12" s="153"/>
      <c r="AZ12" s="153"/>
      <c r="BA12" s="153"/>
      <c r="BB12" s="153"/>
      <c r="BC12" s="146">
        <f>SUM(BC11)</f>
        <v>0</v>
      </c>
      <c r="BD12" s="146">
        <f>SUM(BD11)</f>
        <v>0</v>
      </c>
      <c r="BE12" s="27"/>
      <c r="BF12" s="27"/>
      <c r="BG12" s="27"/>
      <c r="BH12" s="14"/>
      <c r="BI12" s="27"/>
      <c r="BJ12" s="27"/>
      <c r="BK12" s="14"/>
      <c r="BL12" s="27"/>
      <c r="BM12" s="27"/>
      <c r="BN12" s="14"/>
      <c r="BO12" s="27"/>
      <c r="BP12" s="27"/>
      <c r="BQ12" s="27"/>
    </row>
    <row r="13" spans="1:256" ht="13.15" customHeight="1" x14ac:dyDescent="0.25">
      <c r="A13" s="23"/>
      <c r="B13" s="23"/>
      <c r="C13" s="23"/>
      <c r="D13" s="23"/>
      <c r="E13" s="23"/>
      <c r="F13" s="16" t="s">
        <v>51</v>
      </c>
      <c r="G13" s="23"/>
      <c r="H13" s="23"/>
      <c r="I13" s="24"/>
      <c r="J13" s="24"/>
      <c r="K13" s="23"/>
      <c r="L13" s="23"/>
      <c r="M13" s="23"/>
      <c r="N13" s="23"/>
      <c r="O13" s="23"/>
      <c r="P13" s="23"/>
      <c r="Q13" s="23"/>
      <c r="R13" s="23"/>
      <c r="S13" s="23"/>
      <c r="T13" s="24"/>
      <c r="U13" s="23"/>
      <c r="V13" s="23"/>
      <c r="W13" s="23"/>
      <c r="X13" s="23"/>
      <c r="Y13" s="25"/>
      <c r="Z13" s="25"/>
      <c r="AA13" s="25"/>
      <c r="AB13" s="23"/>
      <c r="AC13" s="23"/>
      <c r="AD13" s="23"/>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55"/>
      <c r="BD13" s="155"/>
      <c r="BE13" s="23"/>
      <c r="BF13" s="23"/>
      <c r="BG13" s="23"/>
      <c r="BH13" s="24"/>
      <c r="BI13" s="23"/>
      <c r="BJ13" s="23"/>
      <c r="BK13" s="24"/>
      <c r="BL13" s="23"/>
      <c r="BM13" s="23"/>
      <c r="BN13" s="24"/>
      <c r="BO13" s="23"/>
      <c r="BP13" s="23"/>
      <c r="BQ13" s="23"/>
    </row>
    <row r="14" spans="1:256" s="122" customFormat="1" ht="13.15" customHeight="1" x14ac:dyDescent="0.25">
      <c r="A14" s="23"/>
      <c r="B14" s="23"/>
      <c r="C14" s="23"/>
      <c r="D14" s="23"/>
      <c r="E14" s="23"/>
      <c r="F14" s="16" t="s">
        <v>185</v>
      </c>
      <c r="G14" s="23"/>
      <c r="H14" s="23"/>
      <c r="I14" s="24"/>
      <c r="J14" s="24"/>
      <c r="K14" s="23"/>
      <c r="L14" s="23"/>
      <c r="M14" s="23"/>
      <c r="N14" s="23"/>
      <c r="O14" s="23"/>
      <c r="P14" s="23"/>
      <c r="Q14" s="23"/>
      <c r="R14" s="23"/>
      <c r="S14" s="23"/>
      <c r="T14" s="24"/>
      <c r="U14" s="23"/>
      <c r="V14" s="23"/>
      <c r="W14" s="23"/>
      <c r="X14" s="23"/>
      <c r="Y14" s="25"/>
      <c r="Z14" s="25"/>
      <c r="AA14" s="25"/>
      <c r="AB14" s="23"/>
      <c r="AC14" s="23"/>
      <c r="AD14" s="23"/>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55"/>
      <c r="BD14" s="155"/>
      <c r="BE14" s="23"/>
      <c r="BF14" s="23"/>
      <c r="BG14" s="23"/>
      <c r="BH14" s="24"/>
      <c r="BI14" s="23"/>
      <c r="BJ14" s="23"/>
      <c r="BK14" s="24"/>
      <c r="BL14" s="23"/>
      <c r="BM14" s="142"/>
      <c r="BN14" s="142"/>
      <c r="BO14" s="142"/>
      <c r="BP14" s="142"/>
      <c r="BQ14" s="116"/>
      <c r="BR14" s="116"/>
    </row>
    <row r="15" spans="1:256" s="297" customFormat="1" ht="12.95" customHeight="1" x14ac:dyDescent="0.25">
      <c r="A15" s="280" t="s">
        <v>434</v>
      </c>
      <c r="B15" s="280"/>
      <c r="C15" s="230"/>
      <c r="D15" s="230"/>
      <c r="E15" s="230"/>
      <c r="F15" s="281" t="s">
        <v>435</v>
      </c>
      <c r="G15" s="282" t="s">
        <v>436</v>
      </c>
      <c r="H15" s="230"/>
      <c r="I15" s="282" t="s">
        <v>437</v>
      </c>
      <c r="J15" s="282" t="s">
        <v>437</v>
      </c>
      <c r="K15" s="282" t="s">
        <v>246</v>
      </c>
      <c r="L15" s="230"/>
      <c r="M15" s="283"/>
      <c r="N15" s="282" t="s">
        <v>438</v>
      </c>
      <c r="O15" s="263" t="s">
        <v>406</v>
      </c>
      <c r="P15" s="282" t="s">
        <v>403</v>
      </c>
      <c r="Q15" s="282" t="s">
        <v>439</v>
      </c>
      <c r="R15" s="282" t="s">
        <v>405</v>
      </c>
      <c r="S15" s="282" t="s">
        <v>406</v>
      </c>
      <c r="T15" s="282" t="s">
        <v>440</v>
      </c>
      <c r="U15" s="284"/>
      <c r="V15" s="284"/>
      <c r="W15" s="247" t="s">
        <v>441</v>
      </c>
      <c r="X15" s="247" t="s">
        <v>442</v>
      </c>
      <c r="Y15" s="285">
        <v>30</v>
      </c>
      <c r="Z15" s="285">
        <v>65</v>
      </c>
      <c r="AA15" s="285">
        <v>5</v>
      </c>
      <c r="AB15" s="280"/>
      <c r="AC15" s="247" t="s">
        <v>410</v>
      </c>
      <c r="AD15" s="230"/>
      <c r="AE15" s="280"/>
      <c r="AF15" s="280">
        <v>818377735.60000002</v>
      </c>
      <c r="AG15" s="286">
        <f>IF(AC15="С НДС",AF15*1.12,AF15)</f>
        <v>916583063.8720001</v>
      </c>
      <c r="AH15" s="280"/>
      <c r="AI15" s="280"/>
      <c r="AJ15" s="287">
        <v>834287625</v>
      </c>
      <c r="AK15" s="286">
        <f>IF(AC15="С НДС",AJ15*1.12,AJ15)</f>
        <v>934402140.00000012</v>
      </c>
      <c r="AL15" s="230"/>
      <c r="AM15" s="280"/>
      <c r="AN15" s="280"/>
      <c r="AO15" s="280"/>
      <c r="AP15" s="280"/>
      <c r="AQ15" s="280"/>
      <c r="AR15" s="280"/>
      <c r="AS15" s="280"/>
      <c r="AT15" s="280"/>
      <c r="AU15" s="280"/>
      <c r="AV15" s="280"/>
      <c r="AW15" s="285"/>
      <c r="AX15" s="285"/>
      <c r="AY15" s="288"/>
      <c r="AZ15" s="261"/>
      <c r="BA15" s="230"/>
      <c r="BB15" s="230"/>
      <c r="BC15" s="289">
        <f>SUM(AZ15,AV15,AR15,AJ15,AF15,AN15)</f>
        <v>1652665360.5999999</v>
      </c>
      <c r="BD15" s="289">
        <f>IF(AC15="С НДС",BC15*1.12,BC15)</f>
        <v>1850985203.872</v>
      </c>
      <c r="BE15" s="290">
        <v>120240021112</v>
      </c>
      <c r="BF15" s="211" t="s">
        <v>443</v>
      </c>
      <c r="BG15" s="211" t="s">
        <v>443</v>
      </c>
      <c r="BH15" s="230"/>
      <c r="BI15" s="291"/>
      <c r="BJ15" s="291"/>
      <c r="BK15" s="291"/>
      <c r="BL15" s="291"/>
      <c r="BM15" s="291"/>
      <c r="BN15" s="291"/>
      <c r="BO15" s="291"/>
      <c r="BP15" s="291"/>
      <c r="BQ15" s="292" t="s">
        <v>444</v>
      </c>
      <c r="BR15" s="293" t="s">
        <v>445</v>
      </c>
      <c r="BS15" s="294"/>
      <c r="BT15" s="294"/>
      <c r="BU15" s="294"/>
      <c r="BV15" s="294"/>
      <c r="BW15" s="294"/>
      <c r="BX15" s="294"/>
      <c r="BY15" s="294"/>
      <c r="BZ15" s="294"/>
      <c r="CA15" s="294"/>
      <c r="CB15" s="294"/>
      <c r="CC15" s="294"/>
      <c r="CD15" s="294"/>
      <c r="CE15" s="294"/>
      <c r="CF15" s="294"/>
      <c r="CG15" s="294"/>
      <c r="CH15" s="294"/>
      <c r="CI15" s="294"/>
      <c r="CJ15" s="294"/>
      <c r="CK15" s="294"/>
      <c r="CL15" s="294"/>
      <c r="CM15" s="294"/>
      <c r="CN15" s="294"/>
      <c r="CO15" s="294"/>
      <c r="CP15" s="294"/>
      <c r="CQ15" s="294"/>
      <c r="CR15" s="294"/>
      <c r="CS15" s="294"/>
      <c r="CT15" s="294"/>
      <c r="CU15" s="294"/>
      <c r="CV15" s="294"/>
      <c r="CW15" s="294"/>
      <c r="CX15" s="294"/>
      <c r="CY15" s="294"/>
      <c r="CZ15" s="294"/>
      <c r="DA15" s="294"/>
      <c r="DB15" s="294"/>
      <c r="DC15" s="294"/>
      <c r="DD15" s="294"/>
      <c r="DE15" s="294"/>
      <c r="DF15" s="294"/>
      <c r="DG15" s="294"/>
      <c r="DH15" s="294"/>
      <c r="DI15" s="294"/>
      <c r="DJ15" s="294"/>
      <c r="DK15" s="294"/>
      <c r="DL15" s="294"/>
      <c r="DM15" s="294"/>
      <c r="DN15" s="294"/>
      <c r="DO15" s="294"/>
      <c r="DP15" s="294"/>
      <c r="DQ15" s="294"/>
      <c r="DR15" s="294"/>
      <c r="DS15" s="294"/>
      <c r="DT15" s="294"/>
      <c r="DU15" s="294"/>
      <c r="DV15" s="294"/>
      <c r="DW15" s="294"/>
      <c r="DX15" s="294"/>
      <c r="DY15" s="294"/>
      <c r="DZ15" s="294"/>
      <c r="EA15" s="294"/>
      <c r="EB15" s="294"/>
      <c r="EC15" s="294"/>
      <c r="ED15" s="294"/>
      <c r="EE15" s="294"/>
      <c r="EF15" s="294"/>
      <c r="EG15" s="294"/>
      <c r="EH15" s="294"/>
      <c r="EI15" s="294"/>
      <c r="EJ15" s="294"/>
      <c r="EK15" s="294"/>
      <c r="EL15" s="294"/>
      <c r="EM15" s="294"/>
      <c r="EN15" s="294"/>
      <c r="EO15" s="294"/>
      <c r="EP15" s="294"/>
      <c r="EQ15" s="294"/>
      <c r="ER15" s="294"/>
      <c r="ES15" s="294"/>
      <c r="ET15" s="294"/>
      <c r="EU15" s="294"/>
      <c r="EV15" s="294"/>
      <c r="EW15" s="294"/>
      <c r="EX15" s="294"/>
      <c r="EY15" s="294"/>
      <c r="EZ15" s="294"/>
      <c r="FA15" s="294"/>
      <c r="FB15" s="294"/>
      <c r="FC15" s="294"/>
      <c r="FD15" s="294"/>
      <c r="FE15" s="294"/>
      <c r="FF15" s="294"/>
      <c r="FG15" s="294"/>
      <c r="FH15" s="294"/>
      <c r="FI15" s="294"/>
      <c r="FJ15" s="294"/>
      <c r="FK15" s="294"/>
      <c r="FL15" s="294"/>
      <c r="FM15" s="294"/>
      <c r="FN15" s="294"/>
      <c r="FO15" s="294"/>
      <c r="FP15" s="294"/>
      <c r="FQ15" s="294"/>
      <c r="FR15" s="294"/>
      <c r="FS15" s="294"/>
      <c r="FT15" s="294"/>
      <c r="FU15" s="294"/>
      <c r="FV15" s="294"/>
      <c r="FW15" s="294"/>
      <c r="FX15" s="294"/>
      <c r="FY15" s="294"/>
      <c r="FZ15" s="294"/>
      <c r="GA15" s="294"/>
      <c r="GB15" s="294"/>
      <c r="GC15" s="294"/>
      <c r="GD15" s="294"/>
      <c r="GE15" s="294"/>
      <c r="GF15" s="294"/>
      <c r="GG15" s="294"/>
      <c r="GH15" s="294"/>
      <c r="GI15" s="294"/>
      <c r="GJ15" s="294"/>
      <c r="GK15" s="294"/>
      <c r="GL15" s="294"/>
      <c r="GM15" s="294"/>
      <c r="GN15" s="294"/>
      <c r="GO15" s="294"/>
      <c r="GP15" s="294"/>
      <c r="GQ15" s="294"/>
      <c r="GR15" s="294"/>
      <c r="GS15" s="294"/>
      <c r="GT15" s="294"/>
      <c r="GU15" s="294"/>
      <c r="GV15" s="294"/>
      <c r="GW15" s="294"/>
      <c r="GX15" s="294"/>
      <c r="GY15" s="294"/>
      <c r="GZ15" s="294"/>
      <c r="HA15" s="294"/>
      <c r="HB15" s="294"/>
      <c r="HC15" s="294"/>
      <c r="HD15" s="294"/>
      <c r="HE15" s="294"/>
      <c r="HF15" s="294"/>
      <c r="HG15" s="294"/>
      <c r="HH15" s="294"/>
      <c r="HI15" s="294"/>
      <c r="HJ15" s="294"/>
      <c r="HK15" s="294"/>
      <c r="HL15" s="294"/>
      <c r="HM15" s="294"/>
      <c r="HN15" s="294"/>
      <c r="HO15" s="294"/>
      <c r="HP15" s="294"/>
      <c r="HQ15" s="294"/>
      <c r="HR15" s="294"/>
      <c r="HS15" s="294"/>
      <c r="HT15" s="294"/>
      <c r="HU15" s="294"/>
      <c r="HV15" s="294"/>
      <c r="HW15" s="294"/>
      <c r="HX15" s="294"/>
      <c r="HY15" s="294"/>
      <c r="HZ15" s="294"/>
      <c r="IA15" s="294"/>
      <c r="IB15" s="294"/>
      <c r="IC15" s="294"/>
      <c r="ID15" s="294"/>
      <c r="IE15" s="294"/>
      <c r="IF15" s="294"/>
      <c r="IG15" s="294"/>
      <c r="IH15" s="294"/>
      <c r="II15" s="294"/>
      <c r="IJ15" s="294"/>
      <c r="IK15" s="295"/>
      <c r="IL15" s="295"/>
      <c r="IM15" s="295"/>
      <c r="IN15" s="295"/>
      <c r="IO15" s="295"/>
      <c r="IP15" s="295"/>
      <c r="IQ15" s="295"/>
      <c r="IR15" s="295"/>
      <c r="IS15" s="295"/>
      <c r="IT15" s="295"/>
      <c r="IU15" s="295"/>
      <c r="IV15" s="296"/>
    </row>
    <row r="16" spans="1:256" s="297" customFormat="1" ht="12.95" customHeight="1" x14ac:dyDescent="0.25">
      <c r="A16" s="280" t="s">
        <v>434</v>
      </c>
      <c r="B16" s="280"/>
      <c r="C16" s="230"/>
      <c r="D16" s="230"/>
      <c r="E16" s="230"/>
      <c r="F16" s="282" t="s">
        <v>446</v>
      </c>
      <c r="G16" s="282" t="s">
        <v>436</v>
      </c>
      <c r="H16" s="283"/>
      <c r="I16" s="282" t="s">
        <v>437</v>
      </c>
      <c r="J16" s="282" t="s">
        <v>437</v>
      </c>
      <c r="K16" s="282" t="s">
        <v>246</v>
      </c>
      <c r="L16" s="230"/>
      <c r="M16" s="283"/>
      <c r="N16" s="282" t="s">
        <v>438</v>
      </c>
      <c r="O16" s="263" t="s">
        <v>406</v>
      </c>
      <c r="P16" s="282" t="s">
        <v>403</v>
      </c>
      <c r="Q16" s="282" t="s">
        <v>439</v>
      </c>
      <c r="R16" s="282" t="s">
        <v>405</v>
      </c>
      <c r="S16" s="282" t="s">
        <v>406</v>
      </c>
      <c r="T16" s="282" t="s">
        <v>440</v>
      </c>
      <c r="U16" s="284"/>
      <c r="V16" s="284"/>
      <c r="W16" s="247" t="s">
        <v>441</v>
      </c>
      <c r="X16" s="247" t="s">
        <v>442</v>
      </c>
      <c r="Y16" s="285">
        <v>30</v>
      </c>
      <c r="Z16" s="285">
        <v>65</v>
      </c>
      <c r="AA16" s="285">
        <v>5</v>
      </c>
      <c r="AB16" s="280"/>
      <c r="AC16" s="247" t="s">
        <v>410</v>
      </c>
      <c r="AD16" s="280"/>
      <c r="AE16" s="280"/>
      <c r="AF16" s="287">
        <v>1374315449.03</v>
      </c>
      <c r="AG16" s="286">
        <f>IF(AC16="С НДС",AF16*1.12,AF16)</f>
        <v>1539233302.9136002</v>
      </c>
      <c r="AH16" s="280"/>
      <c r="AI16" s="280"/>
      <c r="AJ16" s="287">
        <v>1248281381.25</v>
      </c>
      <c r="AK16" s="286">
        <f>IF(AC16="С НДС",AJ16*1.12,AJ16)</f>
        <v>1398075147.0000002</v>
      </c>
      <c r="AL16" s="280"/>
      <c r="AM16" s="280"/>
      <c r="AN16" s="280"/>
      <c r="AO16" s="280"/>
      <c r="AP16" s="280"/>
      <c r="AQ16" s="280"/>
      <c r="AR16" s="280"/>
      <c r="AS16" s="280"/>
      <c r="AT16" s="280"/>
      <c r="AU16" s="280"/>
      <c r="AV16" s="285"/>
      <c r="AW16" s="285"/>
      <c r="AX16" s="288"/>
      <c r="AY16" s="261"/>
      <c r="AZ16" s="230"/>
      <c r="BA16" s="230"/>
      <c r="BB16" s="298"/>
      <c r="BC16" s="280">
        <f>SUM(AZ16,AV16,AR16,AJ16,AF16,AN16)</f>
        <v>2622596830.2799997</v>
      </c>
      <c r="BD16" s="280">
        <f>IF(AC16="С НДС",BC16*1.12,BC16)</f>
        <v>2937308449.9136</v>
      </c>
      <c r="BE16" s="290">
        <v>120240021112</v>
      </c>
      <c r="BF16" s="231"/>
      <c r="BG16" s="211" t="s">
        <v>447</v>
      </c>
      <c r="BH16" s="291"/>
      <c r="BI16" s="291"/>
      <c r="BJ16" s="291"/>
      <c r="BK16" s="291"/>
      <c r="BL16" s="291"/>
      <c r="BM16" s="291"/>
      <c r="BN16" s="291"/>
      <c r="BO16" s="291"/>
      <c r="BP16" s="291"/>
      <c r="BQ16" s="292" t="s">
        <v>448</v>
      </c>
      <c r="BR16" s="293" t="s">
        <v>445</v>
      </c>
      <c r="BS16" s="294"/>
      <c r="BT16" s="294"/>
      <c r="BU16" s="294"/>
      <c r="BV16" s="294"/>
      <c r="BW16" s="294"/>
      <c r="BX16" s="294"/>
      <c r="BY16" s="294"/>
      <c r="BZ16" s="294"/>
      <c r="CA16" s="294"/>
      <c r="CB16" s="294"/>
      <c r="CC16" s="294"/>
      <c r="CD16" s="294"/>
      <c r="CE16" s="294"/>
      <c r="CF16" s="294"/>
      <c r="CG16" s="294"/>
      <c r="CH16" s="294"/>
      <c r="CI16" s="294"/>
      <c r="CJ16" s="294"/>
      <c r="CK16" s="294"/>
      <c r="CL16" s="294"/>
      <c r="CM16" s="294"/>
      <c r="CN16" s="294"/>
      <c r="CO16" s="294"/>
      <c r="CP16" s="294"/>
      <c r="CQ16" s="294"/>
      <c r="CR16" s="294"/>
      <c r="CS16" s="294"/>
      <c r="CT16" s="294"/>
      <c r="CU16" s="294"/>
      <c r="CV16" s="294"/>
      <c r="CW16" s="294"/>
      <c r="CX16" s="294"/>
      <c r="CY16" s="294"/>
      <c r="CZ16" s="294"/>
      <c r="DA16" s="294"/>
      <c r="DB16" s="294"/>
      <c r="DC16" s="294"/>
      <c r="DD16" s="294"/>
      <c r="DE16" s="294"/>
      <c r="DF16" s="294"/>
      <c r="DG16" s="294"/>
      <c r="DH16" s="294"/>
      <c r="DI16" s="294"/>
      <c r="DJ16" s="294"/>
      <c r="DK16" s="294"/>
      <c r="DL16" s="294"/>
      <c r="DM16" s="294"/>
      <c r="DN16" s="294"/>
      <c r="DO16" s="294"/>
      <c r="DP16" s="294"/>
      <c r="DQ16" s="294"/>
      <c r="DR16" s="294"/>
      <c r="DS16" s="294"/>
      <c r="DT16" s="294"/>
      <c r="DU16" s="294"/>
      <c r="DV16" s="294"/>
      <c r="DW16" s="294"/>
      <c r="DX16" s="294"/>
      <c r="DY16" s="294"/>
      <c r="DZ16" s="294"/>
      <c r="EA16" s="294"/>
      <c r="EB16" s="294"/>
      <c r="EC16" s="294"/>
      <c r="ED16" s="294"/>
      <c r="EE16" s="294"/>
      <c r="EF16" s="294"/>
      <c r="EG16" s="294"/>
      <c r="EH16" s="294"/>
      <c r="EI16" s="294"/>
      <c r="EJ16" s="294"/>
      <c r="EK16" s="294"/>
      <c r="EL16" s="294"/>
      <c r="EM16" s="294"/>
      <c r="EN16" s="294"/>
      <c r="EO16" s="294"/>
      <c r="EP16" s="294"/>
      <c r="EQ16" s="294"/>
      <c r="ER16" s="294"/>
      <c r="ES16" s="294"/>
      <c r="ET16" s="294"/>
      <c r="EU16" s="294"/>
      <c r="EV16" s="294"/>
      <c r="EW16" s="294"/>
      <c r="EX16" s="294"/>
      <c r="EY16" s="294"/>
      <c r="EZ16" s="294"/>
      <c r="FA16" s="294"/>
      <c r="FB16" s="294"/>
      <c r="FC16" s="294"/>
      <c r="FD16" s="294"/>
      <c r="FE16" s="294"/>
      <c r="FF16" s="294"/>
      <c r="FG16" s="294"/>
      <c r="FH16" s="294"/>
      <c r="FI16" s="294"/>
      <c r="FJ16" s="294"/>
      <c r="FK16" s="294"/>
      <c r="FL16" s="294"/>
      <c r="FM16" s="294"/>
      <c r="FN16" s="294"/>
      <c r="FO16" s="294"/>
      <c r="FP16" s="294"/>
      <c r="FQ16" s="294"/>
      <c r="FR16" s="294"/>
      <c r="FS16" s="294"/>
      <c r="FT16" s="294"/>
      <c r="FU16" s="294"/>
      <c r="FV16" s="294"/>
      <c r="FW16" s="294"/>
      <c r="FX16" s="294"/>
      <c r="FY16" s="294"/>
      <c r="FZ16" s="294"/>
      <c r="GA16" s="294"/>
      <c r="GB16" s="294"/>
      <c r="GC16" s="294"/>
      <c r="GD16" s="294"/>
      <c r="GE16" s="294"/>
      <c r="GF16" s="294"/>
      <c r="GG16" s="294"/>
      <c r="GH16" s="294"/>
      <c r="GI16" s="294"/>
      <c r="GJ16" s="294"/>
      <c r="GK16" s="294"/>
      <c r="GL16" s="294"/>
      <c r="GM16" s="294"/>
      <c r="GN16" s="294"/>
      <c r="GO16" s="294"/>
      <c r="GP16" s="294"/>
      <c r="GQ16" s="294"/>
      <c r="GR16" s="294"/>
      <c r="GS16" s="294"/>
      <c r="GT16" s="294"/>
      <c r="GU16" s="294"/>
      <c r="GV16" s="294"/>
      <c r="GW16" s="294"/>
      <c r="GX16" s="294"/>
      <c r="GY16" s="294"/>
      <c r="GZ16" s="294"/>
      <c r="HA16" s="294"/>
      <c r="HB16" s="294"/>
      <c r="HC16" s="294"/>
      <c r="HD16" s="294"/>
      <c r="HE16" s="294"/>
      <c r="HF16" s="294"/>
      <c r="HG16" s="294"/>
      <c r="HH16" s="294"/>
      <c r="HI16" s="294"/>
      <c r="HJ16" s="294"/>
      <c r="HK16" s="294"/>
      <c r="HL16" s="294"/>
      <c r="HM16" s="294"/>
      <c r="HN16" s="294"/>
      <c r="HO16" s="294"/>
      <c r="HP16" s="294"/>
      <c r="HQ16" s="294"/>
      <c r="HR16" s="294"/>
      <c r="HS16" s="294"/>
      <c r="HT16" s="294"/>
      <c r="HU16" s="294"/>
      <c r="HV16" s="294"/>
      <c r="HW16" s="294"/>
      <c r="HX16" s="294"/>
      <c r="HY16" s="294"/>
      <c r="HZ16" s="294"/>
      <c r="IA16" s="294"/>
      <c r="IB16" s="294"/>
      <c r="IC16" s="294"/>
      <c r="ID16" s="294"/>
      <c r="IE16" s="294"/>
      <c r="IF16" s="294"/>
      <c r="IG16" s="294"/>
      <c r="IH16" s="294"/>
      <c r="II16" s="294"/>
      <c r="IJ16" s="294"/>
      <c r="IK16" s="294"/>
      <c r="IL16" s="294"/>
      <c r="IM16" s="295"/>
      <c r="IN16" s="295"/>
      <c r="IO16" s="295"/>
      <c r="IP16" s="295"/>
      <c r="IQ16" s="295"/>
      <c r="IR16" s="295"/>
      <c r="IS16" s="295"/>
      <c r="IT16" s="295"/>
      <c r="IU16" s="295"/>
      <c r="IV16" s="296"/>
    </row>
    <row r="17" spans="1:256" s="297" customFormat="1" ht="12.95" customHeight="1" x14ac:dyDescent="0.25">
      <c r="A17" s="280" t="s">
        <v>434</v>
      </c>
      <c r="B17" s="280"/>
      <c r="C17" s="230"/>
      <c r="D17" s="230"/>
      <c r="E17" s="230"/>
      <c r="F17" s="282" t="s">
        <v>449</v>
      </c>
      <c r="G17" s="282" t="s">
        <v>436</v>
      </c>
      <c r="H17" s="283"/>
      <c r="I17" s="282" t="s">
        <v>437</v>
      </c>
      <c r="J17" s="282" t="s">
        <v>437</v>
      </c>
      <c r="K17" s="282" t="s">
        <v>246</v>
      </c>
      <c r="L17" s="230"/>
      <c r="M17" s="283"/>
      <c r="N17" s="282" t="s">
        <v>438</v>
      </c>
      <c r="O17" s="263" t="s">
        <v>406</v>
      </c>
      <c r="P17" s="282" t="s">
        <v>403</v>
      </c>
      <c r="Q17" s="282" t="s">
        <v>439</v>
      </c>
      <c r="R17" s="282" t="s">
        <v>405</v>
      </c>
      <c r="S17" s="282" t="s">
        <v>406</v>
      </c>
      <c r="T17" s="282" t="s">
        <v>440</v>
      </c>
      <c r="U17" s="284"/>
      <c r="V17" s="284"/>
      <c r="W17" s="247" t="s">
        <v>441</v>
      </c>
      <c r="X17" s="247" t="s">
        <v>442</v>
      </c>
      <c r="Y17" s="285">
        <v>30</v>
      </c>
      <c r="Z17" s="285">
        <v>65</v>
      </c>
      <c r="AA17" s="285">
        <v>5</v>
      </c>
      <c r="AB17" s="280"/>
      <c r="AC17" s="247" t="s">
        <v>410</v>
      </c>
      <c r="AD17" s="280"/>
      <c r="AE17" s="280"/>
      <c r="AF17" s="287">
        <v>840874102</v>
      </c>
      <c r="AG17" s="286">
        <f>IF(AC17="С НДС",AF17*1.12,AF17)</f>
        <v>941778994.24000013</v>
      </c>
      <c r="AH17" s="280"/>
      <c r="AI17" s="280"/>
      <c r="AJ17" s="287">
        <v>746817881.25</v>
      </c>
      <c r="AK17" s="286">
        <f>IF(AC17="С НДС",AJ17*1.12,AJ17)</f>
        <v>836436027.00000012</v>
      </c>
      <c r="AL17" s="280"/>
      <c r="AM17" s="280"/>
      <c r="AN17" s="280"/>
      <c r="AO17" s="280"/>
      <c r="AP17" s="280"/>
      <c r="AQ17" s="280"/>
      <c r="AR17" s="280"/>
      <c r="AS17" s="280"/>
      <c r="AT17" s="280"/>
      <c r="AU17" s="280"/>
      <c r="AV17" s="285"/>
      <c r="AW17" s="285"/>
      <c r="AX17" s="288"/>
      <c r="AY17" s="261"/>
      <c r="AZ17" s="230"/>
      <c r="BA17" s="230"/>
      <c r="BB17" s="298"/>
      <c r="BC17" s="280">
        <f>SUM(AZ17,AV17,AR17,AJ17,AF17,AN17)</f>
        <v>1587691983.25</v>
      </c>
      <c r="BD17" s="280">
        <f>IF(AC17="С НДС",BC17*1.12,BC17)</f>
        <v>1778215021.2400002</v>
      </c>
      <c r="BE17" s="290">
        <v>120240021112</v>
      </c>
      <c r="BF17" s="231"/>
      <c r="BG17" s="211" t="s">
        <v>450</v>
      </c>
      <c r="BH17" s="291"/>
      <c r="BI17" s="291"/>
      <c r="BJ17" s="291"/>
      <c r="BK17" s="291"/>
      <c r="BL17" s="291"/>
      <c r="BM17" s="291"/>
      <c r="BN17" s="291"/>
      <c r="BO17" s="291"/>
      <c r="BP17" s="291"/>
      <c r="BQ17" s="292" t="s">
        <v>451</v>
      </c>
      <c r="BR17" s="293" t="s">
        <v>445</v>
      </c>
      <c r="BS17" s="294"/>
      <c r="BT17" s="294"/>
      <c r="BU17" s="294"/>
      <c r="BV17" s="294"/>
      <c r="BW17" s="294"/>
      <c r="BX17" s="294"/>
      <c r="BY17" s="294"/>
      <c r="BZ17" s="294"/>
      <c r="CA17" s="294"/>
      <c r="CB17" s="294"/>
      <c r="CC17" s="294"/>
      <c r="CD17" s="294"/>
      <c r="CE17" s="294"/>
      <c r="CF17" s="294"/>
      <c r="CG17" s="294"/>
      <c r="CH17" s="294"/>
      <c r="CI17" s="294"/>
      <c r="CJ17" s="294"/>
      <c r="CK17" s="294"/>
      <c r="CL17" s="294"/>
      <c r="CM17" s="294"/>
      <c r="CN17" s="294"/>
      <c r="CO17" s="294"/>
      <c r="CP17" s="294"/>
      <c r="CQ17" s="294"/>
      <c r="CR17" s="294"/>
      <c r="CS17" s="294"/>
      <c r="CT17" s="294"/>
      <c r="CU17" s="294"/>
      <c r="CV17" s="294"/>
      <c r="CW17" s="294"/>
      <c r="CX17" s="294"/>
      <c r="CY17" s="294"/>
      <c r="CZ17" s="294"/>
      <c r="DA17" s="294"/>
      <c r="DB17" s="294"/>
      <c r="DC17" s="294"/>
      <c r="DD17" s="294"/>
      <c r="DE17" s="294"/>
      <c r="DF17" s="294"/>
      <c r="DG17" s="294"/>
      <c r="DH17" s="294"/>
      <c r="DI17" s="294"/>
      <c r="DJ17" s="294"/>
      <c r="DK17" s="294"/>
      <c r="DL17" s="294"/>
      <c r="DM17" s="294"/>
      <c r="DN17" s="294"/>
      <c r="DO17" s="294"/>
      <c r="DP17" s="294"/>
      <c r="DQ17" s="294"/>
      <c r="DR17" s="294"/>
      <c r="DS17" s="294"/>
      <c r="DT17" s="294"/>
      <c r="DU17" s="294"/>
      <c r="DV17" s="294"/>
      <c r="DW17" s="294"/>
      <c r="DX17" s="294"/>
      <c r="DY17" s="294"/>
      <c r="DZ17" s="294"/>
      <c r="EA17" s="294"/>
      <c r="EB17" s="294"/>
      <c r="EC17" s="294"/>
      <c r="ED17" s="294"/>
      <c r="EE17" s="294"/>
      <c r="EF17" s="294"/>
      <c r="EG17" s="294"/>
      <c r="EH17" s="294"/>
      <c r="EI17" s="294"/>
      <c r="EJ17" s="294"/>
      <c r="EK17" s="294"/>
      <c r="EL17" s="294"/>
      <c r="EM17" s="294"/>
      <c r="EN17" s="294"/>
      <c r="EO17" s="294"/>
      <c r="EP17" s="294"/>
      <c r="EQ17" s="294"/>
      <c r="ER17" s="294"/>
      <c r="ES17" s="294"/>
      <c r="ET17" s="294"/>
      <c r="EU17" s="294"/>
      <c r="EV17" s="294"/>
      <c r="EW17" s="294"/>
      <c r="EX17" s="294"/>
      <c r="EY17" s="294"/>
      <c r="EZ17" s="294"/>
      <c r="FA17" s="294"/>
      <c r="FB17" s="294"/>
      <c r="FC17" s="294"/>
      <c r="FD17" s="294"/>
      <c r="FE17" s="294"/>
      <c r="FF17" s="294"/>
      <c r="FG17" s="294"/>
      <c r="FH17" s="294"/>
      <c r="FI17" s="294"/>
      <c r="FJ17" s="294"/>
      <c r="FK17" s="294"/>
      <c r="FL17" s="294"/>
      <c r="FM17" s="294"/>
      <c r="FN17" s="294"/>
      <c r="FO17" s="294"/>
      <c r="FP17" s="294"/>
      <c r="FQ17" s="294"/>
      <c r="FR17" s="294"/>
      <c r="FS17" s="294"/>
      <c r="FT17" s="294"/>
      <c r="FU17" s="294"/>
      <c r="FV17" s="294"/>
      <c r="FW17" s="294"/>
      <c r="FX17" s="294"/>
      <c r="FY17" s="294"/>
      <c r="FZ17" s="294"/>
      <c r="GA17" s="294"/>
      <c r="GB17" s="294"/>
      <c r="GC17" s="294"/>
      <c r="GD17" s="294"/>
      <c r="GE17" s="294"/>
      <c r="GF17" s="294"/>
      <c r="GG17" s="294"/>
      <c r="GH17" s="294"/>
      <c r="GI17" s="294"/>
      <c r="GJ17" s="294"/>
      <c r="GK17" s="294"/>
      <c r="GL17" s="294"/>
      <c r="GM17" s="294"/>
      <c r="GN17" s="294"/>
      <c r="GO17" s="294"/>
      <c r="GP17" s="294"/>
      <c r="GQ17" s="294"/>
      <c r="GR17" s="294"/>
      <c r="GS17" s="294"/>
      <c r="GT17" s="294"/>
      <c r="GU17" s="294"/>
      <c r="GV17" s="294"/>
      <c r="GW17" s="294"/>
      <c r="GX17" s="294"/>
      <c r="GY17" s="294"/>
      <c r="GZ17" s="294"/>
      <c r="HA17" s="294"/>
      <c r="HB17" s="294"/>
      <c r="HC17" s="294"/>
      <c r="HD17" s="294"/>
      <c r="HE17" s="294"/>
      <c r="HF17" s="294"/>
      <c r="HG17" s="294"/>
      <c r="HH17" s="294"/>
      <c r="HI17" s="294"/>
      <c r="HJ17" s="294"/>
      <c r="HK17" s="294"/>
      <c r="HL17" s="294"/>
      <c r="HM17" s="294"/>
      <c r="HN17" s="294"/>
      <c r="HO17" s="294"/>
      <c r="HP17" s="294"/>
      <c r="HQ17" s="294"/>
      <c r="HR17" s="294"/>
      <c r="HS17" s="294"/>
      <c r="HT17" s="294"/>
      <c r="HU17" s="294"/>
      <c r="HV17" s="294"/>
      <c r="HW17" s="294"/>
      <c r="HX17" s="294"/>
      <c r="HY17" s="294"/>
      <c r="HZ17" s="294"/>
      <c r="IA17" s="294"/>
      <c r="IB17" s="294"/>
      <c r="IC17" s="294"/>
      <c r="ID17" s="294"/>
      <c r="IE17" s="294"/>
      <c r="IF17" s="294"/>
      <c r="IG17" s="294"/>
      <c r="IH17" s="294"/>
      <c r="II17" s="294"/>
      <c r="IJ17" s="294"/>
      <c r="IK17" s="294"/>
      <c r="IL17" s="294"/>
      <c r="IM17" s="295"/>
      <c r="IN17" s="295"/>
      <c r="IO17" s="295"/>
      <c r="IP17" s="295"/>
      <c r="IQ17" s="295"/>
      <c r="IR17" s="295"/>
      <c r="IS17" s="295"/>
      <c r="IT17" s="295"/>
      <c r="IU17" s="295"/>
      <c r="IV17" s="296"/>
    </row>
    <row r="18" spans="1:256" s="297" customFormat="1" ht="12.95" customHeight="1" x14ac:dyDescent="0.25">
      <c r="A18" s="280" t="s">
        <v>434</v>
      </c>
      <c r="B18" s="280"/>
      <c r="C18" s="230"/>
      <c r="D18" s="230"/>
      <c r="E18" s="281"/>
      <c r="F18" s="281" t="s">
        <v>452</v>
      </c>
      <c r="G18" s="282" t="s">
        <v>436</v>
      </c>
      <c r="H18" s="230"/>
      <c r="I18" s="282" t="s">
        <v>437</v>
      </c>
      <c r="J18" s="282" t="s">
        <v>437</v>
      </c>
      <c r="K18" s="282" t="s">
        <v>246</v>
      </c>
      <c r="L18" s="230"/>
      <c r="M18" s="283"/>
      <c r="N18" s="282" t="s">
        <v>438</v>
      </c>
      <c r="O18" s="263" t="s">
        <v>406</v>
      </c>
      <c r="P18" s="282" t="s">
        <v>403</v>
      </c>
      <c r="Q18" s="282" t="s">
        <v>439</v>
      </c>
      <c r="R18" s="282" t="s">
        <v>405</v>
      </c>
      <c r="S18" s="282" t="s">
        <v>406</v>
      </c>
      <c r="T18" s="282" t="s">
        <v>440</v>
      </c>
      <c r="U18" s="284"/>
      <c r="V18" s="284"/>
      <c r="W18" s="247" t="s">
        <v>441</v>
      </c>
      <c r="X18" s="247" t="s">
        <v>442</v>
      </c>
      <c r="Y18" s="285">
        <v>30</v>
      </c>
      <c r="Z18" s="285">
        <v>65</v>
      </c>
      <c r="AA18" s="285">
        <v>5</v>
      </c>
      <c r="AB18" s="280"/>
      <c r="AC18" s="247" t="s">
        <v>410</v>
      </c>
      <c r="AD18" s="230"/>
      <c r="AE18" s="280"/>
      <c r="AF18" s="280">
        <f>524467796.93+4868262.63</f>
        <v>529336059.56</v>
      </c>
      <c r="AG18" s="280">
        <f>AF18*1.12</f>
        <v>592856386.70720005</v>
      </c>
      <c r="AH18" s="280"/>
      <c r="AI18" s="280"/>
      <c r="AJ18" s="287">
        <v>336610556.25</v>
      </c>
      <c r="AK18" s="286">
        <v>377003823.00000006</v>
      </c>
      <c r="AL18" s="230"/>
      <c r="AM18" s="280"/>
      <c r="AN18" s="280"/>
      <c r="AO18" s="280"/>
      <c r="AP18" s="280"/>
      <c r="AQ18" s="280"/>
      <c r="AR18" s="280"/>
      <c r="AS18" s="280"/>
      <c r="AT18" s="280"/>
      <c r="AU18" s="280"/>
      <c r="AV18" s="280"/>
      <c r="AW18" s="285"/>
      <c r="AX18" s="285"/>
      <c r="AY18" s="288"/>
      <c r="AZ18" s="261"/>
      <c r="BA18" s="230"/>
      <c r="BB18" s="230"/>
      <c r="BC18" s="289">
        <f>SUM(AZ18,AV18,AR18,AJ18,AF18,AN18)</f>
        <v>865946615.80999994</v>
      </c>
      <c r="BD18" s="289">
        <f>IF(AC18="С НДС",BC18*1.12,BC18)</f>
        <v>969860209.70720005</v>
      </c>
      <c r="BE18" s="290">
        <v>120240021112</v>
      </c>
      <c r="BF18" s="211" t="s">
        <v>453</v>
      </c>
      <c r="BG18" s="211" t="s">
        <v>453</v>
      </c>
      <c r="BH18" s="230"/>
      <c r="BI18" s="291"/>
      <c r="BJ18" s="291"/>
      <c r="BK18" s="291"/>
      <c r="BL18" s="291"/>
      <c r="BM18" s="291"/>
      <c r="BN18" s="291"/>
      <c r="BO18" s="291"/>
      <c r="BP18" s="291"/>
      <c r="BQ18" s="292" t="s">
        <v>444</v>
      </c>
      <c r="BR18" s="293" t="s">
        <v>445</v>
      </c>
      <c r="BS18" s="294"/>
      <c r="BT18" s="294"/>
      <c r="BU18" s="294"/>
      <c r="BV18" s="294"/>
      <c r="BW18" s="294"/>
      <c r="BX18" s="294"/>
      <c r="BY18" s="294"/>
      <c r="BZ18" s="294"/>
      <c r="CA18" s="294"/>
      <c r="CB18" s="294"/>
      <c r="CC18" s="294"/>
      <c r="CD18" s="294"/>
      <c r="CE18" s="294"/>
      <c r="CF18" s="294"/>
      <c r="CG18" s="294"/>
      <c r="CH18" s="294"/>
      <c r="CI18" s="294"/>
      <c r="CJ18" s="294"/>
      <c r="CK18" s="294"/>
      <c r="CL18" s="294"/>
      <c r="CM18" s="294"/>
      <c r="CN18" s="294"/>
      <c r="CO18" s="294"/>
      <c r="CP18" s="294"/>
      <c r="CQ18" s="294"/>
      <c r="CR18" s="294"/>
      <c r="CS18" s="294"/>
      <c r="CT18" s="294"/>
      <c r="CU18" s="294"/>
      <c r="CV18" s="294"/>
      <c r="CW18" s="294"/>
      <c r="CX18" s="294"/>
      <c r="CY18" s="294"/>
      <c r="CZ18" s="294"/>
      <c r="DA18" s="294"/>
      <c r="DB18" s="294"/>
      <c r="DC18" s="294"/>
      <c r="DD18" s="294"/>
      <c r="DE18" s="294"/>
      <c r="DF18" s="294"/>
      <c r="DG18" s="294"/>
      <c r="DH18" s="294"/>
      <c r="DI18" s="294"/>
      <c r="DJ18" s="294"/>
      <c r="DK18" s="294"/>
      <c r="DL18" s="294"/>
      <c r="DM18" s="294"/>
      <c r="DN18" s="294"/>
      <c r="DO18" s="294"/>
      <c r="DP18" s="294"/>
      <c r="DQ18" s="294"/>
      <c r="DR18" s="294"/>
      <c r="DS18" s="294"/>
      <c r="DT18" s="294"/>
      <c r="DU18" s="294"/>
      <c r="DV18" s="294"/>
      <c r="DW18" s="294"/>
      <c r="DX18" s="294"/>
      <c r="DY18" s="294"/>
      <c r="DZ18" s="294"/>
      <c r="EA18" s="294"/>
      <c r="EB18" s="294"/>
      <c r="EC18" s="294"/>
      <c r="ED18" s="294"/>
      <c r="EE18" s="294"/>
      <c r="EF18" s="294"/>
      <c r="EG18" s="294"/>
      <c r="EH18" s="294"/>
      <c r="EI18" s="294"/>
      <c r="EJ18" s="294"/>
      <c r="EK18" s="294"/>
      <c r="EL18" s="294"/>
      <c r="EM18" s="294"/>
      <c r="EN18" s="294"/>
      <c r="EO18" s="294"/>
      <c r="EP18" s="294"/>
      <c r="EQ18" s="294"/>
      <c r="ER18" s="294"/>
      <c r="ES18" s="294"/>
      <c r="ET18" s="294"/>
      <c r="EU18" s="294"/>
      <c r="EV18" s="294"/>
      <c r="EW18" s="294"/>
      <c r="EX18" s="294"/>
      <c r="EY18" s="294"/>
      <c r="EZ18" s="294"/>
      <c r="FA18" s="294"/>
      <c r="FB18" s="294"/>
      <c r="FC18" s="294"/>
      <c r="FD18" s="294"/>
      <c r="FE18" s="294"/>
      <c r="FF18" s="294"/>
      <c r="FG18" s="294"/>
      <c r="FH18" s="294"/>
      <c r="FI18" s="294"/>
      <c r="FJ18" s="294"/>
      <c r="FK18" s="294"/>
      <c r="FL18" s="294"/>
      <c r="FM18" s="294"/>
      <c r="FN18" s="294"/>
      <c r="FO18" s="294"/>
      <c r="FP18" s="294"/>
      <c r="FQ18" s="294"/>
      <c r="FR18" s="294"/>
      <c r="FS18" s="294"/>
      <c r="FT18" s="294"/>
      <c r="FU18" s="294"/>
      <c r="FV18" s="294"/>
      <c r="FW18" s="294"/>
      <c r="FX18" s="294"/>
      <c r="FY18" s="294"/>
      <c r="FZ18" s="294"/>
      <c r="GA18" s="294"/>
      <c r="GB18" s="294"/>
      <c r="GC18" s="294"/>
      <c r="GD18" s="294"/>
      <c r="GE18" s="294"/>
      <c r="GF18" s="294"/>
      <c r="GG18" s="294"/>
      <c r="GH18" s="294"/>
      <c r="GI18" s="294"/>
      <c r="GJ18" s="294"/>
      <c r="GK18" s="294"/>
      <c r="GL18" s="294"/>
      <c r="GM18" s="294"/>
      <c r="GN18" s="294"/>
      <c r="GO18" s="294"/>
      <c r="GP18" s="294"/>
      <c r="GQ18" s="294"/>
      <c r="GR18" s="294"/>
      <c r="GS18" s="294"/>
      <c r="GT18" s="294"/>
      <c r="GU18" s="294"/>
      <c r="GV18" s="294"/>
      <c r="GW18" s="294"/>
      <c r="GX18" s="294"/>
      <c r="GY18" s="294"/>
      <c r="GZ18" s="294"/>
      <c r="HA18" s="294"/>
      <c r="HB18" s="294"/>
      <c r="HC18" s="294"/>
      <c r="HD18" s="294"/>
      <c r="HE18" s="294"/>
      <c r="HF18" s="294"/>
      <c r="HG18" s="294"/>
      <c r="HH18" s="294"/>
      <c r="HI18" s="294"/>
      <c r="HJ18" s="294"/>
      <c r="HK18" s="294"/>
      <c r="HL18" s="294"/>
      <c r="HM18" s="294"/>
      <c r="HN18" s="294"/>
      <c r="HO18" s="294"/>
      <c r="HP18" s="294"/>
      <c r="HQ18" s="294"/>
      <c r="HR18" s="294"/>
      <c r="HS18" s="294"/>
      <c r="HT18" s="294"/>
      <c r="HU18" s="294"/>
      <c r="HV18" s="294"/>
      <c r="HW18" s="294"/>
      <c r="HX18" s="294"/>
      <c r="HY18" s="294"/>
      <c r="HZ18" s="294"/>
      <c r="IA18" s="294"/>
      <c r="IB18" s="294"/>
      <c r="IC18" s="294"/>
      <c r="ID18" s="294"/>
      <c r="IE18" s="294"/>
      <c r="IF18" s="294"/>
      <c r="IG18" s="294"/>
      <c r="IH18" s="294"/>
      <c r="II18" s="294"/>
      <c r="IJ18" s="294"/>
      <c r="IK18" s="295"/>
      <c r="IL18" s="295"/>
      <c r="IM18" s="295"/>
      <c r="IN18" s="295"/>
      <c r="IO18" s="295"/>
      <c r="IP18" s="295"/>
      <c r="IQ18" s="295"/>
      <c r="IR18" s="295"/>
      <c r="IS18" s="295"/>
      <c r="IT18" s="295"/>
      <c r="IU18" s="295"/>
      <c r="IV18" s="296"/>
    </row>
    <row r="19" spans="1:256" s="311" customFormat="1" ht="13.15" customHeight="1" x14ac:dyDescent="0.25">
      <c r="A19" s="307" t="s">
        <v>460</v>
      </c>
      <c r="B19" s="307"/>
      <c r="C19" s="308"/>
      <c r="D19" s="308"/>
      <c r="E19" s="308"/>
      <c r="F19" s="309" t="s">
        <v>461</v>
      </c>
      <c r="G19" s="310" t="s">
        <v>462</v>
      </c>
      <c r="I19" s="312" t="s">
        <v>463</v>
      </c>
      <c r="J19" s="312" t="s">
        <v>463</v>
      </c>
      <c r="K19" s="313" t="s">
        <v>246</v>
      </c>
      <c r="L19" s="314"/>
      <c r="M19" s="314"/>
      <c r="N19" s="315">
        <v>80</v>
      </c>
      <c r="O19" s="314">
        <v>230000000</v>
      </c>
      <c r="P19" s="316" t="s">
        <v>403</v>
      </c>
      <c r="Q19" s="317" t="s">
        <v>464</v>
      </c>
      <c r="R19" s="318" t="s">
        <v>405</v>
      </c>
      <c r="S19" s="319">
        <v>230000000</v>
      </c>
      <c r="T19" s="316" t="s">
        <v>465</v>
      </c>
      <c r="U19" s="314"/>
      <c r="V19" s="314" t="s">
        <v>442</v>
      </c>
      <c r="W19" s="314"/>
      <c r="X19" s="314"/>
      <c r="Y19" s="320">
        <v>30</v>
      </c>
      <c r="Z19" s="319">
        <v>65</v>
      </c>
      <c r="AA19" s="320">
        <v>5</v>
      </c>
      <c r="AB19" s="314"/>
      <c r="AC19" s="318" t="s">
        <v>410</v>
      </c>
      <c r="AD19" s="321"/>
      <c r="AE19" s="322"/>
      <c r="AF19" s="323">
        <v>257999973</v>
      </c>
      <c r="AG19" s="323">
        <v>288959969.76000005</v>
      </c>
      <c r="AH19" s="324"/>
      <c r="AI19" s="322"/>
      <c r="AJ19" s="323">
        <v>786820027</v>
      </c>
      <c r="AK19" s="323">
        <v>881238430.24000013</v>
      </c>
      <c r="AL19" s="324"/>
      <c r="AM19" s="322"/>
      <c r="AN19" s="322">
        <v>0</v>
      </c>
      <c r="AO19" s="322">
        <v>0</v>
      </c>
      <c r="AP19" s="324"/>
      <c r="AQ19" s="322"/>
      <c r="AR19" s="322">
        <v>0</v>
      </c>
      <c r="AS19" s="322">
        <v>0</v>
      </c>
      <c r="AT19" s="324"/>
      <c r="AU19" s="322"/>
      <c r="AV19" s="322">
        <v>0</v>
      </c>
      <c r="AW19" s="322">
        <v>0</v>
      </c>
      <c r="AX19" s="324"/>
      <c r="AY19" s="322"/>
      <c r="AZ19" s="322">
        <v>0</v>
      </c>
      <c r="BA19" s="322">
        <v>0</v>
      </c>
      <c r="BB19" s="322"/>
      <c r="BC19" s="323">
        <v>1044820000</v>
      </c>
      <c r="BD19" s="323">
        <v>1170198400</v>
      </c>
      <c r="BE19" s="325" t="s">
        <v>411</v>
      </c>
      <c r="BF19" s="326" t="s">
        <v>466</v>
      </c>
      <c r="BG19" s="326" t="s">
        <v>466</v>
      </c>
      <c r="BH19" s="327"/>
      <c r="BI19" s="327"/>
      <c r="BJ19" s="327"/>
      <c r="BK19" s="327"/>
      <c r="BL19" s="327"/>
      <c r="BM19" s="327"/>
      <c r="BN19" s="327"/>
      <c r="BO19" s="327"/>
      <c r="BP19" s="327"/>
      <c r="BQ19" s="328" t="s">
        <v>185</v>
      </c>
      <c r="BR19" s="328" t="s">
        <v>472</v>
      </c>
    </row>
    <row r="20" spans="1:256" s="337" customFormat="1" ht="12.95" customHeight="1" x14ac:dyDescent="0.25">
      <c r="A20" s="329" t="s">
        <v>460</v>
      </c>
      <c r="B20" s="329"/>
      <c r="C20" s="329"/>
      <c r="D20" s="329"/>
      <c r="E20" s="329"/>
      <c r="F20" s="330" t="s">
        <v>467</v>
      </c>
      <c r="G20" s="331" t="s">
        <v>468</v>
      </c>
      <c r="H20" s="329"/>
      <c r="I20" s="332" t="s">
        <v>469</v>
      </c>
      <c r="J20" s="333" t="s">
        <v>469</v>
      </c>
      <c r="K20" s="334" t="s">
        <v>246</v>
      </c>
      <c r="L20" s="314"/>
      <c r="M20" s="314"/>
      <c r="N20" s="315">
        <v>80</v>
      </c>
      <c r="O20" s="314">
        <v>230000000</v>
      </c>
      <c r="P20" s="316" t="s">
        <v>403</v>
      </c>
      <c r="Q20" s="317" t="s">
        <v>470</v>
      </c>
      <c r="R20" s="318" t="s">
        <v>405</v>
      </c>
      <c r="S20" s="319">
        <v>230000000</v>
      </c>
      <c r="T20" s="316" t="s">
        <v>465</v>
      </c>
      <c r="U20" s="314"/>
      <c r="V20" s="314" t="s">
        <v>442</v>
      </c>
      <c r="W20" s="314"/>
      <c r="X20" s="314"/>
      <c r="Y20" s="320">
        <v>30</v>
      </c>
      <c r="Z20" s="319">
        <v>65</v>
      </c>
      <c r="AA20" s="320">
        <v>5</v>
      </c>
      <c r="AB20" s="314"/>
      <c r="AC20" s="318" t="s">
        <v>410</v>
      </c>
      <c r="AD20" s="321"/>
      <c r="AE20" s="322"/>
      <c r="AF20" s="323">
        <v>4094156435</v>
      </c>
      <c r="AG20" s="323">
        <v>4585455207.2000008</v>
      </c>
      <c r="AH20" s="324"/>
      <c r="AI20" s="322"/>
      <c r="AJ20" s="323">
        <v>7606264265</v>
      </c>
      <c r="AK20" s="323">
        <v>8519015976.8000011</v>
      </c>
      <c r="AL20" s="324"/>
      <c r="AM20" s="322"/>
      <c r="AN20" s="322">
        <v>0</v>
      </c>
      <c r="AO20" s="322">
        <v>0</v>
      </c>
      <c r="AP20" s="324"/>
      <c r="AQ20" s="322"/>
      <c r="AR20" s="322">
        <v>0</v>
      </c>
      <c r="AS20" s="322">
        <v>0</v>
      </c>
      <c r="AT20" s="324"/>
      <c r="AU20" s="322"/>
      <c r="AV20" s="335">
        <v>0</v>
      </c>
      <c r="AW20" s="335">
        <v>0</v>
      </c>
      <c r="AX20" s="324"/>
      <c r="AY20" s="322"/>
      <c r="AZ20" s="322">
        <v>0</v>
      </c>
      <c r="BA20" s="322">
        <v>0</v>
      </c>
      <c r="BB20" s="322"/>
      <c r="BC20" s="323">
        <v>11700420700</v>
      </c>
      <c r="BD20" s="323">
        <v>13104471184.000002</v>
      </c>
      <c r="BE20" s="325" t="s">
        <v>411</v>
      </c>
      <c r="BF20" s="326" t="s">
        <v>471</v>
      </c>
      <c r="BG20" s="326" t="s">
        <v>471</v>
      </c>
      <c r="BH20" s="327"/>
      <c r="BI20" s="327"/>
      <c r="BJ20" s="327"/>
      <c r="BK20" s="327"/>
      <c r="BL20" s="327"/>
      <c r="BM20" s="327"/>
      <c r="BN20" s="327"/>
      <c r="BO20" s="327"/>
      <c r="BP20" s="327"/>
      <c r="BQ20" s="328" t="s">
        <v>185</v>
      </c>
      <c r="BR20" s="328" t="s">
        <v>472</v>
      </c>
    </row>
    <row r="21" spans="1:256" s="337" customFormat="1" ht="12.95" customHeight="1" x14ac:dyDescent="0.25">
      <c r="A21" s="329" t="s">
        <v>478</v>
      </c>
      <c r="B21" s="329"/>
      <c r="C21" s="329"/>
      <c r="D21" s="329"/>
      <c r="E21" s="329"/>
      <c r="F21" s="343" t="s">
        <v>479</v>
      </c>
      <c r="G21" s="344" t="s">
        <v>480</v>
      </c>
      <c r="H21" s="329"/>
      <c r="I21" s="344" t="s">
        <v>481</v>
      </c>
      <c r="J21" s="344" t="s">
        <v>482</v>
      </c>
      <c r="K21" s="345" t="s">
        <v>246</v>
      </c>
      <c r="L21" s="336"/>
      <c r="M21" s="336"/>
      <c r="N21" s="336">
        <v>30</v>
      </c>
      <c r="O21" s="346">
        <v>230000000</v>
      </c>
      <c r="P21" s="347" t="s">
        <v>483</v>
      </c>
      <c r="Q21" s="347" t="s">
        <v>484</v>
      </c>
      <c r="R21" s="347" t="s">
        <v>405</v>
      </c>
      <c r="S21" s="346">
        <v>230000000</v>
      </c>
      <c r="T21" s="347" t="s">
        <v>407</v>
      </c>
      <c r="U21" s="336"/>
      <c r="V21" s="348" t="s">
        <v>442</v>
      </c>
      <c r="W21" s="336"/>
      <c r="X21" s="336"/>
      <c r="Y21" s="336">
        <v>0</v>
      </c>
      <c r="Z21" s="336">
        <v>90</v>
      </c>
      <c r="AA21" s="336">
        <v>10</v>
      </c>
      <c r="AB21" s="336"/>
      <c r="AC21" s="328" t="s">
        <v>410</v>
      </c>
      <c r="AD21" s="336"/>
      <c r="AE21" s="336"/>
      <c r="AF21" s="349">
        <v>50000000</v>
      </c>
      <c r="AG21" s="350">
        <f t="shared" ref="AG21:AG22" si="2">IF(AC21="С НДС",AF21*1.12,AF21)</f>
        <v>56000000.000000007</v>
      </c>
      <c r="AH21" s="336"/>
      <c r="AI21" s="336"/>
      <c r="AJ21" s="351">
        <v>100000000</v>
      </c>
      <c r="AK21" s="352">
        <f t="shared" ref="AK21:AK22" si="3">IF(AC21="С НДС",AJ21*1.12,AJ21)</f>
        <v>112000000.00000001</v>
      </c>
      <c r="AL21" s="336"/>
      <c r="AM21" s="336"/>
      <c r="AN21" s="336"/>
      <c r="AO21" s="336"/>
      <c r="AP21" s="336"/>
      <c r="AQ21" s="336"/>
      <c r="AR21" s="336"/>
      <c r="AS21" s="336"/>
      <c r="AT21" s="336"/>
      <c r="AU21" s="336"/>
      <c r="AV21" s="336"/>
      <c r="AW21" s="336"/>
      <c r="AX21" s="336"/>
      <c r="AY21" s="336"/>
      <c r="AZ21" s="336"/>
      <c r="BA21" s="336"/>
      <c r="BB21" s="336"/>
      <c r="BC21" s="353">
        <f>AF21+AJ21+AN21+AR21+AV21+AZ21</f>
        <v>150000000</v>
      </c>
      <c r="BD21" s="353">
        <f t="shared" ref="BD21:BD22" si="4">IF(AC21="С НДС",BC21*1.12,BC21)</f>
        <v>168000000.00000003</v>
      </c>
      <c r="BE21" s="354">
        <v>120240021112</v>
      </c>
      <c r="BF21" s="336" t="s">
        <v>485</v>
      </c>
      <c r="BG21" s="336" t="s">
        <v>486</v>
      </c>
      <c r="BH21" s="336"/>
      <c r="BI21" s="336"/>
      <c r="BJ21" s="336"/>
      <c r="BK21" s="336"/>
      <c r="BL21" s="336"/>
      <c r="BM21" s="336"/>
      <c r="BN21" s="336"/>
      <c r="BO21" s="336"/>
      <c r="BP21" s="336"/>
      <c r="BQ21" s="328" t="s">
        <v>185</v>
      </c>
      <c r="BR21" s="337" t="s">
        <v>491</v>
      </c>
    </row>
    <row r="22" spans="1:256" s="337" customFormat="1" ht="12.95" customHeight="1" x14ac:dyDescent="0.25">
      <c r="A22" s="329" t="s">
        <v>478</v>
      </c>
      <c r="B22" s="329"/>
      <c r="C22" s="329"/>
      <c r="D22" s="329"/>
      <c r="E22" s="329"/>
      <c r="F22" s="343" t="s">
        <v>487</v>
      </c>
      <c r="G22" s="344" t="s">
        <v>480</v>
      </c>
      <c r="H22" s="329"/>
      <c r="I22" s="344" t="s">
        <v>481</v>
      </c>
      <c r="J22" s="344" t="s">
        <v>482</v>
      </c>
      <c r="K22" s="345" t="s">
        <v>246</v>
      </c>
      <c r="L22" s="336"/>
      <c r="M22" s="336"/>
      <c r="N22" s="336">
        <v>30</v>
      </c>
      <c r="O22" s="346">
        <v>230000000</v>
      </c>
      <c r="P22" s="347" t="s">
        <v>403</v>
      </c>
      <c r="Q22" s="347" t="s">
        <v>484</v>
      </c>
      <c r="R22" s="347" t="s">
        <v>405</v>
      </c>
      <c r="S22" s="346">
        <v>230000000</v>
      </c>
      <c r="T22" s="347" t="s">
        <v>488</v>
      </c>
      <c r="U22" s="336"/>
      <c r="V22" s="348" t="s">
        <v>442</v>
      </c>
      <c r="W22" s="336"/>
      <c r="X22" s="336"/>
      <c r="Y22" s="336">
        <v>0</v>
      </c>
      <c r="Z22" s="336">
        <v>90</v>
      </c>
      <c r="AA22" s="336">
        <v>10</v>
      </c>
      <c r="AB22" s="336"/>
      <c r="AC22" s="328" t="s">
        <v>410</v>
      </c>
      <c r="AD22" s="336"/>
      <c r="AE22" s="336"/>
      <c r="AF22" s="349">
        <v>50000000</v>
      </c>
      <c r="AG22" s="350">
        <f t="shared" si="2"/>
        <v>56000000.000000007</v>
      </c>
      <c r="AH22" s="336"/>
      <c r="AI22" s="336"/>
      <c r="AJ22" s="351">
        <v>100000000</v>
      </c>
      <c r="AK22" s="352">
        <f t="shared" si="3"/>
        <v>112000000.00000001</v>
      </c>
      <c r="AL22" s="336"/>
      <c r="AM22" s="336"/>
      <c r="AN22" s="336"/>
      <c r="AO22" s="336"/>
      <c r="AP22" s="336"/>
      <c r="AQ22" s="336"/>
      <c r="AR22" s="336"/>
      <c r="AS22" s="336"/>
      <c r="AT22" s="336"/>
      <c r="AU22" s="336"/>
      <c r="AV22" s="336"/>
      <c r="AW22" s="336"/>
      <c r="AX22" s="336"/>
      <c r="AY22" s="336"/>
      <c r="AZ22" s="336"/>
      <c r="BA22" s="336"/>
      <c r="BB22" s="336"/>
      <c r="BC22" s="353">
        <f>AF22+AJ22+AN22+AR22+AV22+AZ22</f>
        <v>150000000</v>
      </c>
      <c r="BD22" s="353">
        <f t="shared" si="4"/>
        <v>168000000.00000003</v>
      </c>
      <c r="BE22" s="354">
        <v>120240021112</v>
      </c>
      <c r="BF22" s="336" t="s">
        <v>489</v>
      </c>
      <c r="BG22" s="336" t="s">
        <v>490</v>
      </c>
      <c r="BH22" s="336"/>
      <c r="BI22" s="336"/>
      <c r="BJ22" s="336"/>
      <c r="BK22" s="336"/>
      <c r="BL22" s="336"/>
      <c r="BM22" s="336"/>
      <c r="BN22" s="336"/>
      <c r="BO22" s="336"/>
      <c r="BP22" s="336"/>
      <c r="BQ22" s="328" t="s">
        <v>185</v>
      </c>
      <c r="BR22" s="337" t="s">
        <v>492</v>
      </c>
    </row>
    <row r="23" spans="1:256" s="7" customFormat="1" ht="13.15" customHeight="1" x14ac:dyDescent="0.2">
      <c r="A23" s="27"/>
      <c r="B23" s="27"/>
      <c r="C23" s="27"/>
      <c r="D23" s="27"/>
      <c r="E23" s="27"/>
      <c r="F23" s="29" t="s">
        <v>209</v>
      </c>
      <c r="G23" s="27"/>
      <c r="H23" s="27"/>
      <c r="I23" s="14"/>
      <c r="J23" s="27"/>
      <c r="K23" s="27"/>
      <c r="L23" s="27"/>
      <c r="M23" s="27"/>
      <c r="N23" s="27"/>
      <c r="O23" s="27"/>
      <c r="P23" s="27"/>
      <c r="Q23" s="27"/>
      <c r="R23" s="27"/>
      <c r="S23" s="14"/>
      <c r="T23" s="27"/>
      <c r="U23" s="27"/>
      <c r="V23" s="27"/>
      <c r="W23" s="27"/>
      <c r="X23" s="28"/>
      <c r="Y23" s="28"/>
      <c r="Z23" s="28"/>
      <c r="AA23" s="27"/>
      <c r="AB23" s="27"/>
      <c r="AC23" s="27"/>
      <c r="AD23" s="14"/>
      <c r="AE23" s="153"/>
      <c r="AF23" s="147">
        <f>SUM(AF15:AF22)</f>
        <v>8015059754.1900005</v>
      </c>
      <c r="AG23" s="147">
        <f>SUM(AG15:AG22)</f>
        <v>8976866924.6928024</v>
      </c>
      <c r="AH23" s="147">
        <f t="shared" ref="AH23" si="5">SUM(AH15:AH18)</f>
        <v>0</v>
      </c>
      <c r="AI23" s="147">
        <f t="shared" ref="AI23" si="6">SUM(AI15:AI18)</f>
        <v>0</v>
      </c>
      <c r="AJ23" s="147">
        <f>SUM(AJ15:AJ22)</f>
        <v>11759081735.75</v>
      </c>
      <c r="AK23" s="147">
        <f>SUM(AK15:AK22)</f>
        <v>13170171544.040001</v>
      </c>
      <c r="AL23" s="147">
        <f t="shared" ref="AL23" si="7">SUM(AL15:AL18)</f>
        <v>0</v>
      </c>
      <c r="AM23" s="147">
        <f t="shared" ref="AM23:AN23" si="8">SUM(AM15:AM18)</f>
        <v>0</v>
      </c>
      <c r="AN23" s="147">
        <f t="shared" si="8"/>
        <v>0</v>
      </c>
      <c r="AO23" s="147">
        <f t="shared" ref="AO23:AP23" si="9">SUM(AO15:AO18)</f>
        <v>0</v>
      </c>
      <c r="AP23" s="147">
        <f t="shared" si="9"/>
        <v>0</v>
      </c>
      <c r="AQ23" s="147">
        <f t="shared" ref="AQ23:AR23" si="10">SUM(AQ15:AQ18)</f>
        <v>0</v>
      </c>
      <c r="AR23" s="147">
        <f t="shared" si="10"/>
        <v>0</v>
      </c>
      <c r="AS23" s="147">
        <f t="shared" ref="AS23:AT23" si="11">SUM(AS15:AS18)</f>
        <v>0</v>
      </c>
      <c r="AT23" s="147">
        <f t="shared" si="11"/>
        <v>0</v>
      </c>
      <c r="AU23" s="147">
        <f t="shared" ref="AU23:AV23" si="12">SUM(AU15:AU18)</f>
        <v>0</v>
      </c>
      <c r="AV23" s="147">
        <f t="shared" si="12"/>
        <v>0</v>
      </c>
      <c r="AW23" s="147">
        <f t="shared" ref="AW23:AX23" si="13">SUM(AW15:AW18)</f>
        <v>0</v>
      </c>
      <c r="AX23" s="147">
        <f t="shared" si="13"/>
        <v>0</v>
      </c>
      <c r="AY23" s="147">
        <f t="shared" ref="AY23:AZ23" si="14">SUM(AY15:AY18)</f>
        <v>0</v>
      </c>
      <c r="AZ23" s="147">
        <f t="shared" si="14"/>
        <v>0</v>
      </c>
      <c r="BA23" s="147">
        <f t="shared" ref="BA23:BB23" si="15">SUM(BA15:BA18)</f>
        <v>0</v>
      </c>
      <c r="BB23" s="147">
        <f t="shared" si="15"/>
        <v>0</v>
      </c>
      <c r="BC23" s="147">
        <f>SUM(BC15:BC22)</f>
        <v>19774141489.939999</v>
      </c>
      <c r="BD23" s="147">
        <f>SUM(BD15:BD22)</f>
        <v>22147038468.732803</v>
      </c>
      <c r="BE23" s="27"/>
      <c r="BF23" s="27"/>
      <c r="BG23" s="14"/>
      <c r="BI23" s="27"/>
      <c r="BJ23" s="27"/>
      <c r="BK23" s="14"/>
      <c r="BL23" s="27"/>
      <c r="BM23" s="1"/>
      <c r="BN23" s="1"/>
      <c r="BO23" s="1"/>
      <c r="BP23" s="1"/>
      <c r="BQ23" s="1"/>
      <c r="BR23" s="112"/>
      <c r="BS23" s="112"/>
      <c r="BT23" s="112"/>
    </row>
    <row r="24" spans="1:256" s="7" customFormat="1" ht="13.15" customHeight="1" x14ac:dyDescent="0.25">
      <c r="A24" s="23"/>
      <c r="B24" s="23"/>
      <c r="C24" s="23"/>
      <c r="D24" s="23"/>
      <c r="E24" s="23"/>
      <c r="F24" s="29" t="s">
        <v>207</v>
      </c>
      <c r="G24" s="23"/>
      <c r="H24" s="23"/>
      <c r="I24" s="24"/>
      <c r="J24" s="23"/>
      <c r="K24" s="23"/>
      <c r="L24" s="23"/>
      <c r="M24" s="23"/>
      <c r="N24" s="23"/>
      <c r="O24" s="23"/>
      <c r="P24" s="23"/>
      <c r="Q24" s="23"/>
      <c r="R24" s="23"/>
      <c r="S24" s="24"/>
      <c r="T24" s="23"/>
      <c r="U24" s="23"/>
      <c r="V24" s="23"/>
      <c r="W24" s="23"/>
      <c r="X24" s="25"/>
      <c r="Y24" s="25"/>
      <c r="Z24" s="25"/>
      <c r="AA24" s="23"/>
      <c r="AB24" s="23"/>
      <c r="AC24" s="23"/>
      <c r="AD24" s="14"/>
      <c r="AE24" s="145"/>
      <c r="AF24" s="148"/>
      <c r="AG24" s="149"/>
      <c r="AH24" s="145"/>
      <c r="AI24" s="145"/>
      <c r="AJ24" s="148"/>
      <c r="AK24" s="148"/>
      <c r="AL24" s="145"/>
      <c r="AM24" s="145"/>
      <c r="AN24" s="145"/>
      <c r="AO24" s="145"/>
      <c r="AP24" s="145"/>
      <c r="AQ24" s="145"/>
      <c r="AR24" s="145"/>
      <c r="AS24" s="145"/>
      <c r="AT24" s="145"/>
      <c r="AU24" s="145"/>
      <c r="AV24" s="145"/>
      <c r="AW24" s="145"/>
      <c r="AX24" s="145"/>
      <c r="AY24" s="145"/>
      <c r="AZ24" s="145"/>
      <c r="BA24" s="145"/>
      <c r="BB24" s="145"/>
      <c r="BC24" s="155"/>
      <c r="BD24" s="23"/>
      <c r="BE24" s="23"/>
      <c r="BF24" s="23"/>
      <c r="BG24" s="24"/>
      <c r="BI24" s="23"/>
      <c r="BJ24" s="23"/>
      <c r="BK24" s="24"/>
      <c r="BL24" s="23"/>
      <c r="BM24" s="1"/>
      <c r="BN24" s="1"/>
      <c r="BO24" s="1"/>
      <c r="BP24" s="1"/>
      <c r="BQ24" s="1"/>
      <c r="BR24" s="112"/>
      <c r="BS24" s="112"/>
      <c r="BT24" s="112"/>
    </row>
    <row r="25" spans="1:256" s="297" customFormat="1" ht="13.15" customHeight="1" x14ac:dyDescent="0.25">
      <c r="A25" s="280" t="s">
        <v>434</v>
      </c>
      <c r="B25" s="280"/>
      <c r="C25" s="230"/>
      <c r="D25" s="230"/>
      <c r="E25" s="230"/>
      <c r="F25" s="281" t="s">
        <v>454</v>
      </c>
      <c r="G25" s="282" t="s">
        <v>436</v>
      </c>
      <c r="H25" s="230"/>
      <c r="I25" s="282" t="s">
        <v>437</v>
      </c>
      <c r="J25" s="282" t="s">
        <v>437</v>
      </c>
      <c r="K25" s="282" t="s">
        <v>246</v>
      </c>
      <c r="L25" s="230"/>
      <c r="M25" s="283"/>
      <c r="N25" s="282" t="s">
        <v>438</v>
      </c>
      <c r="O25" s="263" t="s">
        <v>406</v>
      </c>
      <c r="P25" s="282" t="s">
        <v>403</v>
      </c>
      <c r="Q25" s="282" t="s">
        <v>439</v>
      </c>
      <c r="R25" s="282" t="s">
        <v>405</v>
      </c>
      <c r="S25" s="282" t="s">
        <v>406</v>
      </c>
      <c r="T25" s="282" t="s">
        <v>440</v>
      </c>
      <c r="U25" s="284"/>
      <c r="V25" s="284"/>
      <c r="W25" s="247" t="s">
        <v>441</v>
      </c>
      <c r="X25" s="247" t="s">
        <v>442</v>
      </c>
      <c r="Y25" s="285">
        <v>30</v>
      </c>
      <c r="Z25" s="285">
        <v>65</v>
      </c>
      <c r="AA25" s="285">
        <v>5</v>
      </c>
      <c r="AB25" s="280"/>
      <c r="AC25" s="247" t="s">
        <v>410</v>
      </c>
      <c r="AD25" s="230"/>
      <c r="AE25" s="280"/>
      <c r="AF25" s="280">
        <v>818377735.60000002</v>
      </c>
      <c r="AG25" s="280">
        <f>IF(AC25="С НДС",AF25*1.12,AF25)</f>
        <v>916583063.8720001</v>
      </c>
      <c r="AH25" s="280"/>
      <c r="AI25" s="280"/>
      <c r="AJ25" s="299">
        <v>377911056.06999999</v>
      </c>
      <c r="AK25" s="300">
        <f>IF(AC25="С НДС",AJ25*1.12,AJ25)</f>
        <v>423260382.79840004</v>
      </c>
      <c r="AL25" s="230"/>
      <c r="AM25" s="280"/>
      <c r="AN25" s="280"/>
      <c r="AO25" s="280"/>
      <c r="AP25" s="280"/>
      <c r="AQ25" s="280"/>
      <c r="AR25" s="280"/>
      <c r="AS25" s="280"/>
      <c r="AT25" s="280"/>
      <c r="AU25" s="280"/>
      <c r="AV25" s="280"/>
      <c r="AW25" s="285"/>
      <c r="AX25" s="285"/>
      <c r="AY25" s="288"/>
      <c r="AZ25" s="261"/>
      <c r="BA25" s="230"/>
      <c r="BB25" s="230"/>
      <c r="BC25" s="289">
        <f>SUM(AZ25,AV25,AR25,AJ25,AF25,AN25)</f>
        <v>1196288791.6700001</v>
      </c>
      <c r="BD25" s="289">
        <f>IF(AC25="С НДС",BC25*1.12,BC25)</f>
        <v>1339843446.6704001</v>
      </c>
      <c r="BE25" s="290">
        <v>120240021112</v>
      </c>
      <c r="BF25" s="211" t="s">
        <v>443</v>
      </c>
      <c r="BG25" s="211" t="s">
        <v>443</v>
      </c>
      <c r="BH25" s="230"/>
      <c r="BI25" s="291"/>
      <c r="BJ25" s="291"/>
      <c r="BK25" s="291"/>
      <c r="BL25" s="291"/>
      <c r="BM25" s="291"/>
      <c r="BN25" s="291"/>
      <c r="BO25" s="291"/>
      <c r="BP25" s="291"/>
      <c r="BQ25" s="301"/>
      <c r="BR25" s="291"/>
      <c r="BS25" s="294"/>
      <c r="BT25" s="294"/>
      <c r="BU25" s="294"/>
      <c r="BV25" s="294"/>
      <c r="BW25" s="294"/>
      <c r="BX25" s="294"/>
      <c r="BY25" s="294"/>
      <c r="BZ25" s="294"/>
      <c r="CA25" s="294"/>
      <c r="CB25" s="294"/>
      <c r="CC25" s="294"/>
      <c r="CD25" s="294"/>
      <c r="CE25" s="294"/>
      <c r="CF25" s="294"/>
      <c r="CG25" s="294"/>
      <c r="CH25" s="294"/>
      <c r="CI25" s="294"/>
      <c r="CJ25" s="294"/>
      <c r="CK25" s="294"/>
      <c r="CL25" s="294"/>
      <c r="CM25" s="294"/>
      <c r="CN25" s="294"/>
      <c r="CO25" s="294"/>
      <c r="CP25" s="294"/>
      <c r="CQ25" s="294"/>
      <c r="CR25" s="294"/>
      <c r="CS25" s="294"/>
      <c r="CT25" s="294"/>
      <c r="CU25" s="294"/>
      <c r="CV25" s="294"/>
      <c r="CW25" s="294"/>
      <c r="CX25" s="294"/>
      <c r="CY25" s="294"/>
      <c r="CZ25" s="294"/>
      <c r="DA25" s="294"/>
      <c r="DB25" s="294"/>
      <c r="DC25" s="294"/>
      <c r="DD25" s="294"/>
      <c r="DE25" s="294"/>
      <c r="DF25" s="294"/>
      <c r="DG25" s="294"/>
      <c r="DH25" s="294"/>
      <c r="DI25" s="294"/>
      <c r="DJ25" s="294"/>
      <c r="DK25" s="294"/>
      <c r="DL25" s="294"/>
      <c r="DM25" s="294"/>
      <c r="DN25" s="294"/>
      <c r="DO25" s="294"/>
      <c r="DP25" s="294"/>
      <c r="DQ25" s="294"/>
      <c r="DR25" s="294"/>
      <c r="DS25" s="294"/>
      <c r="DT25" s="294"/>
      <c r="DU25" s="294"/>
      <c r="DV25" s="294"/>
      <c r="DW25" s="294"/>
      <c r="DX25" s="294"/>
      <c r="DY25" s="294"/>
      <c r="DZ25" s="294"/>
      <c r="EA25" s="294"/>
      <c r="EB25" s="294"/>
      <c r="EC25" s="294"/>
      <c r="ED25" s="294"/>
      <c r="EE25" s="294"/>
      <c r="EF25" s="294"/>
      <c r="EG25" s="294"/>
      <c r="EH25" s="294"/>
      <c r="EI25" s="294"/>
      <c r="EJ25" s="294"/>
      <c r="EK25" s="294"/>
      <c r="EL25" s="294"/>
      <c r="EM25" s="294"/>
      <c r="EN25" s="294"/>
      <c r="EO25" s="294"/>
      <c r="EP25" s="294"/>
      <c r="EQ25" s="294"/>
      <c r="ER25" s="294"/>
      <c r="ES25" s="294"/>
      <c r="ET25" s="294"/>
      <c r="EU25" s="294"/>
      <c r="EV25" s="294"/>
      <c r="EW25" s="294"/>
      <c r="EX25" s="294"/>
      <c r="EY25" s="294"/>
      <c r="EZ25" s="294"/>
      <c r="FA25" s="294"/>
      <c r="FB25" s="294"/>
      <c r="FC25" s="294"/>
      <c r="FD25" s="294"/>
      <c r="FE25" s="294"/>
      <c r="FF25" s="294"/>
      <c r="FG25" s="294"/>
      <c r="FH25" s="294"/>
      <c r="FI25" s="294"/>
      <c r="FJ25" s="294"/>
      <c r="FK25" s="294"/>
      <c r="FL25" s="294"/>
      <c r="FM25" s="294"/>
      <c r="FN25" s="294"/>
      <c r="FO25" s="294"/>
      <c r="FP25" s="294"/>
      <c r="FQ25" s="294"/>
      <c r="FR25" s="294"/>
      <c r="FS25" s="294"/>
      <c r="FT25" s="294"/>
      <c r="FU25" s="294"/>
      <c r="FV25" s="294"/>
      <c r="FW25" s="294"/>
      <c r="FX25" s="294"/>
      <c r="FY25" s="294"/>
      <c r="FZ25" s="294"/>
      <c r="GA25" s="294"/>
      <c r="GB25" s="294"/>
      <c r="GC25" s="294"/>
      <c r="GD25" s="294"/>
      <c r="GE25" s="294"/>
      <c r="GF25" s="294"/>
      <c r="GG25" s="294"/>
      <c r="GH25" s="294"/>
      <c r="GI25" s="294"/>
      <c r="GJ25" s="294"/>
      <c r="GK25" s="294"/>
      <c r="GL25" s="294"/>
      <c r="GM25" s="294"/>
      <c r="GN25" s="294"/>
      <c r="GO25" s="294"/>
      <c r="GP25" s="294"/>
      <c r="GQ25" s="294"/>
      <c r="GR25" s="294"/>
      <c r="GS25" s="294"/>
      <c r="GT25" s="294"/>
      <c r="GU25" s="294"/>
      <c r="GV25" s="294"/>
      <c r="GW25" s="294"/>
      <c r="GX25" s="294"/>
      <c r="GY25" s="294"/>
      <c r="GZ25" s="294"/>
      <c r="HA25" s="294"/>
      <c r="HB25" s="294"/>
      <c r="HC25" s="294"/>
      <c r="HD25" s="294"/>
      <c r="HE25" s="294"/>
      <c r="HF25" s="294"/>
      <c r="HG25" s="294"/>
      <c r="HH25" s="294"/>
      <c r="HI25" s="294"/>
      <c r="HJ25" s="294"/>
      <c r="HK25" s="294"/>
      <c r="HL25" s="294"/>
      <c r="HM25" s="294"/>
      <c r="HN25" s="294"/>
      <c r="HO25" s="294"/>
      <c r="HP25" s="294"/>
      <c r="HQ25" s="294"/>
      <c r="HR25" s="294"/>
      <c r="HS25" s="294"/>
      <c r="HT25" s="294"/>
      <c r="HU25" s="294"/>
      <c r="HV25" s="294"/>
      <c r="HW25" s="294"/>
      <c r="HX25" s="294"/>
      <c r="HY25" s="294"/>
      <c r="HZ25" s="294"/>
      <c r="IA25" s="294"/>
      <c r="IB25" s="294"/>
      <c r="IC25" s="294"/>
      <c r="ID25" s="294"/>
      <c r="IE25" s="294"/>
      <c r="IF25" s="294"/>
      <c r="IG25" s="294"/>
      <c r="IH25" s="294"/>
      <c r="II25" s="294"/>
      <c r="IJ25" s="294"/>
      <c r="IK25" s="295"/>
      <c r="IL25" s="295"/>
      <c r="IM25" s="295"/>
      <c r="IN25" s="295"/>
      <c r="IO25" s="295"/>
      <c r="IP25" s="295"/>
      <c r="IQ25" s="295"/>
      <c r="IR25" s="295"/>
      <c r="IS25" s="295"/>
      <c r="IT25" s="295"/>
      <c r="IU25" s="295"/>
      <c r="IV25" s="296"/>
    </row>
    <row r="26" spans="1:256" s="297" customFormat="1" ht="13.15" customHeight="1" x14ac:dyDescent="0.25">
      <c r="A26" s="280" t="s">
        <v>434</v>
      </c>
      <c r="B26" s="280"/>
      <c r="C26" s="230"/>
      <c r="D26" s="230"/>
      <c r="E26" s="230"/>
      <c r="F26" s="282" t="s">
        <v>455</v>
      </c>
      <c r="G26" s="282" t="s">
        <v>436</v>
      </c>
      <c r="H26" s="283"/>
      <c r="I26" s="282" t="s">
        <v>437</v>
      </c>
      <c r="J26" s="282" t="s">
        <v>437</v>
      </c>
      <c r="K26" s="282" t="s">
        <v>246</v>
      </c>
      <c r="L26" s="230"/>
      <c r="M26" s="283"/>
      <c r="N26" s="282" t="s">
        <v>438</v>
      </c>
      <c r="O26" s="263" t="s">
        <v>406</v>
      </c>
      <c r="P26" s="282" t="s">
        <v>403</v>
      </c>
      <c r="Q26" s="282" t="s">
        <v>439</v>
      </c>
      <c r="R26" s="282" t="s">
        <v>405</v>
      </c>
      <c r="S26" s="282" t="s">
        <v>406</v>
      </c>
      <c r="T26" s="282" t="s">
        <v>440</v>
      </c>
      <c r="U26" s="284"/>
      <c r="V26" s="284"/>
      <c r="W26" s="247" t="s">
        <v>441</v>
      </c>
      <c r="X26" s="247" t="s">
        <v>442</v>
      </c>
      <c r="Y26" s="285">
        <v>30</v>
      </c>
      <c r="Z26" s="285">
        <v>65</v>
      </c>
      <c r="AA26" s="285">
        <v>5</v>
      </c>
      <c r="AB26" s="280"/>
      <c r="AC26" s="247" t="s">
        <v>410</v>
      </c>
      <c r="AD26" s="280"/>
      <c r="AE26" s="280"/>
      <c r="AF26" s="287">
        <v>1374315449.03</v>
      </c>
      <c r="AG26" s="286">
        <f>IF(AC26="С НДС",AF26*1.12,AF26)</f>
        <v>1539233302.9136002</v>
      </c>
      <c r="AH26" s="280"/>
      <c r="AI26" s="280"/>
      <c r="AJ26" s="299">
        <v>483215295.00999999</v>
      </c>
      <c r="AK26" s="300">
        <f>IF(AC26="С НДС",AJ26*1.12,AJ26)</f>
        <v>541201130.41120005</v>
      </c>
      <c r="AL26" s="280"/>
      <c r="AM26" s="280"/>
      <c r="AN26" s="280"/>
      <c r="AO26" s="280"/>
      <c r="AP26" s="280"/>
      <c r="AQ26" s="280"/>
      <c r="AR26" s="280"/>
      <c r="AS26" s="280"/>
      <c r="AT26" s="280"/>
      <c r="AU26" s="280"/>
      <c r="AV26" s="285"/>
      <c r="AW26" s="285"/>
      <c r="AX26" s="288"/>
      <c r="AY26" s="261"/>
      <c r="AZ26" s="230"/>
      <c r="BA26" s="230"/>
      <c r="BB26" s="298"/>
      <c r="BC26" s="280">
        <f>SUM(AZ26,AV26,AR26,AJ26,AF26,AN26)</f>
        <v>1857530744.04</v>
      </c>
      <c r="BD26" s="280">
        <f>IF(AC26="С НДС",BC26*1.12,BC26)</f>
        <v>2080434433.3248003</v>
      </c>
      <c r="BE26" s="290">
        <v>120240021112</v>
      </c>
      <c r="BF26" s="231"/>
      <c r="BG26" s="302" t="s">
        <v>456</v>
      </c>
      <c r="BH26" s="291"/>
      <c r="BI26" s="291"/>
      <c r="BJ26" s="291"/>
      <c r="BK26" s="291"/>
      <c r="BL26" s="291"/>
      <c r="BM26" s="291"/>
      <c r="BN26" s="291"/>
      <c r="BO26" s="291"/>
      <c r="BP26" s="291"/>
      <c r="BQ26" s="301"/>
      <c r="BR26" s="291"/>
      <c r="BS26" s="294"/>
      <c r="BT26" s="294"/>
      <c r="BU26" s="294"/>
      <c r="BV26" s="294"/>
      <c r="BW26" s="294"/>
      <c r="BX26" s="294"/>
      <c r="BY26" s="294"/>
      <c r="BZ26" s="294"/>
      <c r="CA26" s="294"/>
      <c r="CB26" s="294"/>
      <c r="CC26" s="294"/>
      <c r="CD26" s="294"/>
      <c r="CE26" s="294"/>
      <c r="CF26" s="294"/>
      <c r="CG26" s="294"/>
      <c r="CH26" s="294"/>
      <c r="CI26" s="294"/>
      <c r="CJ26" s="294"/>
      <c r="CK26" s="294"/>
      <c r="CL26" s="294"/>
      <c r="CM26" s="294"/>
      <c r="CN26" s="294"/>
      <c r="CO26" s="294"/>
      <c r="CP26" s="294"/>
      <c r="CQ26" s="294"/>
      <c r="CR26" s="294"/>
      <c r="CS26" s="294"/>
      <c r="CT26" s="294"/>
      <c r="CU26" s="294"/>
      <c r="CV26" s="294"/>
      <c r="CW26" s="294"/>
      <c r="CX26" s="294"/>
      <c r="CY26" s="294"/>
      <c r="CZ26" s="294"/>
      <c r="DA26" s="294"/>
      <c r="DB26" s="294"/>
      <c r="DC26" s="294"/>
      <c r="DD26" s="294"/>
      <c r="DE26" s="294"/>
      <c r="DF26" s="294"/>
      <c r="DG26" s="294"/>
      <c r="DH26" s="294"/>
      <c r="DI26" s="294"/>
      <c r="DJ26" s="294"/>
      <c r="DK26" s="294"/>
      <c r="DL26" s="294"/>
      <c r="DM26" s="294"/>
      <c r="DN26" s="294"/>
      <c r="DO26" s="294"/>
      <c r="DP26" s="294"/>
      <c r="DQ26" s="294"/>
      <c r="DR26" s="294"/>
      <c r="DS26" s="294"/>
      <c r="DT26" s="294"/>
      <c r="DU26" s="294"/>
      <c r="DV26" s="294"/>
      <c r="DW26" s="294"/>
      <c r="DX26" s="294"/>
      <c r="DY26" s="294"/>
      <c r="DZ26" s="294"/>
      <c r="EA26" s="294"/>
      <c r="EB26" s="294"/>
      <c r="EC26" s="294"/>
      <c r="ED26" s="294"/>
      <c r="EE26" s="294"/>
      <c r="EF26" s="294"/>
      <c r="EG26" s="294"/>
      <c r="EH26" s="294"/>
      <c r="EI26" s="294"/>
      <c r="EJ26" s="294"/>
      <c r="EK26" s="294"/>
      <c r="EL26" s="294"/>
      <c r="EM26" s="294"/>
      <c r="EN26" s="294"/>
      <c r="EO26" s="294"/>
      <c r="EP26" s="294"/>
      <c r="EQ26" s="294"/>
      <c r="ER26" s="294"/>
      <c r="ES26" s="294"/>
      <c r="ET26" s="294"/>
      <c r="EU26" s="294"/>
      <c r="EV26" s="294"/>
      <c r="EW26" s="294"/>
      <c r="EX26" s="294"/>
      <c r="EY26" s="294"/>
      <c r="EZ26" s="294"/>
      <c r="FA26" s="294"/>
      <c r="FB26" s="294"/>
      <c r="FC26" s="294"/>
      <c r="FD26" s="294"/>
      <c r="FE26" s="294"/>
      <c r="FF26" s="294"/>
      <c r="FG26" s="294"/>
      <c r="FH26" s="294"/>
      <c r="FI26" s="294"/>
      <c r="FJ26" s="294"/>
      <c r="FK26" s="294"/>
      <c r="FL26" s="294"/>
      <c r="FM26" s="294"/>
      <c r="FN26" s="294"/>
      <c r="FO26" s="294"/>
      <c r="FP26" s="294"/>
      <c r="FQ26" s="294"/>
      <c r="FR26" s="294"/>
      <c r="FS26" s="294"/>
      <c r="FT26" s="294"/>
      <c r="FU26" s="294"/>
      <c r="FV26" s="294"/>
      <c r="FW26" s="294"/>
      <c r="FX26" s="294"/>
      <c r="FY26" s="294"/>
      <c r="FZ26" s="294"/>
      <c r="GA26" s="294"/>
      <c r="GB26" s="294"/>
      <c r="GC26" s="294"/>
      <c r="GD26" s="294"/>
      <c r="GE26" s="294"/>
      <c r="GF26" s="294"/>
      <c r="GG26" s="294"/>
      <c r="GH26" s="294"/>
      <c r="GI26" s="294"/>
      <c r="GJ26" s="294"/>
      <c r="GK26" s="294"/>
      <c r="GL26" s="294"/>
      <c r="GM26" s="294"/>
      <c r="GN26" s="294"/>
      <c r="GO26" s="294"/>
      <c r="GP26" s="294"/>
      <c r="GQ26" s="294"/>
      <c r="GR26" s="294"/>
      <c r="GS26" s="294"/>
      <c r="GT26" s="294"/>
      <c r="GU26" s="294"/>
      <c r="GV26" s="294"/>
      <c r="GW26" s="294"/>
      <c r="GX26" s="294"/>
      <c r="GY26" s="294"/>
      <c r="GZ26" s="294"/>
      <c r="HA26" s="294"/>
      <c r="HB26" s="294"/>
      <c r="HC26" s="294"/>
      <c r="HD26" s="294"/>
      <c r="HE26" s="294"/>
      <c r="HF26" s="294"/>
      <c r="HG26" s="294"/>
      <c r="HH26" s="294"/>
      <c r="HI26" s="294"/>
      <c r="HJ26" s="294"/>
      <c r="HK26" s="294"/>
      <c r="HL26" s="294"/>
      <c r="HM26" s="294"/>
      <c r="HN26" s="294"/>
      <c r="HO26" s="294"/>
      <c r="HP26" s="294"/>
      <c r="HQ26" s="294"/>
      <c r="HR26" s="294"/>
      <c r="HS26" s="294"/>
      <c r="HT26" s="294"/>
      <c r="HU26" s="294"/>
      <c r="HV26" s="294"/>
      <c r="HW26" s="294"/>
      <c r="HX26" s="294"/>
      <c r="HY26" s="294"/>
      <c r="HZ26" s="294"/>
      <c r="IA26" s="294"/>
      <c r="IB26" s="294"/>
      <c r="IC26" s="294"/>
      <c r="ID26" s="294"/>
      <c r="IE26" s="294"/>
      <c r="IF26" s="294"/>
      <c r="IG26" s="294"/>
      <c r="IH26" s="294"/>
      <c r="II26" s="294"/>
      <c r="IJ26" s="294"/>
      <c r="IK26" s="294"/>
      <c r="IL26" s="294"/>
      <c r="IM26" s="295"/>
      <c r="IN26" s="295"/>
      <c r="IO26" s="295"/>
      <c r="IP26" s="295"/>
      <c r="IQ26" s="295"/>
      <c r="IR26" s="295"/>
      <c r="IS26" s="295"/>
      <c r="IT26" s="295"/>
      <c r="IU26" s="295"/>
      <c r="IV26" s="296"/>
    </row>
    <row r="27" spans="1:256" s="297" customFormat="1" ht="13.15" customHeight="1" x14ac:dyDescent="0.25">
      <c r="A27" s="280" t="s">
        <v>434</v>
      </c>
      <c r="B27" s="280"/>
      <c r="C27" s="230"/>
      <c r="D27" s="230"/>
      <c r="E27" s="230"/>
      <c r="F27" s="282" t="s">
        <v>457</v>
      </c>
      <c r="G27" s="282" t="s">
        <v>436</v>
      </c>
      <c r="H27" s="283"/>
      <c r="I27" s="282" t="s">
        <v>437</v>
      </c>
      <c r="J27" s="282" t="s">
        <v>437</v>
      </c>
      <c r="K27" s="282" t="s">
        <v>246</v>
      </c>
      <c r="L27" s="230"/>
      <c r="M27" s="283"/>
      <c r="N27" s="282" t="s">
        <v>438</v>
      </c>
      <c r="O27" s="263" t="s">
        <v>406</v>
      </c>
      <c r="P27" s="282" t="s">
        <v>403</v>
      </c>
      <c r="Q27" s="282" t="s">
        <v>439</v>
      </c>
      <c r="R27" s="282" t="s">
        <v>405</v>
      </c>
      <c r="S27" s="282" t="s">
        <v>406</v>
      </c>
      <c r="T27" s="282" t="s">
        <v>440</v>
      </c>
      <c r="U27" s="284"/>
      <c r="V27" s="284"/>
      <c r="W27" s="247" t="s">
        <v>441</v>
      </c>
      <c r="X27" s="247" t="s">
        <v>442</v>
      </c>
      <c r="Y27" s="285">
        <v>30</v>
      </c>
      <c r="Z27" s="285">
        <v>65</v>
      </c>
      <c r="AA27" s="285">
        <v>5</v>
      </c>
      <c r="AB27" s="280"/>
      <c r="AC27" s="247" t="s">
        <v>410</v>
      </c>
      <c r="AD27" s="280"/>
      <c r="AE27" s="280"/>
      <c r="AF27" s="287">
        <v>840874102</v>
      </c>
      <c r="AG27" s="286">
        <f>IF(AC27="С НДС",AF27*1.12,AF27)</f>
        <v>941778994.24000013</v>
      </c>
      <c r="AH27" s="280"/>
      <c r="AI27" s="280"/>
      <c r="AJ27" s="303">
        <v>305027073.26999998</v>
      </c>
      <c r="AK27" s="300">
        <f>IF(AC27="С НДС",AJ27*1.12,AJ27)</f>
        <v>341630322.06239998</v>
      </c>
      <c r="AL27" s="280"/>
      <c r="AM27" s="280"/>
      <c r="AN27" s="280"/>
      <c r="AO27" s="280"/>
      <c r="AP27" s="280"/>
      <c r="AQ27" s="280"/>
      <c r="AR27" s="280"/>
      <c r="AS27" s="280"/>
      <c r="AT27" s="280"/>
      <c r="AU27" s="280"/>
      <c r="AV27" s="285"/>
      <c r="AW27" s="285"/>
      <c r="AX27" s="288"/>
      <c r="AY27" s="261"/>
      <c r="AZ27" s="230"/>
      <c r="BA27" s="230"/>
      <c r="BB27" s="298"/>
      <c r="BC27" s="280">
        <f>SUM(AZ27,AV27,AR27,AJ27,AF27,AN27)</f>
        <v>1145901175.27</v>
      </c>
      <c r="BD27" s="280">
        <f>IF(AC27="С НДС",BC27*1.12,BC27)</f>
        <v>1283409316.3024001</v>
      </c>
      <c r="BE27" s="290">
        <v>120240021112</v>
      </c>
      <c r="BF27" s="231"/>
      <c r="BG27" s="211" t="s">
        <v>450</v>
      </c>
      <c r="BH27" s="291"/>
      <c r="BI27" s="291"/>
      <c r="BJ27" s="291"/>
      <c r="BK27" s="291"/>
      <c r="BL27" s="291"/>
      <c r="BM27" s="291"/>
      <c r="BN27" s="291"/>
      <c r="BO27" s="291"/>
      <c r="BP27" s="291"/>
      <c r="BQ27" s="301"/>
      <c r="BR27" s="291"/>
      <c r="BS27" s="294"/>
      <c r="BT27" s="294"/>
      <c r="BU27" s="294"/>
      <c r="BV27" s="294"/>
      <c r="BW27" s="294"/>
      <c r="BX27" s="294"/>
      <c r="BY27" s="294"/>
      <c r="BZ27" s="294"/>
      <c r="CA27" s="294"/>
      <c r="CB27" s="294"/>
      <c r="CC27" s="294"/>
      <c r="CD27" s="294"/>
      <c r="CE27" s="294"/>
      <c r="CF27" s="294"/>
      <c r="CG27" s="294"/>
      <c r="CH27" s="294"/>
      <c r="CI27" s="294"/>
      <c r="CJ27" s="294"/>
      <c r="CK27" s="294"/>
      <c r="CL27" s="294"/>
      <c r="CM27" s="294"/>
      <c r="CN27" s="294"/>
      <c r="CO27" s="294"/>
      <c r="CP27" s="294"/>
      <c r="CQ27" s="294"/>
      <c r="CR27" s="294"/>
      <c r="CS27" s="294"/>
      <c r="CT27" s="294"/>
      <c r="CU27" s="294"/>
      <c r="CV27" s="294"/>
      <c r="CW27" s="294"/>
      <c r="CX27" s="294"/>
      <c r="CY27" s="294"/>
      <c r="CZ27" s="294"/>
      <c r="DA27" s="294"/>
      <c r="DB27" s="294"/>
      <c r="DC27" s="294"/>
      <c r="DD27" s="294"/>
      <c r="DE27" s="294"/>
      <c r="DF27" s="294"/>
      <c r="DG27" s="294"/>
      <c r="DH27" s="294"/>
      <c r="DI27" s="294"/>
      <c r="DJ27" s="294"/>
      <c r="DK27" s="294"/>
      <c r="DL27" s="294"/>
      <c r="DM27" s="294"/>
      <c r="DN27" s="294"/>
      <c r="DO27" s="294"/>
      <c r="DP27" s="294"/>
      <c r="DQ27" s="294"/>
      <c r="DR27" s="294"/>
      <c r="DS27" s="294"/>
      <c r="DT27" s="294"/>
      <c r="DU27" s="294"/>
      <c r="DV27" s="294"/>
      <c r="DW27" s="294"/>
      <c r="DX27" s="294"/>
      <c r="DY27" s="294"/>
      <c r="DZ27" s="294"/>
      <c r="EA27" s="294"/>
      <c r="EB27" s="294"/>
      <c r="EC27" s="294"/>
      <c r="ED27" s="294"/>
      <c r="EE27" s="294"/>
      <c r="EF27" s="294"/>
      <c r="EG27" s="294"/>
      <c r="EH27" s="294"/>
      <c r="EI27" s="294"/>
      <c r="EJ27" s="294"/>
      <c r="EK27" s="294"/>
      <c r="EL27" s="294"/>
      <c r="EM27" s="294"/>
      <c r="EN27" s="294"/>
      <c r="EO27" s="294"/>
      <c r="EP27" s="294"/>
      <c r="EQ27" s="294"/>
      <c r="ER27" s="294"/>
      <c r="ES27" s="294"/>
      <c r="ET27" s="294"/>
      <c r="EU27" s="294"/>
      <c r="EV27" s="294"/>
      <c r="EW27" s="294"/>
      <c r="EX27" s="294"/>
      <c r="EY27" s="294"/>
      <c r="EZ27" s="294"/>
      <c r="FA27" s="294"/>
      <c r="FB27" s="294"/>
      <c r="FC27" s="294"/>
      <c r="FD27" s="294"/>
      <c r="FE27" s="294"/>
      <c r="FF27" s="294"/>
      <c r="FG27" s="294"/>
      <c r="FH27" s="294"/>
      <c r="FI27" s="294"/>
      <c r="FJ27" s="294"/>
      <c r="FK27" s="294"/>
      <c r="FL27" s="294"/>
      <c r="FM27" s="294"/>
      <c r="FN27" s="294"/>
      <c r="FO27" s="294"/>
      <c r="FP27" s="294"/>
      <c r="FQ27" s="294"/>
      <c r="FR27" s="294"/>
      <c r="FS27" s="294"/>
      <c r="FT27" s="294"/>
      <c r="FU27" s="294"/>
      <c r="FV27" s="294"/>
      <c r="FW27" s="294"/>
      <c r="FX27" s="294"/>
      <c r="FY27" s="294"/>
      <c r="FZ27" s="294"/>
      <c r="GA27" s="294"/>
      <c r="GB27" s="294"/>
      <c r="GC27" s="294"/>
      <c r="GD27" s="294"/>
      <c r="GE27" s="294"/>
      <c r="GF27" s="294"/>
      <c r="GG27" s="294"/>
      <c r="GH27" s="294"/>
      <c r="GI27" s="294"/>
      <c r="GJ27" s="294"/>
      <c r="GK27" s="294"/>
      <c r="GL27" s="294"/>
      <c r="GM27" s="294"/>
      <c r="GN27" s="294"/>
      <c r="GO27" s="294"/>
      <c r="GP27" s="294"/>
      <c r="GQ27" s="294"/>
      <c r="GR27" s="294"/>
      <c r="GS27" s="294"/>
      <c r="GT27" s="294"/>
      <c r="GU27" s="294"/>
      <c r="GV27" s="294"/>
      <c r="GW27" s="294"/>
      <c r="GX27" s="294"/>
      <c r="GY27" s="294"/>
      <c r="GZ27" s="294"/>
      <c r="HA27" s="294"/>
      <c r="HB27" s="294"/>
      <c r="HC27" s="294"/>
      <c r="HD27" s="294"/>
      <c r="HE27" s="294"/>
      <c r="HF27" s="294"/>
      <c r="HG27" s="294"/>
      <c r="HH27" s="294"/>
      <c r="HI27" s="294"/>
      <c r="HJ27" s="294"/>
      <c r="HK27" s="294"/>
      <c r="HL27" s="294"/>
      <c r="HM27" s="294"/>
      <c r="HN27" s="294"/>
      <c r="HO27" s="294"/>
      <c r="HP27" s="294"/>
      <c r="HQ27" s="294"/>
      <c r="HR27" s="294"/>
      <c r="HS27" s="294"/>
      <c r="HT27" s="294"/>
      <c r="HU27" s="294"/>
      <c r="HV27" s="294"/>
      <c r="HW27" s="294"/>
      <c r="HX27" s="294"/>
      <c r="HY27" s="294"/>
      <c r="HZ27" s="294"/>
      <c r="IA27" s="294"/>
      <c r="IB27" s="294"/>
      <c r="IC27" s="294"/>
      <c r="ID27" s="294"/>
      <c r="IE27" s="294"/>
      <c r="IF27" s="294"/>
      <c r="IG27" s="294"/>
      <c r="IH27" s="294"/>
      <c r="II27" s="294"/>
      <c r="IJ27" s="294"/>
      <c r="IK27" s="294"/>
      <c r="IL27" s="294"/>
      <c r="IM27" s="295"/>
      <c r="IN27" s="295"/>
      <c r="IO27" s="295"/>
      <c r="IP27" s="295"/>
      <c r="IQ27" s="295"/>
      <c r="IR27" s="295"/>
      <c r="IS27" s="295"/>
      <c r="IT27" s="295"/>
      <c r="IU27" s="295"/>
      <c r="IV27" s="296"/>
    </row>
    <row r="28" spans="1:256" s="297" customFormat="1" ht="13.15" customHeight="1" x14ac:dyDescent="0.25">
      <c r="A28" s="280" t="s">
        <v>434</v>
      </c>
      <c r="B28" s="280"/>
      <c r="C28" s="230"/>
      <c r="D28" s="230"/>
      <c r="E28" s="281"/>
      <c r="F28" s="281" t="s">
        <v>458</v>
      </c>
      <c r="G28" s="282" t="s">
        <v>436</v>
      </c>
      <c r="H28" s="230"/>
      <c r="I28" s="282" t="s">
        <v>437</v>
      </c>
      <c r="J28" s="282" t="s">
        <v>437</v>
      </c>
      <c r="K28" s="282" t="s">
        <v>246</v>
      </c>
      <c r="L28" s="230"/>
      <c r="M28" s="283"/>
      <c r="N28" s="282" t="s">
        <v>438</v>
      </c>
      <c r="O28" s="263" t="s">
        <v>406</v>
      </c>
      <c r="P28" s="282" t="s">
        <v>403</v>
      </c>
      <c r="Q28" s="282" t="s">
        <v>439</v>
      </c>
      <c r="R28" s="282" t="s">
        <v>405</v>
      </c>
      <c r="S28" s="282" t="s">
        <v>406</v>
      </c>
      <c r="T28" s="282" t="s">
        <v>440</v>
      </c>
      <c r="U28" s="284"/>
      <c r="V28" s="284"/>
      <c r="W28" s="247" t="s">
        <v>441</v>
      </c>
      <c r="X28" s="247" t="s">
        <v>442</v>
      </c>
      <c r="Y28" s="285">
        <v>30</v>
      </c>
      <c r="Z28" s="285">
        <v>65</v>
      </c>
      <c r="AA28" s="285">
        <v>5</v>
      </c>
      <c r="AB28" s="280"/>
      <c r="AC28" s="247" t="s">
        <v>410</v>
      </c>
      <c r="AD28" s="230"/>
      <c r="AE28" s="280"/>
      <c r="AF28" s="280">
        <f>524467796.93+4868262.63</f>
        <v>529336059.56</v>
      </c>
      <c r="AG28" s="286">
        <f>IF(AC28="С НДС",AF28*1.12,AF28)</f>
        <v>592856386.70720005</v>
      </c>
      <c r="AH28" s="280"/>
      <c r="AI28" s="280"/>
      <c r="AJ28" s="299">
        <v>140861429.16999999</v>
      </c>
      <c r="AK28" s="300">
        <f>IF(AC28="С НДС",AJ28*1.12,AJ28)</f>
        <v>157764800.67039999</v>
      </c>
      <c r="AL28" s="230"/>
      <c r="AM28" s="280"/>
      <c r="AN28" s="280"/>
      <c r="AO28" s="280"/>
      <c r="AP28" s="280"/>
      <c r="AQ28" s="280"/>
      <c r="AR28" s="280"/>
      <c r="AS28" s="280"/>
      <c r="AT28" s="280"/>
      <c r="AU28" s="280"/>
      <c r="AV28" s="280"/>
      <c r="AW28" s="285"/>
      <c r="AX28" s="285"/>
      <c r="AY28" s="288"/>
      <c r="AZ28" s="261"/>
      <c r="BA28" s="230"/>
      <c r="BB28" s="230"/>
      <c r="BC28" s="289">
        <f>SUM(AZ28,AV28,AR28,AJ28,AF28,AN28)</f>
        <v>670197488.73000002</v>
      </c>
      <c r="BD28" s="289">
        <f>IF(AC28="С НДС",BC28*1.12,BC28)</f>
        <v>750621187.37760007</v>
      </c>
      <c r="BE28" s="290">
        <v>120240021112</v>
      </c>
      <c r="BF28" s="211" t="s">
        <v>453</v>
      </c>
      <c r="BG28" s="211" t="s">
        <v>453</v>
      </c>
      <c r="BH28" s="230"/>
      <c r="BI28" s="291"/>
      <c r="BJ28" s="291"/>
      <c r="BK28" s="291"/>
      <c r="BL28" s="291"/>
      <c r="BM28" s="291"/>
      <c r="BN28" s="291"/>
      <c r="BO28" s="291"/>
      <c r="BP28" s="291"/>
      <c r="BQ28" s="301"/>
      <c r="BR28" s="291"/>
      <c r="BS28" s="294"/>
      <c r="BT28" s="294"/>
      <c r="BU28" s="294"/>
      <c r="BV28" s="294"/>
      <c r="BW28" s="294"/>
      <c r="BX28" s="294"/>
      <c r="BY28" s="294"/>
      <c r="BZ28" s="294"/>
      <c r="CA28" s="294"/>
      <c r="CB28" s="294"/>
      <c r="CC28" s="294"/>
      <c r="CD28" s="294"/>
      <c r="CE28" s="294"/>
      <c r="CF28" s="294"/>
      <c r="CG28" s="294"/>
      <c r="CH28" s="294"/>
      <c r="CI28" s="294"/>
      <c r="CJ28" s="294"/>
      <c r="CK28" s="294"/>
      <c r="CL28" s="294"/>
      <c r="CM28" s="294"/>
      <c r="CN28" s="294"/>
      <c r="CO28" s="294"/>
      <c r="CP28" s="294"/>
      <c r="CQ28" s="294"/>
      <c r="CR28" s="294"/>
      <c r="CS28" s="294"/>
      <c r="CT28" s="294"/>
      <c r="CU28" s="294"/>
      <c r="CV28" s="294"/>
      <c r="CW28" s="294"/>
      <c r="CX28" s="294"/>
      <c r="CY28" s="294"/>
      <c r="CZ28" s="294"/>
      <c r="DA28" s="294"/>
      <c r="DB28" s="294"/>
      <c r="DC28" s="294"/>
      <c r="DD28" s="294"/>
      <c r="DE28" s="294"/>
      <c r="DF28" s="294"/>
      <c r="DG28" s="294"/>
      <c r="DH28" s="294"/>
      <c r="DI28" s="294"/>
      <c r="DJ28" s="294"/>
      <c r="DK28" s="294"/>
      <c r="DL28" s="294"/>
      <c r="DM28" s="294"/>
      <c r="DN28" s="294"/>
      <c r="DO28" s="294"/>
      <c r="DP28" s="294"/>
      <c r="DQ28" s="294"/>
      <c r="DR28" s="294"/>
      <c r="DS28" s="294"/>
      <c r="DT28" s="294"/>
      <c r="DU28" s="294"/>
      <c r="DV28" s="294"/>
      <c r="DW28" s="294"/>
      <c r="DX28" s="294"/>
      <c r="DY28" s="294"/>
      <c r="DZ28" s="294"/>
      <c r="EA28" s="294"/>
      <c r="EB28" s="294"/>
      <c r="EC28" s="294"/>
      <c r="ED28" s="294"/>
      <c r="EE28" s="294"/>
      <c r="EF28" s="294"/>
      <c r="EG28" s="294"/>
      <c r="EH28" s="294"/>
      <c r="EI28" s="294"/>
      <c r="EJ28" s="294"/>
      <c r="EK28" s="294"/>
      <c r="EL28" s="294"/>
      <c r="EM28" s="294"/>
      <c r="EN28" s="294"/>
      <c r="EO28" s="294"/>
      <c r="EP28" s="294"/>
      <c r="EQ28" s="294"/>
      <c r="ER28" s="294"/>
      <c r="ES28" s="294"/>
      <c r="ET28" s="294"/>
      <c r="EU28" s="294"/>
      <c r="EV28" s="294"/>
      <c r="EW28" s="294"/>
      <c r="EX28" s="294"/>
      <c r="EY28" s="294"/>
      <c r="EZ28" s="294"/>
      <c r="FA28" s="294"/>
      <c r="FB28" s="294"/>
      <c r="FC28" s="294"/>
      <c r="FD28" s="294"/>
      <c r="FE28" s="294"/>
      <c r="FF28" s="294"/>
      <c r="FG28" s="294"/>
      <c r="FH28" s="294"/>
      <c r="FI28" s="294"/>
      <c r="FJ28" s="294"/>
      <c r="FK28" s="294"/>
      <c r="FL28" s="294"/>
      <c r="FM28" s="294"/>
      <c r="FN28" s="294"/>
      <c r="FO28" s="294"/>
      <c r="FP28" s="294"/>
      <c r="FQ28" s="294"/>
      <c r="FR28" s="294"/>
      <c r="FS28" s="294"/>
      <c r="FT28" s="294"/>
      <c r="FU28" s="294"/>
      <c r="FV28" s="294"/>
      <c r="FW28" s="294"/>
      <c r="FX28" s="294"/>
      <c r="FY28" s="294"/>
      <c r="FZ28" s="294"/>
      <c r="GA28" s="294"/>
      <c r="GB28" s="294"/>
      <c r="GC28" s="294"/>
      <c r="GD28" s="294"/>
      <c r="GE28" s="294"/>
      <c r="GF28" s="294"/>
      <c r="GG28" s="294"/>
      <c r="GH28" s="294"/>
      <c r="GI28" s="294"/>
      <c r="GJ28" s="294"/>
      <c r="GK28" s="294"/>
      <c r="GL28" s="294"/>
      <c r="GM28" s="294"/>
      <c r="GN28" s="294"/>
      <c r="GO28" s="294"/>
      <c r="GP28" s="294"/>
      <c r="GQ28" s="294"/>
      <c r="GR28" s="294"/>
      <c r="GS28" s="294"/>
      <c r="GT28" s="294"/>
      <c r="GU28" s="294"/>
      <c r="GV28" s="294"/>
      <c r="GW28" s="294"/>
      <c r="GX28" s="294"/>
      <c r="GY28" s="294"/>
      <c r="GZ28" s="294"/>
      <c r="HA28" s="294"/>
      <c r="HB28" s="294"/>
      <c r="HC28" s="294"/>
      <c r="HD28" s="294"/>
      <c r="HE28" s="294"/>
      <c r="HF28" s="294"/>
      <c r="HG28" s="294"/>
      <c r="HH28" s="294"/>
      <c r="HI28" s="294"/>
      <c r="HJ28" s="294"/>
      <c r="HK28" s="294"/>
      <c r="HL28" s="294"/>
      <c r="HM28" s="294"/>
      <c r="HN28" s="294"/>
      <c r="HO28" s="294"/>
      <c r="HP28" s="294"/>
      <c r="HQ28" s="294"/>
      <c r="HR28" s="294"/>
      <c r="HS28" s="294"/>
      <c r="HT28" s="294"/>
      <c r="HU28" s="294"/>
      <c r="HV28" s="294"/>
      <c r="HW28" s="294"/>
      <c r="HX28" s="294"/>
      <c r="HY28" s="294"/>
      <c r="HZ28" s="294"/>
      <c r="IA28" s="294"/>
      <c r="IB28" s="294"/>
      <c r="IC28" s="294"/>
      <c r="ID28" s="294"/>
      <c r="IE28" s="294"/>
      <c r="IF28" s="294"/>
      <c r="IG28" s="294"/>
      <c r="IH28" s="294"/>
      <c r="II28" s="294"/>
      <c r="IJ28" s="294"/>
      <c r="IK28" s="295"/>
      <c r="IL28" s="295"/>
      <c r="IM28" s="295"/>
      <c r="IN28" s="295"/>
      <c r="IO28" s="295"/>
      <c r="IP28" s="295"/>
      <c r="IQ28" s="295"/>
      <c r="IR28" s="295"/>
      <c r="IS28" s="295"/>
      <c r="IT28" s="295"/>
      <c r="IU28" s="295"/>
      <c r="IV28" s="296"/>
    </row>
    <row r="29" spans="1:256" ht="13.15" customHeight="1" x14ac:dyDescent="0.25">
      <c r="A29" s="27"/>
      <c r="B29" s="27"/>
      <c r="C29" s="27"/>
      <c r="D29" s="27"/>
      <c r="E29" s="27"/>
      <c r="F29" s="29" t="s">
        <v>210</v>
      </c>
      <c r="G29" s="27"/>
      <c r="H29" s="27"/>
      <c r="I29" s="14"/>
      <c r="J29" s="14"/>
      <c r="K29" s="27"/>
      <c r="L29" s="27"/>
      <c r="M29" s="27"/>
      <c r="N29" s="27"/>
      <c r="O29" s="27"/>
      <c r="P29" s="27"/>
      <c r="Q29" s="27"/>
      <c r="R29" s="27"/>
      <c r="S29" s="27"/>
      <c r="T29" s="14"/>
      <c r="U29" s="27"/>
      <c r="V29" s="27"/>
      <c r="W29" s="27"/>
      <c r="X29" s="27"/>
      <c r="Y29" s="28"/>
      <c r="Z29" s="28"/>
      <c r="AA29" s="28"/>
      <c r="AB29" s="27"/>
      <c r="AC29" s="27"/>
      <c r="AD29" s="27"/>
      <c r="AE29" s="153"/>
      <c r="AF29" s="147">
        <f>SUM(AF25:AF28)</f>
        <v>3562903346.1900001</v>
      </c>
      <c r="AG29" s="147">
        <f t="shared" ref="AG29:BD29" si="16">SUM(AG25:AG28)</f>
        <v>3990451747.7328005</v>
      </c>
      <c r="AH29" s="147">
        <f t="shared" si="16"/>
        <v>0</v>
      </c>
      <c r="AI29" s="147">
        <f t="shared" si="16"/>
        <v>0</v>
      </c>
      <c r="AJ29" s="147">
        <f t="shared" si="16"/>
        <v>1307014853.52</v>
      </c>
      <c r="AK29" s="147">
        <f t="shared" si="16"/>
        <v>1463856635.9424</v>
      </c>
      <c r="AL29" s="147">
        <f t="shared" si="16"/>
        <v>0</v>
      </c>
      <c r="AM29" s="147">
        <f t="shared" si="16"/>
        <v>0</v>
      </c>
      <c r="AN29" s="147">
        <f t="shared" si="16"/>
        <v>0</v>
      </c>
      <c r="AO29" s="147">
        <f t="shared" si="16"/>
        <v>0</v>
      </c>
      <c r="AP29" s="147">
        <f t="shared" si="16"/>
        <v>0</v>
      </c>
      <c r="AQ29" s="147">
        <f t="shared" si="16"/>
        <v>0</v>
      </c>
      <c r="AR29" s="147">
        <f t="shared" si="16"/>
        <v>0</v>
      </c>
      <c r="AS29" s="147">
        <f t="shared" si="16"/>
        <v>0</v>
      </c>
      <c r="AT29" s="147">
        <f t="shared" si="16"/>
        <v>0</v>
      </c>
      <c r="AU29" s="147">
        <f t="shared" si="16"/>
        <v>0</v>
      </c>
      <c r="AV29" s="147">
        <f t="shared" si="16"/>
        <v>0</v>
      </c>
      <c r="AW29" s="147">
        <f t="shared" si="16"/>
        <v>0</v>
      </c>
      <c r="AX29" s="147">
        <f t="shared" si="16"/>
        <v>0</v>
      </c>
      <c r="AY29" s="147">
        <f t="shared" si="16"/>
        <v>0</v>
      </c>
      <c r="AZ29" s="147">
        <f t="shared" si="16"/>
        <v>0</v>
      </c>
      <c r="BA29" s="147">
        <f t="shared" si="16"/>
        <v>0</v>
      </c>
      <c r="BB29" s="147">
        <f t="shared" si="16"/>
        <v>0</v>
      </c>
      <c r="BC29" s="147">
        <f>SUM(BC25:BC28)</f>
        <v>4869918199.71</v>
      </c>
      <c r="BD29" s="147">
        <f t="shared" si="16"/>
        <v>5454308383.6751995</v>
      </c>
      <c r="BE29" s="147" t="s">
        <v>53</v>
      </c>
      <c r="BF29" s="147" t="s">
        <v>53</v>
      </c>
      <c r="BG29" s="147" t="s">
        <v>53</v>
      </c>
      <c r="BH29" s="14"/>
      <c r="BI29" s="27"/>
      <c r="BJ29" s="27"/>
      <c r="BK29" s="14"/>
      <c r="BL29" s="27"/>
      <c r="BM29" s="1"/>
      <c r="BN29" s="1"/>
      <c r="BO29" s="1"/>
      <c r="BP29" s="1"/>
      <c r="BQ29" s="1"/>
    </row>
    <row r="30" spans="1:256" s="140" customFormat="1" ht="13.15" customHeight="1" x14ac:dyDescent="0.2">
      <c r="A30" s="1"/>
      <c r="B30" s="1"/>
      <c r="C30" s="1"/>
      <c r="D30" s="1"/>
      <c r="E30" s="1"/>
      <c r="F30" s="29" t="s">
        <v>180</v>
      </c>
      <c r="G30" s="1"/>
      <c r="H30" s="1"/>
      <c r="I30" s="1"/>
      <c r="J30" s="1"/>
      <c r="K30" s="1"/>
      <c r="L30" s="1"/>
      <c r="M30" s="1"/>
      <c r="N30" s="1"/>
      <c r="O30" s="1"/>
      <c r="P30" s="1"/>
      <c r="Q30" s="1"/>
      <c r="R30" s="1"/>
      <c r="S30" s="1"/>
      <c r="T30" s="1"/>
      <c r="U30" s="1"/>
      <c r="V30" s="1"/>
      <c r="W30" s="1"/>
      <c r="X30" s="1"/>
      <c r="Y30" s="32"/>
      <c r="Z30" s="32"/>
      <c r="AA30" s="32"/>
      <c r="AB30" s="1"/>
      <c r="AC30" s="1"/>
      <c r="AD30" s="1"/>
      <c r="AE30" s="141"/>
      <c r="AF30" s="148"/>
      <c r="AG30" s="149"/>
      <c r="AH30" s="141"/>
      <c r="AI30" s="141"/>
      <c r="AJ30" s="150"/>
      <c r="AK30" s="148"/>
      <c r="AL30" s="141"/>
      <c r="AM30" s="141"/>
      <c r="AN30" s="148"/>
      <c r="AO30" s="148"/>
      <c r="AP30" s="141"/>
      <c r="AQ30" s="141"/>
      <c r="AR30" s="148"/>
      <c r="AS30" s="148"/>
      <c r="AT30" s="141"/>
      <c r="AU30" s="141"/>
      <c r="AV30" s="156"/>
      <c r="AW30" s="157"/>
      <c r="AX30" s="141"/>
      <c r="AY30" s="141"/>
      <c r="AZ30" s="141"/>
      <c r="BA30" s="141"/>
      <c r="BB30" s="141"/>
      <c r="BC30" s="148"/>
      <c r="BD30" s="149"/>
      <c r="BE30" s="1"/>
      <c r="BF30" s="1"/>
      <c r="BG30" s="1"/>
      <c r="BH30" s="1"/>
      <c r="BI30" s="1"/>
      <c r="BJ30" s="1"/>
      <c r="BK30" s="1"/>
      <c r="BL30" s="1"/>
      <c r="BM30" s="32"/>
      <c r="BN30" s="32"/>
      <c r="BO30" s="32"/>
      <c r="BP30" s="32"/>
      <c r="BQ30" s="139"/>
    </row>
    <row r="31" spans="1:256" s="140" customFormat="1" ht="12.75" customHeight="1" x14ac:dyDescent="0.2">
      <c r="A31" s="1"/>
      <c r="B31" s="1"/>
      <c r="C31" s="1"/>
      <c r="D31" s="1"/>
      <c r="E31" s="1"/>
      <c r="F31" s="29" t="s">
        <v>185</v>
      </c>
      <c r="G31" s="1"/>
      <c r="H31" s="1"/>
      <c r="I31" s="1"/>
      <c r="J31" s="1"/>
      <c r="K31" s="1"/>
      <c r="L31" s="1"/>
      <c r="M31" s="1"/>
      <c r="N31" s="1"/>
      <c r="O31" s="1"/>
      <c r="P31" s="1"/>
      <c r="Q31" s="1"/>
      <c r="R31" s="1"/>
      <c r="S31" s="1"/>
      <c r="T31" s="1"/>
      <c r="U31" s="1"/>
      <c r="V31" s="1"/>
      <c r="W31" s="1"/>
      <c r="X31" s="1"/>
      <c r="Y31" s="32"/>
      <c r="Z31" s="32"/>
      <c r="AA31" s="32"/>
      <c r="AB31" s="1"/>
      <c r="AC31" s="1"/>
      <c r="AD31" s="1"/>
      <c r="AE31" s="141"/>
      <c r="AF31" s="148"/>
      <c r="AG31" s="149"/>
      <c r="AH31" s="141"/>
      <c r="AI31" s="141"/>
      <c r="AJ31" s="150"/>
      <c r="AK31" s="148"/>
      <c r="AL31" s="141"/>
      <c r="AM31" s="141"/>
      <c r="AN31" s="148"/>
      <c r="AO31" s="148"/>
      <c r="AP31" s="141"/>
      <c r="AQ31" s="141"/>
      <c r="AR31" s="148"/>
      <c r="AS31" s="148"/>
      <c r="AT31" s="141"/>
      <c r="AU31" s="141"/>
      <c r="AV31" s="162"/>
      <c r="AW31" s="157"/>
      <c r="AX31" s="141"/>
      <c r="AY31" s="141"/>
      <c r="AZ31" s="141"/>
      <c r="BA31" s="141"/>
      <c r="BB31" s="141"/>
      <c r="BC31" s="148"/>
      <c r="BD31" s="149"/>
      <c r="BE31" s="1"/>
      <c r="BF31" s="1"/>
      <c r="BG31" s="1"/>
      <c r="BH31" s="1"/>
      <c r="BI31" s="1"/>
      <c r="BJ31" s="1"/>
      <c r="BK31" s="1"/>
      <c r="BL31" s="1"/>
      <c r="BM31" s="32"/>
      <c r="BN31" s="32"/>
      <c r="BO31" s="32"/>
      <c r="BP31" s="32"/>
      <c r="BQ31" s="139"/>
    </row>
    <row r="32" spans="1:256" s="13" customFormat="1" ht="13.15" customHeight="1" x14ac:dyDescent="0.25">
      <c r="A32" s="248" t="s">
        <v>399</v>
      </c>
      <c r="B32" s="248"/>
      <c r="C32" s="248"/>
      <c r="D32" s="248"/>
      <c r="E32" s="249"/>
      <c r="F32" s="250" t="s">
        <v>400</v>
      </c>
      <c r="G32" s="250" t="s">
        <v>401</v>
      </c>
      <c r="H32" s="251"/>
      <c r="I32" s="251" t="s">
        <v>402</v>
      </c>
      <c r="J32" s="251" t="s">
        <v>402</v>
      </c>
      <c r="K32" s="252" t="s">
        <v>246</v>
      </c>
      <c r="L32" s="249"/>
      <c r="M32" s="249"/>
      <c r="N32" s="250">
        <v>100</v>
      </c>
      <c r="O32" s="253">
        <v>230000000</v>
      </c>
      <c r="P32" s="250" t="s">
        <v>403</v>
      </c>
      <c r="Q32" s="249" t="s">
        <v>404</v>
      </c>
      <c r="R32" s="248" t="s">
        <v>405</v>
      </c>
      <c r="S32" s="252" t="s">
        <v>406</v>
      </c>
      <c r="T32" s="250" t="s">
        <v>407</v>
      </c>
      <c r="U32" s="249"/>
      <c r="V32" s="249"/>
      <c r="W32" s="249" t="s">
        <v>408</v>
      </c>
      <c r="X32" s="249" t="s">
        <v>409</v>
      </c>
      <c r="Y32" s="254"/>
      <c r="Z32" s="254">
        <v>100</v>
      </c>
      <c r="AA32" s="254"/>
      <c r="AB32" s="249"/>
      <c r="AC32" s="249" t="s">
        <v>410</v>
      </c>
      <c r="AD32" s="255"/>
      <c r="AE32" s="255"/>
      <c r="AF32" s="255">
        <v>84632233</v>
      </c>
      <c r="AG32" s="255">
        <v>94788100.960000008</v>
      </c>
      <c r="AH32" s="255"/>
      <c r="AI32" s="255"/>
      <c r="AJ32" s="255">
        <v>130234710</v>
      </c>
      <c r="AK32" s="256">
        <f t="shared" ref="AK32" si="17">AJ32*1.12</f>
        <v>145862875.20000002</v>
      </c>
      <c r="AL32" s="255"/>
      <c r="AM32" s="255"/>
      <c r="AN32" s="255">
        <v>130234710</v>
      </c>
      <c r="AO32" s="257">
        <f t="shared" ref="AO32" si="18">AN32*1.12</f>
        <v>145862875.20000002</v>
      </c>
      <c r="AP32" s="255"/>
      <c r="AQ32" s="255"/>
      <c r="AR32" s="255">
        <v>0</v>
      </c>
      <c r="AS32" s="255">
        <v>0</v>
      </c>
      <c r="AT32" s="255"/>
      <c r="AU32" s="255"/>
      <c r="AV32" s="255">
        <v>0</v>
      </c>
      <c r="AW32" s="255">
        <v>0</v>
      </c>
      <c r="AX32" s="255"/>
      <c r="AY32" s="255"/>
      <c r="AZ32" s="255">
        <v>0</v>
      </c>
      <c r="BA32" s="255">
        <v>0</v>
      </c>
      <c r="BB32" s="255"/>
      <c r="BC32" s="255">
        <f t="shared" ref="BC32" si="19">AF32+AJ32+AN32+AR32+AV32+AZ32</f>
        <v>345101653</v>
      </c>
      <c r="BD32" s="255">
        <f t="shared" ref="BD32" si="20">BC32*1.12</f>
        <v>386513851.36000001</v>
      </c>
      <c r="BE32" s="249" t="s">
        <v>411</v>
      </c>
      <c r="BF32" s="258"/>
      <c r="BG32" s="259" t="s">
        <v>412</v>
      </c>
      <c r="BH32" s="260"/>
      <c r="BI32" s="260"/>
      <c r="BJ32" s="260"/>
      <c r="BK32" s="260"/>
      <c r="BL32" s="260"/>
      <c r="BM32" s="260"/>
      <c r="BN32" s="260"/>
      <c r="BO32" s="260"/>
      <c r="BP32" s="260"/>
      <c r="BQ32" s="249"/>
    </row>
    <row r="33" spans="1:70" s="13" customFormat="1" ht="13.15" customHeight="1" x14ac:dyDescent="0.25">
      <c r="A33" s="247" t="s">
        <v>399</v>
      </c>
      <c r="B33" s="247"/>
      <c r="C33" s="247"/>
      <c r="D33" s="247"/>
      <c r="E33" s="247"/>
      <c r="F33" s="230" t="s">
        <v>413</v>
      </c>
      <c r="G33" s="230" t="s">
        <v>401</v>
      </c>
      <c r="H33" s="5"/>
      <c r="I33" s="217" t="s">
        <v>402</v>
      </c>
      <c r="J33" s="217" t="s">
        <v>402</v>
      </c>
      <c r="K33" s="261" t="s">
        <v>246</v>
      </c>
      <c r="L33" s="262"/>
      <c r="M33" s="262"/>
      <c r="N33" s="230">
        <v>100</v>
      </c>
      <c r="O33" s="263">
        <v>230000000</v>
      </c>
      <c r="P33" s="230" t="s">
        <v>403</v>
      </c>
      <c r="Q33" s="262" t="s">
        <v>404</v>
      </c>
      <c r="R33" s="247" t="s">
        <v>405</v>
      </c>
      <c r="S33" s="261" t="s">
        <v>406</v>
      </c>
      <c r="T33" s="264" t="s">
        <v>414</v>
      </c>
      <c r="U33" s="262"/>
      <c r="V33" s="262"/>
      <c r="W33" s="262" t="s">
        <v>408</v>
      </c>
      <c r="X33" s="262" t="s">
        <v>409</v>
      </c>
      <c r="Y33" s="265"/>
      <c r="Z33" s="265">
        <v>100</v>
      </c>
      <c r="AA33" s="265"/>
      <c r="AB33" s="262"/>
      <c r="AC33" s="262" t="s">
        <v>410</v>
      </c>
      <c r="AD33" s="266"/>
      <c r="AE33" s="266"/>
      <c r="AF33" s="267">
        <v>94025300</v>
      </c>
      <c r="AG33" s="266">
        <f t="shared" ref="AG33:AG34" si="21">IF(AC33="С НДС",AF33*1.12,AF33)</f>
        <v>105308336.00000001</v>
      </c>
      <c r="AH33" s="266"/>
      <c r="AI33" s="266"/>
      <c r="AJ33" s="266">
        <v>103880400</v>
      </c>
      <c r="AK33" s="266">
        <f>IF(AC33="С НДС",AJ33*1.12,AJ33)</f>
        <v>116346048.00000001</v>
      </c>
      <c r="AL33" s="266"/>
      <c r="AM33" s="266"/>
      <c r="AN33" s="266">
        <v>103880400</v>
      </c>
      <c r="AO33" s="266">
        <f>IF(AC33="С НДС",AN33*1.12,AN33)</f>
        <v>116346048.00000001</v>
      </c>
      <c r="AP33" s="266"/>
      <c r="AQ33" s="266"/>
      <c r="AR33" s="266">
        <f>AP33*AQ33</f>
        <v>0</v>
      </c>
      <c r="AS33" s="266">
        <f>IF(AC33="С НДС",AR33*1.12,AR33)</f>
        <v>0</v>
      </c>
      <c r="AT33" s="266"/>
      <c r="AU33" s="266"/>
      <c r="AV33" s="266">
        <f>AT33*AU33</f>
        <v>0</v>
      </c>
      <c r="AW33" s="266">
        <f>IF(AC33="С НДС",AV33*1.12,AV33)</f>
        <v>0</v>
      </c>
      <c r="AX33" s="266"/>
      <c r="AY33" s="266"/>
      <c r="AZ33" s="266">
        <f>AX33*AY33</f>
        <v>0</v>
      </c>
      <c r="BA33" s="266">
        <f t="shared" ref="BA33:BA34" si="22">IF(AC33="С НДС",AZ33*1.12,AZ33)</f>
        <v>0</v>
      </c>
      <c r="BB33" s="266"/>
      <c r="BC33" s="266">
        <f>SUM(AZ33,AV33,AR33,AJ33,AF33,AN33)</f>
        <v>301786100</v>
      </c>
      <c r="BD33" s="266">
        <f t="shared" ref="BD33:BD34" si="23">IF(AC33="С НДС",BC33*1.12,BC33)</f>
        <v>338000432.00000006</v>
      </c>
      <c r="BE33" s="247" t="s">
        <v>411</v>
      </c>
      <c r="BF33" s="268" t="s">
        <v>415</v>
      </c>
      <c r="BG33" s="268" t="s">
        <v>415</v>
      </c>
      <c r="BH33" s="246"/>
      <c r="BI33" s="246"/>
      <c r="BJ33" s="246"/>
      <c r="BK33" s="246"/>
      <c r="BL33" s="246"/>
      <c r="BM33" s="246"/>
      <c r="BN33" s="246"/>
      <c r="BO33" s="246"/>
      <c r="BP33" s="246"/>
      <c r="BQ33" s="247"/>
    </row>
    <row r="34" spans="1:70" ht="13.15" customHeight="1" x14ac:dyDescent="0.25">
      <c r="A34" s="247" t="s">
        <v>399</v>
      </c>
      <c r="B34" s="247"/>
      <c r="C34" s="247"/>
      <c r="D34" s="247"/>
      <c r="E34" s="247"/>
      <c r="F34" s="230" t="s">
        <v>416</v>
      </c>
      <c r="G34" s="230" t="s">
        <v>401</v>
      </c>
      <c r="H34" s="212"/>
      <c r="I34" s="217" t="s">
        <v>402</v>
      </c>
      <c r="J34" s="217" t="s">
        <v>402</v>
      </c>
      <c r="K34" s="261" t="s">
        <v>246</v>
      </c>
      <c r="L34" s="262"/>
      <c r="M34" s="262"/>
      <c r="N34" s="230">
        <v>100</v>
      </c>
      <c r="O34" s="263">
        <v>230000000</v>
      </c>
      <c r="P34" s="230" t="s">
        <v>403</v>
      </c>
      <c r="Q34" s="262" t="s">
        <v>404</v>
      </c>
      <c r="R34" s="247" t="s">
        <v>405</v>
      </c>
      <c r="S34" s="261" t="s">
        <v>406</v>
      </c>
      <c r="T34" s="230" t="s">
        <v>414</v>
      </c>
      <c r="U34" s="262"/>
      <c r="V34" s="262"/>
      <c r="W34" s="262" t="s">
        <v>408</v>
      </c>
      <c r="X34" s="262" t="s">
        <v>409</v>
      </c>
      <c r="Y34" s="265"/>
      <c r="Z34" s="265">
        <v>100</v>
      </c>
      <c r="AA34" s="265"/>
      <c r="AB34" s="262"/>
      <c r="AC34" s="262" t="s">
        <v>410</v>
      </c>
      <c r="AD34" s="266"/>
      <c r="AE34" s="266"/>
      <c r="AF34" s="266">
        <v>144990450</v>
      </c>
      <c r="AG34" s="266">
        <f t="shared" si="21"/>
        <v>162389304.00000003</v>
      </c>
      <c r="AH34" s="266"/>
      <c r="AI34" s="266"/>
      <c r="AJ34" s="266">
        <v>193320600</v>
      </c>
      <c r="AK34" s="266">
        <f t="shared" ref="AK34" si="24">IF(AC34="С НДС",AJ34*1.12,AJ34)</f>
        <v>216519072.00000003</v>
      </c>
      <c r="AL34" s="266"/>
      <c r="AM34" s="266"/>
      <c r="AN34" s="266">
        <v>193320600</v>
      </c>
      <c r="AO34" s="266">
        <f t="shared" ref="AO34" si="25">IF(AC34="С НДС",AN34*1.12,AN34)</f>
        <v>216519072.00000003</v>
      </c>
      <c r="AP34" s="266"/>
      <c r="AQ34" s="266"/>
      <c r="AR34" s="266">
        <f t="shared" ref="AR34" si="26">AP34*AQ34</f>
        <v>0</v>
      </c>
      <c r="AS34" s="266">
        <f t="shared" ref="AS34" si="27">IF(AC34="С НДС",AR34*1.12,AR34)</f>
        <v>0</v>
      </c>
      <c r="AT34" s="266"/>
      <c r="AU34" s="266"/>
      <c r="AV34" s="266">
        <f t="shared" ref="AV34" si="28">AT34*AU34</f>
        <v>0</v>
      </c>
      <c r="AW34" s="266">
        <f t="shared" ref="AW34" si="29">IF(AC34="С НДС",AV34*1.12,AV34)</f>
        <v>0</v>
      </c>
      <c r="AX34" s="266"/>
      <c r="AY34" s="266"/>
      <c r="AZ34" s="266">
        <f t="shared" ref="AZ34" si="30">AX34*AY34</f>
        <v>0</v>
      </c>
      <c r="BA34" s="266">
        <f t="shared" si="22"/>
        <v>0</v>
      </c>
      <c r="BB34" s="266"/>
      <c r="BC34" s="266">
        <f t="shared" ref="BC34" si="31">SUM(AZ34,AV34,AR34,AJ34,AF34,AN34)</f>
        <v>531631650</v>
      </c>
      <c r="BD34" s="266">
        <f t="shared" si="23"/>
        <v>595427448</v>
      </c>
      <c r="BE34" s="262" t="s">
        <v>411</v>
      </c>
      <c r="BF34" s="269"/>
      <c r="BG34" s="212" t="s">
        <v>417</v>
      </c>
      <c r="BH34" s="246"/>
      <c r="BI34" s="246"/>
      <c r="BJ34" s="246"/>
      <c r="BK34" s="246"/>
      <c r="BL34" s="246"/>
      <c r="BM34" s="246"/>
      <c r="BN34" s="246"/>
      <c r="BO34" s="246"/>
      <c r="BP34" s="246"/>
      <c r="BQ34" s="247"/>
    </row>
    <row r="35" spans="1:70" ht="13.15" customHeight="1" x14ac:dyDescent="0.25">
      <c r="A35" s="247" t="s">
        <v>399</v>
      </c>
      <c r="B35" s="247"/>
      <c r="C35" s="247"/>
      <c r="D35" s="247"/>
      <c r="E35" s="13"/>
      <c r="F35" s="230" t="s">
        <v>418</v>
      </c>
      <c r="G35" s="230" t="s">
        <v>419</v>
      </c>
      <c r="H35" s="13"/>
      <c r="I35" s="217" t="s">
        <v>420</v>
      </c>
      <c r="J35" s="217" t="s">
        <v>420</v>
      </c>
      <c r="K35" s="261" t="s">
        <v>246</v>
      </c>
      <c r="L35" s="262"/>
      <c r="M35" s="262"/>
      <c r="N35" s="230">
        <v>100</v>
      </c>
      <c r="O35" s="263">
        <v>230000000</v>
      </c>
      <c r="P35" s="230" t="s">
        <v>403</v>
      </c>
      <c r="Q35" s="262" t="s">
        <v>404</v>
      </c>
      <c r="R35" s="247" t="s">
        <v>405</v>
      </c>
      <c r="S35" s="261" t="s">
        <v>406</v>
      </c>
      <c r="T35" s="230" t="s">
        <v>414</v>
      </c>
      <c r="U35" s="262"/>
      <c r="V35" s="262"/>
      <c r="W35" s="262" t="s">
        <v>408</v>
      </c>
      <c r="X35" s="262" t="s">
        <v>409</v>
      </c>
      <c r="Y35" s="265"/>
      <c r="Z35" s="265">
        <v>100</v>
      </c>
      <c r="AA35" s="265"/>
      <c r="AB35" s="262"/>
      <c r="AC35" s="262" t="s">
        <v>410</v>
      </c>
      <c r="AD35" s="266"/>
      <c r="AE35" s="266"/>
      <c r="AF35" s="266">
        <v>56629700</v>
      </c>
      <c r="AG35" s="266">
        <f t="shared" ref="AG35" si="32">AF35*1.12</f>
        <v>63425264.000000007</v>
      </c>
      <c r="AH35" s="266"/>
      <c r="AI35" s="266"/>
      <c r="AJ35" s="266">
        <v>63534000</v>
      </c>
      <c r="AK35" s="266">
        <v>71158080</v>
      </c>
      <c r="AL35" s="266"/>
      <c r="AM35" s="266"/>
      <c r="AN35" s="266">
        <v>63534000</v>
      </c>
      <c r="AO35" s="266">
        <v>71158080</v>
      </c>
      <c r="AP35" s="266"/>
      <c r="AQ35" s="266"/>
      <c r="AR35" s="266">
        <v>0</v>
      </c>
      <c r="AS35" s="266">
        <v>0</v>
      </c>
      <c r="AT35" s="266"/>
      <c r="AU35" s="266"/>
      <c r="AV35" s="266">
        <v>0</v>
      </c>
      <c r="AW35" s="266">
        <v>0</v>
      </c>
      <c r="AX35" s="266"/>
      <c r="AY35" s="266"/>
      <c r="AZ35" s="266">
        <v>0</v>
      </c>
      <c r="BA35" s="266">
        <v>0</v>
      </c>
      <c r="BB35" s="266"/>
      <c r="BC35" s="266">
        <f t="shared" ref="BC35" si="33">AF35+AJ35+AN35</f>
        <v>183697700</v>
      </c>
      <c r="BD35" s="266">
        <f t="shared" ref="BD35" si="34">BC35*1.12</f>
        <v>205741424.00000003</v>
      </c>
      <c r="BE35" s="262" t="s">
        <v>411</v>
      </c>
      <c r="BF35" s="269"/>
      <c r="BG35" s="268" t="s">
        <v>421</v>
      </c>
      <c r="BH35" s="246"/>
      <c r="BI35" s="246"/>
      <c r="BJ35" s="246"/>
      <c r="BK35" s="246"/>
      <c r="BL35" s="246"/>
      <c r="BM35" s="246"/>
      <c r="BN35" s="246"/>
      <c r="BO35" s="246"/>
      <c r="BP35" s="246"/>
      <c r="BQ35" s="247"/>
    </row>
    <row r="36" spans="1:70" ht="13.15" customHeight="1" x14ac:dyDescent="0.25">
      <c r="A36" s="270" t="s">
        <v>399</v>
      </c>
      <c r="B36" s="270"/>
      <c r="C36" s="270"/>
      <c r="D36" s="270"/>
      <c r="E36" s="271"/>
      <c r="F36" s="271" t="s">
        <v>422</v>
      </c>
      <c r="G36" s="271" t="s">
        <v>419</v>
      </c>
      <c r="H36" s="272"/>
      <c r="I36" s="273" t="s">
        <v>420</v>
      </c>
      <c r="J36" s="273" t="s">
        <v>420</v>
      </c>
      <c r="K36" s="274" t="s">
        <v>246</v>
      </c>
      <c r="L36" s="275"/>
      <c r="M36" s="275"/>
      <c r="N36" s="271">
        <v>100</v>
      </c>
      <c r="O36" s="276">
        <v>230000000</v>
      </c>
      <c r="P36" s="271" t="s">
        <v>403</v>
      </c>
      <c r="Q36" s="275" t="s">
        <v>404</v>
      </c>
      <c r="R36" s="270" t="s">
        <v>405</v>
      </c>
      <c r="S36" s="274" t="s">
        <v>406</v>
      </c>
      <c r="T36" s="271" t="s">
        <v>423</v>
      </c>
      <c r="U36" s="275"/>
      <c r="V36" s="275"/>
      <c r="W36" s="275" t="s">
        <v>408</v>
      </c>
      <c r="X36" s="275" t="s">
        <v>409</v>
      </c>
      <c r="Y36" s="277"/>
      <c r="Z36" s="277">
        <v>100</v>
      </c>
      <c r="AA36" s="277"/>
      <c r="AB36" s="275"/>
      <c r="AC36" s="275" t="s">
        <v>410</v>
      </c>
      <c r="AD36" s="278"/>
      <c r="AE36" s="278"/>
      <c r="AF36" s="278">
        <v>132086070</v>
      </c>
      <c r="AG36" s="278">
        <f>AF36*1.12</f>
        <v>147936398.40000001</v>
      </c>
      <c r="AH36" s="278"/>
      <c r="AI36" s="278"/>
      <c r="AJ36" s="278">
        <v>240028480</v>
      </c>
      <c r="AK36" s="278">
        <v>268831897.60000002</v>
      </c>
      <c r="AL36" s="278"/>
      <c r="AM36" s="278"/>
      <c r="AN36" s="278">
        <v>236324560</v>
      </c>
      <c r="AO36" s="278">
        <v>264683507.20000002</v>
      </c>
      <c r="AP36" s="278"/>
      <c r="AQ36" s="278"/>
      <c r="AR36" s="278">
        <v>0</v>
      </c>
      <c r="AS36" s="278">
        <v>0</v>
      </c>
      <c r="AT36" s="278"/>
      <c r="AU36" s="278"/>
      <c r="AV36" s="278">
        <v>0</v>
      </c>
      <c r="AW36" s="278">
        <v>0</v>
      </c>
      <c r="AX36" s="278"/>
      <c r="AY36" s="278"/>
      <c r="AZ36" s="278">
        <v>0</v>
      </c>
      <c r="BA36" s="278">
        <v>0</v>
      </c>
      <c r="BB36" s="278"/>
      <c r="BC36" s="278">
        <f>AF36+AJ36+AN36</f>
        <v>608439110</v>
      </c>
      <c r="BD36" s="278">
        <f>BC36*1.12</f>
        <v>681451803.20000005</v>
      </c>
      <c r="BE36" s="275" t="s">
        <v>411</v>
      </c>
      <c r="BF36" s="279"/>
      <c r="BG36" s="210" t="s">
        <v>424</v>
      </c>
      <c r="BH36" s="200"/>
      <c r="BI36" s="200"/>
      <c r="BJ36" s="200"/>
      <c r="BK36" s="200"/>
      <c r="BL36" s="200"/>
      <c r="BM36" s="200"/>
      <c r="BN36" s="200"/>
      <c r="BO36" s="200"/>
      <c r="BP36" s="200"/>
      <c r="BQ36" s="270"/>
    </row>
    <row r="37" spans="1:70" ht="13.15" customHeight="1" x14ac:dyDescent="0.25">
      <c r="A37" s="270" t="s">
        <v>399</v>
      </c>
      <c r="B37" s="270"/>
      <c r="C37" s="270"/>
      <c r="D37" s="270"/>
      <c r="E37" s="270"/>
      <c r="F37" s="271" t="s">
        <v>425</v>
      </c>
      <c r="G37" s="271" t="s">
        <v>401</v>
      </c>
      <c r="H37" s="202"/>
      <c r="I37" s="273" t="s">
        <v>402</v>
      </c>
      <c r="J37" s="273" t="s">
        <v>402</v>
      </c>
      <c r="K37" s="274" t="s">
        <v>246</v>
      </c>
      <c r="L37" s="275"/>
      <c r="M37" s="275"/>
      <c r="N37" s="271">
        <v>100</v>
      </c>
      <c r="O37" s="276">
        <v>230000000</v>
      </c>
      <c r="P37" s="271" t="s">
        <v>403</v>
      </c>
      <c r="Q37" s="275" t="s">
        <v>404</v>
      </c>
      <c r="R37" s="270" t="s">
        <v>405</v>
      </c>
      <c r="S37" s="274" t="s">
        <v>406</v>
      </c>
      <c r="T37" s="271" t="s">
        <v>423</v>
      </c>
      <c r="U37" s="275"/>
      <c r="V37" s="275"/>
      <c r="W37" s="275" t="s">
        <v>408</v>
      </c>
      <c r="X37" s="275" t="s">
        <v>409</v>
      </c>
      <c r="Y37" s="277"/>
      <c r="Z37" s="277">
        <v>100</v>
      </c>
      <c r="AA37" s="277"/>
      <c r="AB37" s="275"/>
      <c r="AC37" s="275" t="s">
        <v>410</v>
      </c>
      <c r="AD37" s="278"/>
      <c r="AE37" s="278"/>
      <c r="AF37" s="278">
        <v>31588260</v>
      </c>
      <c r="AG37" s="278">
        <f t="shared" ref="AG37" si="35">IF(AC37="С НДС",AF37*1.12,AF37)</f>
        <v>35378851.200000003</v>
      </c>
      <c r="AH37" s="278"/>
      <c r="AI37" s="278"/>
      <c r="AJ37" s="278">
        <v>42117680</v>
      </c>
      <c r="AK37" s="278">
        <f t="shared" ref="AK37" si="36">IF(AC37="С НДС",AJ37*1.12,AJ37)</f>
        <v>47171801.600000001</v>
      </c>
      <c r="AL37" s="278"/>
      <c r="AM37" s="278"/>
      <c r="AN37" s="278">
        <v>42117680</v>
      </c>
      <c r="AO37" s="278">
        <f t="shared" ref="AO37" si="37">IF(AC37="С НДС",AN37*1.12,AN37)</f>
        <v>47171801.600000001</v>
      </c>
      <c r="AP37" s="278"/>
      <c r="AQ37" s="278"/>
      <c r="AR37" s="278">
        <f t="shared" ref="AR37" si="38">AP37*AQ37</f>
        <v>0</v>
      </c>
      <c r="AS37" s="278">
        <f t="shared" ref="AS37" si="39">IF(AC37="С НДС",AR37*1.12,AR37)</f>
        <v>0</v>
      </c>
      <c r="AT37" s="278"/>
      <c r="AU37" s="278"/>
      <c r="AV37" s="278">
        <f t="shared" ref="AV37" si="40">AT37*AU37</f>
        <v>0</v>
      </c>
      <c r="AW37" s="278">
        <f t="shared" ref="AW37" si="41">IF(AC37="С НДС",AV37*1.12,AV37)</f>
        <v>0</v>
      </c>
      <c r="AX37" s="278"/>
      <c r="AY37" s="278"/>
      <c r="AZ37" s="278">
        <f t="shared" ref="AZ37" si="42">AX37*AY37</f>
        <v>0</v>
      </c>
      <c r="BA37" s="278">
        <f t="shared" ref="BA37" si="43">IF(AC37="С НДС",AZ37*1.12,AZ37)</f>
        <v>0</v>
      </c>
      <c r="BB37" s="278"/>
      <c r="BC37" s="278">
        <f t="shared" ref="BC37" si="44">SUM(AZ37,AV37,AR37,AJ37,AF37,AN37)</f>
        <v>115823620</v>
      </c>
      <c r="BD37" s="278">
        <f t="shared" ref="BD37" si="45">IF(AC37="С НДС",BC37*1.12,BC37)</f>
        <v>129722454.40000001</v>
      </c>
      <c r="BE37" s="275" t="s">
        <v>411</v>
      </c>
      <c r="BF37" s="279"/>
      <c r="BG37" s="273" t="s">
        <v>426</v>
      </c>
      <c r="BH37" s="200"/>
      <c r="BI37" s="200"/>
      <c r="BJ37" s="200"/>
      <c r="BK37" s="200"/>
      <c r="BL37" s="200"/>
      <c r="BM37" s="200"/>
      <c r="BN37" s="200"/>
      <c r="BO37" s="200"/>
      <c r="BP37" s="200"/>
      <c r="BQ37" s="270"/>
    </row>
    <row r="38" spans="1:70" s="337" customFormat="1" ht="12.95" customHeight="1" x14ac:dyDescent="0.25">
      <c r="A38" s="329" t="s">
        <v>460</v>
      </c>
      <c r="B38" s="329"/>
      <c r="C38" s="329"/>
      <c r="D38" s="329"/>
      <c r="E38" s="338"/>
      <c r="F38" s="339" t="s">
        <v>473</v>
      </c>
      <c r="G38" s="340" t="s">
        <v>474</v>
      </c>
      <c r="H38" s="329"/>
      <c r="I38" s="341" t="s">
        <v>475</v>
      </c>
      <c r="J38" s="342" t="s">
        <v>475</v>
      </c>
      <c r="K38" s="313" t="s">
        <v>246</v>
      </c>
      <c r="L38" s="314"/>
      <c r="M38" s="314"/>
      <c r="N38" s="315">
        <v>80</v>
      </c>
      <c r="O38" s="314">
        <v>230000000</v>
      </c>
      <c r="P38" s="316" t="s">
        <v>403</v>
      </c>
      <c r="Q38" s="317" t="s">
        <v>476</v>
      </c>
      <c r="R38" s="318" t="s">
        <v>405</v>
      </c>
      <c r="S38" s="319">
        <v>230000000</v>
      </c>
      <c r="T38" s="316" t="s">
        <v>465</v>
      </c>
      <c r="U38" s="314"/>
      <c r="V38" s="314" t="s">
        <v>442</v>
      </c>
      <c r="W38" s="314"/>
      <c r="X38" s="314"/>
      <c r="Y38" s="320">
        <v>0</v>
      </c>
      <c r="Z38" s="319">
        <v>90</v>
      </c>
      <c r="AA38" s="320">
        <v>10</v>
      </c>
      <c r="AB38" s="314"/>
      <c r="AC38" s="318" t="s">
        <v>410</v>
      </c>
      <c r="AD38" s="321"/>
      <c r="AE38" s="322"/>
      <c r="AF38" s="323">
        <v>100000000</v>
      </c>
      <c r="AG38" s="323">
        <f>IF(AC38="С НДС",AF38*1.12,AF38)</f>
        <v>112000000.00000001</v>
      </c>
      <c r="AH38" s="324"/>
      <c r="AI38" s="322"/>
      <c r="AJ38" s="323">
        <v>567830000</v>
      </c>
      <c r="AK38" s="323">
        <f>IF(AC38="С НДС",AJ38*1.12,AJ38)</f>
        <v>635969600.00000012</v>
      </c>
      <c r="AL38" s="324"/>
      <c r="AM38" s="322"/>
      <c r="AN38" s="322">
        <f>AL38*AM38</f>
        <v>0</v>
      </c>
      <c r="AO38" s="322">
        <f>IF(AC38="С НДС",AN38*1.12,AN38)</f>
        <v>0</v>
      </c>
      <c r="AP38" s="324"/>
      <c r="AQ38" s="322"/>
      <c r="AR38" s="322">
        <f>AP38*AQ38</f>
        <v>0</v>
      </c>
      <c r="AS38" s="322">
        <f>IF(AC38="С НДС",AR38*1.12,AR38)</f>
        <v>0</v>
      </c>
      <c r="AT38" s="324"/>
      <c r="AU38" s="322"/>
      <c r="AV38" s="322">
        <f>AT38*AU38</f>
        <v>0</v>
      </c>
      <c r="AW38" s="322">
        <f>IF(AC38="С НДС",AV38*1.12,AV38)</f>
        <v>0</v>
      </c>
      <c r="AX38" s="324"/>
      <c r="AY38" s="322"/>
      <c r="AZ38" s="322">
        <f>AX38*AY38</f>
        <v>0</v>
      </c>
      <c r="BA38" s="322">
        <f>IF(AC38="С НДС",AZ38*1.12,AZ38)</f>
        <v>0</v>
      </c>
      <c r="BB38" s="322"/>
      <c r="BC38" s="323">
        <f>SUM(AZ38,AV38,AR38,AJ38,AF38,AN38)</f>
        <v>667830000</v>
      </c>
      <c r="BD38" s="323">
        <f>IF(AC38="С НДС",BC38*1.12,BC38)</f>
        <v>747969600.00000012</v>
      </c>
      <c r="BE38" s="325" t="s">
        <v>411</v>
      </c>
      <c r="BF38" s="327"/>
      <c r="BG38" s="326" t="s">
        <v>477</v>
      </c>
      <c r="BH38" s="327"/>
      <c r="BI38" s="327"/>
      <c r="BJ38" s="327"/>
      <c r="BK38" s="327"/>
      <c r="BL38" s="327"/>
      <c r="BM38" s="327"/>
      <c r="BN38" s="327"/>
      <c r="BO38" s="327"/>
      <c r="BP38" s="327"/>
      <c r="BQ38" s="328" t="s">
        <v>185</v>
      </c>
      <c r="BR38" s="328" t="s">
        <v>472</v>
      </c>
    </row>
    <row r="39" spans="1:70" s="140" customFormat="1" ht="13.15" customHeight="1" x14ac:dyDescent="0.2">
      <c r="A39" s="1"/>
      <c r="B39" s="1"/>
      <c r="C39" s="1"/>
      <c r="D39" s="1"/>
      <c r="E39" s="1"/>
      <c r="F39" s="29" t="s">
        <v>211</v>
      </c>
      <c r="G39" s="1"/>
      <c r="H39" s="1"/>
      <c r="I39" s="136"/>
      <c r="J39" s="1"/>
      <c r="K39" s="14"/>
      <c r="L39" s="1"/>
      <c r="M39" s="1"/>
      <c r="N39" s="1"/>
      <c r="O39" s="1"/>
      <c r="P39" s="1"/>
      <c r="Q39" s="1"/>
      <c r="R39" s="136"/>
      <c r="S39" s="1"/>
      <c r="T39" s="137"/>
      <c r="U39" s="1"/>
      <c r="V39" s="1"/>
      <c r="W39" s="1"/>
      <c r="X39" s="32"/>
      <c r="Y39" s="32"/>
      <c r="Z39" s="32"/>
      <c r="AA39" s="1"/>
      <c r="AB39" s="1"/>
      <c r="AC39" s="1"/>
      <c r="AD39" s="35"/>
      <c r="AE39" s="147">
        <v>0</v>
      </c>
      <c r="AF39" s="147">
        <f>SUM(AF32:AF38)</f>
        <v>643952013</v>
      </c>
      <c r="AG39" s="147">
        <f>SUM(AG32:AG38)</f>
        <v>721226254.56000006</v>
      </c>
      <c r="AH39" s="147">
        <f t="shared" ref="AH39:BB39" si="46">SUM(AH32:AH37)</f>
        <v>0</v>
      </c>
      <c r="AI39" s="147">
        <f t="shared" si="46"/>
        <v>0</v>
      </c>
      <c r="AJ39" s="147">
        <f t="shared" si="46"/>
        <v>773115870</v>
      </c>
      <c r="AK39" s="147">
        <f t="shared" si="46"/>
        <v>865889774.4000001</v>
      </c>
      <c r="AL39" s="147">
        <f t="shared" si="46"/>
        <v>0</v>
      </c>
      <c r="AM39" s="147">
        <f t="shared" si="46"/>
        <v>0</v>
      </c>
      <c r="AN39" s="147">
        <f t="shared" si="46"/>
        <v>769411950</v>
      </c>
      <c r="AO39" s="147">
        <f t="shared" si="46"/>
        <v>861741384.00000012</v>
      </c>
      <c r="AP39" s="147">
        <f t="shared" si="46"/>
        <v>0</v>
      </c>
      <c r="AQ39" s="147">
        <f t="shared" si="46"/>
        <v>0</v>
      </c>
      <c r="AR39" s="147">
        <f t="shared" si="46"/>
        <v>0</v>
      </c>
      <c r="AS39" s="147">
        <f t="shared" si="46"/>
        <v>0</v>
      </c>
      <c r="AT39" s="147">
        <f t="shared" si="46"/>
        <v>0</v>
      </c>
      <c r="AU39" s="147">
        <f t="shared" si="46"/>
        <v>0</v>
      </c>
      <c r="AV39" s="147">
        <f t="shared" si="46"/>
        <v>0</v>
      </c>
      <c r="AW39" s="147">
        <f t="shared" si="46"/>
        <v>0</v>
      </c>
      <c r="AX39" s="147">
        <f t="shared" si="46"/>
        <v>0</v>
      </c>
      <c r="AY39" s="147">
        <f t="shared" si="46"/>
        <v>0</v>
      </c>
      <c r="AZ39" s="147">
        <f t="shared" si="46"/>
        <v>0</v>
      </c>
      <c r="BA39" s="147">
        <f t="shared" si="46"/>
        <v>0</v>
      </c>
      <c r="BB39" s="147">
        <f t="shared" si="46"/>
        <v>0</v>
      </c>
      <c r="BC39" s="147">
        <f>SUM(BC32:BC38)</f>
        <v>2754309833</v>
      </c>
      <c r="BD39" s="147">
        <f>SUM(BD32:BD38)</f>
        <v>3084827012.9600005</v>
      </c>
      <c r="BE39" s="1"/>
      <c r="BF39" s="1"/>
      <c r="BG39" s="165"/>
      <c r="BH39" s="1"/>
      <c r="BI39" s="1"/>
      <c r="BJ39" s="33"/>
      <c r="BK39" s="34"/>
      <c r="BL39" s="1"/>
      <c r="BM39" s="32"/>
      <c r="BN39" s="32"/>
      <c r="BO39" s="32"/>
      <c r="BP39" s="32"/>
      <c r="BQ39" s="139"/>
    </row>
    <row r="40" spans="1:70" s="140" customFormat="1" ht="13.15" customHeight="1" x14ac:dyDescent="0.2">
      <c r="A40" s="1"/>
      <c r="B40" s="1"/>
      <c r="C40" s="1"/>
      <c r="D40" s="1"/>
      <c r="E40" s="1"/>
      <c r="F40" s="29" t="s">
        <v>207</v>
      </c>
      <c r="G40" s="1"/>
      <c r="H40" s="1"/>
      <c r="I40" s="136"/>
      <c r="J40" s="1"/>
      <c r="K40" s="14"/>
      <c r="L40" s="1"/>
      <c r="M40" s="1"/>
      <c r="N40" s="1"/>
      <c r="O40" s="1"/>
      <c r="P40" s="1"/>
      <c r="Q40" s="1"/>
      <c r="R40" s="136"/>
      <c r="S40" s="1"/>
      <c r="T40" s="137"/>
      <c r="U40" s="1"/>
      <c r="V40" s="1"/>
      <c r="W40" s="1"/>
      <c r="X40" s="32"/>
      <c r="Y40" s="32"/>
      <c r="Z40" s="32"/>
      <c r="AA40" s="1"/>
      <c r="AB40" s="1"/>
      <c r="AC40" s="1"/>
      <c r="AD40" s="1"/>
      <c r="AE40" s="148"/>
      <c r="AF40" s="149"/>
      <c r="AG40" s="141"/>
      <c r="AH40" s="141"/>
      <c r="AI40" s="148"/>
      <c r="AJ40" s="148"/>
      <c r="AK40" s="141"/>
      <c r="AL40" s="141"/>
      <c r="AM40" s="148"/>
      <c r="AN40" s="148"/>
      <c r="AO40" s="141"/>
      <c r="AP40" s="141"/>
      <c r="AQ40" s="148"/>
      <c r="AR40" s="148"/>
      <c r="AS40" s="141"/>
      <c r="AT40" s="154"/>
      <c r="AU40" s="154"/>
      <c r="AV40" s="154"/>
      <c r="AW40" s="154"/>
      <c r="AX40" s="154"/>
      <c r="AY40" s="154"/>
      <c r="AZ40" s="154"/>
      <c r="BA40" s="154"/>
      <c r="BB40" s="141"/>
      <c r="BC40" s="156"/>
      <c r="BD40" s="157"/>
      <c r="BE40" s="1"/>
      <c r="BF40" s="1"/>
      <c r="BG40" s="165"/>
      <c r="BH40" s="1"/>
      <c r="BI40" s="1"/>
      <c r="BJ40" s="30"/>
      <c r="BK40" s="31"/>
      <c r="BL40" s="1"/>
      <c r="BM40" s="32"/>
      <c r="BN40" s="32"/>
      <c r="BO40" s="32"/>
      <c r="BP40" s="32"/>
      <c r="BQ40" s="139"/>
    </row>
    <row r="41" spans="1:70" s="13" customFormat="1" ht="13.15" customHeight="1" x14ac:dyDescent="0.25">
      <c r="A41" s="248" t="s">
        <v>399</v>
      </c>
      <c r="B41" s="248"/>
      <c r="C41" s="248"/>
      <c r="D41" s="248"/>
      <c r="E41" s="249"/>
      <c r="F41" s="250" t="s">
        <v>427</v>
      </c>
      <c r="G41" s="250" t="s">
        <v>401</v>
      </c>
      <c r="H41" s="251"/>
      <c r="I41" s="251" t="s">
        <v>402</v>
      </c>
      <c r="J41" s="251" t="s">
        <v>402</v>
      </c>
      <c r="K41" s="252" t="s">
        <v>246</v>
      </c>
      <c r="L41" s="249"/>
      <c r="M41" s="249"/>
      <c r="N41" s="250">
        <v>100</v>
      </c>
      <c r="O41" s="253">
        <v>230000000</v>
      </c>
      <c r="P41" s="250" t="s">
        <v>403</v>
      </c>
      <c r="Q41" s="249" t="s">
        <v>404</v>
      </c>
      <c r="R41" s="248" t="s">
        <v>405</v>
      </c>
      <c r="S41" s="252" t="s">
        <v>406</v>
      </c>
      <c r="T41" s="250" t="s">
        <v>407</v>
      </c>
      <c r="U41" s="249"/>
      <c r="V41" s="249"/>
      <c r="W41" s="249" t="s">
        <v>408</v>
      </c>
      <c r="X41" s="249" t="s">
        <v>409</v>
      </c>
      <c r="Y41" s="254"/>
      <c r="Z41" s="254">
        <v>100</v>
      </c>
      <c r="AA41" s="254"/>
      <c r="AB41" s="249"/>
      <c r="AC41" s="249" t="s">
        <v>410</v>
      </c>
      <c r="AD41" s="255"/>
      <c r="AE41" s="255"/>
      <c r="AF41" s="255">
        <v>84632233</v>
      </c>
      <c r="AG41" s="255">
        <v>94788100.960000008</v>
      </c>
      <c r="AH41" s="255"/>
      <c r="AI41" s="255"/>
      <c r="AJ41" s="304">
        <f>130234710+25190000</f>
        <v>155424710</v>
      </c>
      <c r="AK41" s="305">
        <f t="shared" ref="AK41" si="47">AJ41*1.12</f>
        <v>174075675.20000002</v>
      </c>
      <c r="AL41" s="255"/>
      <c r="AM41" s="255"/>
      <c r="AN41" s="255">
        <f>130234710+25190000</f>
        <v>155424710</v>
      </c>
      <c r="AO41" s="257">
        <f t="shared" ref="AO41" si="48">AN41*1.12</f>
        <v>174075675.20000002</v>
      </c>
      <c r="AP41" s="255"/>
      <c r="AQ41" s="255"/>
      <c r="AR41" s="255">
        <v>0</v>
      </c>
      <c r="AS41" s="255">
        <v>0</v>
      </c>
      <c r="AT41" s="255"/>
      <c r="AU41" s="255"/>
      <c r="AV41" s="255">
        <v>0</v>
      </c>
      <c r="AW41" s="255">
        <v>0</v>
      </c>
      <c r="AX41" s="255"/>
      <c r="AY41" s="255"/>
      <c r="AZ41" s="255">
        <v>0</v>
      </c>
      <c r="BA41" s="255">
        <v>0</v>
      </c>
      <c r="BB41" s="255"/>
      <c r="BC41" s="255">
        <f t="shared" ref="BC41" si="49">AF41+AJ41+AN41+AR41+AV41+AZ41</f>
        <v>395481653</v>
      </c>
      <c r="BD41" s="255">
        <f t="shared" ref="BD41" si="50">BC41*1.12</f>
        <v>442939451.36000001</v>
      </c>
      <c r="BE41" s="249" t="s">
        <v>411</v>
      </c>
      <c r="BF41" s="258"/>
      <c r="BG41" s="259" t="s">
        <v>412</v>
      </c>
      <c r="BH41" s="260"/>
      <c r="BI41" s="260"/>
      <c r="BJ41" s="260"/>
      <c r="BK41" s="260"/>
      <c r="BL41" s="260"/>
      <c r="BM41" s="260"/>
      <c r="BN41" s="260"/>
      <c r="BO41" s="260"/>
      <c r="BP41" s="260"/>
      <c r="BQ41" s="249" t="s">
        <v>428</v>
      </c>
    </row>
    <row r="42" spans="1:70" ht="13.15" customHeight="1" x14ac:dyDescent="0.25">
      <c r="A42" s="247" t="s">
        <v>399</v>
      </c>
      <c r="B42" s="247"/>
      <c r="C42" s="247"/>
      <c r="D42" s="247"/>
      <c r="E42" s="247"/>
      <c r="F42" s="230" t="s">
        <v>429</v>
      </c>
      <c r="G42" s="230" t="s">
        <v>401</v>
      </c>
      <c r="I42" s="217" t="s">
        <v>402</v>
      </c>
      <c r="J42" s="217" t="s">
        <v>402</v>
      </c>
      <c r="K42" s="261" t="s">
        <v>246</v>
      </c>
      <c r="L42" s="262"/>
      <c r="M42" s="262"/>
      <c r="N42" s="230">
        <v>100</v>
      </c>
      <c r="O42" s="263">
        <v>230000000</v>
      </c>
      <c r="P42" s="230" t="s">
        <v>403</v>
      </c>
      <c r="Q42" s="262" t="s">
        <v>404</v>
      </c>
      <c r="R42" s="247" t="s">
        <v>405</v>
      </c>
      <c r="S42" s="261" t="s">
        <v>406</v>
      </c>
      <c r="T42" s="264" t="s">
        <v>414</v>
      </c>
      <c r="U42" s="262"/>
      <c r="V42" s="262"/>
      <c r="W42" s="262" t="s">
        <v>408</v>
      </c>
      <c r="X42" s="262" t="s">
        <v>409</v>
      </c>
      <c r="Y42" s="265"/>
      <c r="Z42" s="265">
        <v>100</v>
      </c>
      <c r="AA42" s="265"/>
      <c r="AB42" s="262"/>
      <c r="AC42" s="262" t="s">
        <v>410</v>
      </c>
      <c r="AD42" s="266"/>
      <c r="AE42" s="266"/>
      <c r="AF42" s="267">
        <v>94025300</v>
      </c>
      <c r="AG42" s="266">
        <f t="shared" ref="AG42:AG43" si="51">IF(AC42="С НДС",AF42*1.12,AF42)</f>
        <v>105308336.00000001</v>
      </c>
      <c r="AH42" s="266"/>
      <c r="AI42" s="266"/>
      <c r="AJ42" s="306">
        <f>103880400+14683095</f>
        <v>118563495</v>
      </c>
      <c r="AK42" s="306">
        <f>IF(AC42="С НДС",AJ42*1.12,AJ42)</f>
        <v>132791114.40000001</v>
      </c>
      <c r="AL42" s="266"/>
      <c r="AM42" s="266"/>
      <c r="AN42" s="266">
        <f>103880400+14683095</f>
        <v>118563495</v>
      </c>
      <c r="AO42" s="266">
        <f>IF(AC42="С НДС",AN42*1.12,AN42)</f>
        <v>132791114.40000001</v>
      </c>
      <c r="AP42" s="266"/>
      <c r="AQ42" s="266"/>
      <c r="AR42" s="266">
        <f>AP42*AQ42</f>
        <v>0</v>
      </c>
      <c r="AS42" s="266">
        <f>IF(AC42="С НДС",AR42*1.12,AR42)</f>
        <v>0</v>
      </c>
      <c r="AT42" s="266"/>
      <c r="AU42" s="266"/>
      <c r="AV42" s="266">
        <f>AT42*AU42</f>
        <v>0</v>
      </c>
      <c r="AW42" s="266">
        <f>IF(AC42="С НДС",AV42*1.12,AV42)</f>
        <v>0</v>
      </c>
      <c r="AX42" s="266"/>
      <c r="AY42" s="266"/>
      <c r="AZ42" s="266">
        <f>AX42*AY42</f>
        <v>0</v>
      </c>
      <c r="BA42" s="266">
        <f t="shared" ref="BA42:BA43" si="52">IF(AC42="С НДС",AZ42*1.12,AZ42)</f>
        <v>0</v>
      </c>
      <c r="BB42" s="266"/>
      <c r="BC42" s="266">
        <f>SUM(AZ42,AV42,AR42,AJ42,AF42,AN42)</f>
        <v>331152290</v>
      </c>
      <c r="BD42" s="266">
        <f t="shared" ref="BD42:BD43" si="53">IF(AC42="С НДС",BC42*1.12,BC42)</f>
        <v>370890564.80000001</v>
      </c>
      <c r="BE42" s="247" t="s">
        <v>411</v>
      </c>
      <c r="BF42" s="268" t="s">
        <v>415</v>
      </c>
      <c r="BG42" s="268" t="s">
        <v>415</v>
      </c>
      <c r="BH42" s="246"/>
      <c r="BI42" s="246"/>
      <c r="BJ42" s="246"/>
      <c r="BK42" s="246"/>
      <c r="BL42" s="246"/>
      <c r="BM42" s="246"/>
      <c r="BN42" s="246"/>
      <c r="BO42" s="246"/>
      <c r="BP42" s="246"/>
      <c r="BQ42" s="249" t="s">
        <v>428</v>
      </c>
    </row>
    <row r="43" spans="1:70" ht="13.15" customHeight="1" x14ac:dyDescent="0.25">
      <c r="A43" s="247" t="s">
        <v>399</v>
      </c>
      <c r="B43" s="247"/>
      <c r="C43" s="247"/>
      <c r="D43" s="247"/>
      <c r="E43" s="247"/>
      <c r="F43" s="230" t="s">
        <v>430</v>
      </c>
      <c r="G43" s="230" t="s">
        <v>401</v>
      </c>
      <c r="H43" s="212"/>
      <c r="I43" s="217" t="s">
        <v>402</v>
      </c>
      <c r="J43" s="217" t="s">
        <v>402</v>
      </c>
      <c r="K43" s="261" t="s">
        <v>246</v>
      </c>
      <c r="L43" s="262"/>
      <c r="M43" s="262"/>
      <c r="N43" s="230">
        <v>100</v>
      </c>
      <c r="O43" s="263">
        <v>230000000</v>
      </c>
      <c r="P43" s="230" t="s">
        <v>403</v>
      </c>
      <c r="Q43" s="262" t="s">
        <v>404</v>
      </c>
      <c r="R43" s="247" t="s">
        <v>405</v>
      </c>
      <c r="S43" s="261" t="s">
        <v>406</v>
      </c>
      <c r="T43" s="230" t="s">
        <v>414</v>
      </c>
      <c r="U43" s="262"/>
      <c r="V43" s="262"/>
      <c r="W43" s="262" t="s">
        <v>408</v>
      </c>
      <c r="X43" s="262" t="s">
        <v>409</v>
      </c>
      <c r="Y43" s="265"/>
      <c r="Z43" s="265">
        <v>100</v>
      </c>
      <c r="AA43" s="265"/>
      <c r="AB43" s="262"/>
      <c r="AC43" s="262" t="s">
        <v>410</v>
      </c>
      <c r="AD43" s="266"/>
      <c r="AE43" s="266"/>
      <c r="AF43" s="266">
        <v>144990450</v>
      </c>
      <c r="AG43" s="266">
        <f t="shared" si="51"/>
        <v>162389304.00000003</v>
      </c>
      <c r="AH43" s="266"/>
      <c r="AI43" s="266"/>
      <c r="AJ43" s="306">
        <f>193320600+12620190</f>
        <v>205940790</v>
      </c>
      <c r="AK43" s="306">
        <f t="shared" ref="AK43" si="54">IF(AC43="С НДС",AJ43*1.12,AJ43)</f>
        <v>230653684.80000001</v>
      </c>
      <c r="AL43" s="266"/>
      <c r="AM43" s="266"/>
      <c r="AN43" s="266">
        <f>193320600+12620190</f>
        <v>205940790</v>
      </c>
      <c r="AO43" s="266">
        <f t="shared" ref="AO43" si="55">IF(AC43="С НДС",AN43*1.12,AN43)</f>
        <v>230653684.80000001</v>
      </c>
      <c r="AP43" s="266"/>
      <c r="AQ43" s="266"/>
      <c r="AR43" s="266">
        <f t="shared" ref="AR43" si="56">AP43*AQ43</f>
        <v>0</v>
      </c>
      <c r="AS43" s="266">
        <f t="shared" ref="AS43" si="57">IF(AC43="С НДС",AR43*1.12,AR43)</f>
        <v>0</v>
      </c>
      <c r="AT43" s="266"/>
      <c r="AU43" s="266"/>
      <c r="AV43" s="266">
        <f t="shared" ref="AV43" si="58">AT43*AU43</f>
        <v>0</v>
      </c>
      <c r="AW43" s="266">
        <f t="shared" ref="AW43" si="59">IF(AC43="С НДС",AV43*1.12,AV43)</f>
        <v>0</v>
      </c>
      <c r="AX43" s="266"/>
      <c r="AY43" s="266"/>
      <c r="AZ43" s="266">
        <f t="shared" ref="AZ43" si="60">AX43*AY43</f>
        <v>0</v>
      </c>
      <c r="BA43" s="266">
        <f t="shared" si="52"/>
        <v>0</v>
      </c>
      <c r="BB43" s="266"/>
      <c r="BC43" s="266">
        <f t="shared" ref="BC43" si="61">SUM(AZ43,AV43,AR43,AJ43,AF43,AN43)</f>
        <v>556872030</v>
      </c>
      <c r="BD43" s="266">
        <f t="shared" si="53"/>
        <v>623696673.60000002</v>
      </c>
      <c r="BE43" s="262" t="s">
        <v>411</v>
      </c>
      <c r="BF43" s="269"/>
      <c r="BG43" s="212" t="s">
        <v>417</v>
      </c>
      <c r="BH43" s="246"/>
      <c r="BI43" s="246"/>
      <c r="BJ43" s="246"/>
      <c r="BK43" s="246"/>
      <c r="BL43" s="246"/>
      <c r="BM43" s="246"/>
      <c r="BN43" s="246"/>
      <c r="BO43" s="246"/>
      <c r="BP43" s="246"/>
      <c r="BQ43" s="249" t="s">
        <v>428</v>
      </c>
    </row>
    <row r="44" spans="1:70" ht="13.15" customHeight="1" x14ac:dyDescent="0.25">
      <c r="A44" s="247" t="s">
        <v>399</v>
      </c>
      <c r="B44" s="247"/>
      <c r="C44" s="247"/>
      <c r="D44" s="247"/>
      <c r="E44" s="13"/>
      <c r="F44" s="230" t="s">
        <v>431</v>
      </c>
      <c r="G44" s="230" t="s">
        <v>419</v>
      </c>
      <c r="H44" s="13"/>
      <c r="I44" s="217" t="s">
        <v>420</v>
      </c>
      <c r="J44" s="217" t="s">
        <v>420</v>
      </c>
      <c r="K44" s="261" t="s">
        <v>246</v>
      </c>
      <c r="L44" s="262"/>
      <c r="M44" s="262"/>
      <c r="N44" s="230">
        <v>100</v>
      </c>
      <c r="O44" s="263">
        <v>230000000</v>
      </c>
      <c r="P44" s="230" t="s">
        <v>403</v>
      </c>
      <c r="Q44" s="262" t="s">
        <v>404</v>
      </c>
      <c r="R44" s="247" t="s">
        <v>405</v>
      </c>
      <c r="S44" s="261" t="s">
        <v>406</v>
      </c>
      <c r="T44" s="230" t="s">
        <v>414</v>
      </c>
      <c r="U44" s="262"/>
      <c r="V44" s="262"/>
      <c r="W44" s="262" t="s">
        <v>408</v>
      </c>
      <c r="X44" s="262" t="s">
        <v>409</v>
      </c>
      <c r="Y44" s="265"/>
      <c r="Z44" s="265">
        <v>100</v>
      </c>
      <c r="AA44" s="265"/>
      <c r="AB44" s="262"/>
      <c r="AC44" s="262" t="s">
        <v>410</v>
      </c>
      <c r="AD44" s="266"/>
      <c r="AE44" s="266"/>
      <c r="AF44" s="266">
        <v>56629700</v>
      </c>
      <c r="AG44" s="266">
        <f t="shared" ref="AG44" si="62">AF44*1.12</f>
        <v>63425264.000000007</v>
      </c>
      <c r="AH44" s="266"/>
      <c r="AI44" s="266"/>
      <c r="AJ44" s="306">
        <f>63534000+27611040</f>
        <v>91145040</v>
      </c>
      <c r="AK44" s="306">
        <v>71158080</v>
      </c>
      <c r="AL44" s="266"/>
      <c r="AM44" s="266"/>
      <c r="AN44" s="266">
        <f>63534000+27611040</f>
        <v>91145040</v>
      </c>
      <c r="AO44" s="266">
        <v>71158080</v>
      </c>
      <c r="AP44" s="266"/>
      <c r="AQ44" s="266"/>
      <c r="AR44" s="266">
        <v>0</v>
      </c>
      <c r="AS44" s="266">
        <v>0</v>
      </c>
      <c r="AT44" s="266"/>
      <c r="AU44" s="266"/>
      <c r="AV44" s="266">
        <v>0</v>
      </c>
      <c r="AW44" s="266">
        <v>0</v>
      </c>
      <c r="AX44" s="266"/>
      <c r="AY44" s="266"/>
      <c r="AZ44" s="266">
        <v>0</v>
      </c>
      <c r="BA44" s="266">
        <v>0</v>
      </c>
      <c r="BB44" s="266"/>
      <c r="BC44" s="266">
        <f t="shared" ref="BC44" si="63">AF44+AJ44+AN44</f>
        <v>238919780</v>
      </c>
      <c r="BD44" s="266">
        <f t="shared" ref="BD44" si="64">BC44*1.12</f>
        <v>267590153.60000002</v>
      </c>
      <c r="BE44" s="262" t="s">
        <v>411</v>
      </c>
      <c r="BF44" s="269"/>
      <c r="BG44" s="268" t="s">
        <v>421</v>
      </c>
      <c r="BH44" s="246"/>
      <c r="BI44" s="246"/>
      <c r="BJ44" s="246"/>
      <c r="BK44" s="246"/>
      <c r="BL44" s="246"/>
      <c r="BM44" s="246"/>
      <c r="BN44" s="246"/>
      <c r="BO44" s="246"/>
      <c r="BP44" s="246"/>
      <c r="BQ44" s="249" t="s">
        <v>428</v>
      </c>
    </row>
    <row r="45" spans="1:70" ht="13.15" customHeight="1" x14ac:dyDescent="0.25">
      <c r="A45" s="270" t="s">
        <v>399</v>
      </c>
      <c r="B45" s="270"/>
      <c r="C45" s="270"/>
      <c r="D45" s="270"/>
      <c r="E45" s="271"/>
      <c r="F45" s="271" t="s">
        <v>432</v>
      </c>
      <c r="G45" s="271" t="s">
        <v>419</v>
      </c>
      <c r="H45" s="272"/>
      <c r="I45" s="273" t="s">
        <v>420</v>
      </c>
      <c r="J45" s="273" t="s">
        <v>420</v>
      </c>
      <c r="K45" s="274" t="s">
        <v>246</v>
      </c>
      <c r="L45" s="275"/>
      <c r="M45" s="275"/>
      <c r="N45" s="271">
        <v>100</v>
      </c>
      <c r="O45" s="276">
        <v>230000000</v>
      </c>
      <c r="P45" s="271" t="s">
        <v>403</v>
      </c>
      <c r="Q45" s="275" t="s">
        <v>404</v>
      </c>
      <c r="R45" s="270" t="s">
        <v>405</v>
      </c>
      <c r="S45" s="274" t="s">
        <v>406</v>
      </c>
      <c r="T45" s="271" t="s">
        <v>423</v>
      </c>
      <c r="U45" s="275"/>
      <c r="V45" s="275"/>
      <c r="W45" s="275" t="s">
        <v>408</v>
      </c>
      <c r="X45" s="275" t="s">
        <v>409</v>
      </c>
      <c r="Y45" s="277"/>
      <c r="Z45" s="277">
        <v>100</v>
      </c>
      <c r="AA45" s="277"/>
      <c r="AB45" s="275"/>
      <c r="AC45" s="275" t="s">
        <v>410</v>
      </c>
      <c r="AD45" s="278"/>
      <c r="AE45" s="278"/>
      <c r="AF45" s="278">
        <v>132086070</v>
      </c>
      <c r="AG45" s="278">
        <f>AF45*1.12</f>
        <v>147936398.40000001</v>
      </c>
      <c r="AH45" s="278"/>
      <c r="AI45" s="278"/>
      <c r="AJ45" s="306">
        <v>189801080</v>
      </c>
      <c r="AK45" s="306">
        <v>268831897.60000002</v>
      </c>
      <c r="AL45" s="278"/>
      <c r="AM45" s="278"/>
      <c r="AN45" s="278">
        <v>189801080</v>
      </c>
      <c r="AO45" s="278">
        <v>264683507.20000002</v>
      </c>
      <c r="AP45" s="278"/>
      <c r="AQ45" s="278"/>
      <c r="AR45" s="278">
        <v>0</v>
      </c>
      <c r="AS45" s="278">
        <v>0</v>
      </c>
      <c r="AT45" s="278"/>
      <c r="AU45" s="278"/>
      <c r="AV45" s="278">
        <v>0</v>
      </c>
      <c r="AW45" s="278">
        <v>0</v>
      </c>
      <c r="AX45" s="278"/>
      <c r="AY45" s="278"/>
      <c r="AZ45" s="278">
        <v>0</v>
      </c>
      <c r="BA45" s="278">
        <v>0</v>
      </c>
      <c r="BB45" s="278"/>
      <c r="BC45" s="278">
        <f>AF45+AJ45+AN45</f>
        <v>511688230</v>
      </c>
      <c r="BD45" s="278">
        <f>BC45*1.12</f>
        <v>573090817.60000002</v>
      </c>
      <c r="BE45" s="275" t="s">
        <v>411</v>
      </c>
      <c r="BF45" s="279"/>
      <c r="BG45" s="210" t="s">
        <v>424</v>
      </c>
      <c r="BH45" s="200"/>
      <c r="BI45" s="200"/>
      <c r="BJ45" s="200"/>
      <c r="BK45" s="200"/>
      <c r="BL45" s="200"/>
      <c r="BM45" s="200"/>
      <c r="BN45" s="200"/>
      <c r="BO45" s="200"/>
      <c r="BP45" s="200"/>
      <c r="BQ45" s="249" t="s">
        <v>428</v>
      </c>
    </row>
    <row r="46" spans="1:70" ht="13.15" customHeight="1" x14ac:dyDescent="0.25">
      <c r="A46" s="270" t="s">
        <v>399</v>
      </c>
      <c r="B46" s="270"/>
      <c r="C46" s="270"/>
      <c r="D46" s="270"/>
      <c r="E46" s="270"/>
      <c r="F46" s="271" t="s">
        <v>433</v>
      </c>
      <c r="G46" s="271" t="s">
        <v>401</v>
      </c>
      <c r="H46" s="202"/>
      <c r="I46" s="273" t="s">
        <v>402</v>
      </c>
      <c r="J46" s="273" t="s">
        <v>402</v>
      </c>
      <c r="K46" s="274" t="s">
        <v>246</v>
      </c>
      <c r="L46" s="275"/>
      <c r="M46" s="275"/>
      <c r="N46" s="271">
        <v>100</v>
      </c>
      <c r="O46" s="276">
        <v>230000000</v>
      </c>
      <c r="P46" s="271" t="s">
        <v>403</v>
      </c>
      <c r="Q46" s="275" t="s">
        <v>404</v>
      </c>
      <c r="R46" s="270" t="s">
        <v>405</v>
      </c>
      <c r="S46" s="274" t="s">
        <v>406</v>
      </c>
      <c r="T46" s="271" t="s">
        <v>423</v>
      </c>
      <c r="U46" s="275"/>
      <c r="V46" s="275"/>
      <c r="W46" s="275" t="s">
        <v>408</v>
      </c>
      <c r="X46" s="275" t="s">
        <v>409</v>
      </c>
      <c r="Y46" s="277"/>
      <c r="Z46" s="277">
        <v>100</v>
      </c>
      <c r="AA46" s="277"/>
      <c r="AB46" s="275"/>
      <c r="AC46" s="275" t="s">
        <v>410</v>
      </c>
      <c r="AD46" s="278"/>
      <c r="AE46" s="278"/>
      <c r="AF46" s="278">
        <v>31588260</v>
      </c>
      <c r="AG46" s="278">
        <f t="shared" ref="AG46" si="65">IF(AC46="С НДС",AF46*1.12,AF46)</f>
        <v>35378851.200000003</v>
      </c>
      <c r="AH46" s="278"/>
      <c r="AI46" s="278"/>
      <c r="AJ46" s="306">
        <f>42117680+9320300</f>
        <v>51437980</v>
      </c>
      <c r="AK46" s="306">
        <f t="shared" ref="AK46" si="66">IF(AC46="С НДС",AJ46*1.12,AJ46)</f>
        <v>57610537.600000009</v>
      </c>
      <c r="AL46" s="278"/>
      <c r="AM46" s="278"/>
      <c r="AN46" s="278">
        <f>42117680+9320300</f>
        <v>51437980</v>
      </c>
      <c r="AO46" s="278">
        <f t="shared" ref="AO46" si="67">IF(AC46="С НДС",AN46*1.12,AN46)</f>
        <v>57610537.600000009</v>
      </c>
      <c r="AP46" s="278"/>
      <c r="AQ46" s="278"/>
      <c r="AR46" s="278">
        <f t="shared" ref="AR46" si="68">AP46*AQ46</f>
        <v>0</v>
      </c>
      <c r="AS46" s="278">
        <f t="shared" ref="AS46" si="69">IF(AC46="С НДС",AR46*1.12,AR46)</f>
        <v>0</v>
      </c>
      <c r="AT46" s="278"/>
      <c r="AU46" s="278"/>
      <c r="AV46" s="278">
        <f t="shared" ref="AV46" si="70">AT46*AU46</f>
        <v>0</v>
      </c>
      <c r="AW46" s="278">
        <f t="shared" ref="AW46" si="71">IF(AC46="С НДС",AV46*1.12,AV46)</f>
        <v>0</v>
      </c>
      <c r="AX46" s="278"/>
      <c r="AY46" s="278"/>
      <c r="AZ46" s="278">
        <f t="shared" ref="AZ46" si="72">AX46*AY46</f>
        <v>0</v>
      </c>
      <c r="BA46" s="278">
        <f t="shared" ref="BA46" si="73">IF(AC46="С НДС",AZ46*1.12,AZ46)</f>
        <v>0</v>
      </c>
      <c r="BB46" s="278"/>
      <c r="BC46" s="278">
        <f t="shared" ref="BC46" si="74">SUM(AZ46,AV46,AR46,AJ46,AF46,AN46)</f>
        <v>134464220</v>
      </c>
      <c r="BD46" s="278">
        <f t="shared" ref="BD46" si="75">IF(AC46="С НДС",BC46*1.12,BC46)</f>
        <v>150599926.40000001</v>
      </c>
      <c r="BE46" s="275" t="s">
        <v>411</v>
      </c>
      <c r="BF46" s="279"/>
      <c r="BG46" s="273" t="s">
        <v>426</v>
      </c>
      <c r="BH46" s="200"/>
      <c r="BI46" s="200"/>
      <c r="BJ46" s="200"/>
      <c r="BK46" s="200"/>
      <c r="BL46" s="200"/>
      <c r="BM46" s="200"/>
      <c r="BN46" s="200"/>
      <c r="BO46" s="200"/>
      <c r="BP46" s="200"/>
      <c r="BQ46" s="249" t="s">
        <v>428</v>
      </c>
    </row>
    <row r="47" spans="1:70" ht="13.15" customHeight="1" x14ac:dyDescent="0.25">
      <c r="A47" s="23"/>
      <c r="B47" s="23"/>
      <c r="C47" s="23"/>
      <c r="D47" s="23"/>
      <c r="E47" s="23"/>
      <c r="F47" s="29" t="s">
        <v>212</v>
      </c>
      <c r="G47" s="23"/>
      <c r="H47" s="23"/>
      <c r="I47" s="138"/>
      <c r="J47" s="24"/>
      <c r="K47" s="23"/>
      <c r="L47" s="23"/>
      <c r="M47" s="23"/>
      <c r="N47" s="23"/>
      <c r="O47" s="23"/>
      <c r="P47" s="23"/>
      <c r="Q47" s="23"/>
      <c r="R47" s="23"/>
      <c r="S47" s="23"/>
      <c r="T47" s="24"/>
      <c r="U47" s="23"/>
      <c r="V47" s="23"/>
      <c r="W47" s="23"/>
      <c r="X47" s="23"/>
      <c r="Y47" s="25"/>
      <c r="Z47" s="25"/>
      <c r="AA47" s="25"/>
      <c r="AB47" s="23"/>
      <c r="AC47" s="23"/>
      <c r="AD47" s="23"/>
      <c r="AE47" s="147"/>
      <c r="AF47" s="147">
        <f>SUM(AF41:AF46)</f>
        <v>543952013</v>
      </c>
      <c r="AG47" s="147">
        <f>SUM(AG41:AG46)</f>
        <v>609226254.56000006</v>
      </c>
      <c r="AH47" s="147">
        <f t="shared" ref="AH47:BD47" si="76">SUM(AH41:AH46)</f>
        <v>0</v>
      </c>
      <c r="AI47" s="147">
        <f t="shared" si="76"/>
        <v>0</v>
      </c>
      <c r="AJ47" s="147">
        <f t="shared" si="76"/>
        <v>812313095</v>
      </c>
      <c r="AK47" s="147">
        <f t="shared" si="76"/>
        <v>935120989.60000014</v>
      </c>
      <c r="AL47" s="147">
        <f t="shared" si="76"/>
        <v>0</v>
      </c>
      <c r="AM47" s="147">
        <f t="shared" si="76"/>
        <v>0</v>
      </c>
      <c r="AN47" s="147">
        <f t="shared" si="76"/>
        <v>812313095</v>
      </c>
      <c r="AO47" s="147">
        <f t="shared" si="76"/>
        <v>930972599.20000017</v>
      </c>
      <c r="AP47" s="147">
        <f t="shared" si="76"/>
        <v>0</v>
      </c>
      <c r="AQ47" s="147">
        <f t="shared" si="76"/>
        <v>0</v>
      </c>
      <c r="AR47" s="147">
        <f t="shared" si="76"/>
        <v>0</v>
      </c>
      <c r="AS47" s="147">
        <f t="shared" si="76"/>
        <v>0</v>
      </c>
      <c r="AT47" s="147">
        <f t="shared" si="76"/>
        <v>0</v>
      </c>
      <c r="AU47" s="147">
        <f t="shared" si="76"/>
        <v>0</v>
      </c>
      <c r="AV47" s="147">
        <f t="shared" si="76"/>
        <v>0</v>
      </c>
      <c r="AW47" s="147">
        <f t="shared" si="76"/>
        <v>0</v>
      </c>
      <c r="AX47" s="147">
        <f t="shared" si="76"/>
        <v>0</v>
      </c>
      <c r="AY47" s="147">
        <f t="shared" si="76"/>
        <v>0</v>
      </c>
      <c r="AZ47" s="147">
        <f t="shared" si="76"/>
        <v>0</v>
      </c>
      <c r="BA47" s="147">
        <f t="shared" si="76"/>
        <v>0</v>
      </c>
      <c r="BB47" s="147">
        <f t="shared" si="76"/>
        <v>0</v>
      </c>
      <c r="BC47" s="147">
        <f>SUM(BC41:BC46)</f>
        <v>2168578203</v>
      </c>
      <c r="BD47" s="147">
        <f t="shared" si="76"/>
        <v>2428807587.3600001</v>
      </c>
      <c r="BE47" s="23"/>
      <c r="BF47" s="23"/>
      <c r="BG47" s="23"/>
      <c r="BH47" s="23"/>
      <c r="BI47" s="23"/>
      <c r="BJ47" s="23"/>
      <c r="BK47" s="26"/>
      <c r="BL47" s="26"/>
    </row>
    <row r="49" spans="36:66" ht="13.15" customHeight="1" x14ac:dyDescent="0.25">
      <c r="AJ49" s="152"/>
      <c r="BG49" s="15"/>
    </row>
    <row r="50" spans="36:66" ht="13.15" customHeight="1" x14ac:dyDescent="0.25">
      <c r="BN50" s="12"/>
    </row>
    <row r="51" spans="36:66" ht="13.15" customHeight="1" x14ac:dyDescent="0.25">
      <c r="BN51" s="12"/>
    </row>
    <row r="52" spans="36:66" ht="13.15" customHeight="1" x14ac:dyDescent="0.25">
      <c r="BN52" s="12"/>
    </row>
    <row r="53" spans="36:66" ht="13.15" customHeight="1" x14ac:dyDescent="0.25">
      <c r="BN53" s="12"/>
    </row>
    <row r="54" spans="36:66" ht="13.15" customHeight="1" x14ac:dyDescent="0.25">
      <c r="BH54" s="12"/>
      <c r="BK54" s="12"/>
      <c r="BN54" s="12"/>
    </row>
    <row r="55" spans="36:66" ht="13.15" customHeight="1" x14ac:dyDescent="0.25">
      <c r="BH55" s="12"/>
      <c r="BK55" s="12"/>
      <c r="BN55" s="12"/>
    </row>
    <row r="56" spans="36:66" ht="13.15" customHeight="1" x14ac:dyDescent="0.25">
      <c r="BH56" s="12"/>
      <c r="BK56" s="12"/>
      <c r="BN56" s="12"/>
    </row>
    <row r="57" spans="36:66" ht="13.15" customHeight="1" x14ac:dyDescent="0.25">
      <c r="BH57" s="12"/>
      <c r="BK57" s="12"/>
      <c r="BN57" s="12"/>
    </row>
    <row r="58" spans="36:66" ht="13.15" customHeight="1" x14ac:dyDescent="0.25">
      <c r="BH58" s="12"/>
      <c r="BK58" s="12"/>
      <c r="BN58" s="12"/>
    </row>
    <row r="59" spans="36:66" ht="13.15" customHeight="1" x14ac:dyDescent="0.25">
      <c r="BH59" s="12"/>
      <c r="BK59" s="12"/>
      <c r="BN59" s="12"/>
    </row>
    <row r="60" spans="36:66" ht="13.15" customHeight="1" x14ac:dyDescent="0.25">
      <c r="BH60" s="12"/>
      <c r="BK60" s="12"/>
      <c r="BN60" s="12"/>
    </row>
    <row r="61" spans="36:66" ht="13.15" customHeight="1" x14ac:dyDescent="0.25">
      <c r="BH61" s="12"/>
      <c r="BK61" s="12"/>
      <c r="BN61" s="12"/>
    </row>
    <row r="62" spans="36:66" ht="13.15" customHeight="1" x14ac:dyDescent="0.25">
      <c r="BH62" s="12"/>
      <c r="BK62" s="12"/>
      <c r="BN62" s="12"/>
    </row>
    <row r="63" spans="36:66" ht="13.15" customHeight="1" x14ac:dyDescent="0.25">
      <c r="BH63" s="12"/>
      <c r="BK63" s="12"/>
      <c r="BN63" s="12"/>
    </row>
    <row r="64" spans="36:66" ht="13.15" customHeight="1" x14ac:dyDescent="0.25">
      <c r="BH64" s="12"/>
      <c r="BK64" s="12"/>
      <c r="BN64" s="12"/>
    </row>
    <row r="65" spans="60:66" ht="13.15" customHeight="1" x14ac:dyDescent="0.25">
      <c r="BH65" s="12"/>
      <c r="BK65" s="12"/>
      <c r="BN65" s="12"/>
    </row>
    <row r="66" spans="60:66" ht="13.15" customHeight="1" x14ac:dyDescent="0.25">
      <c r="BH66" s="12"/>
      <c r="BK66" s="12"/>
      <c r="BN66" s="12"/>
    </row>
    <row r="67" spans="60:66" ht="13.15" customHeight="1" x14ac:dyDescent="0.25">
      <c r="BH67" s="12"/>
      <c r="BK67" s="12"/>
      <c r="BN67" s="12"/>
    </row>
    <row r="68" spans="60:66" ht="13.15" customHeight="1" x14ac:dyDescent="0.25">
      <c r="BH68" s="12"/>
      <c r="BK68" s="12"/>
      <c r="BN68" s="12"/>
    </row>
    <row r="69" spans="60:66" ht="13.15" customHeight="1" x14ac:dyDescent="0.25">
      <c r="BH69" s="12"/>
      <c r="BK69" s="12"/>
      <c r="BN69" s="12"/>
    </row>
    <row r="70" spans="60:66" ht="13.15" customHeight="1" x14ac:dyDescent="0.25">
      <c r="BH70" s="12"/>
      <c r="BK70" s="12"/>
      <c r="BN70" s="12"/>
    </row>
    <row r="71" spans="60:66" ht="13.15" customHeight="1" x14ac:dyDescent="0.25">
      <c r="BH71" s="12"/>
      <c r="BK71" s="12"/>
      <c r="BN71" s="12"/>
    </row>
    <row r="72" spans="60:66" ht="13.15" customHeight="1" x14ac:dyDescent="0.25">
      <c r="BH72" s="12"/>
      <c r="BK72" s="12"/>
      <c r="BN72" s="12"/>
    </row>
    <row r="73" spans="60:66" ht="13.15" customHeight="1" x14ac:dyDescent="0.25">
      <c r="BH73" s="12"/>
      <c r="BK73" s="12"/>
      <c r="BN73" s="12"/>
    </row>
    <row r="74" spans="60:66" ht="13.15" customHeight="1" x14ac:dyDescent="0.25">
      <c r="BH74" s="12"/>
      <c r="BK74" s="12"/>
      <c r="BN74" s="12"/>
    </row>
    <row r="75" spans="60:66" ht="13.15" customHeight="1" x14ac:dyDescent="0.25">
      <c r="BH75" s="12"/>
      <c r="BK75" s="12"/>
      <c r="BN75" s="12"/>
    </row>
    <row r="76" spans="60:66" ht="13.15" customHeight="1" x14ac:dyDescent="0.25">
      <c r="BH76" s="12"/>
      <c r="BK76" s="12"/>
      <c r="BN76" s="12"/>
    </row>
    <row r="77" spans="60:66" ht="13.15" customHeight="1" x14ac:dyDescent="0.25">
      <c r="BH77" s="12"/>
      <c r="BK77" s="12"/>
      <c r="BN77" s="12"/>
    </row>
    <row r="78" spans="60:66" ht="13.15" customHeight="1" x14ac:dyDescent="0.25">
      <c r="BH78" s="12"/>
      <c r="BK78" s="12"/>
      <c r="BN78" s="12"/>
    </row>
    <row r="79" spans="60:66" ht="13.15" customHeight="1" x14ac:dyDescent="0.25">
      <c r="BH79" s="12"/>
      <c r="BK79" s="12"/>
      <c r="BN79" s="12"/>
    </row>
    <row r="80" spans="60:66" ht="13.15" customHeight="1" x14ac:dyDescent="0.25">
      <c r="BH80" s="12"/>
      <c r="BK80" s="12"/>
      <c r="BN80" s="12"/>
    </row>
    <row r="81" spans="60:66" ht="13.15" customHeight="1" x14ac:dyDescent="0.25">
      <c r="BH81" s="12"/>
      <c r="BK81" s="12"/>
      <c r="BN81" s="12"/>
    </row>
    <row r="82" spans="60:66" ht="13.15" customHeight="1" x14ac:dyDescent="0.25">
      <c r="BH82" s="12"/>
      <c r="BK82" s="12"/>
      <c r="BN82" s="12"/>
    </row>
    <row r="83" spans="60:66" ht="13.15" customHeight="1" x14ac:dyDescent="0.25">
      <c r="BH83" s="12"/>
      <c r="BK83" s="12"/>
      <c r="BN83" s="12"/>
    </row>
    <row r="84" spans="60:66" ht="13.15" customHeight="1" x14ac:dyDescent="0.25">
      <c r="BH84" s="12"/>
      <c r="BK84" s="12"/>
      <c r="BN84" s="12"/>
    </row>
    <row r="85" spans="60:66" ht="13.15" customHeight="1" x14ac:dyDescent="0.25">
      <c r="BH85" s="12"/>
      <c r="BK85" s="12"/>
      <c r="BN85" s="12"/>
    </row>
    <row r="86" spans="60:66" ht="13.15" customHeight="1" x14ac:dyDescent="0.25">
      <c r="BH86" s="12"/>
      <c r="BK86" s="12"/>
      <c r="BN86" s="12"/>
    </row>
    <row r="87" spans="60:66" ht="13.15" customHeight="1" x14ac:dyDescent="0.25">
      <c r="BH87" s="12"/>
      <c r="BK87" s="12"/>
      <c r="BN87" s="12"/>
    </row>
    <row r="88" spans="60:66" ht="13.15" customHeight="1" x14ac:dyDescent="0.25">
      <c r="BH88" s="12"/>
      <c r="BK88" s="12"/>
      <c r="BN88" s="12"/>
    </row>
    <row r="89" spans="60:66" ht="13.15" customHeight="1" x14ac:dyDescent="0.25">
      <c r="BH89" s="12"/>
      <c r="BK89" s="12"/>
      <c r="BN89" s="12"/>
    </row>
    <row r="90" spans="60:66" ht="13.15" customHeight="1" x14ac:dyDescent="0.25">
      <c r="BH90" s="12"/>
      <c r="BK90" s="12"/>
      <c r="BN90" s="12"/>
    </row>
    <row r="91" spans="60:66" ht="13.15" customHeight="1" x14ac:dyDescent="0.25">
      <c r="BH91" s="12"/>
      <c r="BK91" s="12"/>
      <c r="BN91" s="12"/>
    </row>
    <row r="92" spans="60:66" ht="13.15" customHeight="1" x14ac:dyDescent="0.25">
      <c r="BH92" s="12"/>
      <c r="BK92" s="12"/>
      <c r="BN92" s="12"/>
    </row>
    <row r="93" spans="60:66" ht="13.15" customHeight="1" x14ac:dyDescent="0.25">
      <c r="BH93" s="12"/>
      <c r="BK93" s="12"/>
      <c r="BN93" s="12"/>
    </row>
    <row r="94" spans="60:66" ht="13.15" customHeight="1" x14ac:dyDescent="0.25">
      <c r="BH94" s="12"/>
      <c r="BK94" s="12"/>
      <c r="BN94" s="12"/>
    </row>
    <row r="95" spans="60:66" ht="13.15" customHeight="1" x14ac:dyDescent="0.25">
      <c r="BH95" s="12"/>
      <c r="BK95" s="12"/>
      <c r="BN95" s="12"/>
    </row>
    <row r="96" spans="60:66" ht="13.15" customHeight="1" x14ac:dyDescent="0.25">
      <c r="BH96" s="12"/>
      <c r="BK96" s="12"/>
      <c r="BN96" s="12"/>
    </row>
    <row r="97" spans="60:66" ht="13.15" customHeight="1" x14ac:dyDescent="0.25">
      <c r="BH97" s="12"/>
      <c r="BK97" s="12"/>
      <c r="BN97" s="12"/>
    </row>
    <row r="98" spans="60:66" ht="13.15" customHeight="1" x14ac:dyDescent="0.25">
      <c r="BH98" s="12"/>
      <c r="BK98" s="12"/>
      <c r="BN98" s="12"/>
    </row>
    <row r="99" spans="60:66" ht="13.15" customHeight="1" x14ac:dyDescent="0.25">
      <c r="BH99" s="12"/>
      <c r="BK99" s="12"/>
      <c r="BN99" s="12"/>
    </row>
    <row r="100" spans="60:66" ht="13.15" customHeight="1" x14ac:dyDescent="0.25">
      <c r="BH100" s="12"/>
      <c r="BK100" s="12"/>
      <c r="BN100" s="12"/>
    </row>
    <row r="101" spans="60:66" ht="13.15" customHeight="1" x14ac:dyDescent="0.25">
      <c r="BH101" s="12"/>
      <c r="BK101" s="12"/>
      <c r="BN101" s="12"/>
    </row>
    <row r="102" spans="60:66" ht="13.15" customHeight="1" x14ac:dyDescent="0.25">
      <c r="BH102" s="12"/>
      <c r="BK102" s="12"/>
      <c r="BN102" s="12"/>
    </row>
    <row r="103" spans="60:66" ht="13.15" customHeight="1" x14ac:dyDescent="0.25">
      <c r="BH103" s="12"/>
      <c r="BK103" s="12"/>
      <c r="BN103" s="12"/>
    </row>
    <row r="104" spans="60:66" ht="13.15" customHeight="1" x14ac:dyDescent="0.25">
      <c r="BH104" s="12"/>
      <c r="BK104" s="12"/>
      <c r="BN104" s="12"/>
    </row>
    <row r="105" spans="60:66" ht="13.15" customHeight="1" x14ac:dyDescent="0.25">
      <c r="BH105" s="12"/>
      <c r="BK105" s="12"/>
      <c r="BN105" s="12"/>
    </row>
    <row r="106" spans="60:66" ht="13.15" customHeight="1" x14ac:dyDescent="0.25">
      <c r="BH106" s="12"/>
      <c r="BK106" s="12"/>
      <c r="BN106" s="12"/>
    </row>
    <row r="107" spans="60:66" ht="13.15" customHeight="1" x14ac:dyDescent="0.25">
      <c r="BH107" s="12"/>
      <c r="BK107" s="12"/>
      <c r="BN107" s="12"/>
    </row>
    <row r="108" spans="60:66" ht="13.15" customHeight="1" x14ac:dyDescent="0.25">
      <c r="BH108" s="12"/>
      <c r="BK108" s="12"/>
      <c r="BN108" s="12"/>
    </row>
    <row r="109" spans="60:66" ht="13.15" customHeight="1" x14ac:dyDescent="0.25">
      <c r="BH109" s="12"/>
      <c r="BK109" s="12"/>
      <c r="BN109" s="12"/>
    </row>
    <row r="110" spans="60:66" ht="13.15" customHeight="1" x14ac:dyDescent="0.25">
      <c r="BH110" s="12"/>
      <c r="BK110" s="12"/>
      <c r="BN110" s="12"/>
    </row>
    <row r="111" spans="60:66" ht="13.15" customHeight="1" x14ac:dyDescent="0.25">
      <c r="BH111" s="12"/>
      <c r="BK111" s="12"/>
      <c r="BN111" s="12"/>
    </row>
    <row r="112" spans="60:66" ht="13.15" customHeight="1" x14ac:dyDescent="0.25">
      <c r="BH112" s="12"/>
      <c r="BK112" s="12"/>
      <c r="BN112" s="12"/>
    </row>
    <row r="113" spans="60:66" ht="13.15" customHeight="1" x14ac:dyDescent="0.25">
      <c r="BH113" s="12"/>
      <c r="BK113" s="12"/>
      <c r="BN113" s="12"/>
    </row>
    <row r="114" spans="60:66" ht="13.15" customHeight="1" x14ac:dyDescent="0.25">
      <c r="BH114" s="12"/>
      <c r="BK114" s="12"/>
      <c r="BN114" s="12"/>
    </row>
    <row r="115" spans="60:66" ht="13.15" customHeight="1" x14ac:dyDescent="0.25">
      <c r="BH115" s="12"/>
      <c r="BK115" s="12"/>
      <c r="BN115" s="12"/>
    </row>
    <row r="116" spans="60:66" ht="13.15" customHeight="1" x14ac:dyDescent="0.25">
      <c r="BH116" s="12"/>
      <c r="BK116" s="12"/>
      <c r="BN116" s="12"/>
    </row>
    <row r="117" spans="60:66" ht="13.15" customHeight="1" x14ac:dyDescent="0.25">
      <c r="BH117" s="12"/>
      <c r="BK117" s="12"/>
      <c r="BN117" s="12"/>
    </row>
    <row r="118" spans="60:66" ht="13.15" customHeight="1" x14ac:dyDescent="0.25">
      <c r="BH118" s="12"/>
      <c r="BK118" s="12"/>
      <c r="BN118" s="12"/>
    </row>
    <row r="119" spans="60:66" ht="13.15" customHeight="1" x14ac:dyDescent="0.25">
      <c r="BH119" s="12"/>
      <c r="BK119" s="12"/>
      <c r="BN119" s="12"/>
    </row>
    <row r="120" spans="60:66" ht="13.15" customHeight="1" x14ac:dyDescent="0.25">
      <c r="BH120" s="12"/>
      <c r="BK120" s="12"/>
      <c r="BN120" s="12"/>
    </row>
    <row r="121" spans="60:66" ht="13.15" customHeight="1" x14ac:dyDescent="0.25">
      <c r="BH121" s="12"/>
      <c r="BK121" s="12"/>
      <c r="BN121" s="12"/>
    </row>
    <row r="122" spans="60:66" ht="13.15" customHeight="1" x14ac:dyDescent="0.25">
      <c r="BH122" s="12"/>
      <c r="BK122" s="12"/>
      <c r="BN122" s="12"/>
    </row>
    <row r="123" spans="60:66" ht="13.15" customHeight="1" x14ac:dyDescent="0.25">
      <c r="BH123" s="12"/>
      <c r="BK123" s="12"/>
      <c r="BN123" s="12"/>
    </row>
    <row r="124" spans="60:66" ht="13.15" customHeight="1" x14ac:dyDescent="0.25">
      <c r="BH124" s="12"/>
      <c r="BK124" s="12"/>
      <c r="BN124" s="12"/>
    </row>
    <row r="125" spans="60:66" ht="13.15" customHeight="1" x14ac:dyDescent="0.25">
      <c r="BH125" s="12"/>
      <c r="BK125" s="12"/>
      <c r="BN125" s="12"/>
    </row>
    <row r="126" spans="60:66" ht="13.15" customHeight="1" x14ac:dyDescent="0.25">
      <c r="BH126" s="12"/>
      <c r="BK126" s="12"/>
      <c r="BN126" s="12"/>
    </row>
    <row r="127" spans="60:66" ht="13.15" customHeight="1" x14ac:dyDescent="0.25">
      <c r="BH127" s="12"/>
      <c r="BK127" s="12"/>
      <c r="BN127" s="12"/>
    </row>
    <row r="128" spans="60:66" ht="13.15" customHeight="1" x14ac:dyDescent="0.25">
      <c r="BH128" s="12"/>
      <c r="BK128" s="12"/>
      <c r="BN128" s="12"/>
    </row>
    <row r="129" spans="60:66" ht="13.15" customHeight="1" x14ac:dyDescent="0.25">
      <c r="BH129" s="12"/>
      <c r="BK129" s="12"/>
      <c r="BN129" s="12"/>
    </row>
    <row r="130" spans="60:66" ht="13.15" customHeight="1" x14ac:dyDescent="0.25">
      <c r="BH130" s="12"/>
      <c r="BK130" s="12"/>
      <c r="BN130" s="12"/>
    </row>
    <row r="131" spans="60:66" ht="13.15" customHeight="1" x14ac:dyDescent="0.25">
      <c r="BH131" s="12"/>
      <c r="BK131" s="12"/>
      <c r="BN131" s="12"/>
    </row>
    <row r="132" spans="60:66" ht="13.15" customHeight="1" x14ac:dyDescent="0.25">
      <c r="BH132" s="12"/>
      <c r="BK132" s="12"/>
      <c r="BN132" s="12"/>
    </row>
    <row r="133" spans="60:66" ht="13.15" customHeight="1" x14ac:dyDescent="0.25">
      <c r="BH133" s="12"/>
      <c r="BK133" s="12"/>
      <c r="BN133" s="12"/>
    </row>
    <row r="134" spans="60:66" ht="13.15" customHeight="1" x14ac:dyDescent="0.25">
      <c r="BH134" s="12"/>
      <c r="BK134" s="12"/>
      <c r="BN134" s="12"/>
    </row>
    <row r="135" spans="60:66" ht="13.15" customHeight="1" x14ac:dyDescent="0.25">
      <c r="BH135" s="12"/>
      <c r="BK135" s="12"/>
      <c r="BN135" s="12"/>
    </row>
    <row r="136" spans="60:66" ht="13.15" customHeight="1" x14ac:dyDescent="0.25">
      <c r="BH136" s="12"/>
      <c r="BK136" s="12"/>
      <c r="BN136" s="12"/>
    </row>
    <row r="137" spans="60:66" ht="13.15" customHeight="1" x14ac:dyDescent="0.25">
      <c r="BH137" s="12"/>
      <c r="BK137" s="12"/>
      <c r="BN137" s="12"/>
    </row>
    <row r="138" spans="60:66" ht="13.15" customHeight="1" x14ac:dyDescent="0.25">
      <c r="BH138" s="12"/>
      <c r="BK138" s="12"/>
      <c r="BN138" s="12"/>
    </row>
    <row r="139" spans="60:66" ht="13.15" customHeight="1" x14ac:dyDescent="0.25">
      <c r="BH139" s="12"/>
      <c r="BK139" s="12"/>
      <c r="BN139" s="12"/>
    </row>
    <row r="140" spans="60:66" ht="13.15" customHeight="1" x14ac:dyDescent="0.25">
      <c r="BH140" s="12"/>
      <c r="BK140" s="12"/>
      <c r="BN140" s="12"/>
    </row>
    <row r="141" spans="60:66" ht="13.15" customHeight="1" x14ac:dyDescent="0.25">
      <c r="BH141" s="12"/>
      <c r="BK141" s="12"/>
      <c r="BN141" s="12"/>
    </row>
    <row r="142" spans="60:66" ht="13.15" customHeight="1" x14ac:dyDescent="0.25">
      <c r="BH142" s="12"/>
      <c r="BK142" s="12"/>
      <c r="BN142" s="12"/>
    </row>
    <row r="143" spans="60:66" ht="13.15" customHeight="1" x14ac:dyDescent="0.25">
      <c r="BH143" s="12"/>
      <c r="BK143" s="12"/>
      <c r="BN143" s="12"/>
    </row>
    <row r="144" spans="60:66" ht="13.15" customHeight="1" x14ac:dyDescent="0.25">
      <c r="BH144" s="12"/>
      <c r="BK144" s="12"/>
      <c r="BN144" s="12"/>
    </row>
    <row r="145" spans="60:66" ht="13.15" customHeight="1" x14ac:dyDescent="0.25">
      <c r="BH145" s="12"/>
      <c r="BK145" s="12"/>
      <c r="BN145" s="12"/>
    </row>
    <row r="146" spans="60:66" ht="13.15" customHeight="1" x14ac:dyDescent="0.25">
      <c r="BH146" s="12"/>
      <c r="BK146" s="12"/>
      <c r="BN146" s="12"/>
    </row>
    <row r="147" spans="60:66" ht="13.15" customHeight="1" x14ac:dyDescent="0.25">
      <c r="BH147" s="12"/>
      <c r="BK147" s="12"/>
      <c r="BN147" s="12"/>
    </row>
    <row r="148" spans="60:66" ht="13.15" customHeight="1" x14ac:dyDescent="0.25">
      <c r="BH148" s="12"/>
      <c r="BK148" s="12"/>
      <c r="BN148" s="12"/>
    </row>
    <row r="149" spans="60:66" ht="13.15" customHeight="1" x14ac:dyDescent="0.25">
      <c r="BH149" s="12"/>
      <c r="BK149" s="12"/>
      <c r="BN149" s="12"/>
    </row>
    <row r="150" spans="60:66" ht="13.15" customHeight="1" x14ac:dyDescent="0.25">
      <c r="BH150" s="12"/>
      <c r="BK150" s="12"/>
      <c r="BN150" s="12"/>
    </row>
    <row r="151" spans="60:66" ht="13.15" customHeight="1" x14ac:dyDescent="0.25">
      <c r="BH151" s="12"/>
      <c r="BK151" s="12"/>
      <c r="BN151" s="12"/>
    </row>
    <row r="152" spans="60:66" ht="13.15" customHeight="1" x14ac:dyDescent="0.25">
      <c r="BH152" s="12"/>
      <c r="BK152" s="12"/>
      <c r="BN152" s="12"/>
    </row>
    <row r="153" spans="60:66" ht="13.15" customHeight="1" x14ac:dyDescent="0.25">
      <c r="BH153" s="12"/>
      <c r="BK153" s="12"/>
      <c r="BN153" s="12"/>
    </row>
    <row r="154" spans="60:66" ht="13.15" customHeight="1" x14ac:dyDescent="0.25">
      <c r="BH154" s="12"/>
      <c r="BK154" s="12"/>
      <c r="BN154" s="12"/>
    </row>
    <row r="155" spans="60:66" ht="13.15" customHeight="1" x14ac:dyDescent="0.25">
      <c r="BH155" s="12"/>
      <c r="BK155" s="12"/>
      <c r="BN155" s="12"/>
    </row>
    <row r="156" spans="60:66" ht="13.15" customHeight="1" x14ac:dyDescent="0.25">
      <c r="BH156" s="12"/>
      <c r="BK156" s="12"/>
      <c r="BN156" s="12"/>
    </row>
    <row r="157" spans="60:66" ht="13.15" customHeight="1" x14ac:dyDescent="0.25">
      <c r="BH157" s="12"/>
      <c r="BK157" s="12"/>
      <c r="BN157" s="12"/>
    </row>
    <row r="158" spans="60:66" ht="13.15" customHeight="1" x14ac:dyDescent="0.25">
      <c r="BH158" s="12"/>
      <c r="BK158" s="12"/>
      <c r="BN158" s="12"/>
    </row>
    <row r="159" spans="60:66" ht="13.15" customHeight="1" x14ac:dyDescent="0.25">
      <c r="BH159" s="12"/>
      <c r="BK159" s="12"/>
      <c r="BN159" s="12"/>
    </row>
    <row r="160" spans="60:66" ht="13.15" customHeight="1" x14ac:dyDescent="0.25">
      <c r="BH160" s="12"/>
      <c r="BK160" s="12"/>
      <c r="BN160" s="12"/>
    </row>
    <row r="161" spans="60:66" ht="13.15" customHeight="1" x14ac:dyDescent="0.25">
      <c r="BH161" s="12"/>
      <c r="BK161" s="12"/>
      <c r="BN161" s="12"/>
    </row>
    <row r="162" spans="60:66" ht="13.15" customHeight="1" x14ac:dyDescent="0.25">
      <c r="BH162" s="12"/>
      <c r="BK162" s="12"/>
      <c r="BN162" s="12"/>
    </row>
    <row r="163" spans="60:66" ht="13.15" customHeight="1" x14ac:dyDescent="0.25">
      <c r="BH163" s="12"/>
      <c r="BK163" s="12"/>
      <c r="BN163" s="12"/>
    </row>
    <row r="164" spans="60:66" ht="13.15" customHeight="1" x14ac:dyDescent="0.25">
      <c r="BH164" s="12"/>
      <c r="BK164" s="12"/>
      <c r="BN164" s="12"/>
    </row>
    <row r="165" spans="60:66" ht="13.15" customHeight="1" x14ac:dyDescent="0.25">
      <c r="BH165" s="12"/>
      <c r="BK165" s="12"/>
      <c r="BN165" s="12"/>
    </row>
    <row r="166" spans="60:66" ht="13.15" customHeight="1" x14ac:dyDescent="0.25">
      <c r="BH166" s="12"/>
      <c r="BK166" s="12"/>
      <c r="BN166" s="12"/>
    </row>
    <row r="167" spans="60:66" ht="13.15" customHeight="1" x14ac:dyDescent="0.25">
      <c r="BH167" s="12"/>
      <c r="BK167" s="12"/>
      <c r="BN167" s="12"/>
    </row>
    <row r="168" spans="60:66" ht="13.15" customHeight="1" x14ac:dyDescent="0.25">
      <c r="BH168" s="12"/>
      <c r="BK168" s="12"/>
      <c r="BN168" s="12"/>
    </row>
    <row r="169" spans="60:66" ht="13.15" customHeight="1" x14ac:dyDescent="0.25">
      <c r="BH169" s="12"/>
      <c r="BK169" s="12"/>
      <c r="BN169" s="12"/>
    </row>
    <row r="170" spans="60:66" ht="13.15" customHeight="1" x14ac:dyDescent="0.25">
      <c r="BH170" s="12"/>
      <c r="BK170" s="12"/>
      <c r="BN170" s="12"/>
    </row>
    <row r="171" spans="60:66" ht="13.15" customHeight="1" x14ac:dyDescent="0.25">
      <c r="BH171" s="12"/>
      <c r="BK171" s="12"/>
      <c r="BN171" s="12"/>
    </row>
    <row r="172" spans="60:66" ht="13.15" customHeight="1" x14ac:dyDescent="0.25">
      <c r="BH172" s="12"/>
      <c r="BK172" s="12"/>
      <c r="BN172" s="12"/>
    </row>
    <row r="173" spans="60:66" ht="13.15" customHeight="1" x14ac:dyDescent="0.25">
      <c r="BH173" s="12"/>
      <c r="BK173" s="12"/>
      <c r="BN173" s="12"/>
    </row>
    <row r="174" spans="60:66" ht="13.15" customHeight="1" x14ac:dyDescent="0.25">
      <c r="BH174" s="12"/>
      <c r="BK174" s="12"/>
      <c r="BN174" s="12"/>
    </row>
    <row r="175" spans="60:66" ht="13.15" customHeight="1" x14ac:dyDescent="0.25">
      <c r="BH175" s="12"/>
      <c r="BK175" s="12"/>
      <c r="BN175" s="12"/>
    </row>
    <row r="176" spans="60:66" ht="13.15" customHeight="1" x14ac:dyDescent="0.25">
      <c r="BH176" s="12"/>
      <c r="BK176" s="12"/>
      <c r="BN176" s="12"/>
    </row>
    <row r="177" spans="60:66" ht="13.15" customHeight="1" x14ac:dyDescent="0.25">
      <c r="BH177" s="12"/>
      <c r="BK177" s="12"/>
      <c r="BN177" s="12"/>
    </row>
    <row r="178" spans="60:66" ht="13.15" customHeight="1" x14ac:dyDescent="0.25">
      <c r="BH178" s="12"/>
      <c r="BK178" s="12"/>
      <c r="BN178" s="12"/>
    </row>
    <row r="179" spans="60:66" ht="13.15" customHeight="1" x14ac:dyDescent="0.25">
      <c r="BH179" s="12"/>
      <c r="BK179" s="12"/>
      <c r="BN179" s="12"/>
    </row>
    <row r="180" spans="60:66" ht="13.15" customHeight="1" x14ac:dyDescent="0.25">
      <c r="BH180" s="12"/>
      <c r="BK180" s="12"/>
      <c r="BN180" s="12"/>
    </row>
    <row r="181" spans="60:66" ht="13.15" customHeight="1" x14ac:dyDescent="0.25">
      <c r="BH181" s="12"/>
      <c r="BK181" s="12"/>
      <c r="BN181" s="12"/>
    </row>
    <row r="182" spans="60:66" ht="13.15" customHeight="1" x14ac:dyDescent="0.25">
      <c r="BH182" s="12"/>
      <c r="BK182" s="12"/>
      <c r="BN182" s="12"/>
    </row>
    <row r="183" spans="60:66" ht="13.15" customHeight="1" x14ac:dyDescent="0.25">
      <c r="BH183" s="12"/>
      <c r="BK183" s="12"/>
      <c r="BN183" s="12"/>
    </row>
    <row r="184" spans="60:66" ht="13.15" customHeight="1" x14ac:dyDescent="0.25">
      <c r="BH184" s="12"/>
      <c r="BK184" s="12"/>
      <c r="BN184" s="12"/>
    </row>
    <row r="185" spans="60:66" ht="13.15" customHeight="1" x14ac:dyDescent="0.25">
      <c r="BH185" s="12"/>
      <c r="BK185" s="12"/>
      <c r="BN185" s="12"/>
    </row>
    <row r="186" spans="60:66" ht="13.15" customHeight="1" x14ac:dyDescent="0.25">
      <c r="BH186" s="12"/>
      <c r="BK186" s="12"/>
      <c r="BN186" s="12"/>
    </row>
    <row r="187" spans="60:66" ht="13.15" customHeight="1" x14ac:dyDescent="0.25">
      <c r="BH187" s="12"/>
      <c r="BK187" s="12"/>
      <c r="BN187" s="12"/>
    </row>
    <row r="188" spans="60:66" ht="13.15" customHeight="1" x14ac:dyDescent="0.25">
      <c r="BH188" s="12"/>
      <c r="BK188" s="12"/>
      <c r="BN188" s="12"/>
    </row>
    <row r="189" spans="60:66" ht="13.15" customHeight="1" x14ac:dyDescent="0.25">
      <c r="BH189" s="12"/>
      <c r="BK189" s="12"/>
      <c r="BN189" s="12"/>
    </row>
    <row r="190" spans="60:66" ht="13.15" customHeight="1" x14ac:dyDescent="0.25">
      <c r="BH190" s="12"/>
      <c r="BK190" s="12"/>
      <c r="BN190" s="12"/>
    </row>
    <row r="191" spans="60:66" ht="13.15" customHeight="1" x14ac:dyDescent="0.25">
      <c r="BH191" s="12"/>
      <c r="BK191" s="12"/>
      <c r="BN191" s="12"/>
    </row>
    <row r="192" spans="60:66" ht="13.15" customHeight="1" x14ac:dyDescent="0.25">
      <c r="BH192" s="12"/>
      <c r="BK192" s="12"/>
      <c r="BN192" s="12"/>
    </row>
    <row r="193" spans="60:66" ht="13.15" customHeight="1" x14ac:dyDescent="0.25">
      <c r="BH193" s="12"/>
      <c r="BK193" s="12"/>
      <c r="BN193" s="12"/>
    </row>
    <row r="194" spans="60:66" ht="13.15" customHeight="1" x14ac:dyDescent="0.25">
      <c r="BH194" s="12"/>
      <c r="BK194" s="12"/>
      <c r="BN194" s="12"/>
    </row>
    <row r="195" spans="60:66" ht="13.15" customHeight="1" x14ac:dyDescent="0.25">
      <c r="BH195" s="12"/>
      <c r="BK195" s="12"/>
      <c r="BN195" s="12"/>
    </row>
    <row r="196" spans="60:66" ht="13.15" customHeight="1" x14ac:dyDescent="0.25">
      <c r="BH196" s="12"/>
      <c r="BK196" s="12"/>
      <c r="BN196" s="12"/>
    </row>
    <row r="197" spans="60:66" ht="13.15" customHeight="1" x14ac:dyDescent="0.25">
      <c r="BH197" s="12"/>
      <c r="BK197" s="12"/>
      <c r="BN197" s="12"/>
    </row>
    <row r="198" spans="60:66" ht="13.15" customHeight="1" x14ac:dyDescent="0.25">
      <c r="BH198" s="12"/>
      <c r="BK198" s="12"/>
      <c r="BN198" s="12"/>
    </row>
    <row r="199" spans="60:66" ht="13.15" customHeight="1" x14ac:dyDescent="0.25">
      <c r="BH199" s="12"/>
      <c r="BK199" s="12"/>
      <c r="BN199" s="12"/>
    </row>
    <row r="200" spans="60:66" ht="13.15" customHeight="1" x14ac:dyDescent="0.25">
      <c r="BH200" s="12"/>
      <c r="BK200" s="12"/>
      <c r="BN200" s="12"/>
    </row>
    <row r="201" spans="60:66" ht="13.15" customHeight="1" x14ac:dyDescent="0.25">
      <c r="BH201" s="12"/>
      <c r="BK201" s="12"/>
      <c r="BN201" s="12"/>
    </row>
    <row r="202" spans="60:66" ht="13.15" customHeight="1" x14ac:dyDescent="0.25">
      <c r="BH202" s="12"/>
      <c r="BK202" s="12"/>
      <c r="BN202" s="12"/>
    </row>
    <row r="203" spans="60:66" ht="13.15" customHeight="1" x14ac:dyDescent="0.25">
      <c r="BH203" s="12"/>
      <c r="BK203" s="12"/>
      <c r="BN203" s="12"/>
    </row>
    <row r="204" spans="60:66" ht="13.15" customHeight="1" x14ac:dyDescent="0.25">
      <c r="BH204" s="12"/>
      <c r="BK204" s="12"/>
      <c r="BN204" s="12"/>
    </row>
    <row r="205" spans="60:66" ht="13.15" customHeight="1" x14ac:dyDescent="0.25">
      <c r="BH205" s="12"/>
      <c r="BK205" s="12"/>
      <c r="BN205" s="12"/>
    </row>
    <row r="206" spans="60:66" ht="13.15" customHeight="1" x14ac:dyDescent="0.25">
      <c r="BH206" s="12"/>
      <c r="BK206" s="12"/>
      <c r="BN206" s="12"/>
    </row>
    <row r="207" spans="60:66" ht="13.15" customHeight="1" x14ac:dyDescent="0.25">
      <c r="BH207" s="12"/>
      <c r="BK207" s="12"/>
      <c r="BN207" s="12"/>
    </row>
    <row r="208" spans="60:66" ht="13.15" customHeight="1" x14ac:dyDescent="0.25">
      <c r="BH208" s="12"/>
      <c r="BK208" s="12"/>
      <c r="BN208" s="12"/>
    </row>
    <row r="209" spans="60:66" ht="13.15" customHeight="1" x14ac:dyDescent="0.25">
      <c r="BH209" s="12"/>
      <c r="BK209" s="12"/>
      <c r="BN209" s="12"/>
    </row>
    <row r="210" spans="60:66" ht="13.15" customHeight="1" x14ac:dyDescent="0.25">
      <c r="BH210" s="12"/>
      <c r="BK210" s="12"/>
      <c r="BN210" s="12"/>
    </row>
    <row r="211" spans="60:66" ht="13.15" customHeight="1" x14ac:dyDescent="0.25">
      <c r="BH211" s="12"/>
      <c r="BK211" s="12"/>
      <c r="BN211" s="12"/>
    </row>
    <row r="212" spans="60:66" ht="13.15" customHeight="1" x14ac:dyDescent="0.25">
      <c r="BH212" s="12"/>
      <c r="BK212" s="12"/>
      <c r="BN212" s="12"/>
    </row>
    <row r="213" spans="60:66" ht="13.15" customHeight="1" x14ac:dyDescent="0.25">
      <c r="BH213" s="12"/>
      <c r="BK213" s="12"/>
      <c r="BN213" s="12"/>
    </row>
    <row r="214" spans="60:66" ht="13.15" customHeight="1" x14ac:dyDescent="0.25">
      <c r="BH214" s="12"/>
      <c r="BK214" s="12"/>
      <c r="BN214" s="12"/>
    </row>
    <row r="215" spans="60:66" ht="13.15" customHeight="1" x14ac:dyDescent="0.25">
      <c r="BH215" s="12"/>
      <c r="BK215" s="12"/>
      <c r="BN215" s="12"/>
    </row>
    <row r="216" spans="60:66" ht="13.15" customHeight="1" x14ac:dyDescent="0.25">
      <c r="BH216" s="12"/>
      <c r="BK216" s="12"/>
      <c r="BN216" s="12"/>
    </row>
    <row r="217" spans="60:66" ht="13.15" customHeight="1" x14ac:dyDescent="0.25">
      <c r="BH217" s="12"/>
      <c r="BK217" s="12"/>
      <c r="BN217" s="12"/>
    </row>
    <row r="218" spans="60:66" ht="13.15" customHeight="1" x14ac:dyDescent="0.25">
      <c r="BH218" s="12"/>
      <c r="BK218" s="12"/>
      <c r="BN218" s="12"/>
    </row>
    <row r="219" spans="60:66" ht="13.15" customHeight="1" x14ac:dyDescent="0.25">
      <c r="BH219" s="12"/>
      <c r="BK219" s="12"/>
      <c r="BN219" s="12"/>
    </row>
    <row r="220" spans="60:66" ht="13.15" customHeight="1" x14ac:dyDescent="0.25">
      <c r="BH220" s="12"/>
      <c r="BK220" s="12"/>
      <c r="BN220" s="12"/>
    </row>
    <row r="221" spans="60:66" ht="13.15" customHeight="1" x14ac:dyDescent="0.25">
      <c r="BH221" s="12"/>
      <c r="BK221" s="12"/>
      <c r="BN221" s="12"/>
    </row>
    <row r="222" spans="60:66" ht="13.15" customHeight="1" x14ac:dyDescent="0.25">
      <c r="BH222" s="12"/>
      <c r="BK222" s="12"/>
      <c r="BN222" s="12"/>
    </row>
    <row r="223" spans="60:66" ht="13.15" customHeight="1" x14ac:dyDescent="0.25">
      <c r="BH223" s="12"/>
      <c r="BK223" s="12"/>
      <c r="BN223" s="12"/>
    </row>
    <row r="224" spans="60:66" ht="13.15" customHeight="1" x14ac:dyDescent="0.25">
      <c r="BH224" s="12"/>
      <c r="BK224" s="12"/>
      <c r="BN224" s="12"/>
    </row>
    <row r="225" spans="60:66" ht="13.15" customHeight="1" x14ac:dyDescent="0.25">
      <c r="BH225" s="12"/>
      <c r="BK225" s="12"/>
      <c r="BN225" s="12"/>
    </row>
    <row r="226" spans="60:66" ht="13.15" customHeight="1" x14ac:dyDescent="0.25">
      <c r="BH226" s="12"/>
      <c r="BK226" s="12"/>
      <c r="BN226" s="12"/>
    </row>
    <row r="227" spans="60:66" ht="13.15" customHeight="1" x14ac:dyDescent="0.25">
      <c r="BH227" s="12"/>
      <c r="BK227" s="12"/>
      <c r="BN227" s="12"/>
    </row>
    <row r="228" spans="60:66" ht="13.15" customHeight="1" x14ac:dyDescent="0.25">
      <c r="BH228" s="12"/>
      <c r="BK228" s="12"/>
      <c r="BN228" s="12"/>
    </row>
    <row r="229" spans="60:66" ht="13.15" customHeight="1" x14ac:dyDescent="0.25">
      <c r="BH229" s="12"/>
      <c r="BK229" s="12"/>
      <c r="BN229" s="12"/>
    </row>
    <row r="230" spans="60:66" ht="13.15" customHeight="1" x14ac:dyDescent="0.25">
      <c r="BH230" s="12"/>
      <c r="BK230" s="12"/>
      <c r="BN230" s="12"/>
    </row>
    <row r="231" spans="60:66" ht="13.15" customHeight="1" x14ac:dyDescent="0.25">
      <c r="BH231" s="12"/>
      <c r="BK231" s="12"/>
      <c r="BN231" s="12"/>
    </row>
    <row r="232" spans="60:66" ht="13.15" customHeight="1" x14ac:dyDescent="0.25">
      <c r="BH232" s="12"/>
      <c r="BK232" s="12"/>
      <c r="BN232" s="12"/>
    </row>
    <row r="233" spans="60:66" ht="13.15" customHeight="1" x14ac:dyDescent="0.25">
      <c r="BH233" s="12"/>
      <c r="BK233" s="12"/>
      <c r="BN233" s="12"/>
    </row>
    <row r="234" spans="60:66" ht="13.15" customHeight="1" x14ac:dyDescent="0.25">
      <c r="BH234" s="12"/>
      <c r="BK234" s="12"/>
      <c r="BN234" s="12"/>
    </row>
    <row r="235" spans="60:66" ht="13.15" customHeight="1" x14ac:dyDescent="0.25">
      <c r="BH235" s="12"/>
      <c r="BK235" s="12"/>
      <c r="BN235" s="12"/>
    </row>
    <row r="236" spans="60:66" ht="13.15" customHeight="1" x14ac:dyDescent="0.25">
      <c r="BH236" s="12"/>
      <c r="BK236" s="12"/>
      <c r="BN236" s="12"/>
    </row>
    <row r="237" spans="60:66" ht="13.15" customHeight="1" x14ac:dyDescent="0.25">
      <c r="BH237" s="12"/>
      <c r="BK237" s="12"/>
      <c r="BN237" s="12"/>
    </row>
    <row r="238" spans="60:66" ht="13.15" customHeight="1" x14ac:dyDescent="0.25">
      <c r="BH238" s="12"/>
      <c r="BK238" s="12"/>
      <c r="BN238" s="12"/>
    </row>
    <row r="239" spans="60:66" ht="13.15" customHeight="1" x14ac:dyDescent="0.25">
      <c r="BH239" s="12"/>
      <c r="BK239" s="12"/>
      <c r="BN239" s="12"/>
    </row>
    <row r="240" spans="60:66" ht="13.15" customHeight="1" x14ac:dyDescent="0.25">
      <c r="BH240" s="12"/>
      <c r="BK240" s="12"/>
      <c r="BN240" s="12"/>
    </row>
    <row r="241" spans="60:66" ht="13.15" customHeight="1" x14ac:dyDescent="0.25">
      <c r="BH241" s="12"/>
      <c r="BK241" s="12"/>
      <c r="BN241" s="12"/>
    </row>
    <row r="242" spans="60:66" ht="13.15" customHeight="1" x14ac:dyDescent="0.25">
      <c r="BH242" s="12"/>
      <c r="BK242" s="12"/>
      <c r="BN242" s="12"/>
    </row>
    <row r="243" spans="60:66" ht="13.15" customHeight="1" x14ac:dyDescent="0.25">
      <c r="BH243" s="12"/>
      <c r="BK243" s="12"/>
      <c r="BN243" s="12"/>
    </row>
    <row r="244" spans="60:66" ht="13.15" customHeight="1" x14ac:dyDescent="0.25">
      <c r="BH244" s="12"/>
      <c r="BK244" s="12"/>
      <c r="BN244" s="12"/>
    </row>
    <row r="245" spans="60:66" ht="13.15" customHeight="1" x14ac:dyDescent="0.25">
      <c r="BH245" s="12"/>
      <c r="BK245" s="12"/>
      <c r="BN245" s="12"/>
    </row>
    <row r="246" spans="60:66" ht="13.15" customHeight="1" x14ac:dyDescent="0.25">
      <c r="BH246" s="12"/>
      <c r="BK246" s="12"/>
      <c r="BN246" s="12"/>
    </row>
    <row r="247" spans="60:66" ht="13.15" customHeight="1" x14ac:dyDescent="0.25">
      <c r="BH247" s="12"/>
      <c r="BK247" s="12"/>
      <c r="BN247" s="12"/>
    </row>
    <row r="248" spans="60:66" ht="13.15" customHeight="1" x14ac:dyDescent="0.25">
      <c r="BH248" s="12"/>
      <c r="BK248" s="12"/>
      <c r="BN248" s="12"/>
    </row>
    <row r="249" spans="60:66" ht="13.15" customHeight="1" x14ac:dyDescent="0.25">
      <c r="BH249" s="12"/>
      <c r="BK249" s="12"/>
      <c r="BN249" s="12"/>
    </row>
    <row r="250" spans="60:66" ht="13.15" customHeight="1" x14ac:dyDescent="0.25">
      <c r="BH250" s="12"/>
      <c r="BK250" s="12"/>
      <c r="BN250" s="12"/>
    </row>
    <row r="251" spans="60:66" ht="13.15" customHeight="1" x14ac:dyDescent="0.25">
      <c r="BH251" s="12"/>
      <c r="BK251" s="12"/>
      <c r="BN251" s="12"/>
    </row>
    <row r="252" spans="60:66" ht="13.15" customHeight="1" x14ac:dyDescent="0.25">
      <c r="BH252" s="12"/>
      <c r="BK252" s="12"/>
      <c r="BN252" s="12"/>
    </row>
    <row r="253" spans="60:66" ht="13.15" customHeight="1" x14ac:dyDescent="0.25">
      <c r="BH253" s="12"/>
      <c r="BK253" s="12"/>
      <c r="BN253" s="12"/>
    </row>
    <row r="254" spans="60:66" ht="13.15" customHeight="1" x14ac:dyDescent="0.25">
      <c r="BH254" s="12"/>
      <c r="BK254" s="12"/>
      <c r="BN254" s="12"/>
    </row>
    <row r="255" spans="60:66" ht="13.15" customHeight="1" x14ac:dyDescent="0.25">
      <c r="BH255" s="12"/>
      <c r="BK255" s="12"/>
      <c r="BN255" s="12"/>
    </row>
    <row r="256" spans="60:66" ht="13.15" customHeight="1" x14ac:dyDescent="0.25">
      <c r="BH256" s="12"/>
      <c r="BK256" s="12"/>
      <c r="BN256" s="12"/>
    </row>
    <row r="257" spans="60:66" ht="13.15" customHeight="1" x14ac:dyDescent="0.25">
      <c r="BH257" s="12"/>
      <c r="BK257" s="12"/>
      <c r="BN257" s="12"/>
    </row>
    <row r="258" spans="60:66" ht="13.15" customHeight="1" x14ac:dyDescent="0.25">
      <c r="BH258" s="12"/>
      <c r="BK258" s="12"/>
      <c r="BN258" s="12"/>
    </row>
    <row r="259" spans="60:66" ht="13.15" customHeight="1" x14ac:dyDescent="0.25">
      <c r="BH259" s="12"/>
      <c r="BK259" s="12"/>
      <c r="BN259" s="12"/>
    </row>
    <row r="260" spans="60:66" ht="13.15" customHeight="1" x14ac:dyDescent="0.25">
      <c r="BH260" s="12"/>
      <c r="BK260" s="12"/>
      <c r="BN260" s="12"/>
    </row>
    <row r="261" spans="60:66" ht="13.15" customHeight="1" x14ac:dyDescent="0.25">
      <c r="BH261" s="12"/>
      <c r="BK261" s="12"/>
      <c r="BN261" s="12"/>
    </row>
    <row r="262" spans="60:66" ht="13.15" customHeight="1" x14ac:dyDescent="0.25">
      <c r="BH262" s="12"/>
      <c r="BK262" s="12"/>
      <c r="BN262" s="12"/>
    </row>
    <row r="263" spans="60:66" ht="13.15" customHeight="1" x14ac:dyDescent="0.25">
      <c r="BH263" s="12"/>
      <c r="BK263" s="12"/>
      <c r="BN263" s="12"/>
    </row>
    <row r="264" spans="60:66" ht="13.15" customHeight="1" x14ac:dyDescent="0.25">
      <c r="BH264" s="12"/>
      <c r="BK264" s="12"/>
      <c r="BN264" s="12"/>
    </row>
    <row r="265" spans="60:66" ht="13.15" customHeight="1" x14ac:dyDescent="0.25">
      <c r="BH265" s="12"/>
      <c r="BK265" s="12"/>
      <c r="BN265" s="12"/>
    </row>
    <row r="266" spans="60:66" ht="13.15" customHeight="1" x14ac:dyDescent="0.25">
      <c r="BH266" s="12"/>
      <c r="BK266" s="12"/>
      <c r="BN266" s="12"/>
    </row>
    <row r="267" spans="60:66" ht="13.15" customHeight="1" x14ac:dyDescent="0.25">
      <c r="BH267" s="12"/>
      <c r="BK267" s="12"/>
      <c r="BN267" s="12"/>
    </row>
    <row r="268" spans="60:66" ht="13.15" customHeight="1" x14ac:dyDescent="0.25">
      <c r="BH268" s="12"/>
      <c r="BK268" s="12"/>
      <c r="BN268" s="12"/>
    </row>
    <row r="269" spans="60:66" ht="13.15" customHeight="1" x14ac:dyDescent="0.25">
      <c r="BH269" s="12"/>
      <c r="BK269" s="12"/>
      <c r="BN269" s="12"/>
    </row>
    <row r="270" spans="60:66" ht="13.15" customHeight="1" x14ac:dyDescent="0.25">
      <c r="BH270" s="12"/>
      <c r="BK270" s="12"/>
      <c r="BN270" s="12"/>
    </row>
    <row r="271" spans="60:66" ht="13.15" customHeight="1" x14ac:dyDescent="0.25">
      <c r="BH271" s="12"/>
      <c r="BK271" s="12"/>
      <c r="BN271" s="12"/>
    </row>
    <row r="272" spans="60:66" ht="13.15" customHeight="1" x14ac:dyDescent="0.25">
      <c r="BH272" s="12"/>
      <c r="BK272" s="12"/>
      <c r="BN272" s="12"/>
    </row>
    <row r="273" spans="60:66" ht="13.15" customHeight="1" x14ac:dyDescent="0.25">
      <c r="BH273" s="12"/>
      <c r="BK273" s="12"/>
      <c r="BN273" s="12"/>
    </row>
    <row r="274" spans="60:66" ht="13.15" customHeight="1" x14ac:dyDescent="0.25">
      <c r="BH274" s="12"/>
      <c r="BK274" s="12"/>
      <c r="BN274" s="12"/>
    </row>
    <row r="275" spans="60:66" ht="13.15" customHeight="1" x14ac:dyDescent="0.25">
      <c r="BH275" s="12"/>
      <c r="BK275" s="12"/>
      <c r="BN275" s="12"/>
    </row>
    <row r="276" spans="60:66" ht="13.15" customHeight="1" x14ac:dyDescent="0.25">
      <c r="BH276" s="12"/>
      <c r="BK276" s="12"/>
      <c r="BN276" s="12"/>
    </row>
    <row r="277" spans="60:66" ht="13.15" customHeight="1" x14ac:dyDescent="0.25">
      <c r="BH277" s="12"/>
      <c r="BK277" s="12"/>
      <c r="BN277" s="12"/>
    </row>
    <row r="278" spans="60:66" ht="13.15" customHeight="1" x14ac:dyDescent="0.25">
      <c r="BH278" s="12"/>
      <c r="BK278" s="12"/>
      <c r="BN278" s="12"/>
    </row>
    <row r="279" spans="60:66" ht="13.15" customHeight="1" x14ac:dyDescent="0.25">
      <c r="BH279" s="12"/>
      <c r="BK279" s="12"/>
      <c r="BN279" s="12"/>
    </row>
    <row r="280" spans="60:66" ht="13.15" customHeight="1" x14ac:dyDescent="0.25">
      <c r="BH280" s="12"/>
      <c r="BK280" s="12"/>
      <c r="BN280" s="12"/>
    </row>
    <row r="281" spans="60:66" ht="13.15" customHeight="1" x14ac:dyDescent="0.25">
      <c r="BH281" s="12"/>
      <c r="BK281" s="12"/>
      <c r="BN281" s="12"/>
    </row>
    <row r="282" spans="60:66" ht="13.15" customHeight="1" x14ac:dyDescent="0.25">
      <c r="BH282" s="12"/>
      <c r="BK282" s="12"/>
      <c r="BN282" s="12"/>
    </row>
    <row r="283" spans="60:66" ht="13.15" customHeight="1" x14ac:dyDescent="0.25">
      <c r="BH283" s="12"/>
      <c r="BK283" s="12"/>
      <c r="BN283" s="12"/>
    </row>
    <row r="284" spans="60:66" ht="13.15" customHeight="1" x14ac:dyDescent="0.25">
      <c r="BH284" s="12"/>
      <c r="BK284" s="12"/>
      <c r="BN284" s="12"/>
    </row>
    <row r="285" spans="60:66" ht="13.15" customHeight="1" x14ac:dyDescent="0.25">
      <c r="BH285" s="12"/>
      <c r="BK285" s="12"/>
      <c r="BN285" s="12"/>
    </row>
    <row r="286" spans="60:66" ht="13.15" customHeight="1" x14ac:dyDescent="0.25">
      <c r="BH286" s="12"/>
      <c r="BK286" s="12"/>
      <c r="BN286" s="12"/>
    </row>
    <row r="287" spans="60:66" ht="13.15" customHeight="1" x14ac:dyDescent="0.25">
      <c r="BH287" s="12"/>
      <c r="BK287" s="12"/>
      <c r="BN287" s="12"/>
    </row>
    <row r="288" spans="60:66" ht="13.15" customHeight="1" x14ac:dyDescent="0.25">
      <c r="BH288" s="12"/>
      <c r="BK288" s="12"/>
      <c r="BN288" s="12"/>
    </row>
    <row r="289" spans="60:66" ht="13.15" customHeight="1" x14ac:dyDescent="0.25">
      <c r="BH289" s="12"/>
      <c r="BK289" s="12"/>
      <c r="BN289" s="12"/>
    </row>
    <row r="290" spans="60:66" ht="13.15" customHeight="1" x14ac:dyDescent="0.25">
      <c r="BH290" s="12"/>
      <c r="BK290" s="12"/>
      <c r="BN290" s="12"/>
    </row>
    <row r="291" spans="60:66" ht="13.15" customHeight="1" x14ac:dyDescent="0.25">
      <c r="BH291" s="12"/>
      <c r="BK291" s="12"/>
      <c r="BN291" s="12"/>
    </row>
    <row r="292" spans="60:66" ht="13.15" customHeight="1" x14ac:dyDescent="0.25">
      <c r="BH292" s="12"/>
      <c r="BK292" s="12"/>
      <c r="BN292" s="12"/>
    </row>
    <row r="293" spans="60:66" ht="13.15" customHeight="1" x14ac:dyDescent="0.25">
      <c r="BH293" s="12"/>
      <c r="BK293" s="12"/>
      <c r="BN293" s="12"/>
    </row>
    <row r="294" spans="60:66" ht="13.15" customHeight="1" x14ac:dyDescent="0.25">
      <c r="BH294" s="12"/>
      <c r="BK294" s="12"/>
      <c r="BN294" s="12"/>
    </row>
    <row r="295" spans="60:66" ht="13.15" customHeight="1" x14ac:dyDescent="0.25">
      <c r="BH295" s="12"/>
      <c r="BK295" s="12"/>
      <c r="BN295" s="12"/>
    </row>
    <row r="296" spans="60:66" ht="13.15" customHeight="1" x14ac:dyDescent="0.25">
      <c r="BH296" s="12"/>
      <c r="BK296" s="12"/>
      <c r="BN296" s="12"/>
    </row>
    <row r="297" spans="60:66" ht="13.15" customHeight="1" x14ac:dyDescent="0.25">
      <c r="BH297" s="12"/>
      <c r="BK297" s="12"/>
      <c r="BN297" s="12"/>
    </row>
    <row r="298" spans="60:66" ht="13.15" customHeight="1" x14ac:dyDescent="0.25">
      <c r="BH298" s="12"/>
      <c r="BK298" s="12"/>
      <c r="BN298" s="12"/>
    </row>
    <row r="299" spans="60:66" ht="13.15" customHeight="1" x14ac:dyDescent="0.25">
      <c r="BH299" s="12"/>
      <c r="BK299" s="12"/>
      <c r="BN299" s="12"/>
    </row>
    <row r="300" spans="60:66" ht="13.15" customHeight="1" x14ac:dyDescent="0.25">
      <c r="BH300" s="12"/>
      <c r="BK300" s="12"/>
      <c r="BN300" s="12"/>
    </row>
    <row r="301" spans="60:66" ht="13.15" customHeight="1" x14ac:dyDescent="0.25">
      <c r="BH301" s="12"/>
      <c r="BK301" s="12"/>
      <c r="BN301" s="12"/>
    </row>
    <row r="302" spans="60:66" ht="13.15" customHeight="1" x14ac:dyDescent="0.25">
      <c r="BH302" s="12"/>
      <c r="BK302" s="12"/>
      <c r="BN302" s="12"/>
    </row>
    <row r="303" spans="60:66" ht="13.15" customHeight="1" x14ac:dyDescent="0.25">
      <c r="BH303" s="12"/>
      <c r="BK303" s="12"/>
      <c r="BN303" s="12"/>
    </row>
    <row r="304" spans="60:66" ht="13.15" customHeight="1" x14ac:dyDescent="0.25">
      <c r="BH304" s="12"/>
      <c r="BK304" s="12"/>
      <c r="BN304" s="12"/>
    </row>
    <row r="305" spans="60:66" ht="13.15" customHeight="1" x14ac:dyDescent="0.25">
      <c r="BH305" s="12"/>
      <c r="BK305" s="12"/>
      <c r="BN305" s="12"/>
    </row>
    <row r="306" spans="60:66" ht="13.15" customHeight="1" x14ac:dyDescent="0.25">
      <c r="BH306" s="12"/>
      <c r="BK306" s="12"/>
      <c r="BN306" s="12"/>
    </row>
    <row r="307" spans="60:66" ht="13.15" customHeight="1" x14ac:dyDescent="0.25">
      <c r="BH307" s="12"/>
      <c r="BK307" s="12"/>
      <c r="BN307" s="12"/>
    </row>
    <row r="308" spans="60:66" ht="13.15" customHeight="1" x14ac:dyDescent="0.25">
      <c r="BH308" s="12"/>
      <c r="BK308" s="12"/>
      <c r="BN308" s="12"/>
    </row>
    <row r="309" spans="60:66" ht="13.15" customHeight="1" x14ac:dyDescent="0.25">
      <c r="BH309" s="12"/>
      <c r="BK309" s="12"/>
      <c r="BN309" s="12"/>
    </row>
    <row r="310" spans="60:66" ht="13.15" customHeight="1" x14ac:dyDescent="0.25">
      <c r="BH310" s="12"/>
      <c r="BK310" s="12"/>
      <c r="BN310" s="12"/>
    </row>
    <row r="311" spans="60:66" ht="13.15" customHeight="1" x14ac:dyDescent="0.25">
      <c r="BH311" s="12"/>
      <c r="BK311" s="12"/>
      <c r="BN311" s="12"/>
    </row>
    <row r="312" spans="60:66" ht="13.15" customHeight="1" x14ac:dyDescent="0.25">
      <c r="BH312" s="12"/>
      <c r="BK312" s="12"/>
      <c r="BN312" s="12"/>
    </row>
    <row r="313" spans="60:66" ht="13.15" customHeight="1" x14ac:dyDescent="0.25">
      <c r="BH313" s="12"/>
      <c r="BK313" s="12"/>
      <c r="BN313" s="12"/>
    </row>
    <row r="314" spans="60:66" ht="13.15" customHeight="1" x14ac:dyDescent="0.25">
      <c r="BH314" s="12"/>
      <c r="BK314" s="12"/>
      <c r="BN314" s="12"/>
    </row>
    <row r="315" spans="60:66" ht="13.15" customHeight="1" x14ac:dyDescent="0.25">
      <c r="BH315" s="12"/>
      <c r="BK315" s="12"/>
      <c r="BN315" s="12"/>
    </row>
    <row r="316" spans="60:66" ht="13.15" customHeight="1" x14ac:dyDescent="0.25">
      <c r="BH316" s="12"/>
      <c r="BK316" s="12"/>
      <c r="BN316" s="12"/>
    </row>
    <row r="317" spans="60:66" ht="13.15" customHeight="1" x14ac:dyDescent="0.25">
      <c r="BH317" s="12"/>
      <c r="BK317" s="12"/>
      <c r="BN317" s="12"/>
    </row>
    <row r="318" spans="60:66" ht="13.15" customHeight="1" x14ac:dyDescent="0.25">
      <c r="BH318" s="12"/>
      <c r="BK318" s="12"/>
      <c r="BN318" s="12"/>
    </row>
    <row r="319" spans="60:66" ht="13.15" customHeight="1" x14ac:dyDescent="0.25">
      <c r="BH319" s="12"/>
      <c r="BK319" s="12"/>
      <c r="BN319" s="12"/>
    </row>
    <row r="320" spans="60:66" ht="13.15" customHeight="1" x14ac:dyDescent="0.25">
      <c r="BH320" s="12"/>
      <c r="BK320" s="12"/>
      <c r="BN320" s="12"/>
    </row>
    <row r="321" spans="60:66" ht="13.15" customHeight="1" x14ac:dyDescent="0.25">
      <c r="BH321" s="12"/>
      <c r="BK321" s="12"/>
      <c r="BN321" s="12"/>
    </row>
    <row r="322" spans="60:66" ht="13.15" customHeight="1" x14ac:dyDescent="0.25">
      <c r="BH322" s="12"/>
      <c r="BK322" s="12"/>
      <c r="BN322" s="12"/>
    </row>
    <row r="323" spans="60:66" ht="13.15" customHeight="1" x14ac:dyDescent="0.25">
      <c r="BH323" s="12"/>
      <c r="BK323" s="12"/>
      <c r="BN323" s="12"/>
    </row>
    <row r="324" spans="60:66" ht="13.15" customHeight="1" x14ac:dyDescent="0.25">
      <c r="BH324" s="12"/>
      <c r="BK324" s="12"/>
      <c r="BN324" s="12"/>
    </row>
    <row r="325" spans="60:66" ht="13.15" customHeight="1" x14ac:dyDescent="0.25">
      <c r="BH325" s="12"/>
      <c r="BK325" s="12"/>
      <c r="BN325" s="12"/>
    </row>
    <row r="326" spans="60:66" ht="13.15" customHeight="1" x14ac:dyDescent="0.25">
      <c r="BH326" s="12"/>
      <c r="BK326" s="12"/>
      <c r="BN326" s="12"/>
    </row>
    <row r="327" spans="60:66" ht="13.15" customHeight="1" x14ac:dyDescent="0.25">
      <c r="BH327" s="12"/>
      <c r="BK327" s="12"/>
      <c r="BN327" s="12"/>
    </row>
    <row r="328" spans="60:66" ht="13.15" customHeight="1" x14ac:dyDescent="0.25">
      <c r="BH328" s="12"/>
      <c r="BK328" s="12"/>
      <c r="BN328" s="12"/>
    </row>
    <row r="329" spans="60:66" ht="13.15" customHeight="1" x14ac:dyDescent="0.25">
      <c r="BH329" s="12"/>
      <c r="BK329" s="12"/>
      <c r="BN329" s="12"/>
    </row>
    <row r="330" spans="60:66" ht="13.15" customHeight="1" x14ac:dyDescent="0.25">
      <c r="BH330" s="12"/>
      <c r="BK330" s="12"/>
      <c r="BN330" s="12"/>
    </row>
    <row r="331" spans="60:66" ht="13.15" customHeight="1" x14ac:dyDescent="0.25">
      <c r="BH331" s="12"/>
      <c r="BK331" s="12"/>
      <c r="BN331" s="12"/>
    </row>
    <row r="332" spans="60:66" ht="13.15" customHeight="1" x14ac:dyDescent="0.25">
      <c r="BH332" s="12"/>
      <c r="BK332" s="12"/>
      <c r="BN332" s="12"/>
    </row>
    <row r="333" spans="60:66" ht="13.15" customHeight="1" x14ac:dyDescent="0.25">
      <c r="BH333" s="12"/>
      <c r="BK333" s="12"/>
      <c r="BN333" s="12"/>
    </row>
    <row r="334" spans="60:66" ht="13.15" customHeight="1" x14ac:dyDescent="0.25">
      <c r="BH334" s="12"/>
      <c r="BK334" s="12"/>
      <c r="BN334" s="12"/>
    </row>
    <row r="335" spans="60:66" ht="13.15" customHeight="1" x14ac:dyDescent="0.25">
      <c r="BH335" s="12"/>
      <c r="BK335" s="12"/>
      <c r="BN335" s="12"/>
    </row>
    <row r="336" spans="60:66" ht="13.15" customHeight="1" x14ac:dyDescent="0.25">
      <c r="BH336" s="12"/>
      <c r="BK336" s="12"/>
      <c r="BN336" s="12"/>
    </row>
    <row r="337" spans="60:66" ht="13.15" customHeight="1" x14ac:dyDescent="0.25">
      <c r="BH337" s="12"/>
      <c r="BK337" s="12"/>
      <c r="BN337" s="12"/>
    </row>
    <row r="338" spans="60:66" ht="13.15" customHeight="1" x14ac:dyDescent="0.25">
      <c r="BH338" s="12"/>
      <c r="BK338" s="12"/>
      <c r="BN338" s="12"/>
    </row>
    <row r="339" spans="60:66" ht="13.15" customHeight="1" x14ac:dyDescent="0.25">
      <c r="BH339" s="12"/>
      <c r="BK339" s="12"/>
      <c r="BN339" s="12"/>
    </row>
    <row r="340" spans="60:66" ht="13.15" customHeight="1" x14ac:dyDescent="0.25">
      <c r="BH340" s="12"/>
      <c r="BK340" s="12"/>
      <c r="BN340" s="12"/>
    </row>
    <row r="341" spans="60:66" ht="13.15" customHeight="1" x14ac:dyDescent="0.25">
      <c r="BH341" s="12"/>
      <c r="BK341" s="12"/>
      <c r="BN341" s="12"/>
    </row>
    <row r="342" spans="60:66" ht="13.15" customHeight="1" x14ac:dyDescent="0.25">
      <c r="BH342" s="12"/>
      <c r="BK342" s="12"/>
      <c r="BN342" s="12"/>
    </row>
    <row r="343" spans="60:66" ht="13.15" customHeight="1" x14ac:dyDescent="0.25">
      <c r="BH343" s="12"/>
      <c r="BK343" s="12"/>
      <c r="BN343" s="12"/>
    </row>
    <row r="344" spans="60:66" ht="13.15" customHeight="1" x14ac:dyDescent="0.25">
      <c r="BH344" s="12"/>
      <c r="BK344" s="12"/>
      <c r="BN344" s="12"/>
    </row>
    <row r="345" spans="60:66" ht="13.15" customHeight="1" x14ac:dyDescent="0.25">
      <c r="BH345" s="12"/>
      <c r="BK345" s="12"/>
      <c r="BN345" s="12"/>
    </row>
    <row r="346" spans="60:66" ht="13.15" customHeight="1" x14ac:dyDescent="0.25">
      <c r="BH346" s="12"/>
      <c r="BK346" s="12"/>
      <c r="BN346" s="12"/>
    </row>
    <row r="347" spans="60:66" ht="13.15" customHeight="1" x14ac:dyDescent="0.25">
      <c r="BH347" s="12"/>
      <c r="BK347" s="12"/>
      <c r="BN347" s="12"/>
    </row>
    <row r="348" spans="60:66" ht="13.15" customHeight="1" x14ac:dyDescent="0.25">
      <c r="BH348" s="12"/>
      <c r="BK348" s="12"/>
      <c r="BN348" s="12"/>
    </row>
    <row r="349" spans="60:66" ht="13.15" customHeight="1" x14ac:dyDescent="0.25">
      <c r="BH349" s="12"/>
      <c r="BK349" s="12"/>
      <c r="BN349" s="12"/>
    </row>
    <row r="350" spans="60:66" ht="13.15" customHeight="1" x14ac:dyDescent="0.25">
      <c r="BH350" s="12"/>
      <c r="BK350" s="12"/>
      <c r="BN350" s="12"/>
    </row>
    <row r="351" spans="60:66" ht="13.15" customHeight="1" x14ac:dyDescent="0.25">
      <c r="BH351" s="12"/>
      <c r="BK351" s="12"/>
      <c r="BN351" s="12"/>
    </row>
    <row r="352" spans="60:66" ht="13.15" customHeight="1" x14ac:dyDescent="0.25">
      <c r="BH352" s="12"/>
      <c r="BK352" s="12"/>
      <c r="BN352" s="12"/>
    </row>
    <row r="353" spans="60:66" ht="13.15" customHeight="1" x14ac:dyDescent="0.25">
      <c r="BH353" s="12"/>
      <c r="BK353" s="12"/>
      <c r="BN353" s="12"/>
    </row>
    <row r="354" spans="60:66" ht="13.15" customHeight="1" x14ac:dyDescent="0.25">
      <c r="BH354" s="12"/>
      <c r="BK354" s="12"/>
      <c r="BN354" s="12"/>
    </row>
    <row r="355" spans="60:66" ht="13.15" customHeight="1" x14ac:dyDescent="0.25">
      <c r="BH355" s="12"/>
      <c r="BK355" s="12"/>
      <c r="BN355" s="12"/>
    </row>
    <row r="356" spans="60:66" ht="13.15" customHeight="1" x14ac:dyDescent="0.25">
      <c r="BH356" s="12"/>
      <c r="BK356" s="12"/>
      <c r="BN356" s="12"/>
    </row>
    <row r="357" spans="60:66" ht="13.15" customHeight="1" x14ac:dyDescent="0.25">
      <c r="BH357" s="12"/>
      <c r="BK357" s="12"/>
      <c r="BN357" s="12"/>
    </row>
    <row r="358" spans="60:66" ht="13.15" customHeight="1" x14ac:dyDescent="0.25">
      <c r="BH358" s="12"/>
      <c r="BK358" s="12"/>
      <c r="BN358" s="12"/>
    </row>
    <row r="359" spans="60:66" ht="13.15" customHeight="1" x14ac:dyDescent="0.25">
      <c r="BH359" s="12"/>
      <c r="BK359" s="12"/>
      <c r="BN359" s="12"/>
    </row>
    <row r="360" spans="60:66" ht="13.15" customHeight="1" x14ac:dyDescent="0.25">
      <c r="BH360" s="12"/>
      <c r="BK360" s="12"/>
      <c r="BN360" s="12"/>
    </row>
    <row r="361" spans="60:66" ht="13.15" customHeight="1" x14ac:dyDescent="0.25">
      <c r="BH361" s="12"/>
      <c r="BK361" s="12"/>
      <c r="BN361" s="12"/>
    </row>
    <row r="362" spans="60:66" ht="13.15" customHeight="1" x14ac:dyDescent="0.25">
      <c r="BH362" s="12"/>
      <c r="BK362" s="12"/>
      <c r="BN362" s="12"/>
    </row>
    <row r="363" spans="60:66" ht="13.15" customHeight="1" x14ac:dyDescent="0.25">
      <c r="BH363" s="12"/>
      <c r="BK363" s="12"/>
      <c r="BN363" s="12"/>
    </row>
    <row r="364" spans="60:66" ht="13.15" customHeight="1" x14ac:dyDescent="0.25">
      <c r="BH364" s="12"/>
      <c r="BK364" s="12"/>
      <c r="BN364" s="12"/>
    </row>
    <row r="365" spans="60:66" ht="13.15" customHeight="1" x14ac:dyDescent="0.25">
      <c r="BH365" s="12"/>
      <c r="BK365" s="12"/>
      <c r="BN365" s="12"/>
    </row>
    <row r="366" spans="60:66" ht="13.15" customHeight="1" x14ac:dyDescent="0.25">
      <c r="BH366" s="12"/>
      <c r="BK366" s="12"/>
      <c r="BN366" s="12"/>
    </row>
    <row r="367" spans="60:66" ht="13.15" customHeight="1" x14ac:dyDescent="0.25">
      <c r="BH367" s="12"/>
      <c r="BK367" s="12"/>
      <c r="BN367" s="12"/>
    </row>
    <row r="368" spans="60:66" ht="13.15" customHeight="1" x14ac:dyDescent="0.25">
      <c r="BH368" s="12"/>
      <c r="BK368" s="12"/>
      <c r="BN368" s="12"/>
    </row>
    <row r="369" spans="60:66" ht="13.15" customHeight="1" x14ac:dyDescent="0.25">
      <c r="BH369" s="12"/>
      <c r="BK369" s="12"/>
      <c r="BN369" s="12"/>
    </row>
    <row r="370" spans="60:66" ht="13.15" customHeight="1" x14ac:dyDescent="0.25">
      <c r="BH370" s="12"/>
      <c r="BK370" s="12"/>
      <c r="BN370" s="12"/>
    </row>
    <row r="371" spans="60:66" ht="13.15" customHeight="1" x14ac:dyDescent="0.25">
      <c r="BH371" s="12"/>
      <c r="BK371" s="12"/>
      <c r="BN371" s="12"/>
    </row>
    <row r="372" spans="60:66" ht="13.15" customHeight="1" x14ac:dyDescent="0.25">
      <c r="BH372" s="12"/>
      <c r="BK372" s="12"/>
      <c r="BN372" s="12"/>
    </row>
    <row r="373" spans="60:66" ht="13.15" customHeight="1" x14ac:dyDescent="0.25">
      <c r="BH373" s="12"/>
      <c r="BK373" s="12"/>
      <c r="BN373" s="12"/>
    </row>
    <row r="374" spans="60:66" ht="13.15" customHeight="1" x14ac:dyDescent="0.25">
      <c r="BH374" s="12"/>
      <c r="BK374" s="12"/>
      <c r="BN374" s="12"/>
    </row>
    <row r="375" spans="60:66" ht="13.15" customHeight="1" x14ac:dyDescent="0.25">
      <c r="BH375" s="12"/>
      <c r="BK375" s="12"/>
      <c r="BN375" s="12"/>
    </row>
    <row r="376" spans="60:66" ht="13.15" customHeight="1" x14ac:dyDescent="0.25">
      <c r="BH376" s="12"/>
      <c r="BK376" s="12"/>
      <c r="BN376" s="12"/>
    </row>
    <row r="377" spans="60:66" ht="13.15" customHeight="1" x14ac:dyDescent="0.25">
      <c r="BH377" s="12"/>
      <c r="BK377" s="12"/>
      <c r="BN377" s="12"/>
    </row>
    <row r="378" spans="60:66" ht="13.15" customHeight="1" x14ac:dyDescent="0.25">
      <c r="BH378" s="12"/>
      <c r="BK378" s="12"/>
      <c r="BN378" s="12"/>
    </row>
    <row r="379" spans="60:66" ht="13.15" customHeight="1" x14ac:dyDescent="0.25">
      <c r="BH379" s="12"/>
      <c r="BK379" s="12"/>
      <c r="BN379" s="12"/>
    </row>
    <row r="380" spans="60:66" ht="13.15" customHeight="1" x14ac:dyDescent="0.25">
      <c r="BH380" s="12"/>
      <c r="BK380" s="12"/>
      <c r="BN380" s="12"/>
    </row>
    <row r="381" spans="60:66" ht="13.15" customHeight="1" x14ac:dyDescent="0.25">
      <c r="BH381" s="12"/>
      <c r="BK381" s="12"/>
      <c r="BN381" s="12"/>
    </row>
    <row r="382" spans="60:66" ht="13.15" customHeight="1" x14ac:dyDescent="0.25">
      <c r="BH382" s="12"/>
      <c r="BK382" s="12"/>
      <c r="BN382" s="12"/>
    </row>
    <row r="383" spans="60:66" ht="13.15" customHeight="1" x14ac:dyDescent="0.25">
      <c r="BH383" s="12"/>
      <c r="BK383" s="12"/>
      <c r="BN383" s="12"/>
    </row>
    <row r="384" spans="60:66" ht="13.15" customHeight="1" x14ac:dyDescent="0.25">
      <c r="BH384" s="12"/>
      <c r="BK384" s="12"/>
      <c r="BN384" s="12"/>
    </row>
    <row r="385" spans="60:66" ht="13.15" customHeight="1" x14ac:dyDescent="0.25">
      <c r="BH385" s="12"/>
      <c r="BK385" s="12"/>
      <c r="BN385" s="12"/>
    </row>
    <row r="386" spans="60:66" ht="13.15" customHeight="1" x14ac:dyDescent="0.25">
      <c r="BH386" s="12"/>
      <c r="BK386" s="12"/>
      <c r="BN386" s="12"/>
    </row>
    <row r="387" spans="60:66" ht="13.15" customHeight="1" x14ac:dyDescent="0.25">
      <c r="BH387" s="12"/>
      <c r="BK387" s="12"/>
      <c r="BN387" s="12"/>
    </row>
    <row r="388" spans="60:66" ht="13.15" customHeight="1" x14ac:dyDescent="0.25">
      <c r="BH388" s="12"/>
      <c r="BK388" s="12"/>
      <c r="BN388" s="12"/>
    </row>
    <row r="389" spans="60:66" ht="13.15" customHeight="1" x14ac:dyDescent="0.25">
      <c r="BH389" s="12"/>
      <c r="BK389" s="12"/>
      <c r="BN389" s="12"/>
    </row>
    <row r="390" spans="60:66" ht="13.15" customHeight="1" x14ac:dyDescent="0.25">
      <c r="BH390" s="12"/>
      <c r="BK390" s="12"/>
      <c r="BN390" s="12"/>
    </row>
    <row r="391" spans="60:66" ht="13.15" customHeight="1" x14ac:dyDescent="0.25">
      <c r="BH391" s="12"/>
      <c r="BK391" s="12"/>
      <c r="BN391" s="12"/>
    </row>
    <row r="392" spans="60:66" ht="13.15" customHeight="1" x14ac:dyDescent="0.25">
      <c r="BH392" s="12"/>
      <c r="BK392" s="12"/>
      <c r="BN392" s="12"/>
    </row>
    <row r="393" spans="60:66" ht="13.15" customHeight="1" x14ac:dyDescent="0.25">
      <c r="BH393" s="12"/>
      <c r="BK393" s="12"/>
      <c r="BN393" s="12"/>
    </row>
    <row r="394" spans="60:66" ht="13.15" customHeight="1" x14ac:dyDescent="0.25">
      <c r="BH394" s="12"/>
      <c r="BK394" s="12"/>
      <c r="BN394" s="12"/>
    </row>
    <row r="395" spans="60:66" ht="13.15" customHeight="1" x14ac:dyDescent="0.25">
      <c r="BH395" s="12"/>
      <c r="BK395" s="12"/>
      <c r="BN395" s="12"/>
    </row>
    <row r="396" spans="60:66" ht="13.15" customHeight="1" x14ac:dyDescent="0.25">
      <c r="BH396" s="12"/>
      <c r="BK396" s="12"/>
      <c r="BN396" s="12"/>
    </row>
    <row r="397" spans="60:66" ht="13.15" customHeight="1" x14ac:dyDescent="0.25">
      <c r="BH397" s="12"/>
      <c r="BK397" s="12"/>
      <c r="BN397" s="12"/>
    </row>
    <row r="398" spans="60:66" ht="13.15" customHeight="1" x14ac:dyDescent="0.25">
      <c r="BH398" s="12"/>
      <c r="BK398" s="12"/>
      <c r="BN398" s="12"/>
    </row>
    <row r="399" spans="60:66" ht="13.15" customHeight="1" x14ac:dyDescent="0.25">
      <c r="BH399" s="12"/>
      <c r="BK399" s="12"/>
      <c r="BN399" s="12"/>
    </row>
    <row r="400" spans="60:66" ht="13.15" customHeight="1" x14ac:dyDescent="0.25">
      <c r="BH400" s="12"/>
      <c r="BK400" s="12"/>
      <c r="BN400" s="12"/>
    </row>
    <row r="401" spans="60:66" ht="13.15" customHeight="1" x14ac:dyDescent="0.25">
      <c r="BH401" s="12"/>
      <c r="BK401" s="12"/>
      <c r="BN401" s="12"/>
    </row>
    <row r="402" spans="60:66" ht="13.15" customHeight="1" x14ac:dyDescent="0.25">
      <c r="BH402" s="12"/>
      <c r="BK402" s="12"/>
      <c r="BN402" s="12"/>
    </row>
    <row r="403" spans="60:66" ht="13.15" customHeight="1" x14ac:dyDescent="0.25">
      <c r="BH403" s="12"/>
      <c r="BK403" s="12"/>
      <c r="BN403" s="12"/>
    </row>
    <row r="404" spans="60:66" ht="13.15" customHeight="1" x14ac:dyDescent="0.25">
      <c r="BH404" s="12"/>
      <c r="BK404" s="12"/>
      <c r="BN404" s="12"/>
    </row>
    <row r="405" spans="60:66" ht="13.15" customHeight="1" x14ac:dyDescent="0.25">
      <c r="BH405" s="12"/>
      <c r="BK405" s="12"/>
      <c r="BN405" s="12"/>
    </row>
    <row r="406" spans="60:66" ht="13.15" customHeight="1" x14ac:dyDescent="0.25">
      <c r="BH406" s="12"/>
      <c r="BK406" s="12"/>
      <c r="BN406" s="12"/>
    </row>
    <row r="407" spans="60:66" ht="13.15" customHeight="1" x14ac:dyDescent="0.25">
      <c r="BH407" s="12"/>
      <c r="BK407" s="12"/>
      <c r="BN407" s="12"/>
    </row>
    <row r="408" spans="60:66" ht="13.15" customHeight="1" x14ac:dyDescent="0.25">
      <c r="BH408" s="12"/>
      <c r="BK408" s="12"/>
      <c r="BN408" s="12"/>
    </row>
    <row r="409" spans="60:66" ht="13.15" customHeight="1" x14ac:dyDescent="0.25">
      <c r="BH409" s="12"/>
      <c r="BK409" s="12"/>
      <c r="BN409" s="12"/>
    </row>
    <row r="410" spans="60:66" ht="13.15" customHeight="1" x14ac:dyDescent="0.25">
      <c r="BH410" s="12"/>
      <c r="BK410" s="12"/>
      <c r="BN410" s="12"/>
    </row>
    <row r="411" spans="60:66" ht="13.15" customHeight="1" x14ac:dyDescent="0.25">
      <c r="BH411" s="12"/>
      <c r="BK411" s="12"/>
      <c r="BN411" s="12"/>
    </row>
    <row r="412" spans="60:66" ht="13.15" customHeight="1" x14ac:dyDescent="0.25">
      <c r="BH412" s="12"/>
      <c r="BK412" s="12"/>
      <c r="BN412" s="12"/>
    </row>
    <row r="413" spans="60:66" ht="13.15" customHeight="1" x14ac:dyDescent="0.25">
      <c r="BH413" s="12"/>
      <c r="BK413" s="12"/>
      <c r="BN413" s="12"/>
    </row>
    <row r="414" spans="60:66" ht="13.15" customHeight="1" x14ac:dyDescent="0.25">
      <c r="BH414" s="12"/>
      <c r="BK414" s="12"/>
      <c r="BN414" s="12"/>
    </row>
    <row r="415" spans="60:66" ht="13.15" customHeight="1" x14ac:dyDescent="0.25">
      <c r="BH415" s="12"/>
      <c r="BK415" s="12"/>
      <c r="BN415" s="12"/>
    </row>
    <row r="416" spans="60:66" ht="13.15" customHeight="1" x14ac:dyDescent="0.25">
      <c r="BH416" s="12"/>
      <c r="BK416" s="12"/>
      <c r="BN416" s="12"/>
    </row>
    <row r="417" spans="60:66" ht="13.15" customHeight="1" x14ac:dyDescent="0.25">
      <c r="BH417" s="12"/>
      <c r="BK417" s="12"/>
      <c r="BN417" s="12"/>
    </row>
    <row r="418" spans="60:66" ht="13.15" customHeight="1" x14ac:dyDescent="0.25">
      <c r="BH418" s="12"/>
      <c r="BK418" s="12"/>
      <c r="BN418" s="12"/>
    </row>
    <row r="419" spans="60:66" ht="13.15" customHeight="1" x14ac:dyDescent="0.25">
      <c r="BH419" s="12"/>
      <c r="BK419" s="12"/>
      <c r="BN419" s="12"/>
    </row>
    <row r="420" spans="60:66" ht="13.15" customHeight="1" x14ac:dyDescent="0.25">
      <c r="BH420" s="12"/>
      <c r="BK420" s="12"/>
      <c r="BN420" s="12"/>
    </row>
    <row r="421" spans="60:66" ht="13.15" customHeight="1" x14ac:dyDescent="0.25">
      <c r="BH421" s="12"/>
      <c r="BK421" s="12"/>
      <c r="BN421" s="12"/>
    </row>
    <row r="422" spans="60:66" ht="13.15" customHeight="1" x14ac:dyDescent="0.25">
      <c r="BH422" s="12"/>
      <c r="BK422" s="12"/>
      <c r="BN422" s="12"/>
    </row>
    <row r="423" spans="60:66" ht="13.15" customHeight="1" x14ac:dyDescent="0.25">
      <c r="BH423" s="12"/>
      <c r="BK423" s="12"/>
      <c r="BN423" s="12"/>
    </row>
    <row r="424" spans="60:66" ht="13.15" customHeight="1" x14ac:dyDescent="0.25">
      <c r="BH424" s="12"/>
      <c r="BK424" s="12"/>
      <c r="BN424" s="12"/>
    </row>
    <row r="425" spans="60:66" ht="13.15" customHeight="1" x14ac:dyDescent="0.25">
      <c r="BH425" s="12"/>
      <c r="BK425" s="12"/>
      <c r="BN425" s="12"/>
    </row>
    <row r="426" spans="60:66" ht="13.15" customHeight="1" x14ac:dyDescent="0.25">
      <c r="BH426" s="12"/>
      <c r="BK426" s="12"/>
      <c r="BN426" s="12"/>
    </row>
    <row r="427" spans="60:66" ht="13.15" customHeight="1" x14ac:dyDescent="0.25">
      <c r="BH427" s="12"/>
      <c r="BK427" s="12"/>
      <c r="BN427" s="12"/>
    </row>
    <row r="428" spans="60:66" ht="13.15" customHeight="1" x14ac:dyDescent="0.25">
      <c r="BH428" s="12"/>
      <c r="BK428" s="12"/>
      <c r="BN428" s="12"/>
    </row>
    <row r="429" spans="60:66" ht="13.15" customHeight="1" x14ac:dyDescent="0.25">
      <c r="BH429" s="12"/>
      <c r="BK429" s="12"/>
      <c r="BN429" s="12"/>
    </row>
    <row r="430" spans="60:66" ht="13.15" customHeight="1" x14ac:dyDescent="0.25">
      <c r="BH430" s="12"/>
      <c r="BK430" s="12"/>
      <c r="BN430" s="12"/>
    </row>
    <row r="431" spans="60:66" ht="13.15" customHeight="1" x14ac:dyDescent="0.25">
      <c r="BH431" s="12"/>
      <c r="BK431" s="12"/>
      <c r="BN431" s="12"/>
    </row>
    <row r="432" spans="60:66" ht="13.15" customHeight="1" x14ac:dyDescent="0.25">
      <c r="BH432" s="12"/>
      <c r="BK432" s="12"/>
      <c r="BN432" s="12"/>
    </row>
    <row r="433" spans="60:66" ht="13.15" customHeight="1" x14ac:dyDescent="0.25">
      <c r="BH433" s="12"/>
      <c r="BK433" s="12"/>
      <c r="BN433" s="12"/>
    </row>
    <row r="434" spans="60:66" ht="13.15" customHeight="1" x14ac:dyDescent="0.25">
      <c r="BH434" s="12"/>
      <c r="BK434" s="12"/>
      <c r="BN434" s="12"/>
    </row>
    <row r="435" spans="60:66" ht="13.15" customHeight="1" x14ac:dyDescent="0.25">
      <c r="BH435" s="12"/>
      <c r="BK435" s="12"/>
      <c r="BN435" s="12"/>
    </row>
    <row r="436" spans="60:66" ht="13.15" customHeight="1" x14ac:dyDescent="0.25">
      <c r="BH436" s="12"/>
      <c r="BK436" s="12"/>
      <c r="BN436" s="12"/>
    </row>
    <row r="437" spans="60:66" ht="13.15" customHeight="1" x14ac:dyDescent="0.25">
      <c r="BH437" s="12"/>
      <c r="BK437" s="12"/>
      <c r="BN437" s="12"/>
    </row>
    <row r="438" spans="60:66" ht="13.15" customHeight="1" x14ac:dyDescent="0.25">
      <c r="BH438" s="12"/>
      <c r="BK438" s="12"/>
      <c r="BN438" s="12"/>
    </row>
    <row r="439" spans="60:66" ht="13.15" customHeight="1" x14ac:dyDescent="0.25">
      <c r="BH439" s="12"/>
      <c r="BK439" s="12"/>
      <c r="BN439" s="12"/>
    </row>
    <row r="440" spans="60:66" ht="13.15" customHeight="1" x14ac:dyDescent="0.25">
      <c r="BH440" s="12"/>
      <c r="BK440" s="12"/>
      <c r="BN440" s="12"/>
    </row>
    <row r="441" spans="60:66" ht="13.15" customHeight="1" x14ac:dyDescent="0.25">
      <c r="BH441" s="12"/>
      <c r="BK441" s="12"/>
      <c r="BN441" s="12"/>
    </row>
    <row r="442" spans="60:66" ht="13.15" customHeight="1" x14ac:dyDescent="0.25">
      <c r="BH442" s="12"/>
      <c r="BK442" s="12"/>
      <c r="BN442" s="12"/>
    </row>
    <row r="443" spans="60:66" ht="13.15" customHeight="1" x14ac:dyDescent="0.25">
      <c r="BH443" s="12"/>
      <c r="BK443" s="12"/>
      <c r="BN443" s="12"/>
    </row>
    <row r="444" spans="60:66" ht="13.15" customHeight="1" x14ac:dyDescent="0.25">
      <c r="BH444" s="12"/>
      <c r="BK444" s="12"/>
      <c r="BN444" s="12"/>
    </row>
    <row r="445" spans="60:66" ht="13.15" customHeight="1" x14ac:dyDescent="0.25">
      <c r="BH445" s="12"/>
      <c r="BK445" s="12"/>
      <c r="BN445" s="12"/>
    </row>
    <row r="446" spans="60:66" ht="13.15" customHeight="1" x14ac:dyDescent="0.25">
      <c r="BH446" s="12"/>
      <c r="BK446" s="12"/>
      <c r="BN446" s="12"/>
    </row>
    <row r="447" spans="60:66" ht="13.15" customHeight="1" x14ac:dyDescent="0.25">
      <c r="BH447" s="12"/>
      <c r="BK447" s="12"/>
      <c r="BN447" s="12"/>
    </row>
    <row r="448" spans="60:66" ht="13.15" customHeight="1" x14ac:dyDescent="0.25">
      <c r="BH448" s="12"/>
      <c r="BK448" s="12"/>
      <c r="BN448" s="12"/>
    </row>
    <row r="449" spans="60:66" ht="13.15" customHeight="1" x14ac:dyDescent="0.25">
      <c r="BH449" s="12"/>
      <c r="BK449" s="12"/>
      <c r="BN449" s="12"/>
    </row>
    <row r="450" spans="60:66" ht="13.15" customHeight="1" x14ac:dyDescent="0.25">
      <c r="BH450" s="12"/>
      <c r="BK450" s="12"/>
      <c r="BN450" s="12"/>
    </row>
    <row r="451" spans="60:66" ht="13.15" customHeight="1" x14ac:dyDescent="0.25">
      <c r="BH451" s="12"/>
      <c r="BK451" s="12"/>
      <c r="BN451" s="12"/>
    </row>
    <row r="452" spans="60:66" ht="13.15" customHeight="1" x14ac:dyDescent="0.25">
      <c r="BH452" s="12"/>
      <c r="BK452" s="12"/>
      <c r="BN452" s="12"/>
    </row>
    <row r="453" spans="60:66" ht="13.15" customHeight="1" x14ac:dyDescent="0.25">
      <c r="BH453" s="12"/>
      <c r="BK453" s="12"/>
      <c r="BN453" s="12"/>
    </row>
    <row r="454" spans="60:66" ht="13.15" customHeight="1" x14ac:dyDescent="0.25">
      <c r="BH454" s="12"/>
      <c r="BK454" s="12"/>
      <c r="BN454" s="12"/>
    </row>
    <row r="455" spans="60:66" ht="13.15" customHeight="1" x14ac:dyDescent="0.25">
      <c r="BH455" s="12"/>
      <c r="BK455" s="12"/>
      <c r="BN455" s="12"/>
    </row>
    <row r="456" spans="60:66" ht="13.15" customHeight="1" x14ac:dyDescent="0.25">
      <c r="BH456" s="12"/>
      <c r="BK456" s="12"/>
      <c r="BN456" s="12"/>
    </row>
    <row r="457" spans="60:66" ht="13.15" customHeight="1" x14ac:dyDescent="0.25">
      <c r="BH457" s="12"/>
      <c r="BK457" s="12"/>
      <c r="BN457" s="12"/>
    </row>
    <row r="458" spans="60:66" ht="13.15" customHeight="1" x14ac:dyDescent="0.25">
      <c r="BH458" s="12"/>
      <c r="BK458" s="12"/>
      <c r="BN458" s="12"/>
    </row>
    <row r="459" spans="60:66" ht="13.15" customHeight="1" x14ac:dyDescent="0.25">
      <c r="BH459" s="12"/>
      <c r="BK459" s="12"/>
      <c r="BN459" s="12"/>
    </row>
    <row r="460" spans="60:66" ht="13.15" customHeight="1" x14ac:dyDescent="0.25">
      <c r="BH460" s="12"/>
      <c r="BK460" s="12"/>
      <c r="BN460" s="12"/>
    </row>
    <row r="461" spans="60:66" ht="13.15" customHeight="1" x14ac:dyDescent="0.25">
      <c r="BH461" s="12"/>
      <c r="BK461" s="12"/>
      <c r="BN461" s="12"/>
    </row>
    <row r="462" spans="60:66" ht="13.15" customHeight="1" x14ac:dyDescent="0.25">
      <c r="BH462" s="12"/>
      <c r="BK462" s="12"/>
      <c r="BN462" s="12"/>
    </row>
    <row r="463" spans="60:66" ht="13.15" customHeight="1" x14ac:dyDescent="0.25">
      <c r="BH463" s="12"/>
      <c r="BK463" s="12"/>
      <c r="BN463" s="12"/>
    </row>
    <row r="464" spans="60:66" ht="13.15" customHeight="1" x14ac:dyDescent="0.25">
      <c r="BH464" s="12"/>
      <c r="BK464" s="12"/>
      <c r="BN464" s="12"/>
    </row>
    <row r="465" spans="60:66" ht="13.15" customHeight="1" x14ac:dyDescent="0.25">
      <c r="BH465" s="12"/>
      <c r="BK465" s="12"/>
      <c r="BN465" s="12"/>
    </row>
    <row r="466" spans="60:66" ht="13.15" customHeight="1" x14ac:dyDescent="0.25">
      <c r="BH466" s="12"/>
      <c r="BK466" s="12"/>
      <c r="BN466" s="12"/>
    </row>
    <row r="467" spans="60:66" ht="13.15" customHeight="1" x14ac:dyDescent="0.25">
      <c r="BH467" s="12"/>
      <c r="BK467" s="12"/>
      <c r="BN467" s="12"/>
    </row>
    <row r="468" spans="60:66" ht="13.15" customHeight="1" x14ac:dyDescent="0.25">
      <c r="BH468" s="12"/>
      <c r="BK468" s="12"/>
      <c r="BN468" s="12"/>
    </row>
    <row r="469" spans="60:66" ht="13.15" customHeight="1" x14ac:dyDescent="0.25">
      <c r="BH469" s="12"/>
      <c r="BK469" s="12"/>
      <c r="BN469" s="12"/>
    </row>
    <row r="470" spans="60:66" ht="13.15" customHeight="1" x14ac:dyDescent="0.25">
      <c r="BH470" s="12"/>
      <c r="BK470" s="12"/>
      <c r="BN470" s="12"/>
    </row>
    <row r="471" spans="60:66" ht="13.15" customHeight="1" x14ac:dyDescent="0.25">
      <c r="BH471" s="12"/>
      <c r="BK471" s="12"/>
      <c r="BN471" s="12"/>
    </row>
    <row r="472" spans="60:66" ht="13.15" customHeight="1" x14ac:dyDescent="0.25">
      <c r="BH472" s="12"/>
      <c r="BK472" s="12"/>
      <c r="BN472" s="12"/>
    </row>
    <row r="473" spans="60:66" ht="13.15" customHeight="1" x14ac:dyDescent="0.25">
      <c r="BH473" s="12"/>
      <c r="BK473" s="12"/>
      <c r="BN473" s="12"/>
    </row>
    <row r="474" spans="60:66" ht="13.15" customHeight="1" x14ac:dyDescent="0.25">
      <c r="BH474" s="12"/>
      <c r="BK474" s="12"/>
      <c r="BN474" s="12"/>
    </row>
    <row r="475" spans="60:66" ht="13.15" customHeight="1" x14ac:dyDescent="0.25">
      <c r="BH475" s="12"/>
      <c r="BK475" s="12"/>
      <c r="BN475" s="12"/>
    </row>
    <row r="476" spans="60:66" ht="13.15" customHeight="1" x14ac:dyDescent="0.25">
      <c r="BH476" s="12"/>
      <c r="BK476" s="12"/>
      <c r="BN476" s="12"/>
    </row>
    <row r="477" spans="60:66" ht="13.15" customHeight="1" x14ac:dyDescent="0.25">
      <c r="BH477" s="12"/>
      <c r="BK477" s="12"/>
      <c r="BN477" s="12"/>
    </row>
    <row r="478" spans="60:66" ht="13.15" customHeight="1" x14ac:dyDescent="0.25">
      <c r="BH478" s="12"/>
      <c r="BK478" s="12"/>
      <c r="BN478" s="12"/>
    </row>
    <row r="479" spans="60:66" ht="13.15" customHeight="1" x14ac:dyDescent="0.25">
      <c r="BH479" s="12"/>
      <c r="BK479" s="12"/>
      <c r="BN479" s="12"/>
    </row>
    <row r="480" spans="60:66" ht="13.15" customHeight="1" x14ac:dyDescent="0.25">
      <c r="BH480" s="12"/>
      <c r="BK480" s="12"/>
      <c r="BN480" s="12"/>
    </row>
    <row r="481" spans="60:66" ht="13.15" customHeight="1" x14ac:dyDescent="0.25">
      <c r="BH481" s="12"/>
      <c r="BK481" s="12"/>
      <c r="BN481" s="12"/>
    </row>
    <row r="482" spans="60:66" ht="13.15" customHeight="1" x14ac:dyDescent="0.25">
      <c r="BH482" s="12"/>
      <c r="BK482" s="12"/>
      <c r="BN482" s="12"/>
    </row>
    <row r="483" spans="60:66" ht="13.15" customHeight="1" x14ac:dyDescent="0.25">
      <c r="BH483" s="12"/>
      <c r="BK483" s="12"/>
      <c r="BN483" s="12"/>
    </row>
    <row r="484" spans="60:66" ht="13.15" customHeight="1" x14ac:dyDescent="0.25">
      <c r="BH484" s="12"/>
      <c r="BK484" s="12"/>
      <c r="BN484" s="12"/>
    </row>
    <row r="485" spans="60:66" ht="13.15" customHeight="1" x14ac:dyDescent="0.25">
      <c r="BH485" s="12"/>
      <c r="BK485" s="12"/>
      <c r="BN485" s="12"/>
    </row>
    <row r="486" spans="60:66" ht="13.15" customHeight="1" x14ac:dyDescent="0.25">
      <c r="BH486" s="12"/>
      <c r="BK486" s="12"/>
      <c r="BN486" s="12"/>
    </row>
    <row r="487" spans="60:66" ht="13.15" customHeight="1" x14ac:dyDescent="0.25">
      <c r="BH487" s="12"/>
      <c r="BK487" s="12"/>
      <c r="BN487" s="12"/>
    </row>
    <row r="488" spans="60:66" ht="13.15" customHeight="1" x14ac:dyDescent="0.25">
      <c r="BH488" s="12"/>
      <c r="BK488" s="12"/>
      <c r="BN488" s="12"/>
    </row>
    <row r="489" spans="60:66" ht="13.15" customHeight="1" x14ac:dyDescent="0.25">
      <c r="BH489" s="12"/>
      <c r="BK489" s="12"/>
      <c r="BN489" s="12"/>
    </row>
    <row r="490" spans="60:66" ht="13.15" customHeight="1" x14ac:dyDescent="0.25">
      <c r="BH490" s="12"/>
      <c r="BK490" s="12"/>
      <c r="BN490" s="12"/>
    </row>
    <row r="491" spans="60:66" ht="13.15" customHeight="1" x14ac:dyDescent="0.25">
      <c r="BH491" s="12"/>
      <c r="BK491" s="12"/>
      <c r="BN491" s="12"/>
    </row>
    <row r="492" spans="60:66" ht="13.15" customHeight="1" x14ac:dyDescent="0.25">
      <c r="BH492" s="12"/>
      <c r="BK492" s="12"/>
      <c r="BN492" s="12"/>
    </row>
    <row r="493" spans="60:66" ht="13.15" customHeight="1" x14ac:dyDescent="0.25">
      <c r="BH493" s="12"/>
      <c r="BK493" s="12"/>
      <c r="BN493" s="12"/>
    </row>
    <row r="494" spans="60:66" ht="13.15" customHeight="1" x14ac:dyDescent="0.25">
      <c r="BH494" s="12"/>
      <c r="BK494" s="12"/>
      <c r="BN494" s="12"/>
    </row>
    <row r="495" spans="60:66" ht="13.15" customHeight="1" x14ac:dyDescent="0.25">
      <c r="BH495" s="12"/>
      <c r="BK495" s="12"/>
      <c r="BN495" s="12"/>
    </row>
    <row r="496" spans="60:66" ht="13.15" customHeight="1" x14ac:dyDescent="0.25">
      <c r="BH496" s="12"/>
      <c r="BK496" s="12"/>
      <c r="BN496" s="12"/>
    </row>
    <row r="497" spans="60:66" ht="13.15" customHeight="1" x14ac:dyDescent="0.25">
      <c r="BH497" s="12"/>
      <c r="BK497" s="12"/>
      <c r="BN497" s="12"/>
    </row>
    <row r="498" spans="60:66" ht="13.15" customHeight="1" x14ac:dyDescent="0.25">
      <c r="BH498" s="12"/>
      <c r="BK498" s="12"/>
      <c r="BN498" s="12"/>
    </row>
    <row r="499" spans="60:66" ht="13.15" customHeight="1" x14ac:dyDescent="0.25">
      <c r="BH499" s="12"/>
      <c r="BK499" s="12"/>
      <c r="BN499" s="12"/>
    </row>
    <row r="500" spans="60:66" ht="13.15" customHeight="1" x14ac:dyDescent="0.25">
      <c r="BH500" s="12"/>
      <c r="BK500" s="12"/>
      <c r="BN500" s="12"/>
    </row>
    <row r="501" spans="60:66" ht="13.15" customHeight="1" x14ac:dyDescent="0.25">
      <c r="BH501" s="12"/>
      <c r="BK501" s="12"/>
      <c r="BN501" s="12"/>
    </row>
    <row r="502" spans="60:66" ht="13.15" customHeight="1" x14ac:dyDescent="0.25">
      <c r="BH502" s="12"/>
      <c r="BK502" s="12"/>
      <c r="BN502" s="12"/>
    </row>
    <row r="503" spans="60:66" ht="13.15" customHeight="1" x14ac:dyDescent="0.25">
      <c r="BH503" s="12"/>
      <c r="BK503" s="12"/>
      <c r="BN503" s="12"/>
    </row>
    <row r="504" spans="60:66" ht="13.15" customHeight="1" x14ac:dyDescent="0.25">
      <c r="BH504" s="12"/>
      <c r="BK504" s="12"/>
      <c r="BN504" s="12"/>
    </row>
    <row r="505" spans="60:66" ht="13.15" customHeight="1" x14ac:dyDescent="0.25">
      <c r="BH505" s="12"/>
      <c r="BK505" s="12"/>
      <c r="BN505" s="12"/>
    </row>
    <row r="506" spans="60:66" ht="13.15" customHeight="1" x14ac:dyDescent="0.25">
      <c r="BH506" s="12"/>
      <c r="BK506" s="12"/>
      <c r="BN506" s="12"/>
    </row>
    <row r="507" spans="60:66" ht="13.15" customHeight="1" x14ac:dyDescent="0.25">
      <c r="BH507" s="12"/>
      <c r="BK507" s="12"/>
      <c r="BN507" s="12"/>
    </row>
    <row r="508" spans="60:66" ht="13.15" customHeight="1" x14ac:dyDescent="0.25">
      <c r="BH508" s="12"/>
      <c r="BK508" s="12"/>
      <c r="BN508" s="12"/>
    </row>
    <row r="509" spans="60:66" ht="13.15" customHeight="1" x14ac:dyDescent="0.25">
      <c r="BH509" s="12"/>
      <c r="BK509" s="12"/>
      <c r="BN509" s="12"/>
    </row>
    <row r="510" spans="60:66" ht="13.15" customHeight="1" x14ac:dyDescent="0.25">
      <c r="BH510" s="12"/>
      <c r="BK510" s="12"/>
      <c r="BN510" s="12"/>
    </row>
    <row r="511" spans="60:66" ht="13.15" customHeight="1" x14ac:dyDescent="0.25">
      <c r="BH511" s="12"/>
      <c r="BK511" s="12"/>
      <c r="BN511" s="12"/>
    </row>
    <row r="512" spans="60:66" ht="13.15" customHeight="1" x14ac:dyDescent="0.25">
      <c r="BH512" s="12"/>
      <c r="BK512" s="12"/>
      <c r="BN512" s="12"/>
    </row>
    <row r="513" spans="60:66" ht="13.15" customHeight="1" x14ac:dyDescent="0.25">
      <c r="BH513" s="12"/>
      <c r="BK513" s="12"/>
      <c r="BN513" s="12"/>
    </row>
    <row r="514" spans="60:66" ht="13.15" customHeight="1" x14ac:dyDescent="0.25">
      <c r="BH514" s="12"/>
      <c r="BK514" s="12"/>
      <c r="BN514" s="12"/>
    </row>
    <row r="515" spans="60:66" ht="13.15" customHeight="1" x14ac:dyDescent="0.25">
      <c r="BH515" s="12"/>
      <c r="BK515" s="12"/>
      <c r="BN515" s="12"/>
    </row>
    <row r="516" spans="60:66" ht="13.15" customHeight="1" x14ac:dyDescent="0.25">
      <c r="BH516" s="12"/>
      <c r="BK516" s="12"/>
      <c r="BN516" s="12"/>
    </row>
    <row r="517" spans="60:66" ht="13.15" customHeight="1" x14ac:dyDescent="0.25">
      <c r="BH517" s="12"/>
      <c r="BK517" s="12"/>
      <c r="BN517" s="12"/>
    </row>
    <row r="518" spans="60:66" ht="13.15" customHeight="1" x14ac:dyDescent="0.25">
      <c r="BH518" s="12"/>
      <c r="BK518" s="12"/>
      <c r="BN518" s="12"/>
    </row>
    <row r="519" spans="60:66" ht="13.15" customHeight="1" x14ac:dyDescent="0.25">
      <c r="BH519" s="12"/>
      <c r="BK519" s="12"/>
      <c r="BN519" s="12"/>
    </row>
    <row r="520" spans="60:66" ht="13.15" customHeight="1" x14ac:dyDescent="0.25">
      <c r="BH520" s="12"/>
      <c r="BK520" s="12"/>
      <c r="BN520" s="12"/>
    </row>
    <row r="521" spans="60:66" ht="13.15" customHeight="1" x14ac:dyDescent="0.25">
      <c r="BH521" s="12"/>
      <c r="BK521" s="12"/>
      <c r="BN521" s="12"/>
    </row>
    <row r="522" spans="60:66" ht="13.15" customHeight="1" x14ac:dyDescent="0.25">
      <c r="BH522" s="12"/>
      <c r="BK522" s="12"/>
      <c r="BN522" s="12"/>
    </row>
    <row r="523" spans="60:66" ht="13.15" customHeight="1" x14ac:dyDescent="0.25">
      <c r="BH523" s="12"/>
      <c r="BK523" s="12"/>
      <c r="BN523" s="12"/>
    </row>
    <row r="524" spans="60:66" ht="13.15" customHeight="1" x14ac:dyDescent="0.25">
      <c r="BH524" s="12"/>
      <c r="BK524" s="12"/>
      <c r="BN524" s="12"/>
    </row>
    <row r="525" spans="60:66" ht="13.15" customHeight="1" x14ac:dyDescent="0.25">
      <c r="BH525" s="12"/>
      <c r="BK525" s="12"/>
      <c r="BN525" s="12"/>
    </row>
    <row r="526" spans="60:66" ht="13.15" customHeight="1" x14ac:dyDescent="0.25">
      <c r="BH526" s="12"/>
      <c r="BK526" s="12"/>
      <c r="BN526" s="12"/>
    </row>
    <row r="527" spans="60:66" ht="13.15" customHeight="1" x14ac:dyDescent="0.25">
      <c r="BH527" s="12"/>
      <c r="BK527" s="12"/>
      <c r="BN527" s="12"/>
    </row>
    <row r="528" spans="60:66" ht="13.15" customHeight="1" x14ac:dyDescent="0.25">
      <c r="BH528" s="12"/>
      <c r="BK528" s="12"/>
      <c r="BN528" s="12"/>
    </row>
    <row r="529" spans="60:66" ht="13.15" customHeight="1" x14ac:dyDescent="0.25">
      <c r="BH529" s="12"/>
      <c r="BK529" s="12"/>
      <c r="BN529" s="12"/>
    </row>
    <row r="530" spans="60:66" ht="13.15" customHeight="1" x14ac:dyDescent="0.25">
      <c r="BH530" s="12"/>
      <c r="BK530" s="12"/>
      <c r="BN530" s="12"/>
    </row>
    <row r="531" spans="60:66" ht="13.15" customHeight="1" x14ac:dyDescent="0.25">
      <c r="BH531" s="12"/>
      <c r="BK531" s="12"/>
      <c r="BN531" s="12"/>
    </row>
    <row r="532" spans="60:66" ht="13.15" customHeight="1" x14ac:dyDescent="0.25">
      <c r="BH532" s="12"/>
      <c r="BK532" s="12"/>
      <c r="BN532" s="12"/>
    </row>
    <row r="533" spans="60:66" ht="13.15" customHeight="1" x14ac:dyDescent="0.25">
      <c r="BH533" s="12"/>
      <c r="BK533" s="12"/>
      <c r="BN533" s="12"/>
    </row>
    <row r="534" spans="60:66" ht="13.15" customHeight="1" x14ac:dyDescent="0.25">
      <c r="BH534" s="12"/>
      <c r="BK534" s="12"/>
      <c r="BN534" s="12"/>
    </row>
    <row r="535" spans="60:66" ht="13.15" customHeight="1" x14ac:dyDescent="0.25">
      <c r="BH535" s="12"/>
      <c r="BK535" s="12"/>
      <c r="BN535" s="12"/>
    </row>
    <row r="536" spans="60:66" ht="13.15" customHeight="1" x14ac:dyDescent="0.25">
      <c r="BH536" s="12"/>
      <c r="BK536" s="12"/>
      <c r="BN536" s="12"/>
    </row>
    <row r="537" spans="60:66" ht="13.15" customHeight="1" x14ac:dyDescent="0.25">
      <c r="BH537" s="12"/>
      <c r="BK537" s="12"/>
      <c r="BN537" s="12"/>
    </row>
    <row r="538" spans="60:66" ht="13.15" customHeight="1" x14ac:dyDescent="0.25">
      <c r="BH538" s="12"/>
      <c r="BK538" s="12"/>
      <c r="BN538" s="12"/>
    </row>
    <row r="539" spans="60:66" ht="13.15" customHeight="1" x14ac:dyDescent="0.25">
      <c r="BH539" s="12"/>
      <c r="BK539" s="12"/>
      <c r="BN539" s="12"/>
    </row>
    <row r="540" spans="60:66" ht="13.15" customHeight="1" x14ac:dyDescent="0.25">
      <c r="BH540" s="12"/>
      <c r="BK540" s="12"/>
      <c r="BN540" s="12"/>
    </row>
    <row r="541" spans="60:66" ht="13.15" customHeight="1" x14ac:dyDescent="0.25">
      <c r="BH541" s="12"/>
      <c r="BK541" s="12"/>
      <c r="BN541" s="12"/>
    </row>
    <row r="542" spans="60:66" ht="13.15" customHeight="1" x14ac:dyDescent="0.25">
      <c r="BH542" s="12"/>
      <c r="BK542" s="12"/>
      <c r="BN542" s="12"/>
    </row>
    <row r="543" spans="60:66" ht="13.15" customHeight="1" x14ac:dyDescent="0.25">
      <c r="BH543" s="12"/>
      <c r="BK543" s="12"/>
      <c r="BN543" s="12"/>
    </row>
    <row r="544" spans="60:66" ht="13.15" customHeight="1" x14ac:dyDescent="0.25">
      <c r="BH544" s="12"/>
      <c r="BK544" s="12"/>
      <c r="BN544" s="12"/>
    </row>
    <row r="545" spans="60:66" ht="13.15" customHeight="1" x14ac:dyDescent="0.25">
      <c r="BH545" s="12"/>
      <c r="BK545" s="12"/>
      <c r="BN545" s="12"/>
    </row>
    <row r="546" spans="60:66" ht="13.15" customHeight="1" x14ac:dyDescent="0.25">
      <c r="BH546" s="12"/>
      <c r="BK546" s="12"/>
      <c r="BN546" s="12"/>
    </row>
    <row r="547" spans="60:66" ht="13.15" customHeight="1" x14ac:dyDescent="0.25">
      <c r="BH547" s="12"/>
      <c r="BK547" s="12"/>
      <c r="BN547" s="12"/>
    </row>
    <row r="548" spans="60:66" ht="13.15" customHeight="1" x14ac:dyDescent="0.25">
      <c r="BH548" s="12"/>
      <c r="BK548" s="12"/>
      <c r="BN548" s="12"/>
    </row>
    <row r="549" spans="60:66" ht="13.15" customHeight="1" x14ac:dyDescent="0.25">
      <c r="BH549" s="12"/>
      <c r="BK549" s="12"/>
      <c r="BN549" s="12"/>
    </row>
    <row r="550" spans="60:66" ht="13.15" customHeight="1" x14ac:dyDescent="0.25">
      <c r="BH550" s="12"/>
      <c r="BK550" s="12"/>
      <c r="BN550" s="12"/>
    </row>
    <row r="551" spans="60:66" ht="13.15" customHeight="1" x14ac:dyDescent="0.25">
      <c r="BH551" s="12"/>
      <c r="BK551" s="12"/>
      <c r="BN551" s="12"/>
    </row>
    <row r="552" spans="60:66" ht="13.15" customHeight="1" x14ac:dyDescent="0.25">
      <c r="BH552" s="12"/>
      <c r="BK552" s="12"/>
      <c r="BN552" s="12"/>
    </row>
    <row r="553" spans="60:66" ht="13.15" customHeight="1" x14ac:dyDescent="0.25">
      <c r="BH553" s="12"/>
      <c r="BK553" s="12"/>
      <c r="BN553" s="12"/>
    </row>
    <row r="554" spans="60:66" ht="13.15" customHeight="1" x14ac:dyDescent="0.25">
      <c r="BH554" s="12"/>
      <c r="BK554" s="12"/>
      <c r="BN554" s="12"/>
    </row>
    <row r="555" spans="60:66" ht="13.15" customHeight="1" x14ac:dyDescent="0.25">
      <c r="BH555" s="12"/>
      <c r="BK555" s="12"/>
      <c r="BN555" s="12"/>
    </row>
    <row r="556" spans="60:66" ht="13.15" customHeight="1" x14ac:dyDescent="0.25">
      <c r="BH556" s="12"/>
      <c r="BK556" s="12"/>
      <c r="BN556" s="12"/>
    </row>
    <row r="557" spans="60:66" ht="13.15" customHeight="1" x14ac:dyDescent="0.25">
      <c r="BH557" s="12"/>
      <c r="BK557" s="12"/>
      <c r="BN557" s="12"/>
    </row>
    <row r="558" spans="60:66" ht="13.15" customHeight="1" x14ac:dyDescent="0.25">
      <c r="BH558" s="12"/>
      <c r="BK558" s="12"/>
      <c r="BN558" s="12"/>
    </row>
    <row r="559" spans="60:66" ht="13.15" customHeight="1" x14ac:dyDescent="0.25">
      <c r="BH559" s="12"/>
      <c r="BK559" s="12"/>
      <c r="BN559" s="12"/>
    </row>
    <row r="560" spans="60:66" ht="13.15" customHeight="1" x14ac:dyDescent="0.25">
      <c r="BH560" s="12"/>
      <c r="BK560" s="12"/>
      <c r="BN560" s="12"/>
    </row>
    <row r="561" spans="60:66" ht="13.15" customHeight="1" x14ac:dyDescent="0.25">
      <c r="BH561" s="12"/>
      <c r="BK561" s="12"/>
      <c r="BN561" s="12"/>
    </row>
    <row r="562" spans="60:66" ht="13.15" customHeight="1" x14ac:dyDescent="0.25">
      <c r="BH562" s="12"/>
      <c r="BK562" s="12"/>
      <c r="BN562" s="12"/>
    </row>
    <row r="563" spans="60:66" ht="13.15" customHeight="1" x14ac:dyDescent="0.25">
      <c r="BH563" s="12"/>
      <c r="BK563" s="12"/>
      <c r="BN563" s="12"/>
    </row>
    <row r="564" spans="60:66" ht="13.15" customHeight="1" x14ac:dyDescent="0.25">
      <c r="BH564" s="12"/>
      <c r="BK564" s="12"/>
      <c r="BN564" s="12"/>
    </row>
    <row r="565" spans="60:66" ht="13.15" customHeight="1" x14ac:dyDescent="0.25">
      <c r="BH565" s="12"/>
      <c r="BK565" s="12"/>
      <c r="BN565" s="12"/>
    </row>
    <row r="566" spans="60:66" ht="13.15" customHeight="1" x14ac:dyDescent="0.25">
      <c r="BH566" s="12"/>
      <c r="BK566" s="12"/>
      <c r="BN566" s="12"/>
    </row>
    <row r="567" spans="60:66" ht="13.15" customHeight="1" x14ac:dyDescent="0.25">
      <c r="BH567" s="12"/>
      <c r="BK567" s="12"/>
      <c r="BN567" s="12"/>
    </row>
    <row r="568" spans="60:66" ht="13.15" customHeight="1" x14ac:dyDescent="0.25">
      <c r="BH568" s="12"/>
      <c r="BK568" s="12"/>
      <c r="BN568" s="12"/>
    </row>
    <row r="569" spans="60:66" ht="13.15" customHeight="1" x14ac:dyDescent="0.25">
      <c r="BH569" s="12"/>
      <c r="BK569" s="12"/>
      <c r="BN569" s="12"/>
    </row>
    <row r="570" spans="60:66" ht="13.15" customHeight="1" x14ac:dyDescent="0.25">
      <c r="BH570" s="12"/>
      <c r="BK570" s="12"/>
      <c r="BN570" s="12"/>
    </row>
    <row r="571" spans="60:66" ht="13.15" customHeight="1" x14ac:dyDescent="0.25">
      <c r="BH571" s="12"/>
      <c r="BK571" s="12"/>
      <c r="BN571" s="12"/>
    </row>
    <row r="572" spans="60:66" ht="13.15" customHeight="1" x14ac:dyDescent="0.25">
      <c r="BH572" s="12"/>
      <c r="BK572" s="12"/>
      <c r="BN572" s="12"/>
    </row>
    <row r="573" spans="60:66" ht="13.15" customHeight="1" x14ac:dyDescent="0.25">
      <c r="BH573" s="12"/>
      <c r="BK573" s="12"/>
      <c r="BN573" s="12"/>
    </row>
    <row r="574" spans="60:66" ht="13.15" customHeight="1" x14ac:dyDescent="0.25">
      <c r="BH574" s="12"/>
      <c r="BK574" s="12"/>
      <c r="BN574" s="12"/>
    </row>
    <row r="575" spans="60:66" ht="13.15" customHeight="1" x14ac:dyDescent="0.25">
      <c r="BH575" s="12"/>
      <c r="BK575" s="12"/>
      <c r="BN575" s="12"/>
    </row>
    <row r="576" spans="60:66" ht="13.15" customHeight="1" x14ac:dyDescent="0.25">
      <c r="BH576" s="12"/>
      <c r="BK576" s="12"/>
      <c r="BN576" s="12"/>
    </row>
    <row r="577" spans="60:66" ht="13.15" customHeight="1" x14ac:dyDescent="0.25">
      <c r="BH577" s="12"/>
      <c r="BK577" s="12"/>
      <c r="BN577" s="12"/>
    </row>
    <row r="578" spans="60:66" ht="13.15" customHeight="1" x14ac:dyDescent="0.25">
      <c r="BH578" s="12"/>
      <c r="BK578" s="12"/>
      <c r="BN578" s="12"/>
    </row>
    <row r="579" spans="60:66" ht="13.15" customHeight="1" x14ac:dyDescent="0.25">
      <c r="BH579" s="12"/>
      <c r="BK579" s="12"/>
      <c r="BN579" s="12"/>
    </row>
    <row r="580" spans="60:66" ht="13.15" customHeight="1" x14ac:dyDescent="0.25">
      <c r="BH580" s="12"/>
      <c r="BK580" s="12"/>
      <c r="BN580" s="12"/>
    </row>
    <row r="581" spans="60:66" ht="13.15" customHeight="1" x14ac:dyDescent="0.25">
      <c r="BH581" s="12"/>
      <c r="BK581" s="12"/>
      <c r="BN581" s="12"/>
    </row>
    <row r="582" spans="60:66" ht="13.15" customHeight="1" x14ac:dyDescent="0.25">
      <c r="BH582" s="12"/>
      <c r="BK582" s="12"/>
      <c r="BN582" s="12"/>
    </row>
    <row r="583" spans="60:66" ht="13.15" customHeight="1" x14ac:dyDescent="0.25">
      <c r="BH583" s="12"/>
      <c r="BK583" s="12"/>
      <c r="BN583" s="12"/>
    </row>
    <row r="584" spans="60:66" ht="13.15" customHeight="1" x14ac:dyDescent="0.25">
      <c r="BH584" s="12"/>
      <c r="BK584" s="12"/>
      <c r="BN584" s="12"/>
    </row>
    <row r="585" spans="60:66" ht="13.15" customHeight="1" x14ac:dyDescent="0.25">
      <c r="BH585" s="12"/>
      <c r="BK585" s="12"/>
      <c r="BN585" s="12"/>
    </row>
    <row r="586" spans="60:66" ht="13.15" customHeight="1" x14ac:dyDescent="0.25">
      <c r="BH586" s="12"/>
      <c r="BK586" s="12"/>
      <c r="BN586" s="12"/>
    </row>
    <row r="587" spans="60:66" ht="13.15" customHeight="1" x14ac:dyDescent="0.25">
      <c r="BH587" s="12"/>
      <c r="BK587" s="12"/>
      <c r="BN587" s="12"/>
    </row>
    <row r="588" spans="60:66" ht="13.15" customHeight="1" x14ac:dyDescent="0.25">
      <c r="BH588" s="12"/>
      <c r="BK588" s="12"/>
      <c r="BN588" s="12"/>
    </row>
    <row r="589" spans="60:66" ht="13.15" customHeight="1" x14ac:dyDescent="0.25">
      <c r="BH589" s="12"/>
      <c r="BK589" s="12"/>
      <c r="BN589" s="12"/>
    </row>
    <row r="590" spans="60:66" ht="13.15" customHeight="1" x14ac:dyDescent="0.25">
      <c r="BH590" s="12"/>
      <c r="BK590" s="12"/>
      <c r="BN590" s="12"/>
    </row>
    <row r="591" spans="60:66" ht="13.15" customHeight="1" x14ac:dyDescent="0.25">
      <c r="BH591" s="12"/>
      <c r="BK591" s="12"/>
      <c r="BN591" s="12"/>
    </row>
    <row r="592" spans="60:66" ht="13.15" customHeight="1" x14ac:dyDescent="0.25">
      <c r="BH592" s="12"/>
      <c r="BK592" s="12"/>
      <c r="BN592" s="12"/>
    </row>
    <row r="593" spans="60:66" ht="13.15" customHeight="1" x14ac:dyDescent="0.25">
      <c r="BH593" s="12"/>
      <c r="BK593" s="12"/>
      <c r="BN593" s="12"/>
    </row>
    <row r="594" spans="60:66" ht="13.15" customHeight="1" x14ac:dyDescent="0.25">
      <c r="BH594" s="12"/>
      <c r="BK594" s="12"/>
      <c r="BN594" s="12"/>
    </row>
    <row r="595" spans="60:66" ht="13.15" customHeight="1" x14ac:dyDescent="0.25">
      <c r="BH595" s="12"/>
      <c r="BK595" s="12"/>
      <c r="BN595" s="12"/>
    </row>
    <row r="596" spans="60:66" ht="13.15" customHeight="1" x14ac:dyDescent="0.25">
      <c r="BH596" s="12"/>
      <c r="BK596" s="12"/>
      <c r="BN596" s="12"/>
    </row>
    <row r="597" spans="60:66" ht="13.15" customHeight="1" x14ac:dyDescent="0.25">
      <c r="BH597" s="12"/>
      <c r="BK597" s="12"/>
      <c r="BN597" s="12"/>
    </row>
    <row r="598" spans="60:66" ht="13.15" customHeight="1" x14ac:dyDescent="0.25">
      <c r="BH598" s="12"/>
      <c r="BK598" s="12"/>
      <c r="BN598" s="12"/>
    </row>
    <row r="599" spans="60:66" ht="13.15" customHeight="1" x14ac:dyDescent="0.25">
      <c r="BH599" s="12"/>
      <c r="BK599" s="12"/>
      <c r="BN599" s="12"/>
    </row>
    <row r="600" spans="60:66" ht="13.15" customHeight="1" x14ac:dyDescent="0.25">
      <c r="BH600" s="12"/>
      <c r="BK600" s="12"/>
      <c r="BN600" s="12"/>
    </row>
    <row r="601" spans="60:66" ht="13.15" customHeight="1" x14ac:dyDescent="0.25">
      <c r="BH601" s="12"/>
      <c r="BK601" s="12"/>
      <c r="BN601" s="12"/>
    </row>
    <row r="602" spans="60:66" ht="13.15" customHeight="1" x14ac:dyDescent="0.25">
      <c r="BH602" s="12"/>
      <c r="BK602" s="12"/>
      <c r="BN602" s="12"/>
    </row>
    <row r="603" spans="60:66" ht="13.15" customHeight="1" x14ac:dyDescent="0.25">
      <c r="BH603" s="12"/>
      <c r="BK603" s="12"/>
      <c r="BN603" s="12"/>
    </row>
    <row r="604" spans="60:66" ht="13.15" customHeight="1" x14ac:dyDescent="0.25">
      <c r="BH604" s="12"/>
      <c r="BK604" s="12"/>
      <c r="BN604" s="12"/>
    </row>
    <row r="605" spans="60:66" ht="13.15" customHeight="1" x14ac:dyDescent="0.25">
      <c r="BH605" s="12"/>
      <c r="BK605" s="12"/>
      <c r="BN605" s="12"/>
    </row>
    <row r="606" spans="60:66" ht="13.15" customHeight="1" x14ac:dyDescent="0.25">
      <c r="BH606" s="12"/>
      <c r="BK606" s="12"/>
      <c r="BN606" s="12"/>
    </row>
    <row r="607" spans="60:66" ht="13.15" customHeight="1" x14ac:dyDescent="0.25">
      <c r="BH607" s="12"/>
      <c r="BK607" s="12"/>
      <c r="BN607" s="12"/>
    </row>
    <row r="608" spans="60:66" ht="13.15" customHeight="1" x14ac:dyDescent="0.25">
      <c r="BH608" s="12"/>
      <c r="BK608" s="12"/>
      <c r="BN608" s="12"/>
    </row>
    <row r="609" spans="60:66" ht="13.15" customHeight="1" x14ac:dyDescent="0.25">
      <c r="BH609" s="12"/>
      <c r="BK609" s="12"/>
      <c r="BN609" s="12"/>
    </row>
    <row r="610" spans="60:66" ht="13.15" customHeight="1" x14ac:dyDescent="0.25">
      <c r="BH610" s="12"/>
      <c r="BK610" s="12"/>
      <c r="BN610" s="12"/>
    </row>
    <row r="611" spans="60:66" ht="13.15" customHeight="1" x14ac:dyDescent="0.25">
      <c r="BH611" s="12"/>
      <c r="BK611" s="12"/>
      <c r="BN611" s="12"/>
    </row>
    <row r="612" spans="60:66" ht="13.15" customHeight="1" x14ac:dyDescent="0.25">
      <c r="BH612" s="12"/>
      <c r="BK612" s="12"/>
      <c r="BN612" s="12"/>
    </row>
    <row r="613" spans="60:66" ht="13.15" customHeight="1" x14ac:dyDescent="0.25">
      <c r="BH613" s="12"/>
      <c r="BK613" s="12"/>
      <c r="BN613" s="12"/>
    </row>
    <row r="614" spans="60:66" ht="13.15" customHeight="1" x14ac:dyDescent="0.25">
      <c r="BH614" s="12"/>
      <c r="BK614" s="12"/>
      <c r="BN614" s="12"/>
    </row>
    <row r="615" spans="60:66" ht="13.15" customHeight="1" x14ac:dyDescent="0.25">
      <c r="BH615" s="12"/>
      <c r="BK615" s="12"/>
      <c r="BN615" s="12"/>
    </row>
    <row r="616" spans="60:66" ht="13.15" customHeight="1" x14ac:dyDescent="0.25">
      <c r="BH616" s="12"/>
      <c r="BK616" s="12"/>
      <c r="BN616" s="12"/>
    </row>
    <row r="617" spans="60:66" ht="13.15" customHeight="1" x14ac:dyDescent="0.25">
      <c r="BH617" s="12"/>
      <c r="BK617" s="12"/>
      <c r="BN617" s="12"/>
    </row>
    <row r="618" spans="60:66" ht="13.15" customHeight="1" x14ac:dyDescent="0.25">
      <c r="BH618" s="12"/>
      <c r="BK618" s="12"/>
      <c r="BN618" s="12"/>
    </row>
    <row r="619" spans="60:66" ht="13.15" customHeight="1" x14ac:dyDescent="0.25">
      <c r="BH619" s="12"/>
      <c r="BK619" s="12"/>
      <c r="BN619" s="12"/>
    </row>
    <row r="620" spans="60:66" ht="13.15" customHeight="1" x14ac:dyDescent="0.25">
      <c r="BH620" s="12"/>
      <c r="BK620" s="12"/>
      <c r="BN620" s="12"/>
    </row>
    <row r="621" spans="60:66" ht="13.15" customHeight="1" x14ac:dyDescent="0.25">
      <c r="BH621" s="12"/>
      <c r="BK621" s="12"/>
      <c r="BN621" s="12"/>
    </row>
    <row r="622" spans="60:66" ht="13.15" customHeight="1" x14ac:dyDescent="0.25">
      <c r="BH622" s="12"/>
      <c r="BK622" s="12"/>
      <c r="BN622" s="12"/>
    </row>
    <row r="623" spans="60:66" ht="13.15" customHeight="1" x14ac:dyDescent="0.25">
      <c r="BH623" s="12"/>
      <c r="BK623" s="12"/>
      <c r="BN623" s="12"/>
    </row>
    <row r="624" spans="60:66" ht="13.15" customHeight="1" x14ac:dyDescent="0.25">
      <c r="BH624" s="12"/>
      <c r="BK624" s="12"/>
      <c r="BN624" s="12"/>
    </row>
    <row r="625" spans="60:66" ht="13.15" customHeight="1" x14ac:dyDescent="0.25">
      <c r="BH625" s="12"/>
      <c r="BK625" s="12"/>
      <c r="BN625" s="12"/>
    </row>
    <row r="626" spans="60:66" ht="13.15" customHeight="1" x14ac:dyDescent="0.25">
      <c r="BH626" s="12"/>
      <c r="BK626" s="12"/>
      <c r="BN626" s="12"/>
    </row>
    <row r="627" spans="60:66" ht="13.15" customHeight="1" x14ac:dyDescent="0.25">
      <c r="BH627" s="12"/>
      <c r="BK627" s="12"/>
      <c r="BN627" s="12"/>
    </row>
    <row r="628" spans="60:66" ht="13.15" customHeight="1" x14ac:dyDescent="0.25">
      <c r="BH628" s="12"/>
      <c r="BK628" s="12"/>
      <c r="BN628" s="12"/>
    </row>
    <row r="629" spans="60:66" ht="13.15" customHeight="1" x14ac:dyDescent="0.25">
      <c r="BH629" s="12"/>
      <c r="BK629" s="12"/>
      <c r="BN629" s="12"/>
    </row>
    <row r="630" spans="60:66" ht="13.15" customHeight="1" x14ac:dyDescent="0.25">
      <c r="BH630" s="12"/>
      <c r="BK630" s="12"/>
      <c r="BN630" s="12"/>
    </row>
    <row r="631" spans="60:66" ht="13.15" customHeight="1" x14ac:dyDescent="0.25">
      <c r="BH631" s="12"/>
      <c r="BK631" s="12"/>
      <c r="BN631" s="12"/>
    </row>
    <row r="632" spans="60:66" ht="13.15" customHeight="1" x14ac:dyDescent="0.25">
      <c r="BH632" s="12"/>
      <c r="BK632" s="12"/>
      <c r="BN632" s="12"/>
    </row>
    <row r="633" spans="60:66" ht="13.15" customHeight="1" x14ac:dyDescent="0.25">
      <c r="BH633" s="12"/>
      <c r="BK633" s="12"/>
      <c r="BN633" s="12"/>
    </row>
    <row r="634" spans="60:66" ht="13.15" customHeight="1" x14ac:dyDescent="0.25">
      <c r="BH634" s="12"/>
      <c r="BK634" s="12"/>
      <c r="BN634" s="12"/>
    </row>
    <row r="635" spans="60:66" ht="13.15" customHeight="1" x14ac:dyDescent="0.25">
      <c r="BH635" s="12"/>
      <c r="BK635" s="12"/>
      <c r="BN635" s="12"/>
    </row>
    <row r="636" spans="60:66" ht="13.15" customHeight="1" x14ac:dyDescent="0.25">
      <c r="BH636" s="12"/>
      <c r="BK636" s="12"/>
      <c r="BN636" s="12"/>
    </row>
    <row r="637" spans="60:66" ht="13.15" customHeight="1" x14ac:dyDescent="0.25">
      <c r="BH637" s="12"/>
      <c r="BK637" s="12"/>
      <c r="BN637" s="12"/>
    </row>
    <row r="638" spans="60:66" ht="13.15" customHeight="1" x14ac:dyDescent="0.25">
      <c r="BH638" s="12"/>
      <c r="BK638" s="12"/>
      <c r="BN638" s="12"/>
    </row>
    <row r="639" spans="60:66" ht="13.15" customHeight="1" x14ac:dyDescent="0.25">
      <c r="BH639" s="12"/>
      <c r="BK639" s="12"/>
      <c r="BN639" s="12"/>
    </row>
    <row r="640" spans="60:66" ht="13.15" customHeight="1" x14ac:dyDescent="0.25">
      <c r="BH640" s="12"/>
      <c r="BK640" s="12"/>
      <c r="BN640" s="12"/>
    </row>
    <row r="641" spans="60:66" ht="13.15" customHeight="1" x14ac:dyDescent="0.25">
      <c r="BH641" s="12"/>
      <c r="BK641" s="12"/>
      <c r="BN641" s="12"/>
    </row>
    <row r="642" spans="60:66" ht="13.15" customHeight="1" x14ac:dyDescent="0.25">
      <c r="BH642" s="12"/>
      <c r="BK642" s="12"/>
      <c r="BN642" s="12"/>
    </row>
    <row r="643" spans="60:66" ht="13.15" customHeight="1" x14ac:dyDescent="0.25">
      <c r="BH643" s="12"/>
      <c r="BK643" s="12"/>
      <c r="BN643" s="12"/>
    </row>
    <row r="644" spans="60:66" ht="13.15" customHeight="1" x14ac:dyDescent="0.25">
      <c r="BH644" s="12"/>
      <c r="BK644" s="12"/>
      <c r="BN644" s="12"/>
    </row>
    <row r="645" spans="60:66" ht="13.15" customHeight="1" x14ac:dyDescent="0.25">
      <c r="BH645" s="12"/>
      <c r="BK645" s="12"/>
      <c r="BN645" s="12"/>
    </row>
    <row r="646" spans="60:66" ht="13.15" customHeight="1" x14ac:dyDescent="0.25">
      <c r="BH646" s="12"/>
      <c r="BK646" s="12"/>
      <c r="BN646" s="12"/>
    </row>
    <row r="647" spans="60:66" ht="13.15" customHeight="1" x14ac:dyDescent="0.25">
      <c r="BH647" s="12"/>
      <c r="BK647" s="12"/>
      <c r="BN647" s="12"/>
    </row>
    <row r="648" spans="60:66" ht="13.15" customHeight="1" x14ac:dyDescent="0.25">
      <c r="BH648" s="12"/>
      <c r="BK648" s="12"/>
      <c r="BN648" s="12"/>
    </row>
    <row r="649" spans="60:66" ht="13.15" customHeight="1" x14ac:dyDescent="0.25">
      <c r="BH649" s="12"/>
      <c r="BK649" s="12"/>
      <c r="BN649" s="12"/>
    </row>
    <row r="650" spans="60:66" ht="13.15" customHeight="1" x14ac:dyDescent="0.25">
      <c r="BH650" s="12"/>
      <c r="BK650" s="12"/>
      <c r="BN650" s="12"/>
    </row>
    <row r="651" spans="60:66" ht="13.15" customHeight="1" x14ac:dyDescent="0.25">
      <c r="BH651" s="12"/>
      <c r="BK651" s="12"/>
      <c r="BN651" s="12"/>
    </row>
    <row r="652" spans="60:66" ht="13.15" customHeight="1" x14ac:dyDescent="0.25">
      <c r="BH652" s="12"/>
      <c r="BK652" s="12"/>
      <c r="BN652" s="12"/>
    </row>
    <row r="653" spans="60:66" ht="13.15" customHeight="1" x14ac:dyDescent="0.25">
      <c r="BH653" s="12"/>
      <c r="BK653" s="12"/>
      <c r="BN653" s="12"/>
    </row>
    <row r="654" spans="60:66" ht="13.15" customHeight="1" x14ac:dyDescent="0.25">
      <c r="BH654" s="12"/>
      <c r="BK654" s="12"/>
      <c r="BN654" s="12"/>
    </row>
    <row r="655" spans="60:66" ht="13.15" customHeight="1" x14ac:dyDescent="0.25">
      <c r="BH655" s="12"/>
      <c r="BK655" s="12"/>
      <c r="BN655" s="12"/>
    </row>
    <row r="656" spans="60:66" ht="13.15" customHeight="1" x14ac:dyDescent="0.25">
      <c r="BH656" s="12"/>
      <c r="BK656" s="12"/>
      <c r="BN656" s="12"/>
    </row>
    <row r="657" spans="60:66" ht="13.15" customHeight="1" x14ac:dyDescent="0.25">
      <c r="BH657" s="12"/>
      <c r="BK657" s="12"/>
      <c r="BN657" s="12"/>
    </row>
    <row r="658" spans="60:66" ht="13.15" customHeight="1" x14ac:dyDescent="0.25">
      <c r="BH658" s="12"/>
      <c r="BK658" s="12"/>
      <c r="BN658" s="12"/>
    </row>
    <row r="659" spans="60:66" ht="13.15" customHeight="1" x14ac:dyDescent="0.25">
      <c r="BH659" s="12"/>
      <c r="BK659" s="12"/>
      <c r="BN659" s="12"/>
    </row>
    <row r="660" spans="60:66" ht="13.15" customHeight="1" x14ac:dyDescent="0.25">
      <c r="BH660" s="12"/>
      <c r="BK660" s="12"/>
      <c r="BN660" s="12"/>
    </row>
    <row r="661" spans="60:66" ht="13.15" customHeight="1" x14ac:dyDescent="0.25">
      <c r="BH661" s="12"/>
      <c r="BK661" s="12"/>
      <c r="BN661" s="12"/>
    </row>
    <row r="662" spans="60:66" ht="13.15" customHeight="1" x14ac:dyDescent="0.25">
      <c r="BH662" s="12"/>
      <c r="BK662" s="12"/>
      <c r="BN662" s="12"/>
    </row>
    <row r="663" spans="60:66" ht="13.15" customHeight="1" x14ac:dyDescent="0.25">
      <c r="BH663" s="12"/>
      <c r="BK663" s="12"/>
      <c r="BN663" s="12"/>
    </row>
    <row r="664" spans="60:66" ht="13.15" customHeight="1" x14ac:dyDescent="0.25">
      <c r="BH664" s="12"/>
      <c r="BK664" s="12"/>
      <c r="BN664" s="12"/>
    </row>
    <row r="665" spans="60:66" ht="13.15" customHeight="1" x14ac:dyDescent="0.25">
      <c r="BH665" s="12"/>
      <c r="BK665" s="12"/>
      <c r="BN665" s="12"/>
    </row>
    <row r="666" spans="60:66" ht="13.15" customHeight="1" x14ac:dyDescent="0.25">
      <c r="BH666" s="12"/>
      <c r="BK666" s="12"/>
      <c r="BN666" s="12"/>
    </row>
    <row r="667" spans="60:66" ht="13.15" customHeight="1" x14ac:dyDescent="0.25">
      <c r="BH667" s="12"/>
      <c r="BK667" s="12"/>
      <c r="BN667" s="12"/>
    </row>
    <row r="668" spans="60:66" ht="13.15" customHeight="1" x14ac:dyDescent="0.25">
      <c r="BH668" s="12"/>
      <c r="BK668" s="12"/>
      <c r="BN668" s="12"/>
    </row>
    <row r="669" spans="60:66" ht="13.15" customHeight="1" x14ac:dyDescent="0.25">
      <c r="BH669" s="12"/>
      <c r="BK669" s="12"/>
      <c r="BN669" s="12"/>
    </row>
    <row r="670" spans="60:66" ht="13.15" customHeight="1" x14ac:dyDescent="0.25">
      <c r="BH670" s="12"/>
      <c r="BK670" s="12"/>
      <c r="BN670" s="12"/>
    </row>
    <row r="671" spans="60:66" ht="13.15" customHeight="1" x14ac:dyDescent="0.25">
      <c r="BH671" s="12"/>
      <c r="BK671" s="12"/>
      <c r="BN671" s="12"/>
    </row>
    <row r="672" spans="60:66" ht="13.15" customHeight="1" x14ac:dyDescent="0.25">
      <c r="BH672" s="12"/>
      <c r="BK672" s="12"/>
      <c r="BN672" s="12"/>
    </row>
    <row r="673" spans="60:66" ht="13.15" customHeight="1" x14ac:dyDescent="0.25">
      <c r="BH673" s="12"/>
      <c r="BK673" s="12"/>
      <c r="BN673" s="12"/>
    </row>
    <row r="674" spans="60:66" ht="13.15" customHeight="1" x14ac:dyDescent="0.25">
      <c r="BH674" s="12"/>
      <c r="BK674" s="12"/>
      <c r="BN674" s="12"/>
    </row>
    <row r="675" spans="60:66" ht="13.15" customHeight="1" x14ac:dyDescent="0.25">
      <c r="BH675" s="12"/>
      <c r="BK675" s="12"/>
      <c r="BN675" s="12"/>
    </row>
    <row r="676" spans="60:66" ht="13.15" customHeight="1" x14ac:dyDescent="0.25">
      <c r="BH676" s="12"/>
      <c r="BK676" s="12"/>
      <c r="BN676" s="12"/>
    </row>
    <row r="677" spans="60:66" ht="13.15" customHeight="1" x14ac:dyDescent="0.25">
      <c r="BH677" s="12"/>
      <c r="BK677" s="12"/>
      <c r="BN677" s="12"/>
    </row>
    <row r="678" spans="60:66" ht="13.15" customHeight="1" x14ac:dyDescent="0.25">
      <c r="BH678" s="12"/>
      <c r="BK678" s="12"/>
      <c r="BN678" s="12"/>
    </row>
    <row r="679" spans="60:66" ht="13.15" customHeight="1" x14ac:dyDescent="0.25">
      <c r="BH679" s="12"/>
      <c r="BK679" s="12"/>
      <c r="BN679" s="12"/>
    </row>
    <row r="680" spans="60:66" ht="13.15" customHeight="1" x14ac:dyDescent="0.25">
      <c r="BH680" s="12"/>
      <c r="BK680" s="12"/>
      <c r="BN680" s="12"/>
    </row>
    <row r="681" spans="60:66" ht="13.15" customHeight="1" x14ac:dyDescent="0.25">
      <c r="BH681" s="12"/>
      <c r="BK681" s="12"/>
      <c r="BN681" s="12"/>
    </row>
    <row r="682" spans="60:66" ht="13.15" customHeight="1" x14ac:dyDescent="0.25">
      <c r="BH682" s="12"/>
      <c r="BK682" s="12"/>
      <c r="BN682" s="12"/>
    </row>
    <row r="683" spans="60:66" ht="13.15" customHeight="1" x14ac:dyDescent="0.25">
      <c r="BH683" s="12"/>
      <c r="BK683" s="12"/>
      <c r="BN683" s="12"/>
    </row>
    <row r="684" spans="60:66" ht="13.15" customHeight="1" x14ac:dyDescent="0.25">
      <c r="BH684" s="12"/>
      <c r="BK684" s="12"/>
      <c r="BN684" s="12"/>
    </row>
    <row r="685" spans="60:66" ht="13.15" customHeight="1" x14ac:dyDescent="0.25">
      <c r="BH685" s="12"/>
      <c r="BK685" s="12"/>
      <c r="BN685" s="12"/>
    </row>
    <row r="686" spans="60:66" ht="13.15" customHeight="1" x14ac:dyDescent="0.25">
      <c r="BH686" s="12"/>
      <c r="BK686" s="12"/>
      <c r="BN686" s="12"/>
    </row>
    <row r="687" spans="60:66" ht="13.15" customHeight="1" x14ac:dyDescent="0.25">
      <c r="BH687" s="12"/>
      <c r="BK687" s="12"/>
      <c r="BN687" s="12"/>
    </row>
    <row r="688" spans="60:66" ht="13.15" customHeight="1" x14ac:dyDescent="0.25">
      <c r="BH688" s="12"/>
      <c r="BK688" s="12"/>
      <c r="BN688" s="12"/>
    </row>
    <row r="689" spans="60:66" ht="13.15" customHeight="1" x14ac:dyDescent="0.25">
      <c r="BH689" s="12"/>
      <c r="BK689" s="12"/>
      <c r="BN689" s="12"/>
    </row>
    <row r="690" spans="60:66" ht="13.15" customHeight="1" x14ac:dyDescent="0.25">
      <c r="BH690" s="12"/>
      <c r="BK690" s="12"/>
      <c r="BN690" s="12"/>
    </row>
    <row r="691" spans="60:66" ht="13.15" customHeight="1" x14ac:dyDescent="0.25">
      <c r="BH691" s="12"/>
      <c r="BK691" s="12"/>
      <c r="BN691" s="12"/>
    </row>
    <row r="692" spans="60:66" ht="13.15" customHeight="1" x14ac:dyDescent="0.25">
      <c r="BH692" s="12"/>
      <c r="BK692" s="12"/>
      <c r="BN692" s="12"/>
    </row>
    <row r="693" spans="60:66" ht="13.15" customHeight="1" x14ac:dyDescent="0.25">
      <c r="BH693" s="12"/>
      <c r="BK693" s="12"/>
      <c r="BN693" s="12"/>
    </row>
    <row r="694" spans="60:66" ht="13.15" customHeight="1" x14ac:dyDescent="0.25">
      <c r="BH694" s="12"/>
      <c r="BK694" s="12"/>
      <c r="BN694" s="12"/>
    </row>
    <row r="695" spans="60:66" ht="13.15" customHeight="1" x14ac:dyDescent="0.25">
      <c r="BH695" s="12"/>
      <c r="BK695" s="12"/>
      <c r="BN695" s="12"/>
    </row>
    <row r="696" spans="60:66" ht="13.15" customHeight="1" x14ac:dyDescent="0.25">
      <c r="BH696" s="12"/>
      <c r="BK696" s="12"/>
      <c r="BN696" s="12"/>
    </row>
    <row r="697" spans="60:66" ht="13.15" customHeight="1" x14ac:dyDescent="0.25">
      <c r="BH697" s="12"/>
      <c r="BK697" s="12"/>
      <c r="BN697" s="12"/>
    </row>
    <row r="698" spans="60:66" ht="13.15" customHeight="1" x14ac:dyDescent="0.25">
      <c r="BH698" s="12"/>
      <c r="BK698" s="12"/>
      <c r="BN698" s="12"/>
    </row>
    <row r="699" spans="60:66" ht="13.15" customHeight="1" x14ac:dyDescent="0.25">
      <c r="BH699" s="12"/>
      <c r="BK699" s="12"/>
      <c r="BN699" s="12"/>
    </row>
    <row r="700" spans="60:66" ht="13.15" customHeight="1" x14ac:dyDescent="0.25">
      <c r="BH700" s="12"/>
      <c r="BK700" s="12"/>
      <c r="BN700" s="12"/>
    </row>
    <row r="701" spans="60:66" ht="13.15" customHeight="1" x14ac:dyDescent="0.25">
      <c r="BH701" s="12"/>
      <c r="BK701" s="12"/>
      <c r="BN701" s="12"/>
    </row>
    <row r="702" spans="60:66" ht="13.15" customHeight="1" x14ac:dyDescent="0.25">
      <c r="BH702" s="12"/>
      <c r="BK702" s="12"/>
      <c r="BN702" s="12"/>
    </row>
    <row r="703" spans="60:66" ht="13.15" customHeight="1" x14ac:dyDescent="0.25">
      <c r="BH703" s="12"/>
      <c r="BK703" s="12"/>
      <c r="BN703" s="12"/>
    </row>
    <row r="704" spans="60:66" ht="13.15" customHeight="1" x14ac:dyDescent="0.25">
      <c r="BH704" s="12"/>
      <c r="BK704" s="12"/>
      <c r="BN704" s="12"/>
    </row>
    <row r="705" spans="60:66" ht="13.15" customHeight="1" x14ac:dyDescent="0.25">
      <c r="BH705" s="12"/>
      <c r="BK705" s="12"/>
      <c r="BN705" s="12"/>
    </row>
    <row r="706" spans="60:66" ht="13.15" customHeight="1" x14ac:dyDescent="0.25">
      <c r="BH706" s="12"/>
      <c r="BK706" s="12"/>
      <c r="BN706" s="12"/>
    </row>
    <row r="707" spans="60:66" ht="13.15" customHeight="1" x14ac:dyDescent="0.25">
      <c r="BH707" s="12"/>
      <c r="BK707" s="12"/>
      <c r="BN707" s="12"/>
    </row>
    <row r="708" spans="60:66" ht="13.15" customHeight="1" x14ac:dyDescent="0.25">
      <c r="BH708" s="12"/>
      <c r="BK708" s="12"/>
      <c r="BN708" s="12"/>
    </row>
    <row r="709" spans="60:66" ht="13.15" customHeight="1" x14ac:dyDescent="0.25">
      <c r="BH709" s="12"/>
      <c r="BK709" s="12"/>
      <c r="BN709" s="12"/>
    </row>
    <row r="710" spans="60:66" ht="13.15" customHeight="1" x14ac:dyDescent="0.25">
      <c r="BH710" s="12"/>
      <c r="BK710" s="12"/>
      <c r="BN710" s="12"/>
    </row>
    <row r="711" spans="60:66" ht="13.15" customHeight="1" x14ac:dyDescent="0.25">
      <c r="BH711" s="12"/>
      <c r="BK711" s="12"/>
      <c r="BN711" s="12"/>
    </row>
    <row r="712" spans="60:66" ht="13.15" customHeight="1" x14ac:dyDescent="0.25">
      <c r="BH712" s="12"/>
      <c r="BK712" s="12"/>
      <c r="BN712" s="12"/>
    </row>
    <row r="713" spans="60:66" ht="13.15" customHeight="1" x14ac:dyDescent="0.25">
      <c r="BH713" s="12"/>
      <c r="BK713" s="12"/>
      <c r="BN713" s="12"/>
    </row>
    <row r="714" spans="60:66" ht="13.15" customHeight="1" x14ac:dyDescent="0.25">
      <c r="BH714" s="12"/>
      <c r="BK714" s="12"/>
      <c r="BN714" s="12"/>
    </row>
    <row r="715" spans="60:66" ht="13.15" customHeight="1" x14ac:dyDescent="0.25">
      <c r="BH715" s="12"/>
      <c r="BK715" s="12"/>
      <c r="BN715" s="12"/>
    </row>
    <row r="716" spans="60:66" ht="13.15" customHeight="1" x14ac:dyDescent="0.25">
      <c r="BH716" s="12"/>
      <c r="BK716" s="12"/>
      <c r="BN716" s="12"/>
    </row>
    <row r="717" spans="60:66" ht="13.15" customHeight="1" x14ac:dyDescent="0.25">
      <c r="BH717" s="12"/>
      <c r="BK717" s="12"/>
      <c r="BN717" s="12"/>
    </row>
    <row r="718" spans="60:66" ht="13.15" customHeight="1" x14ac:dyDescent="0.25">
      <c r="BH718" s="12"/>
      <c r="BK718" s="12"/>
      <c r="BN718" s="12"/>
    </row>
    <row r="719" spans="60:66" ht="13.15" customHeight="1" x14ac:dyDescent="0.25">
      <c r="BH719" s="12"/>
      <c r="BK719" s="12"/>
      <c r="BN719" s="12"/>
    </row>
    <row r="720" spans="60:66" ht="13.15" customHeight="1" x14ac:dyDescent="0.25">
      <c r="BH720" s="12"/>
      <c r="BK720" s="12"/>
      <c r="BN720" s="12"/>
    </row>
    <row r="721" spans="60:66" ht="13.15" customHeight="1" x14ac:dyDescent="0.25">
      <c r="BH721" s="12"/>
      <c r="BK721" s="12"/>
      <c r="BN721" s="12"/>
    </row>
    <row r="722" spans="60:66" ht="13.15" customHeight="1" x14ac:dyDescent="0.25">
      <c r="BH722" s="12"/>
      <c r="BK722" s="12"/>
      <c r="BN722" s="12"/>
    </row>
    <row r="723" spans="60:66" ht="13.15" customHeight="1" x14ac:dyDescent="0.25">
      <c r="BH723" s="12"/>
      <c r="BK723" s="12"/>
      <c r="BN723" s="12"/>
    </row>
    <row r="724" spans="60:66" ht="13.15" customHeight="1" x14ac:dyDescent="0.25">
      <c r="BH724" s="12"/>
      <c r="BK724" s="12"/>
      <c r="BN724" s="12"/>
    </row>
    <row r="725" spans="60:66" ht="13.15" customHeight="1" x14ac:dyDescent="0.25">
      <c r="BH725" s="12"/>
      <c r="BK725" s="12"/>
      <c r="BN725" s="12"/>
    </row>
    <row r="726" spans="60:66" ht="13.15" customHeight="1" x14ac:dyDescent="0.25">
      <c r="BH726" s="12"/>
      <c r="BK726" s="12"/>
      <c r="BN726" s="12"/>
    </row>
    <row r="727" spans="60:66" ht="13.15" customHeight="1" x14ac:dyDescent="0.25">
      <c r="BH727" s="12"/>
      <c r="BK727" s="12"/>
      <c r="BN727" s="12"/>
    </row>
    <row r="728" spans="60:66" ht="13.15" customHeight="1" x14ac:dyDescent="0.25">
      <c r="BH728" s="12"/>
      <c r="BK728" s="12"/>
      <c r="BN728" s="12"/>
    </row>
    <row r="729" spans="60:66" ht="13.15" customHeight="1" x14ac:dyDescent="0.25">
      <c r="BH729" s="12"/>
      <c r="BK729" s="12"/>
      <c r="BN729" s="12"/>
    </row>
    <row r="730" spans="60:66" ht="13.15" customHeight="1" x14ac:dyDescent="0.25">
      <c r="BH730" s="12"/>
      <c r="BK730" s="12"/>
      <c r="BN730" s="12"/>
    </row>
    <row r="731" spans="60:66" ht="13.15" customHeight="1" x14ac:dyDescent="0.25">
      <c r="BH731" s="12"/>
      <c r="BK731" s="12"/>
      <c r="BN731" s="12"/>
    </row>
    <row r="732" spans="60:66" ht="13.15" customHeight="1" x14ac:dyDescent="0.25">
      <c r="BH732" s="12"/>
      <c r="BK732" s="12"/>
      <c r="BN732" s="12"/>
    </row>
    <row r="733" spans="60:66" ht="13.15" customHeight="1" x14ac:dyDescent="0.25">
      <c r="BH733" s="12"/>
      <c r="BK733" s="12"/>
      <c r="BN733" s="12"/>
    </row>
    <row r="734" spans="60:66" ht="13.15" customHeight="1" x14ac:dyDescent="0.25">
      <c r="BH734" s="12"/>
      <c r="BK734" s="12"/>
      <c r="BN734" s="12"/>
    </row>
    <row r="735" spans="60:66" ht="13.15" customHeight="1" x14ac:dyDescent="0.25">
      <c r="BH735" s="12"/>
      <c r="BK735" s="12"/>
      <c r="BN735" s="12"/>
    </row>
    <row r="736" spans="60:66" ht="13.15" customHeight="1" x14ac:dyDescent="0.25">
      <c r="BH736" s="12"/>
      <c r="BK736" s="12"/>
      <c r="BN736" s="12"/>
    </row>
    <row r="737" spans="60:66" ht="13.15" customHeight="1" x14ac:dyDescent="0.25">
      <c r="BH737" s="12"/>
      <c r="BK737" s="12"/>
      <c r="BN737" s="12"/>
    </row>
    <row r="738" spans="60:66" ht="13.15" customHeight="1" x14ac:dyDescent="0.25">
      <c r="BH738" s="12"/>
      <c r="BK738" s="12"/>
      <c r="BN738" s="12"/>
    </row>
    <row r="739" spans="60:66" ht="13.15" customHeight="1" x14ac:dyDescent="0.25">
      <c r="BH739" s="12"/>
      <c r="BK739" s="12"/>
      <c r="BN739" s="12"/>
    </row>
    <row r="740" spans="60:66" ht="13.15" customHeight="1" x14ac:dyDescent="0.25">
      <c r="BH740" s="12"/>
      <c r="BK740" s="12"/>
      <c r="BN740" s="12"/>
    </row>
    <row r="741" spans="60:66" ht="13.15" customHeight="1" x14ac:dyDescent="0.25">
      <c r="BH741" s="12"/>
      <c r="BK741" s="12"/>
      <c r="BN741" s="12"/>
    </row>
    <row r="742" spans="60:66" ht="13.15" customHeight="1" x14ac:dyDescent="0.25">
      <c r="BH742" s="12"/>
      <c r="BK742" s="12"/>
      <c r="BN742" s="12"/>
    </row>
    <row r="743" spans="60:66" ht="13.15" customHeight="1" x14ac:dyDescent="0.25">
      <c r="BH743" s="12"/>
      <c r="BK743" s="12"/>
      <c r="BN743" s="12"/>
    </row>
    <row r="744" spans="60:66" ht="13.15" customHeight="1" x14ac:dyDescent="0.25">
      <c r="BH744" s="12"/>
      <c r="BK744" s="12"/>
      <c r="BN744" s="12"/>
    </row>
    <row r="745" spans="60:66" ht="13.15" customHeight="1" x14ac:dyDescent="0.25">
      <c r="BH745" s="12"/>
      <c r="BK745" s="12"/>
      <c r="BN745" s="12"/>
    </row>
    <row r="746" spans="60:66" ht="13.15" customHeight="1" x14ac:dyDescent="0.25">
      <c r="BH746" s="12"/>
      <c r="BK746" s="12"/>
      <c r="BN746" s="12"/>
    </row>
    <row r="747" spans="60:66" ht="13.15" customHeight="1" x14ac:dyDescent="0.25">
      <c r="BH747" s="12"/>
      <c r="BK747" s="12"/>
      <c r="BN747" s="12"/>
    </row>
    <row r="748" spans="60:66" ht="13.15" customHeight="1" x14ac:dyDescent="0.25">
      <c r="BH748" s="12"/>
      <c r="BK748" s="12"/>
      <c r="BN748" s="12"/>
    </row>
    <row r="749" spans="60:66" ht="13.15" customHeight="1" x14ac:dyDescent="0.25">
      <c r="BH749" s="12"/>
      <c r="BK749" s="12"/>
      <c r="BN749" s="12"/>
    </row>
    <row r="750" spans="60:66" ht="13.15" customHeight="1" x14ac:dyDescent="0.25">
      <c r="BH750" s="12"/>
      <c r="BK750" s="12"/>
      <c r="BN750" s="12"/>
    </row>
    <row r="751" spans="60:66" ht="13.15" customHeight="1" x14ac:dyDescent="0.25">
      <c r="BH751" s="12"/>
      <c r="BK751" s="12"/>
      <c r="BN751" s="12"/>
    </row>
    <row r="752" spans="60:66" ht="13.15" customHeight="1" x14ac:dyDescent="0.25">
      <c r="BH752" s="12"/>
      <c r="BK752" s="12"/>
      <c r="BN752" s="12"/>
    </row>
    <row r="753" spans="60:66" ht="13.15" customHeight="1" x14ac:dyDescent="0.25">
      <c r="BH753" s="12"/>
      <c r="BK753" s="12"/>
      <c r="BN753" s="12"/>
    </row>
    <row r="754" spans="60:66" ht="13.15" customHeight="1" x14ac:dyDescent="0.25">
      <c r="BH754" s="12"/>
      <c r="BK754" s="12"/>
      <c r="BN754" s="12"/>
    </row>
    <row r="755" spans="60:66" ht="13.15" customHeight="1" x14ac:dyDescent="0.25">
      <c r="BH755" s="12"/>
      <c r="BK755" s="12"/>
      <c r="BN755" s="12"/>
    </row>
    <row r="756" spans="60:66" ht="13.15" customHeight="1" x14ac:dyDescent="0.25">
      <c r="BH756" s="12"/>
      <c r="BK756" s="12"/>
      <c r="BN756" s="12"/>
    </row>
    <row r="757" spans="60:66" ht="13.15" customHeight="1" x14ac:dyDescent="0.25">
      <c r="BH757" s="12"/>
      <c r="BK757" s="12"/>
      <c r="BN757" s="12"/>
    </row>
    <row r="758" spans="60:66" ht="13.15" customHeight="1" x14ac:dyDescent="0.25">
      <c r="BH758" s="12"/>
      <c r="BK758" s="12"/>
      <c r="BN758" s="12"/>
    </row>
    <row r="759" spans="60:66" ht="13.15" customHeight="1" x14ac:dyDescent="0.25">
      <c r="BH759" s="12"/>
      <c r="BK759" s="12"/>
      <c r="BN759" s="12"/>
    </row>
    <row r="760" spans="60:66" ht="13.15" customHeight="1" x14ac:dyDescent="0.25">
      <c r="BH760" s="12"/>
      <c r="BK760" s="12"/>
      <c r="BN760" s="12"/>
    </row>
    <row r="761" spans="60:66" ht="13.15" customHeight="1" x14ac:dyDescent="0.25">
      <c r="BH761" s="12"/>
      <c r="BK761" s="12"/>
      <c r="BN761" s="12"/>
    </row>
    <row r="762" spans="60:66" ht="13.15" customHeight="1" x14ac:dyDescent="0.25">
      <c r="BH762" s="12"/>
      <c r="BK762" s="12"/>
      <c r="BN762" s="12"/>
    </row>
    <row r="763" spans="60:66" ht="13.15" customHeight="1" x14ac:dyDescent="0.25">
      <c r="BH763" s="12"/>
      <c r="BK763" s="12"/>
      <c r="BN763" s="12"/>
    </row>
    <row r="764" spans="60:66" ht="13.15" customHeight="1" x14ac:dyDescent="0.25">
      <c r="BH764" s="12"/>
      <c r="BK764" s="12"/>
      <c r="BN764" s="12"/>
    </row>
    <row r="765" spans="60:66" ht="13.15" customHeight="1" x14ac:dyDescent="0.25">
      <c r="BH765" s="12"/>
      <c r="BK765" s="12"/>
      <c r="BN765" s="12"/>
    </row>
    <row r="766" spans="60:66" ht="13.15" customHeight="1" x14ac:dyDescent="0.25">
      <c r="BH766" s="12"/>
      <c r="BK766" s="12"/>
      <c r="BN766" s="12"/>
    </row>
    <row r="767" spans="60:66" ht="13.15" customHeight="1" x14ac:dyDescent="0.25">
      <c r="BH767" s="12"/>
      <c r="BK767" s="12"/>
      <c r="BN767" s="12"/>
    </row>
    <row r="768" spans="60:66" ht="13.15" customHeight="1" x14ac:dyDescent="0.25">
      <c r="BH768" s="12"/>
      <c r="BK768" s="12"/>
      <c r="BN768" s="12"/>
    </row>
    <row r="769" spans="60:66" ht="13.15" customHeight="1" x14ac:dyDescent="0.25">
      <c r="BH769" s="12"/>
      <c r="BK769" s="12"/>
      <c r="BN769" s="12"/>
    </row>
    <row r="770" spans="60:66" ht="13.15" customHeight="1" x14ac:dyDescent="0.25">
      <c r="BH770" s="12"/>
      <c r="BK770" s="12"/>
      <c r="BN770" s="12"/>
    </row>
    <row r="771" spans="60:66" ht="13.15" customHeight="1" x14ac:dyDescent="0.25">
      <c r="BH771" s="12"/>
      <c r="BK771" s="12"/>
      <c r="BN771" s="12"/>
    </row>
    <row r="772" spans="60:66" ht="13.15" customHeight="1" x14ac:dyDescent="0.25">
      <c r="BH772" s="12"/>
      <c r="BK772" s="12"/>
      <c r="BN772" s="12"/>
    </row>
    <row r="773" spans="60:66" ht="13.15" customHeight="1" x14ac:dyDescent="0.25">
      <c r="BH773" s="12"/>
      <c r="BK773" s="12"/>
      <c r="BN773" s="12"/>
    </row>
    <row r="774" spans="60:66" ht="13.15" customHeight="1" x14ac:dyDescent="0.25">
      <c r="BH774" s="12"/>
      <c r="BK774" s="12"/>
      <c r="BN774" s="12"/>
    </row>
    <row r="775" spans="60:66" ht="13.15" customHeight="1" x14ac:dyDescent="0.25">
      <c r="BH775" s="12"/>
      <c r="BK775" s="12"/>
      <c r="BN775" s="12"/>
    </row>
    <row r="776" spans="60:66" ht="13.15" customHeight="1" x14ac:dyDescent="0.25">
      <c r="BH776" s="12"/>
      <c r="BK776" s="12"/>
      <c r="BN776" s="12"/>
    </row>
    <row r="777" spans="60:66" ht="13.15" customHeight="1" x14ac:dyDescent="0.25">
      <c r="BH777" s="12"/>
      <c r="BK777" s="12"/>
      <c r="BN777" s="12"/>
    </row>
    <row r="778" spans="60:66" ht="13.15" customHeight="1" x14ac:dyDescent="0.25">
      <c r="BH778" s="12"/>
      <c r="BK778" s="12"/>
      <c r="BN778" s="12"/>
    </row>
    <row r="779" spans="60:66" ht="13.15" customHeight="1" x14ac:dyDescent="0.25">
      <c r="BH779" s="12"/>
      <c r="BK779" s="12"/>
      <c r="BN779" s="12"/>
    </row>
    <row r="780" spans="60:66" ht="13.15" customHeight="1" x14ac:dyDescent="0.25">
      <c r="BH780" s="12"/>
      <c r="BK780" s="12"/>
      <c r="BN780" s="12"/>
    </row>
    <row r="781" spans="60:66" ht="13.15" customHeight="1" x14ac:dyDescent="0.25">
      <c r="BH781" s="12"/>
      <c r="BK781" s="12"/>
      <c r="BN781" s="12"/>
    </row>
    <row r="782" spans="60:66" ht="13.15" customHeight="1" x14ac:dyDescent="0.25">
      <c r="BH782" s="12"/>
      <c r="BK782" s="12"/>
      <c r="BN782" s="12"/>
    </row>
    <row r="783" spans="60:66" ht="13.15" customHeight="1" x14ac:dyDescent="0.25">
      <c r="BH783" s="12"/>
      <c r="BK783" s="12"/>
      <c r="BN783" s="12"/>
    </row>
    <row r="784" spans="60:66" ht="13.15" customHeight="1" x14ac:dyDescent="0.25">
      <c r="BH784" s="12"/>
      <c r="BK784" s="12"/>
      <c r="BN784" s="12"/>
    </row>
    <row r="785" spans="60:66" ht="13.15" customHeight="1" x14ac:dyDescent="0.25">
      <c r="BH785" s="12"/>
      <c r="BK785" s="12"/>
      <c r="BN785" s="12"/>
    </row>
    <row r="786" spans="60:66" ht="13.15" customHeight="1" x14ac:dyDescent="0.25">
      <c r="BH786" s="12"/>
      <c r="BK786" s="12"/>
      <c r="BN786" s="12"/>
    </row>
    <row r="787" spans="60:66" ht="13.15" customHeight="1" x14ac:dyDescent="0.25">
      <c r="BH787" s="12"/>
      <c r="BK787" s="12"/>
      <c r="BN787" s="12"/>
    </row>
    <row r="788" spans="60:66" ht="13.15" customHeight="1" x14ac:dyDescent="0.25">
      <c r="BH788" s="12"/>
      <c r="BK788" s="12"/>
      <c r="BN788" s="12"/>
    </row>
    <row r="789" spans="60:66" ht="13.15" customHeight="1" x14ac:dyDescent="0.25">
      <c r="BH789" s="12"/>
      <c r="BK789" s="12"/>
      <c r="BN789" s="12"/>
    </row>
    <row r="790" spans="60:66" ht="13.15" customHeight="1" x14ac:dyDescent="0.25">
      <c r="BH790" s="12"/>
      <c r="BK790" s="12"/>
      <c r="BN790" s="12"/>
    </row>
    <row r="791" spans="60:66" ht="13.15" customHeight="1" x14ac:dyDescent="0.25">
      <c r="BH791" s="12"/>
      <c r="BK791" s="12"/>
      <c r="BN791" s="12"/>
    </row>
    <row r="792" spans="60:66" ht="13.15" customHeight="1" x14ac:dyDescent="0.25">
      <c r="BH792" s="12"/>
      <c r="BK792" s="12"/>
      <c r="BN792" s="12"/>
    </row>
    <row r="793" spans="60:66" ht="13.15" customHeight="1" x14ac:dyDescent="0.25">
      <c r="BH793" s="12"/>
      <c r="BK793" s="12"/>
      <c r="BN793" s="12"/>
    </row>
    <row r="794" spans="60:66" ht="13.15" customHeight="1" x14ac:dyDescent="0.25">
      <c r="BH794" s="12"/>
      <c r="BK794" s="12"/>
      <c r="BN794" s="12"/>
    </row>
    <row r="795" spans="60:66" ht="13.15" customHeight="1" x14ac:dyDescent="0.25">
      <c r="BH795" s="12"/>
      <c r="BK795" s="12"/>
      <c r="BN795" s="12"/>
    </row>
    <row r="796" spans="60:66" ht="13.15" customHeight="1" x14ac:dyDescent="0.25">
      <c r="BH796" s="12"/>
      <c r="BK796" s="12"/>
      <c r="BN796" s="12"/>
    </row>
    <row r="797" spans="60:66" ht="13.15" customHeight="1" x14ac:dyDescent="0.25">
      <c r="BH797" s="12"/>
      <c r="BK797" s="12"/>
      <c r="BN797" s="12"/>
    </row>
    <row r="798" spans="60:66" ht="13.15" customHeight="1" x14ac:dyDescent="0.25">
      <c r="BH798" s="12"/>
      <c r="BK798" s="12"/>
      <c r="BN798" s="12"/>
    </row>
    <row r="799" spans="60:66" ht="13.15" customHeight="1" x14ac:dyDescent="0.25">
      <c r="BH799" s="12"/>
      <c r="BK799" s="12"/>
      <c r="BN799" s="12"/>
    </row>
    <row r="800" spans="60:66" ht="13.15" customHeight="1" x14ac:dyDescent="0.25">
      <c r="BH800" s="12"/>
      <c r="BK800" s="12"/>
      <c r="BN800" s="12"/>
    </row>
    <row r="801" spans="60:66" ht="13.15" customHeight="1" x14ac:dyDescent="0.25">
      <c r="BH801" s="12"/>
      <c r="BK801" s="12"/>
      <c r="BN801" s="12"/>
    </row>
    <row r="802" spans="60:66" ht="13.15" customHeight="1" x14ac:dyDescent="0.25">
      <c r="BH802" s="12"/>
      <c r="BK802" s="12"/>
      <c r="BN802" s="12"/>
    </row>
    <row r="803" spans="60:66" ht="13.15" customHeight="1" x14ac:dyDescent="0.25">
      <c r="BH803" s="12"/>
      <c r="BK803" s="12"/>
      <c r="BN803" s="12"/>
    </row>
    <row r="804" spans="60:66" ht="13.15" customHeight="1" x14ac:dyDescent="0.25">
      <c r="BH804" s="12"/>
      <c r="BK804" s="12"/>
      <c r="BN804" s="12"/>
    </row>
    <row r="805" spans="60:66" ht="13.15" customHeight="1" x14ac:dyDescent="0.25">
      <c r="BH805" s="12"/>
      <c r="BK805" s="12"/>
      <c r="BN805" s="12"/>
    </row>
    <row r="806" spans="60:66" ht="13.15" customHeight="1" x14ac:dyDescent="0.25">
      <c r="BH806" s="12"/>
      <c r="BK806" s="12"/>
      <c r="BN806" s="12"/>
    </row>
    <row r="807" spans="60:66" ht="13.15" customHeight="1" x14ac:dyDescent="0.25">
      <c r="BH807" s="12"/>
      <c r="BK807" s="12"/>
      <c r="BN807" s="12"/>
    </row>
    <row r="808" spans="60:66" ht="13.15" customHeight="1" x14ac:dyDescent="0.25">
      <c r="BH808" s="12"/>
      <c r="BK808" s="12"/>
      <c r="BN808" s="12"/>
    </row>
    <row r="809" spans="60:66" ht="13.15" customHeight="1" x14ac:dyDescent="0.25">
      <c r="BH809" s="12"/>
      <c r="BK809" s="12"/>
      <c r="BN809" s="12"/>
    </row>
    <row r="810" spans="60:66" ht="13.15" customHeight="1" x14ac:dyDescent="0.25">
      <c r="BH810" s="12"/>
      <c r="BK810" s="12"/>
      <c r="BN810" s="12"/>
    </row>
    <row r="811" spans="60:66" ht="13.15" customHeight="1" x14ac:dyDescent="0.25">
      <c r="BH811" s="12"/>
      <c r="BK811" s="12"/>
      <c r="BN811" s="12"/>
    </row>
    <row r="812" spans="60:66" ht="13.15" customHeight="1" x14ac:dyDescent="0.25">
      <c r="BH812" s="12"/>
      <c r="BK812" s="12"/>
      <c r="BN812" s="12"/>
    </row>
    <row r="813" spans="60:66" ht="13.15" customHeight="1" x14ac:dyDescent="0.25">
      <c r="BH813" s="12"/>
      <c r="BK813" s="12"/>
      <c r="BN813" s="12"/>
    </row>
    <row r="814" spans="60:66" ht="13.15" customHeight="1" x14ac:dyDescent="0.25">
      <c r="BH814" s="12"/>
      <c r="BK814" s="12"/>
      <c r="BN814" s="12"/>
    </row>
    <row r="815" spans="60:66" ht="13.15" customHeight="1" x14ac:dyDescent="0.25">
      <c r="BH815" s="12"/>
      <c r="BK815" s="12"/>
      <c r="BN815" s="12"/>
    </row>
    <row r="816" spans="60:66" ht="13.15" customHeight="1" x14ac:dyDescent="0.25">
      <c r="BH816" s="12"/>
      <c r="BK816" s="12"/>
      <c r="BN816" s="12"/>
    </row>
    <row r="817" spans="60:66" ht="13.15" customHeight="1" x14ac:dyDescent="0.25">
      <c r="BH817" s="12"/>
      <c r="BK817" s="12"/>
      <c r="BN817" s="12"/>
    </row>
    <row r="818" spans="60:66" ht="13.15" customHeight="1" x14ac:dyDescent="0.25">
      <c r="BH818" s="12"/>
      <c r="BK818" s="12"/>
      <c r="BN818" s="12"/>
    </row>
    <row r="819" spans="60:66" ht="13.15" customHeight="1" x14ac:dyDescent="0.25">
      <c r="BH819" s="12"/>
      <c r="BK819" s="12"/>
      <c r="BN819" s="12"/>
    </row>
    <row r="820" spans="60:66" ht="13.15" customHeight="1" x14ac:dyDescent="0.25">
      <c r="BH820" s="12"/>
      <c r="BK820" s="12"/>
      <c r="BN820" s="12"/>
    </row>
    <row r="821" spans="60:66" ht="13.15" customHeight="1" x14ac:dyDescent="0.25">
      <c r="BH821" s="12"/>
      <c r="BK821" s="12"/>
      <c r="BN821" s="12"/>
    </row>
    <row r="822" spans="60:66" ht="13.15" customHeight="1" x14ac:dyDescent="0.25">
      <c r="BH822" s="12"/>
      <c r="BK822" s="12"/>
      <c r="BN822" s="12"/>
    </row>
    <row r="823" spans="60:66" ht="13.15" customHeight="1" x14ac:dyDescent="0.25">
      <c r="BH823" s="12"/>
      <c r="BK823" s="12"/>
      <c r="BN823" s="12"/>
    </row>
    <row r="824" spans="60:66" ht="13.15" customHeight="1" x14ac:dyDescent="0.25">
      <c r="BH824" s="12"/>
      <c r="BK824" s="12"/>
      <c r="BN824" s="12"/>
    </row>
    <row r="825" spans="60:66" ht="13.15" customHeight="1" x14ac:dyDescent="0.25">
      <c r="BH825" s="12"/>
      <c r="BK825" s="12"/>
      <c r="BN825" s="12"/>
    </row>
    <row r="826" spans="60:66" ht="13.15" customHeight="1" x14ac:dyDescent="0.25">
      <c r="BH826" s="12"/>
      <c r="BK826" s="12"/>
      <c r="BN826" s="12"/>
    </row>
    <row r="827" spans="60:66" ht="13.15" customHeight="1" x14ac:dyDescent="0.25">
      <c r="BH827" s="12"/>
      <c r="BK827" s="12"/>
      <c r="BN827" s="12"/>
    </row>
    <row r="828" spans="60:66" ht="13.15" customHeight="1" x14ac:dyDescent="0.25">
      <c r="BH828" s="12"/>
      <c r="BK828" s="12"/>
      <c r="BN828" s="12"/>
    </row>
    <row r="829" spans="60:66" ht="13.15" customHeight="1" x14ac:dyDescent="0.25">
      <c r="BH829" s="12"/>
      <c r="BK829" s="12"/>
      <c r="BN829" s="12"/>
    </row>
    <row r="830" spans="60:66" ht="13.15" customHeight="1" x14ac:dyDescent="0.25">
      <c r="BH830" s="12"/>
      <c r="BK830" s="12"/>
      <c r="BN830" s="12"/>
    </row>
    <row r="831" spans="60:66" ht="13.15" customHeight="1" x14ac:dyDescent="0.25">
      <c r="BH831" s="12"/>
      <c r="BK831" s="12"/>
      <c r="BN831" s="12"/>
    </row>
    <row r="832" spans="60:66" ht="13.15" customHeight="1" x14ac:dyDescent="0.25">
      <c r="BH832" s="12"/>
      <c r="BK832" s="12"/>
      <c r="BN832" s="12"/>
    </row>
    <row r="833" spans="60:66" ht="13.15" customHeight="1" x14ac:dyDescent="0.25">
      <c r="BH833" s="12"/>
      <c r="BK833" s="12"/>
      <c r="BN833" s="12"/>
    </row>
    <row r="834" spans="60:66" ht="13.15" customHeight="1" x14ac:dyDescent="0.25">
      <c r="BH834" s="12"/>
      <c r="BK834" s="12"/>
      <c r="BN834" s="12"/>
    </row>
    <row r="835" spans="60:66" ht="13.15" customHeight="1" x14ac:dyDescent="0.25">
      <c r="BH835" s="12"/>
      <c r="BK835" s="12"/>
      <c r="BN835" s="12"/>
    </row>
    <row r="836" spans="60:66" ht="13.15" customHeight="1" x14ac:dyDescent="0.25">
      <c r="BH836" s="12"/>
      <c r="BK836" s="12"/>
      <c r="BN836" s="12"/>
    </row>
    <row r="837" spans="60:66" ht="13.15" customHeight="1" x14ac:dyDescent="0.25">
      <c r="BH837" s="12"/>
      <c r="BK837" s="12"/>
      <c r="BN837" s="12"/>
    </row>
    <row r="838" spans="60:66" ht="13.15" customHeight="1" x14ac:dyDescent="0.25">
      <c r="BH838" s="12"/>
      <c r="BK838" s="12"/>
      <c r="BN838" s="12"/>
    </row>
    <row r="839" spans="60:66" ht="13.15" customHeight="1" x14ac:dyDescent="0.25">
      <c r="BH839" s="12"/>
      <c r="BK839" s="12"/>
      <c r="BN839" s="12"/>
    </row>
    <row r="840" spans="60:66" ht="13.15" customHeight="1" x14ac:dyDescent="0.25">
      <c r="BH840" s="12"/>
      <c r="BK840" s="12"/>
      <c r="BN840" s="12"/>
    </row>
    <row r="841" spans="60:66" ht="13.15" customHeight="1" x14ac:dyDescent="0.25">
      <c r="BH841" s="12"/>
      <c r="BK841" s="12"/>
      <c r="BN841" s="12"/>
    </row>
    <row r="842" spans="60:66" ht="13.15" customHeight="1" x14ac:dyDescent="0.25">
      <c r="BH842" s="12"/>
      <c r="BK842" s="12"/>
      <c r="BN842" s="12"/>
    </row>
    <row r="843" spans="60:66" ht="13.15" customHeight="1" x14ac:dyDescent="0.25">
      <c r="BH843" s="12"/>
      <c r="BK843" s="12"/>
      <c r="BN843" s="12"/>
    </row>
    <row r="844" spans="60:66" ht="13.15" customHeight="1" x14ac:dyDescent="0.25">
      <c r="BH844" s="12"/>
      <c r="BK844" s="12"/>
      <c r="BN844" s="12"/>
    </row>
    <row r="845" spans="60:66" ht="13.15" customHeight="1" x14ac:dyDescent="0.25">
      <c r="BH845" s="12"/>
      <c r="BK845" s="12"/>
    </row>
    <row r="846" spans="60:66" ht="13.15" customHeight="1" x14ac:dyDescent="0.25">
      <c r="BH846" s="12"/>
      <c r="BK846" s="12"/>
    </row>
    <row r="847" spans="60:66" ht="13.15" customHeight="1" x14ac:dyDescent="0.25">
      <c r="BH847" s="12"/>
      <c r="BK847" s="12"/>
    </row>
    <row r="848" spans="60:66" ht="13.15" customHeight="1" x14ac:dyDescent="0.25">
      <c r="BH848" s="12"/>
      <c r="BK848" s="12"/>
    </row>
  </sheetData>
  <protectedRanges>
    <protectedRange sqref="L33" name="Диапазон3_74_5_1_5_2_1_1_1_1_1_2_5_4_2" securityDescriptor="O:WDG:WDD:(A;;CC;;;S-1-5-21-1281035640-548247933-376692995-11259)(A;;CC;;;S-1-5-21-1281035640-548247933-376692995-11258)(A;;CC;;;S-1-5-21-1281035640-548247933-376692995-5864)"/>
    <protectedRange sqref="L34" name="Диапазон3_74_5_1_5_2_1_1_1_1_1_2_5_7" securityDescriptor="O:WDG:WDD:(A;;CC;;;S-1-5-21-1281035640-548247933-376692995-11259)(A;;CC;;;S-1-5-21-1281035640-548247933-376692995-11258)(A;;CC;;;S-1-5-21-1281035640-548247933-376692995-5864)"/>
    <protectedRange sqref="L35" name="Диапазон3_74_5_1_5_2_1_1_1_1_1_2_5_1_5_1" securityDescriptor="O:WDG:WDD:(A;;CC;;;S-1-5-21-1281035640-548247933-376692995-11259)(A;;CC;;;S-1-5-21-1281035640-548247933-376692995-11258)(A;;CC;;;S-1-5-21-1281035640-548247933-376692995-5864)"/>
    <protectedRange sqref="L37" name="Диапазон3_74_5_1_5_2_1_1_1_1_1_2_5_8" securityDescriptor="O:WDG:WDD:(A;;CC;;;S-1-5-21-1281035640-548247933-376692995-11259)(A;;CC;;;S-1-5-21-1281035640-548247933-376692995-11258)(A;;CC;;;S-1-5-21-1281035640-548247933-376692995-5864)"/>
    <protectedRange sqref="L42" name="Диапазон3_74_5_1_5_2_1_1_1_1_1_2_5_4_2_1" securityDescriptor="O:WDG:WDD:(A;;CC;;;S-1-5-21-1281035640-548247933-376692995-11259)(A;;CC;;;S-1-5-21-1281035640-548247933-376692995-11258)(A;;CC;;;S-1-5-21-1281035640-548247933-376692995-5864)"/>
    <protectedRange sqref="L43" name="Диапазон3_74_5_1_5_2_1_1_1_1_1_2_5_7_1" securityDescriptor="O:WDG:WDD:(A;;CC;;;S-1-5-21-1281035640-548247933-376692995-11259)(A;;CC;;;S-1-5-21-1281035640-548247933-376692995-11258)(A;;CC;;;S-1-5-21-1281035640-548247933-376692995-5864)"/>
    <protectedRange sqref="L44" name="Диапазон3_74_5_1_5_2_1_1_1_1_1_2_5_1_5_1_1" securityDescriptor="O:WDG:WDD:(A;;CC;;;S-1-5-21-1281035640-548247933-376692995-11259)(A;;CC;;;S-1-5-21-1281035640-548247933-376692995-11258)(A;;CC;;;S-1-5-21-1281035640-548247933-376692995-5864)"/>
    <protectedRange sqref="L46" name="Диапазон3_74_5_1_5_2_1_1_1_1_1_2_5_8_1" securityDescriptor="O:WDG:WDD:(A;;CC;;;S-1-5-21-1281035640-548247933-376692995-11259)(A;;CC;;;S-1-5-21-1281035640-548247933-376692995-11258)(A;;CC;;;S-1-5-21-1281035640-548247933-376692995-5864)"/>
    <protectedRange sqref="M16:M17" name="Диапазон3_8_1_1_2_1" securityDescriptor="O:WDG:WDD:(A;;CC;;;S-1-5-21-1281035640-548247933-376692995-11259)(A;;CC;;;S-1-5-21-1281035640-548247933-376692995-11258)(A;;CC;;;S-1-5-21-1281035640-548247933-376692995-5864)"/>
    <protectedRange sqref="M15" name="Диапазон3_8_1_1_2_1_2" securityDescriptor="O:WDG:WDD:(A;;CC;;;S-1-5-21-1281035640-548247933-376692995-11259)(A;;CC;;;S-1-5-21-1281035640-548247933-376692995-11258)(A;;CC;;;S-1-5-21-1281035640-548247933-376692995-5864)"/>
    <protectedRange sqref="M26:M27" name="Диапазон3_8_1_1_2_1_1" securityDescriptor="O:WDG:WDD:(A;;CC;;;S-1-5-21-1281035640-548247933-376692995-11259)(A;;CC;;;S-1-5-21-1281035640-548247933-376692995-11258)(A;;CC;;;S-1-5-21-1281035640-548247933-376692995-5864)"/>
    <protectedRange sqref="M25" name="Диапазон3_8_1_1_2_1_2_1" securityDescriptor="O:WDG:WDD:(A;;CC;;;S-1-5-21-1281035640-548247933-376692995-11259)(A;;CC;;;S-1-5-21-1281035640-548247933-376692995-11258)(A;;CC;;;S-1-5-21-1281035640-548247933-376692995-5864)"/>
  </protectedRanges>
  <autoFilter ref="A7:BV40"/>
  <mergeCells count="67">
    <mergeCell ref="AE5:AE6"/>
    <mergeCell ref="AF5:AF6"/>
    <mergeCell ref="N4:N6"/>
    <mergeCell ref="A4:A6"/>
    <mergeCell ref="B4:B6"/>
    <mergeCell ref="C4:C6"/>
    <mergeCell ref="E4:E6"/>
    <mergeCell ref="F4:F6"/>
    <mergeCell ref="G4:G6"/>
    <mergeCell ref="I4:I6"/>
    <mergeCell ref="J4:J6"/>
    <mergeCell ref="K4:K6"/>
    <mergeCell ref="L4:L6"/>
    <mergeCell ref="M4:M6"/>
    <mergeCell ref="AP4:AS4"/>
    <mergeCell ref="AT4:AW4"/>
    <mergeCell ref="AD4:AG4"/>
    <mergeCell ref="O4:O6"/>
    <mergeCell ref="P4:P6"/>
    <mergeCell ref="Q4:Q6"/>
    <mergeCell ref="R4:R6"/>
    <mergeCell ref="S4:S6"/>
    <mergeCell ref="T4:T6"/>
    <mergeCell ref="U4:U6"/>
    <mergeCell ref="V4:X4"/>
    <mergeCell ref="Y4:AA5"/>
    <mergeCell ref="AB4:AB6"/>
    <mergeCell ref="AC4:AC6"/>
    <mergeCell ref="W5:X5"/>
    <mergeCell ref="AD5:AD6"/>
    <mergeCell ref="AT5:AT6"/>
    <mergeCell ref="AU5:AU6"/>
    <mergeCell ref="AG5:AG6"/>
    <mergeCell ref="AN5:AN6"/>
    <mergeCell ref="BE4:BE6"/>
    <mergeCell ref="AV5:AV6"/>
    <mergeCell ref="AW5:AW6"/>
    <mergeCell ref="AX5:AX6"/>
    <mergeCell ref="AY5:AY6"/>
    <mergeCell ref="BA5:BA6"/>
    <mergeCell ref="BB5:BB6"/>
    <mergeCell ref="BC5:BC6"/>
    <mergeCell ref="BD5:BD6"/>
    <mergeCell ref="AH5:AH6"/>
    <mergeCell ref="AH4:AK4"/>
    <mergeCell ref="AL4:AO4"/>
    <mergeCell ref="AO5:AO6"/>
    <mergeCell ref="AP5:AP6"/>
    <mergeCell ref="AQ5:AQ6"/>
    <mergeCell ref="AR5:AR6"/>
    <mergeCell ref="AS5:AS6"/>
    <mergeCell ref="AI5:AI6"/>
    <mergeCell ref="AJ5:AJ6"/>
    <mergeCell ref="AK5:AK6"/>
    <mergeCell ref="AL5:AL6"/>
    <mergeCell ref="AM5:AM6"/>
    <mergeCell ref="BF5:BF6"/>
    <mergeCell ref="BG5:BG6"/>
    <mergeCell ref="BQ4:BQ6"/>
    <mergeCell ref="AX4:BA4"/>
    <mergeCell ref="BB4:BD4"/>
    <mergeCell ref="AZ5:AZ6"/>
    <mergeCell ref="BF4:BG4"/>
    <mergeCell ref="BH4:BP4"/>
    <mergeCell ref="BH5:BJ5"/>
    <mergeCell ref="BK5:BM5"/>
    <mergeCell ref="BN5:BP5"/>
  </mergeCells>
  <dataValidations count="15">
    <dataValidation type="list" allowBlank="1" showInputMessage="1" showErrorMessage="1" sqref="WVN983010:WVN983882 L65512:L66384 JB65506:JB66378 SX65506:SX66378 ACT65506:ACT66378 AMP65506:AMP66378 AWL65506:AWL66378 BGH65506:BGH66378 BQD65506:BQD66378 BZZ65506:BZZ66378 CJV65506:CJV66378 CTR65506:CTR66378 DDN65506:DDN66378 DNJ65506:DNJ66378 DXF65506:DXF66378 EHB65506:EHB66378 EQX65506:EQX66378 FAT65506:FAT66378 FKP65506:FKP66378 FUL65506:FUL66378 GEH65506:GEH66378 GOD65506:GOD66378 GXZ65506:GXZ66378 HHV65506:HHV66378 HRR65506:HRR66378 IBN65506:IBN66378 ILJ65506:ILJ66378 IVF65506:IVF66378 JFB65506:JFB66378 JOX65506:JOX66378 JYT65506:JYT66378 KIP65506:KIP66378 KSL65506:KSL66378 LCH65506:LCH66378 LMD65506:LMD66378 LVZ65506:LVZ66378 MFV65506:MFV66378 MPR65506:MPR66378 MZN65506:MZN66378 NJJ65506:NJJ66378 NTF65506:NTF66378 ODB65506:ODB66378 OMX65506:OMX66378 OWT65506:OWT66378 PGP65506:PGP66378 PQL65506:PQL66378 QAH65506:QAH66378 QKD65506:QKD66378 QTZ65506:QTZ66378 RDV65506:RDV66378 RNR65506:RNR66378 RXN65506:RXN66378 SHJ65506:SHJ66378 SRF65506:SRF66378 TBB65506:TBB66378 TKX65506:TKX66378 TUT65506:TUT66378 UEP65506:UEP66378 UOL65506:UOL66378 UYH65506:UYH66378 VID65506:VID66378 VRZ65506:VRZ66378 WBV65506:WBV66378 WLR65506:WLR66378 WVN65506:WVN66378 L131048:L131920 JB131042:JB131914 SX131042:SX131914 ACT131042:ACT131914 AMP131042:AMP131914 AWL131042:AWL131914 BGH131042:BGH131914 BQD131042:BQD131914 BZZ131042:BZZ131914 CJV131042:CJV131914 CTR131042:CTR131914 DDN131042:DDN131914 DNJ131042:DNJ131914 DXF131042:DXF131914 EHB131042:EHB131914 EQX131042:EQX131914 FAT131042:FAT131914 FKP131042:FKP131914 FUL131042:FUL131914 GEH131042:GEH131914 GOD131042:GOD131914 GXZ131042:GXZ131914 HHV131042:HHV131914 HRR131042:HRR131914 IBN131042:IBN131914 ILJ131042:ILJ131914 IVF131042:IVF131914 JFB131042:JFB131914 JOX131042:JOX131914 JYT131042:JYT131914 KIP131042:KIP131914 KSL131042:KSL131914 LCH131042:LCH131914 LMD131042:LMD131914 LVZ131042:LVZ131914 MFV131042:MFV131914 MPR131042:MPR131914 MZN131042:MZN131914 NJJ131042:NJJ131914 NTF131042:NTF131914 ODB131042:ODB131914 OMX131042:OMX131914 OWT131042:OWT131914 PGP131042:PGP131914 PQL131042:PQL131914 QAH131042:QAH131914 QKD131042:QKD131914 QTZ131042:QTZ131914 RDV131042:RDV131914 RNR131042:RNR131914 RXN131042:RXN131914 SHJ131042:SHJ131914 SRF131042:SRF131914 TBB131042:TBB131914 TKX131042:TKX131914 TUT131042:TUT131914 UEP131042:UEP131914 UOL131042:UOL131914 UYH131042:UYH131914 VID131042:VID131914 VRZ131042:VRZ131914 WBV131042:WBV131914 WLR131042:WLR131914 WVN131042:WVN131914 L196584:L197456 JB196578:JB197450 SX196578:SX197450 ACT196578:ACT197450 AMP196578:AMP197450 AWL196578:AWL197450 BGH196578:BGH197450 BQD196578:BQD197450 BZZ196578:BZZ197450 CJV196578:CJV197450 CTR196578:CTR197450 DDN196578:DDN197450 DNJ196578:DNJ197450 DXF196578:DXF197450 EHB196578:EHB197450 EQX196578:EQX197450 FAT196578:FAT197450 FKP196578:FKP197450 FUL196578:FUL197450 GEH196578:GEH197450 GOD196578:GOD197450 GXZ196578:GXZ197450 HHV196578:HHV197450 HRR196578:HRR197450 IBN196578:IBN197450 ILJ196578:ILJ197450 IVF196578:IVF197450 JFB196578:JFB197450 JOX196578:JOX197450 JYT196578:JYT197450 KIP196578:KIP197450 KSL196578:KSL197450 LCH196578:LCH197450 LMD196578:LMD197450 LVZ196578:LVZ197450 MFV196578:MFV197450 MPR196578:MPR197450 MZN196578:MZN197450 NJJ196578:NJJ197450 NTF196578:NTF197450 ODB196578:ODB197450 OMX196578:OMX197450 OWT196578:OWT197450 PGP196578:PGP197450 PQL196578:PQL197450 QAH196578:QAH197450 QKD196578:QKD197450 QTZ196578:QTZ197450 RDV196578:RDV197450 RNR196578:RNR197450 RXN196578:RXN197450 SHJ196578:SHJ197450 SRF196578:SRF197450 TBB196578:TBB197450 TKX196578:TKX197450 TUT196578:TUT197450 UEP196578:UEP197450 UOL196578:UOL197450 UYH196578:UYH197450 VID196578:VID197450 VRZ196578:VRZ197450 WBV196578:WBV197450 WLR196578:WLR197450 WVN196578:WVN197450 L262120:L262992 JB262114:JB262986 SX262114:SX262986 ACT262114:ACT262986 AMP262114:AMP262986 AWL262114:AWL262986 BGH262114:BGH262986 BQD262114:BQD262986 BZZ262114:BZZ262986 CJV262114:CJV262986 CTR262114:CTR262986 DDN262114:DDN262986 DNJ262114:DNJ262986 DXF262114:DXF262986 EHB262114:EHB262986 EQX262114:EQX262986 FAT262114:FAT262986 FKP262114:FKP262986 FUL262114:FUL262986 GEH262114:GEH262986 GOD262114:GOD262986 GXZ262114:GXZ262986 HHV262114:HHV262986 HRR262114:HRR262986 IBN262114:IBN262986 ILJ262114:ILJ262986 IVF262114:IVF262986 JFB262114:JFB262986 JOX262114:JOX262986 JYT262114:JYT262986 KIP262114:KIP262986 KSL262114:KSL262986 LCH262114:LCH262986 LMD262114:LMD262986 LVZ262114:LVZ262986 MFV262114:MFV262986 MPR262114:MPR262986 MZN262114:MZN262986 NJJ262114:NJJ262986 NTF262114:NTF262986 ODB262114:ODB262986 OMX262114:OMX262986 OWT262114:OWT262986 PGP262114:PGP262986 PQL262114:PQL262986 QAH262114:QAH262986 QKD262114:QKD262986 QTZ262114:QTZ262986 RDV262114:RDV262986 RNR262114:RNR262986 RXN262114:RXN262986 SHJ262114:SHJ262986 SRF262114:SRF262986 TBB262114:TBB262986 TKX262114:TKX262986 TUT262114:TUT262986 UEP262114:UEP262986 UOL262114:UOL262986 UYH262114:UYH262986 VID262114:VID262986 VRZ262114:VRZ262986 WBV262114:WBV262986 WLR262114:WLR262986 WVN262114:WVN262986 L327656:L328528 JB327650:JB328522 SX327650:SX328522 ACT327650:ACT328522 AMP327650:AMP328522 AWL327650:AWL328522 BGH327650:BGH328522 BQD327650:BQD328522 BZZ327650:BZZ328522 CJV327650:CJV328522 CTR327650:CTR328522 DDN327650:DDN328522 DNJ327650:DNJ328522 DXF327650:DXF328522 EHB327650:EHB328522 EQX327650:EQX328522 FAT327650:FAT328522 FKP327650:FKP328522 FUL327650:FUL328522 GEH327650:GEH328522 GOD327650:GOD328522 GXZ327650:GXZ328522 HHV327650:HHV328522 HRR327650:HRR328522 IBN327650:IBN328522 ILJ327650:ILJ328522 IVF327650:IVF328522 JFB327650:JFB328522 JOX327650:JOX328522 JYT327650:JYT328522 KIP327650:KIP328522 KSL327650:KSL328522 LCH327650:LCH328522 LMD327650:LMD328522 LVZ327650:LVZ328522 MFV327650:MFV328522 MPR327650:MPR328522 MZN327650:MZN328522 NJJ327650:NJJ328522 NTF327650:NTF328522 ODB327650:ODB328522 OMX327650:OMX328522 OWT327650:OWT328522 PGP327650:PGP328522 PQL327650:PQL328522 QAH327650:QAH328522 QKD327650:QKD328522 QTZ327650:QTZ328522 RDV327650:RDV328522 RNR327650:RNR328522 RXN327650:RXN328522 SHJ327650:SHJ328522 SRF327650:SRF328522 TBB327650:TBB328522 TKX327650:TKX328522 TUT327650:TUT328522 UEP327650:UEP328522 UOL327650:UOL328522 UYH327650:UYH328522 VID327650:VID328522 VRZ327650:VRZ328522 WBV327650:WBV328522 WLR327650:WLR328522 WVN327650:WVN328522 L393192:L394064 JB393186:JB394058 SX393186:SX394058 ACT393186:ACT394058 AMP393186:AMP394058 AWL393186:AWL394058 BGH393186:BGH394058 BQD393186:BQD394058 BZZ393186:BZZ394058 CJV393186:CJV394058 CTR393186:CTR394058 DDN393186:DDN394058 DNJ393186:DNJ394058 DXF393186:DXF394058 EHB393186:EHB394058 EQX393186:EQX394058 FAT393186:FAT394058 FKP393186:FKP394058 FUL393186:FUL394058 GEH393186:GEH394058 GOD393186:GOD394058 GXZ393186:GXZ394058 HHV393186:HHV394058 HRR393186:HRR394058 IBN393186:IBN394058 ILJ393186:ILJ394058 IVF393186:IVF394058 JFB393186:JFB394058 JOX393186:JOX394058 JYT393186:JYT394058 KIP393186:KIP394058 KSL393186:KSL394058 LCH393186:LCH394058 LMD393186:LMD394058 LVZ393186:LVZ394058 MFV393186:MFV394058 MPR393186:MPR394058 MZN393186:MZN394058 NJJ393186:NJJ394058 NTF393186:NTF394058 ODB393186:ODB394058 OMX393186:OMX394058 OWT393186:OWT394058 PGP393186:PGP394058 PQL393186:PQL394058 QAH393186:QAH394058 QKD393186:QKD394058 QTZ393186:QTZ394058 RDV393186:RDV394058 RNR393186:RNR394058 RXN393186:RXN394058 SHJ393186:SHJ394058 SRF393186:SRF394058 TBB393186:TBB394058 TKX393186:TKX394058 TUT393186:TUT394058 UEP393186:UEP394058 UOL393186:UOL394058 UYH393186:UYH394058 VID393186:VID394058 VRZ393186:VRZ394058 WBV393186:WBV394058 WLR393186:WLR394058 WVN393186:WVN394058 L458728:L459600 JB458722:JB459594 SX458722:SX459594 ACT458722:ACT459594 AMP458722:AMP459594 AWL458722:AWL459594 BGH458722:BGH459594 BQD458722:BQD459594 BZZ458722:BZZ459594 CJV458722:CJV459594 CTR458722:CTR459594 DDN458722:DDN459594 DNJ458722:DNJ459594 DXF458722:DXF459594 EHB458722:EHB459594 EQX458722:EQX459594 FAT458722:FAT459594 FKP458722:FKP459594 FUL458722:FUL459594 GEH458722:GEH459594 GOD458722:GOD459594 GXZ458722:GXZ459594 HHV458722:HHV459594 HRR458722:HRR459594 IBN458722:IBN459594 ILJ458722:ILJ459594 IVF458722:IVF459594 JFB458722:JFB459594 JOX458722:JOX459594 JYT458722:JYT459594 KIP458722:KIP459594 KSL458722:KSL459594 LCH458722:LCH459594 LMD458722:LMD459594 LVZ458722:LVZ459594 MFV458722:MFV459594 MPR458722:MPR459594 MZN458722:MZN459594 NJJ458722:NJJ459594 NTF458722:NTF459594 ODB458722:ODB459594 OMX458722:OMX459594 OWT458722:OWT459594 PGP458722:PGP459594 PQL458722:PQL459594 QAH458722:QAH459594 QKD458722:QKD459594 QTZ458722:QTZ459594 RDV458722:RDV459594 RNR458722:RNR459594 RXN458722:RXN459594 SHJ458722:SHJ459594 SRF458722:SRF459594 TBB458722:TBB459594 TKX458722:TKX459594 TUT458722:TUT459594 UEP458722:UEP459594 UOL458722:UOL459594 UYH458722:UYH459594 VID458722:VID459594 VRZ458722:VRZ459594 WBV458722:WBV459594 WLR458722:WLR459594 WVN458722:WVN459594 L524264:L525136 JB524258:JB525130 SX524258:SX525130 ACT524258:ACT525130 AMP524258:AMP525130 AWL524258:AWL525130 BGH524258:BGH525130 BQD524258:BQD525130 BZZ524258:BZZ525130 CJV524258:CJV525130 CTR524258:CTR525130 DDN524258:DDN525130 DNJ524258:DNJ525130 DXF524258:DXF525130 EHB524258:EHB525130 EQX524258:EQX525130 FAT524258:FAT525130 FKP524258:FKP525130 FUL524258:FUL525130 GEH524258:GEH525130 GOD524258:GOD525130 GXZ524258:GXZ525130 HHV524258:HHV525130 HRR524258:HRR525130 IBN524258:IBN525130 ILJ524258:ILJ525130 IVF524258:IVF525130 JFB524258:JFB525130 JOX524258:JOX525130 JYT524258:JYT525130 KIP524258:KIP525130 KSL524258:KSL525130 LCH524258:LCH525130 LMD524258:LMD525130 LVZ524258:LVZ525130 MFV524258:MFV525130 MPR524258:MPR525130 MZN524258:MZN525130 NJJ524258:NJJ525130 NTF524258:NTF525130 ODB524258:ODB525130 OMX524258:OMX525130 OWT524258:OWT525130 PGP524258:PGP525130 PQL524258:PQL525130 QAH524258:QAH525130 QKD524258:QKD525130 QTZ524258:QTZ525130 RDV524258:RDV525130 RNR524258:RNR525130 RXN524258:RXN525130 SHJ524258:SHJ525130 SRF524258:SRF525130 TBB524258:TBB525130 TKX524258:TKX525130 TUT524258:TUT525130 UEP524258:UEP525130 UOL524258:UOL525130 UYH524258:UYH525130 VID524258:VID525130 VRZ524258:VRZ525130 WBV524258:WBV525130 WLR524258:WLR525130 WVN524258:WVN525130 L589800:L590672 JB589794:JB590666 SX589794:SX590666 ACT589794:ACT590666 AMP589794:AMP590666 AWL589794:AWL590666 BGH589794:BGH590666 BQD589794:BQD590666 BZZ589794:BZZ590666 CJV589794:CJV590666 CTR589794:CTR590666 DDN589794:DDN590666 DNJ589794:DNJ590666 DXF589794:DXF590666 EHB589794:EHB590666 EQX589794:EQX590666 FAT589794:FAT590666 FKP589794:FKP590666 FUL589794:FUL590666 GEH589794:GEH590666 GOD589794:GOD590666 GXZ589794:GXZ590666 HHV589794:HHV590666 HRR589794:HRR590666 IBN589794:IBN590666 ILJ589794:ILJ590666 IVF589794:IVF590666 JFB589794:JFB590666 JOX589794:JOX590666 JYT589794:JYT590666 KIP589794:KIP590666 KSL589794:KSL590666 LCH589794:LCH590666 LMD589794:LMD590666 LVZ589794:LVZ590666 MFV589794:MFV590666 MPR589794:MPR590666 MZN589794:MZN590666 NJJ589794:NJJ590666 NTF589794:NTF590666 ODB589794:ODB590666 OMX589794:OMX590666 OWT589794:OWT590666 PGP589794:PGP590666 PQL589794:PQL590666 QAH589794:QAH590666 QKD589794:QKD590666 QTZ589794:QTZ590666 RDV589794:RDV590666 RNR589794:RNR590666 RXN589794:RXN590666 SHJ589794:SHJ590666 SRF589794:SRF590666 TBB589794:TBB590666 TKX589794:TKX590666 TUT589794:TUT590666 UEP589794:UEP590666 UOL589794:UOL590666 UYH589794:UYH590666 VID589794:VID590666 VRZ589794:VRZ590666 WBV589794:WBV590666 WLR589794:WLR590666 WVN589794:WVN590666 L655336:L656208 JB655330:JB656202 SX655330:SX656202 ACT655330:ACT656202 AMP655330:AMP656202 AWL655330:AWL656202 BGH655330:BGH656202 BQD655330:BQD656202 BZZ655330:BZZ656202 CJV655330:CJV656202 CTR655330:CTR656202 DDN655330:DDN656202 DNJ655330:DNJ656202 DXF655330:DXF656202 EHB655330:EHB656202 EQX655330:EQX656202 FAT655330:FAT656202 FKP655330:FKP656202 FUL655330:FUL656202 GEH655330:GEH656202 GOD655330:GOD656202 GXZ655330:GXZ656202 HHV655330:HHV656202 HRR655330:HRR656202 IBN655330:IBN656202 ILJ655330:ILJ656202 IVF655330:IVF656202 JFB655330:JFB656202 JOX655330:JOX656202 JYT655330:JYT656202 KIP655330:KIP656202 KSL655330:KSL656202 LCH655330:LCH656202 LMD655330:LMD656202 LVZ655330:LVZ656202 MFV655330:MFV656202 MPR655330:MPR656202 MZN655330:MZN656202 NJJ655330:NJJ656202 NTF655330:NTF656202 ODB655330:ODB656202 OMX655330:OMX656202 OWT655330:OWT656202 PGP655330:PGP656202 PQL655330:PQL656202 QAH655330:QAH656202 QKD655330:QKD656202 QTZ655330:QTZ656202 RDV655330:RDV656202 RNR655330:RNR656202 RXN655330:RXN656202 SHJ655330:SHJ656202 SRF655330:SRF656202 TBB655330:TBB656202 TKX655330:TKX656202 TUT655330:TUT656202 UEP655330:UEP656202 UOL655330:UOL656202 UYH655330:UYH656202 VID655330:VID656202 VRZ655330:VRZ656202 WBV655330:WBV656202 WLR655330:WLR656202 WVN655330:WVN656202 L720872:L721744 JB720866:JB721738 SX720866:SX721738 ACT720866:ACT721738 AMP720866:AMP721738 AWL720866:AWL721738 BGH720866:BGH721738 BQD720866:BQD721738 BZZ720866:BZZ721738 CJV720866:CJV721738 CTR720866:CTR721738 DDN720866:DDN721738 DNJ720866:DNJ721738 DXF720866:DXF721738 EHB720866:EHB721738 EQX720866:EQX721738 FAT720866:FAT721738 FKP720866:FKP721738 FUL720866:FUL721738 GEH720866:GEH721738 GOD720866:GOD721738 GXZ720866:GXZ721738 HHV720866:HHV721738 HRR720866:HRR721738 IBN720866:IBN721738 ILJ720866:ILJ721738 IVF720866:IVF721738 JFB720866:JFB721738 JOX720866:JOX721738 JYT720866:JYT721738 KIP720866:KIP721738 KSL720866:KSL721738 LCH720866:LCH721738 LMD720866:LMD721738 LVZ720866:LVZ721738 MFV720866:MFV721738 MPR720866:MPR721738 MZN720866:MZN721738 NJJ720866:NJJ721738 NTF720866:NTF721738 ODB720866:ODB721738 OMX720866:OMX721738 OWT720866:OWT721738 PGP720866:PGP721738 PQL720866:PQL721738 QAH720866:QAH721738 QKD720866:QKD721738 QTZ720866:QTZ721738 RDV720866:RDV721738 RNR720866:RNR721738 RXN720866:RXN721738 SHJ720866:SHJ721738 SRF720866:SRF721738 TBB720866:TBB721738 TKX720866:TKX721738 TUT720866:TUT721738 UEP720866:UEP721738 UOL720866:UOL721738 UYH720866:UYH721738 VID720866:VID721738 VRZ720866:VRZ721738 WBV720866:WBV721738 WLR720866:WLR721738 WVN720866:WVN721738 L786408:L787280 JB786402:JB787274 SX786402:SX787274 ACT786402:ACT787274 AMP786402:AMP787274 AWL786402:AWL787274 BGH786402:BGH787274 BQD786402:BQD787274 BZZ786402:BZZ787274 CJV786402:CJV787274 CTR786402:CTR787274 DDN786402:DDN787274 DNJ786402:DNJ787274 DXF786402:DXF787274 EHB786402:EHB787274 EQX786402:EQX787274 FAT786402:FAT787274 FKP786402:FKP787274 FUL786402:FUL787274 GEH786402:GEH787274 GOD786402:GOD787274 GXZ786402:GXZ787274 HHV786402:HHV787274 HRR786402:HRR787274 IBN786402:IBN787274 ILJ786402:ILJ787274 IVF786402:IVF787274 JFB786402:JFB787274 JOX786402:JOX787274 JYT786402:JYT787274 KIP786402:KIP787274 KSL786402:KSL787274 LCH786402:LCH787274 LMD786402:LMD787274 LVZ786402:LVZ787274 MFV786402:MFV787274 MPR786402:MPR787274 MZN786402:MZN787274 NJJ786402:NJJ787274 NTF786402:NTF787274 ODB786402:ODB787274 OMX786402:OMX787274 OWT786402:OWT787274 PGP786402:PGP787274 PQL786402:PQL787274 QAH786402:QAH787274 QKD786402:QKD787274 QTZ786402:QTZ787274 RDV786402:RDV787274 RNR786402:RNR787274 RXN786402:RXN787274 SHJ786402:SHJ787274 SRF786402:SRF787274 TBB786402:TBB787274 TKX786402:TKX787274 TUT786402:TUT787274 UEP786402:UEP787274 UOL786402:UOL787274 UYH786402:UYH787274 VID786402:VID787274 VRZ786402:VRZ787274 WBV786402:WBV787274 WLR786402:WLR787274 WVN786402:WVN787274 L851944:L852816 JB851938:JB852810 SX851938:SX852810 ACT851938:ACT852810 AMP851938:AMP852810 AWL851938:AWL852810 BGH851938:BGH852810 BQD851938:BQD852810 BZZ851938:BZZ852810 CJV851938:CJV852810 CTR851938:CTR852810 DDN851938:DDN852810 DNJ851938:DNJ852810 DXF851938:DXF852810 EHB851938:EHB852810 EQX851938:EQX852810 FAT851938:FAT852810 FKP851938:FKP852810 FUL851938:FUL852810 GEH851938:GEH852810 GOD851938:GOD852810 GXZ851938:GXZ852810 HHV851938:HHV852810 HRR851938:HRR852810 IBN851938:IBN852810 ILJ851938:ILJ852810 IVF851938:IVF852810 JFB851938:JFB852810 JOX851938:JOX852810 JYT851938:JYT852810 KIP851938:KIP852810 KSL851938:KSL852810 LCH851938:LCH852810 LMD851938:LMD852810 LVZ851938:LVZ852810 MFV851938:MFV852810 MPR851938:MPR852810 MZN851938:MZN852810 NJJ851938:NJJ852810 NTF851938:NTF852810 ODB851938:ODB852810 OMX851938:OMX852810 OWT851938:OWT852810 PGP851938:PGP852810 PQL851938:PQL852810 QAH851938:QAH852810 QKD851938:QKD852810 QTZ851938:QTZ852810 RDV851938:RDV852810 RNR851938:RNR852810 RXN851938:RXN852810 SHJ851938:SHJ852810 SRF851938:SRF852810 TBB851938:TBB852810 TKX851938:TKX852810 TUT851938:TUT852810 UEP851938:UEP852810 UOL851938:UOL852810 UYH851938:UYH852810 VID851938:VID852810 VRZ851938:VRZ852810 WBV851938:WBV852810 WLR851938:WLR852810 WVN851938:WVN852810 L917480:L918352 JB917474:JB918346 SX917474:SX918346 ACT917474:ACT918346 AMP917474:AMP918346 AWL917474:AWL918346 BGH917474:BGH918346 BQD917474:BQD918346 BZZ917474:BZZ918346 CJV917474:CJV918346 CTR917474:CTR918346 DDN917474:DDN918346 DNJ917474:DNJ918346 DXF917474:DXF918346 EHB917474:EHB918346 EQX917474:EQX918346 FAT917474:FAT918346 FKP917474:FKP918346 FUL917474:FUL918346 GEH917474:GEH918346 GOD917474:GOD918346 GXZ917474:GXZ918346 HHV917474:HHV918346 HRR917474:HRR918346 IBN917474:IBN918346 ILJ917474:ILJ918346 IVF917474:IVF918346 JFB917474:JFB918346 JOX917474:JOX918346 JYT917474:JYT918346 KIP917474:KIP918346 KSL917474:KSL918346 LCH917474:LCH918346 LMD917474:LMD918346 LVZ917474:LVZ918346 MFV917474:MFV918346 MPR917474:MPR918346 MZN917474:MZN918346 NJJ917474:NJJ918346 NTF917474:NTF918346 ODB917474:ODB918346 OMX917474:OMX918346 OWT917474:OWT918346 PGP917474:PGP918346 PQL917474:PQL918346 QAH917474:QAH918346 QKD917474:QKD918346 QTZ917474:QTZ918346 RDV917474:RDV918346 RNR917474:RNR918346 RXN917474:RXN918346 SHJ917474:SHJ918346 SRF917474:SRF918346 TBB917474:TBB918346 TKX917474:TKX918346 TUT917474:TUT918346 UEP917474:UEP918346 UOL917474:UOL918346 UYH917474:UYH918346 VID917474:VID918346 VRZ917474:VRZ918346 WBV917474:WBV918346 WLR917474:WLR918346 WVN917474:WVN918346 L983016:L983888 JB983010:JB983882 SX983010:SX983882 ACT983010:ACT983882 AMP983010:AMP983882 AWL983010:AWL983882 BGH983010:BGH983882 BQD983010:BQD983882 BZZ983010:BZZ983882 CJV983010:CJV983882 CTR983010:CTR983882 DDN983010:DDN983882 DNJ983010:DNJ983882 DXF983010:DXF983882 EHB983010:EHB983882 EQX983010:EQX983882 FAT983010:FAT983882 FKP983010:FKP983882 FUL983010:FUL983882 GEH983010:GEH983882 GOD983010:GOD983882 GXZ983010:GXZ983882 HHV983010:HHV983882 HRR983010:HRR983882 IBN983010:IBN983882 ILJ983010:ILJ983882 IVF983010:IVF983882 JFB983010:JFB983882 JOX983010:JOX983882 JYT983010:JYT983882 KIP983010:KIP983882 KSL983010:KSL983882 LCH983010:LCH983882 LMD983010:LMD983882 LVZ983010:LVZ983882 MFV983010:MFV983882 MPR983010:MPR983882 MZN983010:MZN983882 NJJ983010:NJJ983882 NTF983010:NTF983882 ODB983010:ODB983882 OMX983010:OMX983882 OWT983010:OWT983882 PGP983010:PGP983882 PQL983010:PQL983882 QAH983010:QAH983882 QKD983010:QKD983882 QTZ983010:QTZ983882 RDV983010:RDV983882 RNR983010:RNR983882 RXN983010:RXN983882 SHJ983010:SHJ983882 SRF983010:SRF983882 TBB983010:TBB983882 TKX983010:TKX983882 TUT983010:TUT983882 UEP983010:UEP983882 UOL983010:UOL983882 UYH983010:UYH983882 VID983010:VID983882 VRZ983010:VRZ983882 WBV983010:WBV983882 WLR983010:WLR983882 L54:L848 BGN29 AWR29 AMV29 ACZ29 TD29 JH29 WVT29 WLX29 WCB29 VSF29 VIJ29 UYN29 UOR29 UEV29 TUZ29 TLD29 TBH29 SRL29 SHP29 RXT29 RNX29 REB29 QUF29 QKJ29 QAN29 PQR29 PGV29 OWZ29 OND29 ODH29 NTL29 NJP29 MZT29 MPX29 MGB29 LWF29 LMJ29 LCN29 KSR29 KIV29 JYZ29 JPD29 JFH29 IVL29 ILP29 IBT29 HRX29 HIB29 GYF29 GOJ29 GEN29 FUR29 FKV29 FAZ29 ERD29 EHH29 DXL29 DNP29 DDT29 CTX29 CKB29 CAF29 L8:L9 L12:L14 WLZ14 WCD14 VSH14 VIL14 UYP14 UOT14 UEX14 TVB14 TLF14 TBJ14 SRN14 SHR14 RXV14 RNZ14 RED14 QUH14 QKL14 QAP14 PQT14 PGX14 OXB14 ONF14 ODJ14 NTN14 NJR14 MZV14 MPZ14 MGD14 LWH14 LML14 LCP14 KST14 KIX14 JZB14 JPF14 JFJ14 IVN14 ILR14 IBV14 HRZ14 HID14 GYH14 GOL14 GEP14 FUT14 FKX14 FBB14 ERF14 EHJ14 DXN14 DNR14 DDV14 CTZ14 CKD14 CAH14 BQL14 BGP14 AWT14 AMX14 ADB14 TF14 JJ14 WVV14 BGN41 K10:K11 BQJ29 TL33:TL37 AMP8:AMP13 AWL8:AWL13 BGH8:BGH13 BQD8:BQD13 BZZ8:BZZ13 CJV8:CJV13 CTR8:CTR13 DDN8:DDN13 DNJ8:DNJ13 DXF8:DXF13 EHB8:EHB13 EQX8:EQX13 FAT8:FAT13 FKP8:FKP13 FUL8:FUL13 GEH8:GEH13 GOD8:GOD13 GXZ8:GXZ13 HHV8:HHV13 HRR8:HRR13 IBN8:IBN13 ILJ8:ILJ13 IVF8:IVF13 JFB8:JFB13 JOX8:JOX13 JYT8:JYT13 KIP8:KIP13 KSL8:KSL13 LCH8:LCH13 LMD8:LMD13 LVZ8:LVZ13 MFV8:MFV13 MPR8:MPR13 MZN8:MZN13 NJJ8:NJJ13 NTF8:NTF13 ODB8:ODB13 OMX8:OMX13 OWT8:OWT13 PGP8:PGP13 PQL8:PQL13 QAH8:QAH13 QKD8:QKD13 QTZ8:QTZ13 RDV8:RDV13 RNR8:RNR13 RXN8:RXN13 SHJ8:SHJ13 SRF8:SRF13 TBB8:TBB13 TKX8:TKX13 TUT8:TUT13 UEP8:UEP13 UOL8:UOL13 UYH8:UYH13 VID8:VID13 VRZ8:VRZ13 WBV8:WBV13 WLR8:WLR13 WVN8:WVN13 JB8:JB13 SX8:SX13 ACT8:ACT13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JH32 TD32 ACZ32 AMV32 AWR32 BGN32 BQJ32 JP33:JP37 WWB33:WWB37 WMF33:WMF37 WCJ33:WCJ37 VSN33:VSN37 VIR33:VIR37 UYV33:UYV37 UOZ33:UOZ37 UFD33:UFD37 TVH33:TVH37 TLL33:TLL37 TBP33:TBP37 SRT33:SRT37 SHX33:SHX37 RYB33:RYB37 ROF33:ROF37 REJ33:REJ37 QUN33:QUN37 QKR33:QKR37 QAV33:QAV37 PQZ33:PQZ37 PHD33:PHD37 OXH33:OXH37 ONL33:ONL37 ODP33:ODP37 NTT33:NTT37 NJX33:NJX37 NAB33:NAB37 MQF33:MQF37 MGJ33:MGJ37 LWN33:LWN37 LMR33:LMR37 LCV33:LCV37 KSZ33:KSZ37 KJD33:KJD37 JZH33:JZH37 JPL33:JPL37 JFP33:JFP37 IVT33:IVT37 ILX33:ILX37 ICB33:ICB37 HSF33:HSF37 HIJ33:HIJ37 GYN33:GYN37 GOR33:GOR37 GEV33:GEV37 FUZ33:FUZ37 FLD33:FLD37 FBH33:FBH37 ERL33:ERL37 EHP33:EHP37 DXT33:DXT37 DNX33:DNX37 DEB33:DEB37 CUF33:CUF37 CKJ33:CKJ37 CAN33:CAN37 BQR33:BQR37 BGV33:BGV37 AWZ33:AWZ37 AND33:AND37 ADH33:ADH37 JB50:JB842 AND42:AND46 AWZ42:AWZ46 BGV42:BGV46 BQR42:BQR46 CAN42:CAN46 CKJ42:CKJ46 CUF42:CUF46 DEB42:DEB46 DNX42:DNX46 DXT42:DXT46 EHP42:EHP46 ERL42:ERL46 FBH42:FBH46 FLD42:FLD46 FUZ42:FUZ46 GEV42:GEV46 GOR42:GOR46 GYN42:GYN46 HIJ42:HIJ46 HSF42:HSF46 ICB42:ICB46 ILX42:ILX46 IVT42:IVT46 JFP42:JFP46 JPL42:JPL46 JZH42:JZH46 KJD42:KJD46 KSZ42:KSZ46 LCV42:LCV46 LMR42:LMR46 LWN42:LWN46 MGJ42:MGJ46 MQF42:MQF46 NAB42:NAB46 NJX42:NJX46 NTT42:NTT46 ODP42:ODP46 ONL42:ONL46 OXH42:OXH46 PHD42:PHD46 PQZ42:PQZ46 QAV42:QAV46 QKR42:QKR46 QUN42:QUN46 REJ42:REJ46 ROF42:ROF46 RYB42:RYB46 SHX42:SHX46 SRT42:SRT46 TBP42:TBP46 TLL42:TLL46 TVH42:TVH46 UFD42:UFD46 UOZ42:UOZ46 UYV42:UYV46 VIR42:VIR46 VSN42:VSN46 WCJ42:WCJ46 WMF42:WMF46 WWB42:WWB46 JP42:JP46 TL42:TL46 BQJ41 ADH42:ADH46 CAF41 CKB41 CTX41 DDT41 DNP41 DXL41 EHH41 ERD41 FAZ41 FKV41 FUR41 GEN41 GOJ41 GYF41 HIB41 HRX41 IBT41 ILP41 IVL41 JFH41 JPD41 JYZ41 KIV41 KSR41 LCN41 LMJ41 LWF41 MGB41 MPX41 MZT41 NJP41 NTL41 ODH41 OND41 OWZ41 PGV41 PQR41 QAN41 QKJ41 QUF41 REB41 RNX41 RXT41 SHP41 SRL41 TBH41 TLD41 TUZ41 UEV41 UOR41 UYN41 VIJ41 VSF41 WCB41 WLX41 WVT41 JH41 TD41 ACZ41 AMV41 AWR41 K23:K24 L29 L41:L47 WLZ19 WCD19 VSH19 VIL19 UYP19 UOT19 UEX19 TVB19 TLF19 TBJ19 SRN19 SHR19 RXV19 RNZ19 RED19 QUH19 QKL19 QAP19 PQT19 PGX19 OXB19 ONF19 ODJ19 NTN19 NJR19 MZV19 MPZ19 MGD19 LWH19 LML19 LCP19 KST19 KIX19 JZB19 JPF19 JFJ19 IVN19 ILR19 IBV19 HRZ19 HID19 GYH19 GOL19 GEP19 FUT19 FKX19 FBB19 ERF19 EHJ19 DXN19 DNR19 DDV19 CTZ19 CKD19 CAH19 BQL19 BGP19 AWT19 AMX19 ADB19 TF19 JJ19 WVV19 L32:L38 SX50:SX842 ACT50:ACT842 AMP50:AMP842 AWL50:AWL842 BGH50:BGH842 BQD50:BQD842 BZZ50:BZZ842 CJV50:CJV842 CTR50:CTR842 DDN50:DDN842 DNJ50:DNJ842 DXF50:DXF842 EHB50:EHB842 EQX50:EQX842 FAT50:FAT842 FKP50:FKP842 FUL50:FUL842 GEH50:GEH842 GOD50:GOD842 GXZ50:GXZ842 HHV50:HHV842 HRR50:HRR842 IBN50:IBN842 ILJ50:ILJ842 IVF50:IVF842 JFB50:JFB842 JOX50:JOX842 JYT50:JYT842 KIP50:KIP842 KSL50:KSL842 LCH50:LCH842 LMD50:LMD842 LVZ50:LVZ842 MFV50:MFV842 MPR50:MPR842 MZN50:MZN842 NJJ50:NJJ842 NTF50:NTF842 ODB50:ODB842 OMX50:OMX842 OWT50:OWT842 PGP50:PGP842 PQL50:PQL842 QAH50:QAH842 QKD50:QKD842 QTZ50:QTZ842 RDV50:RDV842 RNR50:RNR842 RXN50:RXN842 SHJ50:SHJ842 SRF50:SRF842 TBB50:TBB842 TKX50:TKX842 TUT50:TUT842 UEP50:UEP842 UOL50:UOL842 UYH50:UYH842 VID50:VID842 VRZ50:VRZ842 WBV50:WBV842 WLR50:WLR842 WVN50:WVN842 L19:L20">
      <formula1>осн</formula1>
    </dataValidation>
    <dataValidation type="list" allowBlank="1" showInputMessage="1" sqref="BH65512:BH66384 KX65506:KX66378 UT65506:UT66378 AEP65506:AEP66378 AOL65506:AOL66378 AYH65506:AYH66378 BID65506:BID66378 BRZ65506:BRZ66378 CBV65506:CBV66378 CLR65506:CLR66378 CVN65506:CVN66378 DFJ65506:DFJ66378 DPF65506:DPF66378 DZB65506:DZB66378 EIX65506:EIX66378 EST65506:EST66378 FCP65506:FCP66378 FML65506:FML66378 FWH65506:FWH66378 GGD65506:GGD66378 GPZ65506:GPZ66378 GZV65506:GZV66378 HJR65506:HJR66378 HTN65506:HTN66378 IDJ65506:IDJ66378 INF65506:INF66378 IXB65506:IXB66378 JGX65506:JGX66378 JQT65506:JQT66378 KAP65506:KAP66378 KKL65506:KKL66378 KUH65506:KUH66378 LED65506:LED66378 LNZ65506:LNZ66378 LXV65506:LXV66378 MHR65506:MHR66378 MRN65506:MRN66378 NBJ65506:NBJ66378 NLF65506:NLF66378 NVB65506:NVB66378 OEX65506:OEX66378 OOT65506:OOT66378 OYP65506:OYP66378 PIL65506:PIL66378 PSH65506:PSH66378 QCD65506:QCD66378 QLZ65506:QLZ66378 QVV65506:QVV66378 RFR65506:RFR66378 RPN65506:RPN66378 RZJ65506:RZJ66378 SJF65506:SJF66378 STB65506:STB66378 TCX65506:TCX66378 TMT65506:TMT66378 TWP65506:TWP66378 UGL65506:UGL66378 UQH65506:UQH66378 VAD65506:VAD66378 VJZ65506:VJZ66378 VTV65506:VTV66378 WDR65506:WDR66378 WNN65506:WNN66378 WXJ65506:WXJ66378 BH131048:BH131920 KX131042:KX131914 UT131042:UT131914 AEP131042:AEP131914 AOL131042:AOL131914 AYH131042:AYH131914 BID131042:BID131914 BRZ131042:BRZ131914 CBV131042:CBV131914 CLR131042:CLR131914 CVN131042:CVN131914 DFJ131042:DFJ131914 DPF131042:DPF131914 DZB131042:DZB131914 EIX131042:EIX131914 EST131042:EST131914 FCP131042:FCP131914 FML131042:FML131914 FWH131042:FWH131914 GGD131042:GGD131914 GPZ131042:GPZ131914 GZV131042:GZV131914 HJR131042:HJR131914 HTN131042:HTN131914 IDJ131042:IDJ131914 INF131042:INF131914 IXB131042:IXB131914 JGX131042:JGX131914 JQT131042:JQT131914 KAP131042:KAP131914 KKL131042:KKL131914 KUH131042:KUH131914 LED131042:LED131914 LNZ131042:LNZ131914 LXV131042:LXV131914 MHR131042:MHR131914 MRN131042:MRN131914 NBJ131042:NBJ131914 NLF131042:NLF131914 NVB131042:NVB131914 OEX131042:OEX131914 OOT131042:OOT131914 OYP131042:OYP131914 PIL131042:PIL131914 PSH131042:PSH131914 QCD131042:QCD131914 QLZ131042:QLZ131914 QVV131042:QVV131914 RFR131042:RFR131914 RPN131042:RPN131914 RZJ131042:RZJ131914 SJF131042:SJF131914 STB131042:STB131914 TCX131042:TCX131914 TMT131042:TMT131914 TWP131042:TWP131914 UGL131042:UGL131914 UQH131042:UQH131914 VAD131042:VAD131914 VJZ131042:VJZ131914 VTV131042:VTV131914 WDR131042:WDR131914 WNN131042:WNN131914 WXJ131042:WXJ131914 BH196584:BH197456 KX196578:KX197450 UT196578:UT197450 AEP196578:AEP197450 AOL196578:AOL197450 AYH196578:AYH197450 BID196578:BID197450 BRZ196578:BRZ197450 CBV196578:CBV197450 CLR196578:CLR197450 CVN196578:CVN197450 DFJ196578:DFJ197450 DPF196578:DPF197450 DZB196578:DZB197450 EIX196578:EIX197450 EST196578:EST197450 FCP196578:FCP197450 FML196578:FML197450 FWH196578:FWH197450 GGD196578:GGD197450 GPZ196578:GPZ197450 GZV196578:GZV197450 HJR196578:HJR197450 HTN196578:HTN197450 IDJ196578:IDJ197450 INF196578:INF197450 IXB196578:IXB197450 JGX196578:JGX197450 JQT196578:JQT197450 KAP196578:KAP197450 KKL196578:KKL197450 KUH196578:KUH197450 LED196578:LED197450 LNZ196578:LNZ197450 LXV196578:LXV197450 MHR196578:MHR197450 MRN196578:MRN197450 NBJ196578:NBJ197450 NLF196578:NLF197450 NVB196578:NVB197450 OEX196578:OEX197450 OOT196578:OOT197450 OYP196578:OYP197450 PIL196578:PIL197450 PSH196578:PSH197450 QCD196578:QCD197450 QLZ196578:QLZ197450 QVV196578:QVV197450 RFR196578:RFR197450 RPN196578:RPN197450 RZJ196578:RZJ197450 SJF196578:SJF197450 STB196578:STB197450 TCX196578:TCX197450 TMT196578:TMT197450 TWP196578:TWP197450 UGL196578:UGL197450 UQH196578:UQH197450 VAD196578:VAD197450 VJZ196578:VJZ197450 VTV196578:VTV197450 WDR196578:WDR197450 WNN196578:WNN197450 WXJ196578:WXJ197450 BH262120:BH262992 KX262114:KX262986 UT262114:UT262986 AEP262114:AEP262986 AOL262114:AOL262986 AYH262114:AYH262986 BID262114:BID262986 BRZ262114:BRZ262986 CBV262114:CBV262986 CLR262114:CLR262986 CVN262114:CVN262986 DFJ262114:DFJ262986 DPF262114:DPF262986 DZB262114:DZB262986 EIX262114:EIX262986 EST262114:EST262986 FCP262114:FCP262986 FML262114:FML262986 FWH262114:FWH262986 GGD262114:GGD262986 GPZ262114:GPZ262986 GZV262114:GZV262986 HJR262114:HJR262986 HTN262114:HTN262986 IDJ262114:IDJ262986 INF262114:INF262986 IXB262114:IXB262986 JGX262114:JGX262986 JQT262114:JQT262986 KAP262114:KAP262986 KKL262114:KKL262986 KUH262114:KUH262986 LED262114:LED262986 LNZ262114:LNZ262986 LXV262114:LXV262986 MHR262114:MHR262986 MRN262114:MRN262986 NBJ262114:NBJ262986 NLF262114:NLF262986 NVB262114:NVB262986 OEX262114:OEX262986 OOT262114:OOT262986 OYP262114:OYP262986 PIL262114:PIL262986 PSH262114:PSH262986 QCD262114:QCD262986 QLZ262114:QLZ262986 QVV262114:QVV262986 RFR262114:RFR262986 RPN262114:RPN262986 RZJ262114:RZJ262986 SJF262114:SJF262986 STB262114:STB262986 TCX262114:TCX262986 TMT262114:TMT262986 TWP262114:TWP262986 UGL262114:UGL262986 UQH262114:UQH262986 VAD262114:VAD262986 VJZ262114:VJZ262986 VTV262114:VTV262986 WDR262114:WDR262986 WNN262114:WNN262986 WXJ262114:WXJ262986 BH327656:BH328528 KX327650:KX328522 UT327650:UT328522 AEP327650:AEP328522 AOL327650:AOL328522 AYH327650:AYH328522 BID327650:BID328522 BRZ327650:BRZ328522 CBV327650:CBV328522 CLR327650:CLR328522 CVN327650:CVN328522 DFJ327650:DFJ328522 DPF327650:DPF328522 DZB327650:DZB328522 EIX327650:EIX328522 EST327650:EST328522 FCP327650:FCP328522 FML327650:FML328522 FWH327650:FWH328522 GGD327650:GGD328522 GPZ327650:GPZ328522 GZV327650:GZV328522 HJR327650:HJR328522 HTN327650:HTN328522 IDJ327650:IDJ328522 INF327650:INF328522 IXB327650:IXB328522 JGX327650:JGX328522 JQT327650:JQT328522 KAP327650:KAP328522 KKL327650:KKL328522 KUH327650:KUH328522 LED327650:LED328522 LNZ327650:LNZ328522 LXV327650:LXV328522 MHR327650:MHR328522 MRN327650:MRN328522 NBJ327650:NBJ328522 NLF327650:NLF328522 NVB327650:NVB328522 OEX327650:OEX328522 OOT327650:OOT328522 OYP327650:OYP328522 PIL327650:PIL328522 PSH327650:PSH328522 QCD327650:QCD328522 QLZ327650:QLZ328522 QVV327650:QVV328522 RFR327650:RFR328522 RPN327650:RPN328522 RZJ327650:RZJ328522 SJF327650:SJF328522 STB327650:STB328522 TCX327650:TCX328522 TMT327650:TMT328522 TWP327650:TWP328522 UGL327650:UGL328522 UQH327650:UQH328522 VAD327650:VAD328522 VJZ327650:VJZ328522 VTV327650:VTV328522 WDR327650:WDR328522 WNN327650:WNN328522 WXJ327650:WXJ328522 BH393192:BH394064 KX393186:KX394058 UT393186:UT394058 AEP393186:AEP394058 AOL393186:AOL394058 AYH393186:AYH394058 BID393186:BID394058 BRZ393186:BRZ394058 CBV393186:CBV394058 CLR393186:CLR394058 CVN393186:CVN394058 DFJ393186:DFJ394058 DPF393186:DPF394058 DZB393186:DZB394058 EIX393186:EIX394058 EST393186:EST394058 FCP393186:FCP394058 FML393186:FML394058 FWH393186:FWH394058 GGD393186:GGD394058 GPZ393186:GPZ394058 GZV393186:GZV394058 HJR393186:HJR394058 HTN393186:HTN394058 IDJ393186:IDJ394058 INF393186:INF394058 IXB393186:IXB394058 JGX393186:JGX394058 JQT393186:JQT394058 KAP393186:KAP394058 KKL393186:KKL394058 KUH393186:KUH394058 LED393186:LED394058 LNZ393186:LNZ394058 LXV393186:LXV394058 MHR393186:MHR394058 MRN393186:MRN394058 NBJ393186:NBJ394058 NLF393186:NLF394058 NVB393186:NVB394058 OEX393186:OEX394058 OOT393186:OOT394058 OYP393186:OYP394058 PIL393186:PIL394058 PSH393186:PSH394058 QCD393186:QCD394058 QLZ393186:QLZ394058 QVV393186:QVV394058 RFR393186:RFR394058 RPN393186:RPN394058 RZJ393186:RZJ394058 SJF393186:SJF394058 STB393186:STB394058 TCX393186:TCX394058 TMT393186:TMT394058 TWP393186:TWP394058 UGL393186:UGL394058 UQH393186:UQH394058 VAD393186:VAD394058 VJZ393186:VJZ394058 VTV393186:VTV394058 WDR393186:WDR394058 WNN393186:WNN394058 WXJ393186:WXJ394058 BH458728:BH459600 KX458722:KX459594 UT458722:UT459594 AEP458722:AEP459594 AOL458722:AOL459594 AYH458722:AYH459594 BID458722:BID459594 BRZ458722:BRZ459594 CBV458722:CBV459594 CLR458722:CLR459594 CVN458722:CVN459594 DFJ458722:DFJ459594 DPF458722:DPF459594 DZB458722:DZB459594 EIX458722:EIX459594 EST458722:EST459594 FCP458722:FCP459594 FML458722:FML459594 FWH458722:FWH459594 GGD458722:GGD459594 GPZ458722:GPZ459594 GZV458722:GZV459594 HJR458722:HJR459594 HTN458722:HTN459594 IDJ458722:IDJ459594 INF458722:INF459594 IXB458722:IXB459594 JGX458722:JGX459594 JQT458722:JQT459594 KAP458722:KAP459594 KKL458722:KKL459594 KUH458722:KUH459594 LED458722:LED459594 LNZ458722:LNZ459594 LXV458722:LXV459594 MHR458722:MHR459594 MRN458722:MRN459594 NBJ458722:NBJ459594 NLF458722:NLF459594 NVB458722:NVB459594 OEX458722:OEX459594 OOT458722:OOT459594 OYP458722:OYP459594 PIL458722:PIL459594 PSH458722:PSH459594 QCD458722:QCD459594 QLZ458722:QLZ459594 QVV458722:QVV459594 RFR458722:RFR459594 RPN458722:RPN459594 RZJ458722:RZJ459594 SJF458722:SJF459594 STB458722:STB459594 TCX458722:TCX459594 TMT458722:TMT459594 TWP458722:TWP459594 UGL458722:UGL459594 UQH458722:UQH459594 VAD458722:VAD459594 VJZ458722:VJZ459594 VTV458722:VTV459594 WDR458722:WDR459594 WNN458722:WNN459594 WXJ458722:WXJ459594 BH524264:BH525136 KX524258:KX525130 UT524258:UT525130 AEP524258:AEP525130 AOL524258:AOL525130 AYH524258:AYH525130 BID524258:BID525130 BRZ524258:BRZ525130 CBV524258:CBV525130 CLR524258:CLR525130 CVN524258:CVN525130 DFJ524258:DFJ525130 DPF524258:DPF525130 DZB524258:DZB525130 EIX524258:EIX525130 EST524258:EST525130 FCP524258:FCP525130 FML524258:FML525130 FWH524258:FWH525130 GGD524258:GGD525130 GPZ524258:GPZ525130 GZV524258:GZV525130 HJR524258:HJR525130 HTN524258:HTN525130 IDJ524258:IDJ525130 INF524258:INF525130 IXB524258:IXB525130 JGX524258:JGX525130 JQT524258:JQT525130 KAP524258:KAP525130 KKL524258:KKL525130 KUH524258:KUH525130 LED524258:LED525130 LNZ524258:LNZ525130 LXV524258:LXV525130 MHR524258:MHR525130 MRN524258:MRN525130 NBJ524258:NBJ525130 NLF524258:NLF525130 NVB524258:NVB525130 OEX524258:OEX525130 OOT524258:OOT525130 OYP524258:OYP525130 PIL524258:PIL525130 PSH524258:PSH525130 QCD524258:QCD525130 QLZ524258:QLZ525130 QVV524258:QVV525130 RFR524258:RFR525130 RPN524258:RPN525130 RZJ524258:RZJ525130 SJF524258:SJF525130 STB524258:STB525130 TCX524258:TCX525130 TMT524258:TMT525130 TWP524258:TWP525130 UGL524258:UGL525130 UQH524258:UQH525130 VAD524258:VAD525130 VJZ524258:VJZ525130 VTV524258:VTV525130 WDR524258:WDR525130 WNN524258:WNN525130 WXJ524258:WXJ525130 BH589800:BH590672 KX589794:KX590666 UT589794:UT590666 AEP589794:AEP590666 AOL589794:AOL590666 AYH589794:AYH590666 BID589794:BID590666 BRZ589794:BRZ590666 CBV589794:CBV590666 CLR589794:CLR590666 CVN589794:CVN590666 DFJ589794:DFJ590666 DPF589794:DPF590666 DZB589794:DZB590666 EIX589794:EIX590666 EST589794:EST590666 FCP589794:FCP590666 FML589794:FML590666 FWH589794:FWH590666 GGD589794:GGD590666 GPZ589794:GPZ590666 GZV589794:GZV590666 HJR589794:HJR590666 HTN589794:HTN590666 IDJ589794:IDJ590666 INF589794:INF590666 IXB589794:IXB590666 JGX589794:JGX590666 JQT589794:JQT590666 KAP589794:KAP590666 KKL589794:KKL590666 KUH589794:KUH590666 LED589794:LED590666 LNZ589794:LNZ590666 LXV589794:LXV590666 MHR589794:MHR590666 MRN589794:MRN590666 NBJ589794:NBJ590666 NLF589794:NLF590666 NVB589794:NVB590666 OEX589794:OEX590666 OOT589794:OOT590666 OYP589794:OYP590666 PIL589794:PIL590666 PSH589794:PSH590666 QCD589794:QCD590666 QLZ589794:QLZ590666 QVV589794:QVV590666 RFR589794:RFR590666 RPN589794:RPN590666 RZJ589794:RZJ590666 SJF589794:SJF590666 STB589794:STB590666 TCX589794:TCX590666 TMT589794:TMT590666 TWP589794:TWP590666 UGL589794:UGL590666 UQH589794:UQH590666 VAD589794:VAD590666 VJZ589794:VJZ590666 VTV589794:VTV590666 WDR589794:WDR590666 WNN589794:WNN590666 WXJ589794:WXJ590666 BH655336:BH656208 KX655330:KX656202 UT655330:UT656202 AEP655330:AEP656202 AOL655330:AOL656202 AYH655330:AYH656202 BID655330:BID656202 BRZ655330:BRZ656202 CBV655330:CBV656202 CLR655330:CLR656202 CVN655330:CVN656202 DFJ655330:DFJ656202 DPF655330:DPF656202 DZB655330:DZB656202 EIX655330:EIX656202 EST655330:EST656202 FCP655330:FCP656202 FML655330:FML656202 FWH655330:FWH656202 GGD655330:GGD656202 GPZ655330:GPZ656202 GZV655330:GZV656202 HJR655330:HJR656202 HTN655330:HTN656202 IDJ655330:IDJ656202 INF655330:INF656202 IXB655330:IXB656202 JGX655330:JGX656202 JQT655330:JQT656202 KAP655330:KAP656202 KKL655330:KKL656202 KUH655330:KUH656202 LED655330:LED656202 LNZ655330:LNZ656202 LXV655330:LXV656202 MHR655330:MHR656202 MRN655330:MRN656202 NBJ655330:NBJ656202 NLF655330:NLF656202 NVB655330:NVB656202 OEX655330:OEX656202 OOT655330:OOT656202 OYP655330:OYP656202 PIL655330:PIL656202 PSH655330:PSH656202 QCD655330:QCD656202 QLZ655330:QLZ656202 QVV655330:QVV656202 RFR655330:RFR656202 RPN655330:RPN656202 RZJ655330:RZJ656202 SJF655330:SJF656202 STB655330:STB656202 TCX655330:TCX656202 TMT655330:TMT656202 TWP655330:TWP656202 UGL655330:UGL656202 UQH655330:UQH656202 VAD655330:VAD656202 VJZ655330:VJZ656202 VTV655330:VTV656202 WDR655330:WDR656202 WNN655330:WNN656202 WXJ655330:WXJ656202 BH720872:BH721744 KX720866:KX721738 UT720866:UT721738 AEP720866:AEP721738 AOL720866:AOL721738 AYH720866:AYH721738 BID720866:BID721738 BRZ720866:BRZ721738 CBV720866:CBV721738 CLR720866:CLR721738 CVN720866:CVN721738 DFJ720866:DFJ721738 DPF720866:DPF721738 DZB720866:DZB721738 EIX720866:EIX721738 EST720866:EST721738 FCP720866:FCP721738 FML720866:FML721738 FWH720866:FWH721738 GGD720866:GGD721738 GPZ720866:GPZ721738 GZV720866:GZV721738 HJR720866:HJR721738 HTN720866:HTN721738 IDJ720866:IDJ721738 INF720866:INF721738 IXB720866:IXB721738 JGX720866:JGX721738 JQT720866:JQT721738 KAP720866:KAP721738 KKL720866:KKL721738 KUH720866:KUH721738 LED720866:LED721738 LNZ720866:LNZ721738 LXV720866:LXV721738 MHR720866:MHR721738 MRN720866:MRN721738 NBJ720866:NBJ721738 NLF720866:NLF721738 NVB720866:NVB721738 OEX720866:OEX721738 OOT720866:OOT721738 OYP720866:OYP721738 PIL720866:PIL721738 PSH720866:PSH721738 QCD720866:QCD721738 QLZ720866:QLZ721738 QVV720866:QVV721738 RFR720866:RFR721738 RPN720866:RPN721738 RZJ720866:RZJ721738 SJF720866:SJF721738 STB720866:STB721738 TCX720866:TCX721738 TMT720866:TMT721738 TWP720866:TWP721738 UGL720866:UGL721738 UQH720866:UQH721738 VAD720866:VAD721738 VJZ720866:VJZ721738 VTV720866:VTV721738 WDR720866:WDR721738 WNN720866:WNN721738 WXJ720866:WXJ721738 BH786408:BH787280 KX786402:KX787274 UT786402:UT787274 AEP786402:AEP787274 AOL786402:AOL787274 AYH786402:AYH787274 BID786402:BID787274 BRZ786402:BRZ787274 CBV786402:CBV787274 CLR786402:CLR787274 CVN786402:CVN787274 DFJ786402:DFJ787274 DPF786402:DPF787274 DZB786402:DZB787274 EIX786402:EIX787274 EST786402:EST787274 FCP786402:FCP787274 FML786402:FML787274 FWH786402:FWH787274 GGD786402:GGD787274 GPZ786402:GPZ787274 GZV786402:GZV787274 HJR786402:HJR787274 HTN786402:HTN787274 IDJ786402:IDJ787274 INF786402:INF787274 IXB786402:IXB787274 JGX786402:JGX787274 JQT786402:JQT787274 KAP786402:KAP787274 KKL786402:KKL787274 KUH786402:KUH787274 LED786402:LED787274 LNZ786402:LNZ787274 LXV786402:LXV787274 MHR786402:MHR787274 MRN786402:MRN787274 NBJ786402:NBJ787274 NLF786402:NLF787274 NVB786402:NVB787274 OEX786402:OEX787274 OOT786402:OOT787274 OYP786402:OYP787274 PIL786402:PIL787274 PSH786402:PSH787274 QCD786402:QCD787274 QLZ786402:QLZ787274 QVV786402:QVV787274 RFR786402:RFR787274 RPN786402:RPN787274 RZJ786402:RZJ787274 SJF786402:SJF787274 STB786402:STB787274 TCX786402:TCX787274 TMT786402:TMT787274 TWP786402:TWP787274 UGL786402:UGL787274 UQH786402:UQH787274 VAD786402:VAD787274 VJZ786402:VJZ787274 VTV786402:VTV787274 WDR786402:WDR787274 WNN786402:WNN787274 WXJ786402:WXJ787274 BH851944:BH852816 KX851938:KX852810 UT851938:UT852810 AEP851938:AEP852810 AOL851938:AOL852810 AYH851938:AYH852810 BID851938:BID852810 BRZ851938:BRZ852810 CBV851938:CBV852810 CLR851938:CLR852810 CVN851938:CVN852810 DFJ851938:DFJ852810 DPF851938:DPF852810 DZB851938:DZB852810 EIX851938:EIX852810 EST851938:EST852810 FCP851938:FCP852810 FML851938:FML852810 FWH851938:FWH852810 GGD851938:GGD852810 GPZ851938:GPZ852810 GZV851938:GZV852810 HJR851938:HJR852810 HTN851938:HTN852810 IDJ851938:IDJ852810 INF851938:INF852810 IXB851938:IXB852810 JGX851938:JGX852810 JQT851938:JQT852810 KAP851938:KAP852810 KKL851938:KKL852810 KUH851938:KUH852810 LED851938:LED852810 LNZ851938:LNZ852810 LXV851938:LXV852810 MHR851938:MHR852810 MRN851938:MRN852810 NBJ851938:NBJ852810 NLF851938:NLF852810 NVB851938:NVB852810 OEX851938:OEX852810 OOT851938:OOT852810 OYP851938:OYP852810 PIL851938:PIL852810 PSH851938:PSH852810 QCD851938:QCD852810 QLZ851938:QLZ852810 QVV851938:QVV852810 RFR851938:RFR852810 RPN851938:RPN852810 RZJ851938:RZJ852810 SJF851938:SJF852810 STB851938:STB852810 TCX851938:TCX852810 TMT851938:TMT852810 TWP851938:TWP852810 UGL851938:UGL852810 UQH851938:UQH852810 VAD851938:VAD852810 VJZ851938:VJZ852810 VTV851938:VTV852810 WDR851938:WDR852810 WNN851938:WNN852810 WXJ851938:WXJ852810 BH917480:BH918352 KX917474:KX918346 UT917474:UT918346 AEP917474:AEP918346 AOL917474:AOL918346 AYH917474:AYH918346 BID917474:BID918346 BRZ917474:BRZ918346 CBV917474:CBV918346 CLR917474:CLR918346 CVN917474:CVN918346 DFJ917474:DFJ918346 DPF917474:DPF918346 DZB917474:DZB918346 EIX917474:EIX918346 EST917474:EST918346 FCP917474:FCP918346 FML917474:FML918346 FWH917474:FWH918346 GGD917474:GGD918346 GPZ917474:GPZ918346 GZV917474:GZV918346 HJR917474:HJR918346 HTN917474:HTN918346 IDJ917474:IDJ918346 INF917474:INF918346 IXB917474:IXB918346 JGX917474:JGX918346 JQT917474:JQT918346 KAP917474:KAP918346 KKL917474:KKL918346 KUH917474:KUH918346 LED917474:LED918346 LNZ917474:LNZ918346 LXV917474:LXV918346 MHR917474:MHR918346 MRN917474:MRN918346 NBJ917474:NBJ918346 NLF917474:NLF918346 NVB917474:NVB918346 OEX917474:OEX918346 OOT917474:OOT918346 OYP917474:OYP918346 PIL917474:PIL918346 PSH917474:PSH918346 QCD917474:QCD918346 QLZ917474:QLZ918346 QVV917474:QVV918346 RFR917474:RFR918346 RPN917474:RPN918346 RZJ917474:RZJ918346 SJF917474:SJF918346 STB917474:STB918346 TCX917474:TCX918346 TMT917474:TMT918346 TWP917474:TWP918346 UGL917474:UGL918346 UQH917474:UQH918346 VAD917474:VAD918346 VJZ917474:VJZ918346 VTV917474:VTV918346 WDR917474:WDR918346 WNN917474:WNN918346 WXJ917474:WXJ918346 BH983016:BH983888 KX983010:KX983882 UT983010:UT983882 AEP983010:AEP983882 AOL983010:AOL983882 AYH983010:AYH983882 BID983010:BID983882 BRZ983010:BRZ983882 CBV983010:CBV983882 CLR983010:CLR983882 CVN983010:CVN983882 DFJ983010:DFJ983882 DPF983010:DPF983882 DZB983010:DZB983882 EIX983010:EIX983882 EST983010:EST983882 FCP983010:FCP983882 FML983010:FML983882 FWH983010:FWH983882 GGD983010:GGD983882 GPZ983010:GPZ983882 GZV983010:GZV983882 HJR983010:HJR983882 HTN983010:HTN983882 IDJ983010:IDJ983882 INF983010:INF983882 IXB983010:IXB983882 JGX983010:JGX983882 JQT983010:JQT983882 KAP983010:KAP983882 KKL983010:KKL983882 KUH983010:KUH983882 LED983010:LED983882 LNZ983010:LNZ983882 LXV983010:LXV983882 MHR983010:MHR983882 MRN983010:MRN983882 NBJ983010:NBJ983882 NLF983010:NLF983882 NVB983010:NVB983882 OEX983010:OEX983882 OOT983010:OOT983882 OYP983010:OYP983882 PIL983010:PIL983882 PSH983010:PSH983882 QCD983010:QCD983882 QLZ983010:QLZ983882 QVV983010:QVV983882 RFR983010:RFR983882 RPN983010:RPN983882 RZJ983010:RZJ983882 SJF983010:SJF983882 STB983010:STB983882 TCX983010:TCX983882 TMT983010:TMT983882 TWP983010:TWP983882 UGL983010:UGL983882 UQH983010:UQH983882 VAD983010:VAD983882 VJZ983010:VJZ983882 VTV983010:VTV983882 WDR983010:WDR983882 WNN983010:WNN983882 WXJ983010:WXJ983882 BN65506:BN66380 LD65506:LD66380 UZ65506:UZ66380 AEV65506:AEV66380 AOR65506:AOR66380 AYN65506:AYN66380 BIJ65506:BIJ66380 BSF65506:BSF66380 CCB65506:CCB66380 CLX65506:CLX66380 CVT65506:CVT66380 DFP65506:DFP66380 DPL65506:DPL66380 DZH65506:DZH66380 EJD65506:EJD66380 ESZ65506:ESZ66380 FCV65506:FCV66380 FMR65506:FMR66380 FWN65506:FWN66380 GGJ65506:GGJ66380 GQF65506:GQF66380 HAB65506:HAB66380 HJX65506:HJX66380 HTT65506:HTT66380 IDP65506:IDP66380 INL65506:INL66380 IXH65506:IXH66380 JHD65506:JHD66380 JQZ65506:JQZ66380 KAV65506:KAV66380 KKR65506:KKR66380 KUN65506:KUN66380 LEJ65506:LEJ66380 LOF65506:LOF66380 LYB65506:LYB66380 MHX65506:MHX66380 MRT65506:MRT66380 NBP65506:NBP66380 NLL65506:NLL66380 NVH65506:NVH66380 OFD65506:OFD66380 OOZ65506:OOZ66380 OYV65506:OYV66380 PIR65506:PIR66380 PSN65506:PSN66380 QCJ65506:QCJ66380 QMF65506:QMF66380 QWB65506:QWB66380 RFX65506:RFX66380 RPT65506:RPT66380 RZP65506:RZP66380 SJL65506:SJL66380 STH65506:STH66380 TDD65506:TDD66380 TMZ65506:TMZ66380 TWV65506:TWV66380 UGR65506:UGR66380 UQN65506:UQN66380 VAJ65506:VAJ66380 VKF65506:VKF66380 VUB65506:VUB66380 WDX65506:WDX66380 WNT65506:WNT66380 WXP65506:WXP66380 BN131042:BN131916 LD131042:LD131916 UZ131042:UZ131916 AEV131042:AEV131916 AOR131042:AOR131916 AYN131042:AYN131916 BIJ131042:BIJ131916 BSF131042:BSF131916 CCB131042:CCB131916 CLX131042:CLX131916 CVT131042:CVT131916 DFP131042:DFP131916 DPL131042:DPL131916 DZH131042:DZH131916 EJD131042:EJD131916 ESZ131042:ESZ131916 FCV131042:FCV131916 FMR131042:FMR131916 FWN131042:FWN131916 GGJ131042:GGJ131916 GQF131042:GQF131916 HAB131042:HAB131916 HJX131042:HJX131916 HTT131042:HTT131916 IDP131042:IDP131916 INL131042:INL131916 IXH131042:IXH131916 JHD131042:JHD131916 JQZ131042:JQZ131916 KAV131042:KAV131916 KKR131042:KKR131916 KUN131042:KUN131916 LEJ131042:LEJ131916 LOF131042:LOF131916 LYB131042:LYB131916 MHX131042:MHX131916 MRT131042:MRT131916 NBP131042:NBP131916 NLL131042:NLL131916 NVH131042:NVH131916 OFD131042:OFD131916 OOZ131042:OOZ131916 OYV131042:OYV131916 PIR131042:PIR131916 PSN131042:PSN131916 QCJ131042:QCJ131916 QMF131042:QMF131916 QWB131042:QWB131916 RFX131042:RFX131916 RPT131042:RPT131916 RZP131042:RZP131916 SJL131042:SJL131916 STH131042:STH131916 TDD131042:TDD131916 TMZ131042:TMZ131916 TWV131042:TWV131916 UGR131042:UGR131916 UQN131042:UQN131916 VAJ131042:VAJ131916 VKF131042:VKF131916 VUB131042:VUB131916 WDX131042:WDX131916 WNT131042:WNT131916 WXP131042:WXP131916 BN196578:BN197452 LD196578:LD197452 UZ196578:UZ197452 AEV196578:AEV197452 AOR196578:AOR197452 AYN196578:AYN197452 BIJ196578:BIJ197452 BSF196578:BSF197452 CCB196578:CCB197452 CLX196578:CLX197452 CVT196578:CVT197452 DFP196578:DFP197452 DPL196578:DPL197452 DZH196578:DZH197452 EJD196578:EJD197452 ESZ196578:ESZ197452 FCV196578:FCV197452 FMR196578:FMR197452 FWN196578:FWN197452 GGJ196578:GGJ197452 GQF196578:GQF197452 HAB196578:HAB197452 HJX196578:HJX197452 HTT196578:HTT197452 IDP196578:IDP197452 INL196578:INL197452 IXH196578:IXH197452 JHD196578:JHD197452 JQZ196578:JQZ197452 KAV196578:KAV197452 KKR196578:KKR197452 KUN196578:KUN197452 LEJ196578:LEJ197452 LOF196578:LOF197452 LYB196578:LYB197452 MHX196578:MHX197452 MRT196578:MRT197452 NBP196578:NBP197452 NLL196578:NLL197452 NVH196578:NVH197452 OFD196578:OFD197452 OOZ196578:OOZ197452 OYV196578:OYV197452 PIR196578:PIR197452 PSN196578:PSN197452 QCJ196578:QCJ197452 QMF196578:QMF197452 QWB196578:QWB197452 RFX196578:RFX197452 RPT196578:RPT197452 RZP196578:RZP197452 SJL196578:SJL197452 STH196578:STH197452 TDD196578:TDD197452 TMZ196578:TMZ197452 TWV196578:TWV197452 UGR196578:UGR197452 UQN196578:UQN197452 VAJ196578:VAJ197452 VKF196578:VKF197452 VUB196578:VUB197452 WDX196578:WDX197452 WNT196578:WNT197452 WXP196578:WXP197452 BN262114:BN262988 LD262114:LD262988 UZ262114:UZ262988 AEV262114:AEV262988 AOR262114:AOR262988 AYN262114:AYN262988 BIJ262114:BIJ262988 BSF262114:BSF262988 CCB262114:CCB262988 CLX262114:CLX262988 CVT262114:CVT262988 DFP262114:DFP262988 DPL262114:DPL262988 DZH262114:DZH262988 EJD262114:EJD262988 ESZ262114:ESZ262988 FCV262114:FCV262988 FMR262114:FMR262988 FWN262114:FWN262988 GGJ262114:GGJ262988 GQF262114:GQF262988 HAB262114:HAB262988 HJX262114:HJX262988 HTT262114:HTT262988 IDP262114:IDP262988 INL262114:INL262988 IXH262114:IXH262988 JHD262114:JHD262988 JQZ262114:JQZ262988 KAV262114:KAV262988 KKR262114:KKR262988 KUN262114:KUN262988 LEJ262114:LEJ262988 LOF262114:LOF262988 LYB262114:LYB262988 MHX262114:MHX262988 MRT262114:MRT262988 NBP262114:NBP262988 NLL262114:NLL262988 NVH262114:NVH262988 OFD262114:OFD262988 OOZ262114:OOZ262988 OYV262114:OYV262988 PIR262114:PIR262988 PSN262114:PSN262988 QCJ262114:QCJ262988 QMF262114:QMF262988 QWB262114:QWB262988 RFX262114:RFX262988 RPT262114:RPT262988 RZP262114:RZP262988 SJL262114:SJL262988 STH262114:STH262988 TDD262114:TDD262988 TMZ262114:TMZ262988 TWV262114:TWV262988 UGR262114:UGR262988 UQN262114:UQN262988 VAJ262114:VAJ262988 VKF262114:VKF262988 VUB262114:VUB262988 WDX262114:WDX262988 WNT262114:WNT262988 WXP262114:WXP262988 BN327650:BN328524 LD327650:LD328524 UZ327650:UZ328524 AEV327650:AEV328524 AOR327650:AOR328524 AYN327650:AYN328524 BIJ327650:BIJ328524 BSF327650:BSF328524 CCB327650:CCB328524 CLX327650:CLX328524 CVT327650:CVT328524 DFP327650:DFP328524 DPL327650:DPL328524 DZH327650:DZH328524 EJD327650:EJD328524 ESZ327650:ESZ328524 FCV327650:FCV328524 FMR327650:FMR328524 FWN327650:FWN328524 GGJ327650:GGJ328524 GQF327650:GQF328524 HAB327650:HAB328524 HJX327650:HJX328524 HTT327650:HTT328524 IDP327650:IDP328524 INL327650:INL328524 IXH327650:IXH328524 JHD327650:JHD328524 JQZ327650:JQZ328524 KAV327650:KAV328524 KKR327650:KKR328524 KUN327650:KUN328524 LEJ327650:LEJ328524 LOF327650:LOF328524 LYB327650:LYB328524 MHX327650:MHX328524 MRT327650:MRT328524 NBP327650:NBP328524 NLL327650:NLL328524 NVH327650:NVH328524 OFD327650:OFD328524 OOZ327650:OOZ328524 OYV327650:OYV328524 PIR327650:PIR328524 PSN327650:PSN328524 QCJ327650:QCJ328524 QMF327650:QMF328524 QWB327650:QWB328524 RFX327650:RFX328524 RPT327650:RPT328524 RZP327650:RZP328524 SJL327650:SJL328524 STH327650:STH328524 TDD327650:TDD328524 TMZ327650:TMZ328524 TWV327650:TWV328524 UGR327650:UGR328524 UQN327650:UQN328524 VAJ327650:VAJ328524 VKF327650:VKF328524 VUB327650:VUB328524 WDX327650:WDX328524 WNT327650:WNT328524 WXP327650:WXP328524 BN393186:BN394060 LD393186:LD394060 UZ393186:UZ394060 AEV393186:AEV394060 AOR393186:AOR394060 AYN393186:AYN394060 BIJ393186:BIJ394060 BSF393186:BSF394060 CCB393186:CCB394060 CLX393186:CLX394060 CVT393186:CVT394060 DFP393186:DFP394060 DPL393186:DPL394060 DZH393186:DZH394060 EJD393186:EJD394060 ESZ393186:ESZ394060 FCV393186:FCV394060 FMR393186:FMR394060 FWN393186:FWN394060 GGJ393186:GGJ394060 GQF393186:GQF394060 HAB393186:HAB394060 HJX393186:HJX394060 HTT393186:HTT394060 IDP393186:IDP394060 INL393186:INL394060 IXH393186:IXH394060 JHD393186:JHD394060 JQZ393186:JQZ394060 KAV393186:KAV394060 KKR393186:KKR394060 KUN393186:KUN394060 LEJ393186:LEJ394060 LOF393186:LOF394060 LYB393186:LYB394060 MHX393186:MHX394060 MRT393186:MRT394060 NBP393186:NBP394060 NLL393186:NLL394060 NVH393186:NVH394060 OFD393186:OFD394060 OOZ393186:OOZ394060 OYV393186:OYV394060 PIR393186:PIR394060 PSN393186:PSN394060 QCJ393186:QCJ394060 QMF393186:QMF394060 QWB393186:QWB394060 RFX393186:RFX394060 RPT393186:RPT394060 RZP393186:RZP394060 SJL393186:SJL394060 STH393186:STH394060 TDD393186:TDD394060 TMZ393186:TMZ394060 TWV393186:TWV394060 UGR393186:UGR394060 UQN393186:UQN394060 VAJ393186:VAJ394060 VKF393186:VKF394060 VUB393186:VUB394060 WDX393186:WDX394060 WNT393186:WNT394060 WXP393186:WXP394060 BN458722:BN459596 LD458722:LD459596 UZ458722:UZ459596 AEV458722:AEV459596 AOR458722:AOR459596 AYN458722:AYN459596 BIJ458722:BIJ459596 BSF458722:BSF459596 CCB458722:CCB459596 CLX458722:CLX459596 CVT458722:CVT459596 DFP458722:DFP459596 DPL458722:DPL459596 DZH458722:DZH459596 EJD458722:EJD459596 ESZ458722:ESZ459596 FCV458722:FCV459596 FMR458722:FMR459596 FWN458722:FWN459596 GGJ458722:GGJ459596 GQF458722:GQF459596 HAB458722:HAB459596 HJX458722:HJX459596 HTT458722:HTT459596 IDP458722:IDP459596 INL458722:INL459596 IXH458722:IXH459596 JHD458722:JHD459596 JQZ458722:JQZ459596 KAV458722:KAV459596 KKR458722:KKR459596 KUN458722:KUN459596 LEJ458722:LEJ459596 LOF458722:LOF459596 LYB458722:LYB459596 MHX458722:MHX459596 MRT458722:MRT459596 NBP458722:NBP459596 NLL458722:NLL459596 NVH458722:NVH459596 OFD458722:OFD459596 OOZ458722:OOZ459596 OYV458722:OYV459596 PIR458722:PIR459596 PSN458722:PSN459596 QCJ458722:QCJ459596 QMF458722:QMF459596 QWB458722:QWB459596 RFX458722:RFX459596 RPT458722:RPT459596 RZP458722:RZP459596 SJL458722:SJL459596 STH458722:STH459596 TDD458722:TDD459596 TMZ458722:TMZ459596 TWV458722:TWV459596 UGR458722:UGR459596 UQN458722:UQN459596 VAJ458722:VAJ459596 VKF458722:VKF459596 VUB458722:VUB459596 WDX458722:WDX459596 WNT458722:WNT459596 WXP458722:WXP459596 BN524258:BN525132 LD524258:LD525132 UZ524258:UZ525132 AEV524258:AEV525132 AOR524258:AOR525132 AYN524258:AYN525132 BIJ524258:BIJ525132 BSF524258:BSF525132 CCB524258:CCB525132 CLX524258:CLX525132 CVT524258:CVT525132 DFP524258:DFP525132 DPL524258:DPL525132 DZH524258:DZH525132 EJD524258:EJD525132 ESZ524258:ESZ525132 FCV524258:FCV525132 FMR524258:FMR525132 FWN524258:FWN525132 GGJ524258:GGJ525132 GQF524258:GQF525132 HAB524258:HAB525132 HJX524258:HJX525132 HTT524258:HTT525132 IDP524258:IDP525132 INL524258:INL525132 IXH524258:IXH525132 JHD524258:JHD525132 JQZ524258:JQZ525132 KAV524258:KAV525132 KKR524258:KKR525132 KUN524258:KUN525132 LEJ524258:LEJ525132 LOF524258:LOF525132 LYB524258:LYB525132 MHX524258:MHX525132 MRT524258:MRT525132 NBP524258:NBP525132 NLL524258:NLL525132 NVH524258:NVH525132 OFD524258:OFD525132 OOZ524258:OOZ525132 OYV524258:OYV525132 PIR524258:PIR525132 PSN524258:PSN525132 QCJ524258:QCJ525132 QMF524258:QMF525132 QWB524258:QWB525132 RFX524258:RFX525132 RPT524258:RPT525132 RZP524258:RZP525132 SJL524258:SJL525132 STH524258:STH525132 TDD524258:TDD525132 TMZ524258:TMZ525132 TWV524258:TWV525132 UGR524258:UGR525132 UQN524258:UQN525132 VAJ524258:VAJ525132 VKF524258:VKF525132 VUB524258:VUB525132 WDX524258:WDX525132 WNT524258:WNT525132 WXP524258:WXP525132 BN589794:BN590668 LD589794:LD590668 UZ589794:UZ590668 AEV589794:AEV590668 AOR589794:AOR590668 AYN589794:AYN590668 BIJ589794:BIJ590668 BSF589794:BSF590668 CCB589794:CCB590668 CLX589794:CLX590668 CVT589794:CVT590668 DFP589794:DFP590668 DPL589794:DPL590668 DZH589794:DZH590668 EJD589794:EJD590668 ESZ589794:ESZ590668 FCV589794:FCV590668 FMR589794:FMR590668 FWN589794:FWN590668 GGJ589794:GGJ590668 GQF589794:GQF590668 HAB589794:HAB590668 HJX589794:HJX590668 HTT589794:HTT590668 IDP589794:IDP590668 INL589794:INL590668 IXH589794:IXH590668 JHD589794:JHD590668 JQZ589794:JQZ590668 KAV589794:KAV590668 KKR589794:KKR590668 KUN589794:KUN590668 LEJ589794:LEJ590668 LOF589794:LOF590668 LYB589794:LYB590668 MHX589794:MHX590668 MRT589794:MRT590668 NBP589794:NBP590668 NLL589794:NLL590668 NVH589794:NVH590668 OFD589794:OFD590668 OOZ589794:OOZ590668 OYV589794:OYV590668 PIR589794:PIR590668 PSN589794:PSN590668 QCJ589794:QCJ590668 QMF589794:QMF590668 QWB589794:QWB590668 RFX589794:RFX590668 RPT589794:RPT590668 RZP589794:RZP590668 SJL589794:SJL590668 STH589794:STH590668 TDD589794:TDD590668 TMZ589794:TMZ590668 TWV589794:TWV590668 UGR589794:UGR590668 UQN589794:UQN590668 VAJ589794:VAJ590668 VKF589794:VKF590668 VUB589794:VUB590668 WDX589794:WDX590668 WNT589794:WNT590668 WXP589794:WXP590668 BN655330:BN656204 LD655330:LD656204 UZ655330:UZ656204 AEV655330:AEV656204 AOR655330:AOR656204 AYN655330:AYN656204 BIJ655330:BIJ656204 BSF655330:BSF656204 CCB655330:CCB656204 CLX655330:CLX656204 CVT655330:CVT656204 DFP655330:DFP656204 DPL655330:DPL656204 DZH655330:DZH656204 EJD655330:EJD656204 ESZ655330:ESZ656204 FCV655330:FCV656204 FMR655330:FMR656204 FWN655330:FWN656204 GGJ655330:GGJ656204 GQF655330:GQF656204 HAB655330:HAB656204 HJX655330:HJX656204 HTT655330:HTT656204 IDP655330:IDP656204 INL655330:INL656204 IXH655330:IXH656204 JHD655330:JHD656204 JQZ655330:JQZ656204 KAV655330:KAV656204 KKR655330:KKR656204 KUN655330:KUN656204 LEJ655330:LEJ656204 LOF655330:LOF656204 LYB655330:LYB656204 MHX655330:MHX656204 MRT655330:MRT656204 NBP655330:NBP656204 NLL655330:NLL656204 NVH655330:NVH656204 OFD655330:OFD656204 OOZ655330:OOZ656204 OYV655330:OYV656204 PIR655330:PIR656204 PSN655330:PSN656204 QCJ655330:QCJ656204 QMF655330:QMF656204 QWB655330:QWB656204 RFX655330:RFX656204 RPT655330:RPT656204 RZP655330:RZP656204 SJL655330:SJL656204 STH655330:STH656204 TDD655330:TDD656204 TMZ655330:TMZ656204 TWV655330:TWV656204 UGR655330:UGR656204 UQN655330:UQN656204 VAJ655330:VAJ656204 VKF655330:VKF656204 VUB655330:VUB656204 WDX655330:WDX656204 WNT655330:WNT656204 WXP655330:WXP656204 BN720866:BN721740 LD720866:LD721740 UZ720866:UZ721740 AEV720866:AEV721740 AOR720866:AOR721740 AYN720866:AYN721740 BIJ720866:BIJ721740 BSF720866:BSF721740 CCB720866:CCB721740 CLX720866:CLX721740 CVT720866:CVT721740 DFP720866:DFP721740 DPL720866:DPL721740 DZH720866:DZH721740 EJD720866:EJD721740 ESZ720866:ESZ721740 FCV720866:FCV721740 FMR720866:FMR721740 FWN720866:FWN721740 GGJ720866:GGJ721740 GQF720866:GQF721740 HAB720866:HAB721740 HJX720866:HJX721740 HTT720866:HTT721740 IDP720866:IDP721740 INL720866:INL721740 IXH720866:IXH721740 JHD720866:JHD721740 JQZ720866:JQZ721740 KAV720866:KAV721740 KKR720866:KKR721740 KUN720866:KUN721740 LEJ720866:LEJ721740 LOF720866:LOF721740 LYB720866:LYB721740 MHX720866:MHX721740 MRT720866:MRT721740 NBP720866:NBP721740 NLL720866:NLL721740 NVH720866:NVH721740 OFD720866:OFD721740 OOZ720866:OOZ721740 OYV720866:OYV721740 PIR720866:PIR721740 PSN720866:PSN721740 QCJ720866:QCJ721740 QMF720866:QMF721740 QWB720866:QWB721740 RFX720866:RFX721740 RPT720866:RPT721740 RZP720866:RZP721740 SJL720866:SJL721740 STH720866:STH721740 TDD720866:TDD721740 TMZ720866:TMZ721740 TWV720866:TWV721740 UGR720866:UGR721740 UQN720866:UQN721740 VAJ720866:VAJ721740 VKF720866:VKF721740 VUB720866:VUB721740 WDX720866:WDX721740 WNT720866:WNT721740 WXP720866:WXP721740 BN786402:BN787276 LD786402:LD787276 UZ786402:UZ787276 AEV786402:AEV787276 AOR786402:AOR787276 AYN786402:AYN787276 BIJ786402:BIJ787276 BSF786402:BSF787276 CCB786402:CCB787276 CLX786402:CLX787276 CVT786402:CVT787276 DFP786402:DFP787276 DPL786402:DPL787276 DZH786402:DZH787276 EJD786402:EJD787276 ESZ786402:ESZ787276 FCV786402:FCV787276 FMR786402:FMR787276 FWN786402:FWN787276 GGJ786402:GGJ787276 GQF786402:GQF787276 HAB786402:HAB787276 HJX786402:HJX787276 HTT786402:HTT787276 IDP786402:IDP787276 INL786402:INL787276 IXH786402:IXH787276 JHD786402:JHD787276 JQZ786402:JQZ787276 KAV786402:KAV787276 KKR786402:KKR787276 KUN786402:KUN787276 LEJ786402:LEJ787276 LOF786402:LOF787276 LYB786402:LYB787276 MHX786402:MHX787276 MRT786402:MRT787276 NBP786402:NBP787276 NLL786402:NLL787276 NVH786402:NVH787276 OFD786402:OFD787276 OOZ786402:OOZ787276 OYV786402:OYV787276 PIR786402:PIR787276 PSN786402:PSN787276 QCJ786402:QCJ787276 QMF786402:QMF787276 QWB786402:QWB787276 RFX786402:RFX787276 RPT786402:RPT787276 RZP786402:RZP787276 SJL786402:SJL787276 STH786402:STH787276 TDD786402:TDD787276 TMZ786402:TMZ787276 TWV786402:TWV787276 UGR786402:UGR787276 UQN786402:UQN787276 VAJ786402:VAJ787276 VKF786402:VKF787276 VUB786402:VUB787276 WDX786402:WDX787276 WNT786402:WNT787276 WXP786402:WXP787276 BN851938:BN852812 LD851938:LD852812 UZ851938:UZ852812 AEV851938:AEV852812 AOR851938:AOR852812 AYN851938:AYN852812 BIJ851938:BIJ852812 BSF851938:BSF852812 CCB851938:CCB852812 CLX851938:CLX852812 CVT851938:CVT852812 DFP851938:DFP852812 DPL851938:DPL852812 DZH851938:DZH852812 EJD851938:EJD852812 ESZ851938:ESZ852812 FCV851938:FCV852812 FMR851938:FMR852812 FWN851938:FWN852812 GGJ851938:GGJ852812 GQF851938:GQF852812 HAB851938:HAB852812 HJX851938:HJX852812 HTT851938:HTT852812 IDP851938:IDP852812 INL851938:INL852812 IXH851938:IXH852812 JHD851938:JHD852812 JQZ851938:JQZ852812 KAV851938:KAV852812 KKR851938:KKR852812 KUN851938:KUN852812 LEJ851938:LEJ852812 LOF851938:LOF852812 LYB851938:LYB852812 MHX851938:MHX852812 MRT851938:MRT852812 NBP851938:NBP852812 NLL851938:NLL852812 NVH851938:NVH852812 OFD851938:OFD852812 OOZ851938:OOZ852812 OYV851938:OYV852812 PIR851938:PIR852812 PSN851938:PSN852812 QCJ851938:QCJ852812 QMF851938:QMF852812 QWB851938:QWB852812 RFX851938:RFX852812 RPT851938:RPT852812 RZP851938:RZP852812 SJL851938:SJL852812 STH851938:STH852812 TDD851938:TDD852812 TMZ851938:TMZ852812 TWV851938:TWV852812 UGR851938:UGR852812 UQN851938:UQN852812 VAJ851938:VAJ852812 VKF851938:VKF852812 VUB851938:VUB852812 WDX851938:WDX852812 WNT851938:WNT852812 WXP851938:WXP852812 BN917474:BN918348 LD917474:LD918348 UZ917474:UZ918348 AEV917474:AEV918348 AOR917474:AOR918348 AYN917474:AYN918348 BIJ917474:BIJ918348 BSF917474:BSF918348 CCB917474:CCB918348 CLX917474:CLX918348 CVT917474:CVT918348 DFP917474:DFP918348 DPL917474:DPL918348 DZH917474:DZH918348 EJD917474:EJD918348 ESZ917474:ESZ918348 FCV917474:FCV918348 FMR917474:FMR918348 FWN917474:FWN918348 GGJ917474:GGJ918348 GQF917474:GQF918348 HAB917474:HAB918348 HJX917474:HJX918348 HTT917474:HTT918348 IDP917474:IDP918348 INL917474:INL918348 IXH917474:IXH918348 JHD917474:JHD918348 JQZ917474:JQZ918348 KAV917474:KAV918348 KKR917474:KKR918348 KUN917474:KUN918348 LEJ917474:LEJ918348 LOF917474:LOF918348 LYB917474:LYB918348 MHX917474:MHX918348 MRT917474:MRT918348 NBP917474:NBP918348 NLL917474:NLL918348 NVH917474:NVH918348 OFD917474:OFD918348 OOZ917474:OOZ918348 OYV917474:OYV918348 PIR917474:PIR918348 PSN917474:PSN918348 QCJ917474:QCJ918348 QMF917474:QMF918348 QWB917474:QWB918348 RFX917474:RFX918348 RPT917474:RPT918348 RZP917474:RZP918348 SJL917474:SJL918348 STH917474:STH918348 TDD917474:TDD918348 TMZ917474:TMZ918348 TWV917474:TWV918348 UGR917474:UGR918348 UQN917474:UQN918348 VAJ917474:VAJ918348 VKF917474:VKF918348 VUB917474:VUB918348 WDX917474:WDX918348 WNT917474:WNT918348 WXP917474:WXP918348 BN983010:BN983884 LD983010:LD983884 UZ983010:UZ983884 AEV983010:AEV983884 AOR983010:AOR983884 AYN983010:AYN983884 BIJ983010:BIJ983884 BSF983010:BSF983884 CCB983010:CCB983884 CLX983010:CLX983884 CVT983010:CVT983884 DFP983010:DFP983884 DPL983010:DPL983884 DZH983010:DZH983884 EJD983010:EJD983884 ESZ983010:ESZ983884 FCV983010:FCV983884 FMR983010:FMR983884 FWN983010:FWN983884 GGJ983010:GGJ983884 GQF983010:GQF983884 HAB983010:HAB983884 HJX983010:HJX983884 HTT983010:HTT983884 IDP983010:IDP983884 INL983010:INL983884 IXH983010:IXH983884 JHD983010:JHD983884 JQZ983010:JQZ983884 KAV983010:KAV983884 KKR983010:KKR983884 KUN983010:KUN983884 LEJ983010:LEJ983884 LOF983010:LOF983884 LYB983010:LYB983884 MHX983010:MHX983884 MRT983010:MRT983884 NBP983010:NBP983884 NLL983010:NLL983884 NVH983010:NVH983884 OFD983010:OFD983884 OOZ983010:OOZ983884 OYV983010:OYV983884 PIR983010:PIR983884 PSN983010:PSN983884 QCJ983010:QCJ983884 QMF983010:QMF983884 QWB983010:QWB983884 RFX983010:RFX983884 RPT983010:RPT983884 RZP983010:RZP983884 SJL983010:SJL983884 STH983010:STH983884 TDD983010:TDD983884 TMZ983010:TMZ983884 TWV983010:TWV983884 UGR983010:UGR983884 UQN983010:UQN983884 VAJ983010:VAJ983884 VKF983010:VKF983884 VUB983010:VUB983884 WDX983010:WDX983884 WNT983010:WNT983884 WXP983010:WXP983884 BK65512:BK66384 LA65506:LA66378 UW65506:UW66378 AES65506:AES66378 AOO65506:AOO66378 AYK65506:AYK66378 BIG65506:BIG66378 BSC65506:BSC66378 CBY65506:CBY66378 CLU65506:CLU66378 CVQ65506:CVQ66378 DFM65506:DFM66378 DPI65506:DPI66378 DZE65506:DZE66378 EJA65506:EJA66378 ESW65506:ESW66378 FCS65506:FCS66378 FMO65506:FMO66378 FWK65506:FWK66378 GGG65506:GGG66378 GQC65506:GQC66378 GZY65506:GZY66378 HJU65506:HJU66378 HTQ65506:HTQ66378 IDM65506:IDM66378 INI65506:INI66378 IXE65506:IXE66378 JHA65506:JHA66378 JQW65506:JQW66378 KAS65506:KAS66378 KKO65506:KKO66378 KUK65506:KUK66378 LEG65506:LEG66378 LOC65506:LOC66378 LXY65506:LXY66378 MHU65506:MHU66378 MRQ65506:MRQ66378 NBM65506:NBM66378 NLI65506:NLI66378 NVE65506:NVE66378 OFA65506:OFA66378 OOW65506:OOW66378 OYS65506:OYS66378 PIO65506:PIO66378 PSK65506:PSK66378 QCG65506:QCG66378 QMC65506:QMC66378 QVY65506:QVY66378 RFU65506:RFU66378 RPQ65506:RPQ66378 RZM65506:RZM66378 SJI65506:SJI66378 STE65506:STE66378 TDA65506:TDA66378 TMW65506:TMW66378 TWS65506:TWS66378 UGO65506:UGO66378 UQK65506:UQK66378 VAG65506:VAG66378 VKC65506:VKC66378 VTY65506:VTY66378 WDU65506:WDU66378 WNQ65506:WNQ66378 WXM65506:WXM66378 BK131048:BK131920 LA131042:LA131914 UW131042:UW131914 AES131042:AES131914 AOO131042:AOO131914 AYK131042:AYK131914 BIG131042:BIG131914 BSC131042:BSC131914 CBY131042:CBY131914 CLU131042:CLU131914 CVQ131042:CVQ131914 DFM131042:DFM131914 DPI131042:DPI131914 DZE131042:DZE131914 EJA131042:EJA131914 ESW131042:ESW131914 FCS131042:FCS131914 FMO131042:FMO131914 FWK131042:FWK131914 GGG131042:GGG131914 GQC131042:GQC131914 GZY131042:GZY131914 HJU131042:HJU131914 HTQ131042:HTQ131914 IDM131042:IDM131914 INI131042:INI131914 IXE131042:IXE131914 JHA131042:JHA131914 JQW131042:JQW131914 KAS131042:KAS131914 KKO131042:KKO131914 KUK131042:KUK131914 LEG131042:LEG131914 LOC131042:LOC131914 LXY131042:LXY131914 MHU131042:MHU131914 MRQ131042:MRQ131914 NBM131042:NBM131914 NLI131042:NLI131914 NVE131042:NVE131914 OFA131042:OFA131914 OOW131042:OOW131914 OYS131042:OYS131914 PIO131042:PIO131914 PSK131042:PSK131914 QCG131042:QCG131914 QMC131042:QMC131914 QVY131042:QVY131914 RFU131042:RFU131914 RPQ131042:RPQ131914 RZM131042:RZM131914 SJI131042:SJI131914 STE131042:STE131914 TDA131042:TDA131914 TMW131042:TMW131914 TWS131042:TWS131914 UGO131042:UGO131914 UQK131042:UQK131914 VAG131042:VAG131914 VKC131042:VKC131914 VTY131042:VTY131914 WDU131042:WDU131914 WNQ131042:WNQ131914 WXM131042:WXM131914 BK196584:BK197456 LA196578:LA197450 UW196578:UW197450 AES196578:AES197450 AOO196578:AOO197450 AYK196578:AYK197450 BIG196578:BIG197450 BSC196578:BSC197450 CBY196578:CBY197450 CLU196578:CLU197450 CVQ196578:CVQ197450 DFM196578:DFM197450 DPI196578:DPI197450 DZE196578:DZE197450 EJA196578:EJA197450 ESW196578:ESW197450 FCS196578:FCS197450 FMO196578:FMO197450 FWK196578:FWK197450 GGG196578:GGG197450 GQC196578:GQC197450 GZY196578:GZY197450 HJU196578:HJU197450 HTQ196578:HTQ197450 IDM196578:IDM197450 INI196578:INI197450 IXE196578:IXE197450 JHA196578:JHA197450 JQW196578:JQW197450 KAS196578:KAS197450 KKO196578:KKO197450 KUK196578:KUK197450 LEG196578:LEG197450 LOC196578:LOC197450 LXY196578:LXY197450 MHU196578:MHU197450 MRQ196578:MRQ197450 NBM196578:NBM197450 NLI196578:NLI197450 NVE196578:NVE197450 OFA196578:OFA197450 OOW196578:OOW197450 OYS196578:OYS197450 PIO196578:PIO197450 PSK196578:PSK197450 QCG196578:QCG197450 QMC196578:QMC197450 QVY196578:QVY197450 RFU196578:RFU197450 RPQ196578:RPQ197450 RZM196578:RZM197450 SJI196578:SJI197450 STE196578:STE197450 TDA196578:TDA197450 TMW196578:TMW197450 TWS196578:TWS197450 UGO196578:UGO197450 UQK196578:UQK197450 VAG196578:VAG197450 VKC196578:VKC197450 VTY196578:VTY197450 WDU196578:WDU197450 WNQ196578:WNQ197450 WXM196578:WXM197450 BK262120:BK262992 LA262114:LA262986 UW262114:UW262986 AES262114:AES262986 AOO262114:AOO262986 AYK262114:AYK262986 BIG262114:BIG262986 BSC262114:BSC262986 CBY262114:CBY262986 CLU262114:CLU262986 CVQ262114:CVQ262986 DFM262114:DFM262986 DPI262114:DPI262986 DZE262114:DZE262986 EJA262114:EJA262986 ESW262114:ESW262986 FCS262114:FCS262986 FMO262114:FMO262986 FWK262114:FWK262986 GGG262114:GGG262986 GQC262114:GQC262986 GZY262114:GZY262986 HJU262114:HJU262986 HTQ262114:HTQ262986 IDM262114:IDM262986 INI262114:INI262986 IXE262114:IXE262986 JHA262114:JHA262986 JQW262114:JQW262986 KAS262114:KAS262986 KKO262114:KKO262986 KUK262114:KUK262986 LEG262114:LEG262986 LOC262114:LOC262986 LXY262114:LXY262986 MHU262114:MHU262986 MRQ262114:MRQ262986 NBM262114:NBM262986 NLI262114:NLI262986 NVE262114:NVE262986 OFA262114:OFA262986 OOW262114:OOW262986 OYS262114:OYS262986 PIO262114:PIO262986 PSK262114:PSK262986 QCG262114:QCG262986 QMC262114:QMC262986 QVY262114:QVY262986 RFU262114:RFU262986 RPQ262114:RPQ262986 RZM262114:RZM262986 SJI262114:SJI262986 STE262114:STE262986 TDA262114:TDA262986 TMW262114:TMW262986 TWS262114:TWS262986 UGO262114:UGO262986 UQK262114:UQK262986 VAG262114:VAG262986 VKC262114:VKC262986 VTY262114:VTY262986 WDU262114:WDU262986 WNQ262114:WNQ262986 WXM262114:WXM262986 BK327656:BK328528 LA327650:LA328522 UW327650:UW328522 AES327650:AES328522 AOO327650:AOO328522 AYK327650:AYK328522 BIG327650:BIG328522 BSC327650:BSC328522 CBY327650:CBY328522 CLU327650:CLU328522 CVQ327650:CVQ328522 DFM327650:DFM328522 DPI327650:DPI328522 DZE327650:DZE328522 EJA327650:EJA328522 ESW327650:ESW328522 FCS327650:FCS328522 FMO327650:FMO328522 FWK327650:FWK328522 GGG327650:GGG328522 GQC327650:GQC328522 GZY327650:GZY328522 HJU327650:HJU328522 HTQ327650:HTQ328522 IDM327650:IDM328522 INI327650:INI328522 IXE327650:IXE328522 JHA327650:JHA328522 JQW327650:JQW328522 KAS327650:KAS328522 KKO327650:KKO328522 KUK327650:KUK328522 LEG327650:LEG328522 LOC327650:LOC328522 LXY327650:LXY328522 MHU327650:MHU328522 MRQ327650:MRQ328522 NBM327650:NBM328522 NLI327650:NLI328522 NVE327650:NVE328522 OFA327650:OFA328522 OOW327650:OOW328522 OYS327650:OYS328522 PIO327650:PIO328522 PSK327650:PSK328522 QCG327650:QCG328522 QMC327650:QMC328522 QVY327650:QVY328522 RFU327650:RFU328522 RPQ327650:RPQ328522 RZM327650:RZM328522 SJI327650:SJI328522 STE327650:STE328522 TDA327650:TDA328522 TMW327650:TMW328522 TWS327650:TWS328522 UGO327650:UGO328522 UQK327650:UQK328522 VAG327650:VAG328522 VKC327650:VKC328522 VTY327650:VTY328522 WDU327650:WDU328522 WNQ327650:WNQ328522 WXM327650:WXM328522 BK393192:BK394064 LA393186:LA394058 UW393186:UW394058 AES393186:AES394058 AOO393186:AOO394058 AYK393186:AYK394058 BIG393186:BIG394058 BSC393186:BSC394058 CBY393186:CBY394058 CLU393186:CLU394058 CVQ393186:CVQ394058 DFM393186:DFM394058 DPI393186:DPI394058 DZE393186:DZE394058 EJA393186:EJA394058 ESW393186:ESW394058 FCS393186:FCS394058 FMO393186:FMO394058 FWK393186:FWK394058 GGG393186:GGG394058 GQC393186:GQC394058 GZY393186:GZY394058 HJU393186:HJU394058 HTQ393186:HTQ394058 IDM393186:IDM394058 INI393186:INI394058 IXE393186:IXE394058 JHA393186:JHA394058 JQW393186:JQW394058 KAS393186:KAS394058 KKO393186:KKO394058 KUK393186:KUK394058 LEG393186:LEG394058 LOC393186:LOC394058 LXY393186:LXY394058 MHU393186:MHU394058 MRQ393186:MRQ394058 NBM393186:NBM394058 NLI393186:NLI394058 NVE393186:NVE394058 OFA393186:OFA394058 OOW393186:OOW394058 OYS393186:OYS394058 PIO393186:PIO394058 PSK393186:PSK394058 QCG393186:QCG394058 QMC393186:QMC394058 QVY393186:QVY394058 RFU393186:RFU394058 RPQ393186:RPQ394058 RZM393186:RZM394058 SJI393186:SJI394058 STE393186:STE394058 TDA393186:TDA394058 TMW393186:TMW394058 TWS393186:TWS394058 UGO393186:UGO394058 UQK393186:UQK394058 VAG393186:VAG394058 VKC393186:VKC394058 VTY393186:VTY394058 WDU393186:WDU394058 WNQ393186:WNQ394058 WXM393186:WXM394058 BK458728:BK459600 LA458722:LA459594 UW458722:UW459594 AES458722:AES459594 AOO458722:AOO459594 AYK458722:AYK459594 BIG458722:BIG459594 BSC458722:BSC459594 CBY458722:CBY459594 CLU458722:CLU459594 CVQ458722:CVQ459594 DFM458722:DFM459594 DPI458722:DPI459594 DZE458722:DZE459594 EJA458722:EJA459594 ESW458722:ESW459594 FCS458722:FCS459594 FMO458722:FMO459594 FWK458722:FWK459594 GGG458722:GGG459594 GQC458722:GQC459594 GZY458722:GZY459594 HJU458722:HJU459594 HTQ458722:HTQ459594 IDM458722:IDM459594 INI458722:INI459594 IXE458722:IXE459594 JHA458722:JHA459594 JQW458722:JQW459594 KAS458722:KAS459594 KKO458722:KKO459594 KUK458722:KUK459594 LEG458722:LEG459594 LOC458722:LOC459594 LXY458722:LXY459594 MHU458722:MHU459594 MRQ458722:MRQ459594 NBM458722:NBM459594 NLI458722:NLI459594 NVE458722:NVE459594 OFA458722:OFA459594 OOW458722:OOW459594 OYS458722:OYS459594 PIO458722:PIO459594 PSK458722:PSK459594 QCG458722:QCG459594 QMC458722:QMC459594 QVY458722:QVY459594 RFU458722:RFU459594 RPQ458722:RPQ459594 RZM458722:RZM459594 SJI458722:SJI459594 STE458722:STE459594 TDA458722:TDA459594 TMW458722:TMW459594 TWS458722:TWS459594 UGO458722:UGO459594 UQK458722:UQK459594 VAG458722:VAG459594 VKC458722:VKC459594 VTY458722:VTY459594 WDU458722:WDU459594 WNQ458722:WNQ459594 WXM458722:WXM459594 BK524264:BK525136 LA524258:LA525130 UW524258:UW525130 AES524258:AES525130 AOO524258:AOO525130 AYK524258:AYK525130 BIG524258:BIG525130 BSC524258:BSC525130 CBY524258:CBY525130 CLU524258:CLU525130 CVQ524258:CVQ525130 DFM524258:DFM525130 DPI524258:DPI525130 DZE524258:DZE525130 EJA524258:EJA525130 ESW524258:ESW525130 FCS524258:FCS525130 FMO524258:FMO525130 FWK524258:FWK525130 GGG524258:GGG525130 GQC524258:GQC525130 GZY524258:GZY525130 HJU524258:HJU525130 HTQ524258:HTQ525130 IDM524258:IDM525130 INI524258:INI525130 IXE524258:IXE525130 JHA524258:JHA525130 JQW524258:JQW525130 KAS524258:KAS525130 KKO524258:KKO525130 KUK524258:KUK525130 LEG524258:LEG525130 LOC524258:LOC525130 LXY524258:LXY525130 MHU524258:MHU525130 MRQ524258:MRQ525130 NBM524258:NBM525130 NLI524258:NLI525130 NVE524258:NVE525130 OFA524258:OFA525130 OOW524258:OOW525130 OYS524258:OYS525130 PIO524258:PIO525130 PSK524258:PSK525130 QCG524258:QCG525130 QMC524258:QMC525130 QVY524258:QVY525130 RFU524258:RFU525130 RPQ524258:RPQ525130 RZM524258:RZM525130 SJI524258:SJI525130 STE524258:STE525130 TDA524258:TDA525130 TMW524258:TMW525130 TWS524258:TWS525130 UGO524258:UGO525130 UQK524258:UQK525130 VAG524258:VAG525130 VKC524258:VKC525130 VTY524258:VTY525130 WDU524258:WDU525130 WNQ524258:WNQ525130 WXM524258:WXM525130 BK589800:BK590672 LA589794:LA590666 UW589794:UW590666 AES589794:AES590666 AOO589794:AOO590666 AYK589794:AYK590666 BIG589794:BIG590666 BSC589794:BSC590666 CBY589794:CBY590666 CLU589794:CLU590666 CVQ589794:CVQ590666 DFM589794:DFM590666 DPI589794:DPI590666 DZE589794:DZE590666 EJA589794:EJA590666 ESW589794:ESW590666 FCS589794:FCS590666 FMO589794:FMO590666 FWK589794:FWK590666 GGG589794:GGG590666 GQC589794:GQC590666 GZY589794:GZY590666 HJU589794:HJU590666 HTQ589794:HTQ590666 IDM589794:IDM590666 INI589794:INI590666 IXE589794:IXE590666 JHA589794:JHA590666 JQW589794:JQW590666 KAS589794:KAS590666 KKO589794:KKO590666 KUK589794:KUK590666 LEG589794:LEG590666 LOC589794:LOC590666 LXY589794:LXY590666 MHU589794:MHU590666 MRQ589794:MRQ590666 NBM589794:NBM590666 NLI589794:NLI590666 NVE589794:NVE590666 OFA589794:OFA590666 OOW589794:OOW590666 OYS589794:OYS590666 PIO589794:PIO590666 PSK589794:PSK590666 QCG589794:QCG590666 QMC589794:QMC590666 QVY589794:QVY590666 RFU589794:RFU590666 RPQ589794:RPQ590666 RZM589794:RZM590666 SJI589794:SJI590666 STE589794:STE590666 TDA589794:TDA590666 TMW589794:TMW590666 TWS589794:TWS590666 UGO589794:UGO590666 UQK589794:UQK590666 VAG589794:VAG590666 VKC589794:VKC590666 VTY589794:VTY590666 WDU589794:WDU590666 WNQ589794:WNQ590666 WXM589794:WXM590666 BK655336:BK656208 LA655330:LA656202 UW655330:UW656202 AES655330:AES656202 AOO655330:AOO656202 AYK655330:AYK656202 BIG655330:BIG656202 BSC655330:BSC656202 CBY655330:CBY656202 CLU655330:CLU656202 CVQ655330:CVQ656202 DFM655330:DFM656202 DPI655330:DPI656202 DZE655330:DZE656202 EJA655330:EJA656202 ESW655330:ESW656202 FCS655330:FCS656202 FMO655330:FMO656202 FWK655330:FWK656202 GGG655330:GGG656202 GQC655330:GQC656202 GZY655330:GZY656202 HJU655330:HJU656202 HTQ655330:HTQ656202 IDM655330:IDM656202 INI655330:INI656202 IXE655330:IXE656202 JHA655330:JHA656202 JQW655330:JQW656202 KAS655330:KAS656202 KKO655330:KKO656202 KUK655330:KUK656202 LEG655330:LEG656202 LOC655330:LOC656202 LXY655330:LXY656202 MHU655330:MHU656202 MRQ655330:MRQ656202 NBM655330:NBM656202 NLI655330:NLI656202 NVE655330:NVE656202 OFA655330:OFA656202 OOW655330:OOW656202 OYS655330:OYS656202 PIO655330:PIO656202 PSK655330:PSK656202 QCG655330:QCG656202 QMC655330:QMC656202 QVY655330:QVY656202 RFU655330:RFU656202 RPQ655330:RPQ656202 RZM655330:RZM656202 SJI655330:SJI656202 STE655330:STE656202 TDA655330:TDA656202 TMW655330:TMW656202 TWS655330:TWS656202 UGO655330:UGO656202 UQK655330:UQK656202 VAG655330:VAG656202 VKC655330:VKC656202 VTY655330:VTY656202 WDU655330:WDU656202 WNQ655330:WNQ656202 WXM655330:WXM656202 BK720872:BK721744 LA720866:LA721738 UW720866:UW721738 AES720866:AES721738 AOO720866:AOO721738 AYK720866:AYK721738 BIG720866:BIG721738 BSC720866:BSC721738 CBY720866:CBY721738 CLU720866:CLU721738 CVQ720866:CVQ721738 DFM720866:DFM721738 DPI720866:DPI721738 DZE720866:DZE721738 EJA720866:EJA721738 ESW720866:ESW721738 FCS720866:FCS721738 FMO720866:FMO721738 FWK720866:FWK721738 GGG720866:GGG721738 GQC720866:GQC721738 GZY720866:GZY721738 HJU720866:HJU721738 HTQ720866:HTQ721738 IDM720866:IDM721738 INI720866:INI721738 IXE720866:IXE721738 JHA720866:JHA721738 JQW720866:JQW721738 KAS720866:KAS721738 KKO720866:KKO721738 KUK720866:KUK721738 LEG720866:LEG721738 LOC720866:LOC721738 LXY720866:LXY721738 MHU720866:MHU721738 MRQ720866:MRQ721738 NBM720866:NBM721738 NLI720866:NLI721738 NVE720866:NVE721738 OFA720866:OFA721738 OOW720866:OOW721738 OYS720866:OYS721738 PIO720866:PIO721738 PSK720866:PSK721738 QCG720866:QCG721738 QMC720866:QMC721738 QVY720866:QVY721738 RFU720866:RFU721738 RPQ720866:RPQ721738 RZM720866:RZM721738 SJI720866:SJI721738 STE720866:STE721738 TDA720866:TDA721738 TMW720866:TMW721738 TWS720866:TWS721738 UGO720866:UGO721738 UQK720866:UQK721738 VAG720866:VAG721738 VKC720866:VKC721738 VTY720866:VTY721738 WDU720866:WDU721738 WNQ720866:WNQ721738 WXM720866:WXM721738 BK786408:BK787280 LA786402:LA787274 UW786402:UW787274 AES786402:AES787274 AOO786402:AOO787274 AYK786402:AYK787274 BIG786402:BIG787274 BSC786402:BSC787274 CBY786402:CBY787274 CLU786402:CLU787274 CVQ786402:CVQ787274 DFM786402:DFM787274 DPI786402:DPI787274 DZE786402:DZE787274 EJA786402:EJA787274 ESW786402:ESW787274 FCS786402:FCS787274 FMO786402:FMO787274 FWK786402:FWK787274 GGG786402:GGG787274 GQC786402:GQC787274 GZY786402:GZY787274 HJU786402:HJU787274 HTQ786402:HTQ787274 IDM786402:IDM787274 INI786402:INI787274 IXE786402:IXE787274 JHA786402:JHA787274 JQW786402:JQW787274 KAS786402:KAS787274 KKO786402:KKO787274 KUK786402:KUK787274 LEG786402:LEG787274 LOC786402:LOC787274 LXY786402:LXY787274 MHU786402:MHU787274 MRQ786402:MRQ787274 NBM786402:NBM787274 NLI786402:NLI787274 NVE786402:NVE787274 OFA786402:OFA787274 OOW786402:OOW787274 OYS786402:OYS787274 PIO786402:PIO787274 PSK786402:PSK787274 QCG786402:QCG787274 QMC786402:QMC787274 QVY786402:QVY787274 RFU786402:RFU787274 RPQ786402:RPQ787274 RZM786402:RZM787274 SJI786402:SJI787274 STE786402:STE787274 TDA786402:TDA787274 TMW786402:TMW787274 TWS786402:TWS787274 UGO786402:UGO787274 UQK786402:UQK787274 VAG786402:VAG787274 VKC786402:VKC787274 VTY786402:VTY787274 WDU786402:WDU787274 WNQ786402:WNQ787274 WXM786402:WXM787274 BK851944:BK852816 LA851938:LA852810 UW851938:UW852810 AES851938:AES852810 AOO851938:AOO852810 AYK851938:AYK852810 BIG851938:BIG852810 BSC851938:BSC852810 CBY851938:CBY852810 CLU851938:CLU852810 CVQ851938:CVQ852810 DFM851938:DFM852810 DPI851938:DPI852810 DZE851938:DZE852810 EJA851938:EJA852810 ESW851938:ESW852810 FCS851938:FCS852810 FMO851938:FMO852810 FWK851938:FWK852810 GGG851938:GGG852810 GQC851938:GQC852810 GZY851938:GZY852810 HJU851938:HJU852810 HTQ851938:HTQ852810 IDM851938:IDM852810 INI851938:INI852810 IXE851938:IXE852810 JHA851938:JHA852810 JQW851938:JQW852810 KAS851938:KAS852810 KKO851938:KKO852810 KUK851938:KUK852810 LEG851938:LEG852810 LOC851938:LOC852810 LXY851938:LXY852810 MHU851938:MHU852810 MRQ851938:MRQ852810 NBM851938:NBM852810 NLI851938:NLI852810 NVE851938:NVE852810 OFA851938:OFA852810 OOW851938:OOW852810 OYS851938:OYS852810 PIO851938:PIO852810 PSK851938:PSK852810 QCG851938:QCG852810 QMC851938:QMC852810 QVY851938:QVY852810 RFU851938:RFU852810 RPQ851938:RPQ852810 RZM851938:RZM852810 SJI851938:SJI852810 STE851938:STE852810 TDA851938:TDA852810 TMW851938:TMW852810 TWS851938:TWS852810 UGO851938:UGO852810 UQK851938:UQK852810 VAG851938:VAG852810 VKC851938:VKC852810 VTY851938:VTY852810 WDU851938:WDU852810 WNQ851938:WNQ852810 WXM851938:WXM852810 BK917480:BK918352 LA917474:LA918346 UW917474:UW918346 AES917474:AES918346 AOO917474:AOO918346 AYK917474:AYK918346 BIG917474:BIG918346 BSC917474:BSC918346 CBY917474:CBY918346 CLU917474:CLU918346 CVQ917474:CVQ918346 DFM917474:DFM918346 DPI917474:DPI918346 DZE917474:DZE918346 EJA917474:EJA918346 ESW917474:ESW918346 FCS917474:FCS918346 FMO917474:FMO918346 FWK917474:FWK918346 GGG917474:GGG918346 GQC917474:GQC918346 GZY917474:GZY918346 HJU917474:HJU918346 HTQ917474:HTQ918346 IDM917474:IDM918346 INI917474:INI918346 IXE917474:IXE918346 JHA917474:JHA918346 JQW917474:JQW918346 KAS917474:KAS918346 KKO917474:KKO918346 KUK917474:KUK918346 LEG917474:LEG918346 LOC917474:LOC918346 LXY917474:LXY918346 MHU917474:MHU918346 MRQ917474:MRQ918346 NBM917474:NBM918346 NLI917474:NLI918346 NVE917474:NVE918346 OFA917474:OFA918346 OOW917474:OOW918346 OYS917474:OYS918346 PIO917474:PIO918346 PSK917474:PSK918346 QCG917474:QCG918346 QMC917474:QMC918346 QVY917474:QVY918346 RFU917474:RFU918346 RPQ917474:RPQ918346 RZM917474:RZM918346 SJI917474:SJI918346 STE917474:STE918346 TDA917474:TDA918346 TMW917474:TMW918346 TWS917474:TWS918346 UGO917474:UGO918346 UQK917474:UQK918346 VAG917474:VAG918346 VKC917474:VKC918346 VTY917474:VTY918346 WDU917474:WDU918346 WNQ917474:WNQ918346 WXM917474:WXM918346 BK983016:BK983888 LA983010:LA983882 UW983010:UW983882 AES983010:AES983882 AOO983010:AOO983882 AYK983010:AYK983882 BIG983010:BIG983882 BSC983010:BSC983882 CBY983010:CBY983882 CLU983010:CLU983882 CVQ983010:CVQ983882 DFM983010:DFM983882 DPI983010:DPI983882 DZE983010:DZE983882 EJA983010:EJA983882 ESW983010:ESW983882 FCS983010:FCS983882 FMO983010:FMO983882 FWK983010:FWK983882 GGG983010:GGG983882 GQC983010:GQC983882 GZY983010:GZY983882 HJU983010:HJU983882 HTQ983010:HTQ983882 IDM983010:IDM983882 INI983010:INI983882 IXE983010:IXE983882 JHA983010:JHA983882 JQW983010:JQW983882 KAS983010:KAS983882 KKO983010:KKO983882 KUK983010:KUK983882 LEG983010:LEG983882 LOC983010:LOC983882 LXY983010:LXY983882 MHU983010:MHU983882 MRQ983010:MRQ983882 NBM983010:NBM983882 NLI983010:NLI983882 NVE983010:NVE983882 OFA983010:OFA983882 OOW983010:OOW983882 OYS983010:OYS983882 PIO983010:PIO983882 PSK983010:PSK983882 QCG983010:QCG983882 QMC983010:QMC983882 QVY983010:QVY983882 RFU983010:RFU983882 RPQ983010:RPQ983882 RZM983010:RZM983882 SJI983010:SJI983882 STE983010:STE983882 TDA983010:TDA983882 TMW983010:TMW983882 TWS983010:TWS983882 UGO983010:UGO983882 UQK983010:UQK983882 VAG983010:VAG983882 VKC983010:VKC983882 VTY983010:VTY983882 WDU983010:WDU983882 WNQ983010:WNQ983882 WXM983010:WXM983882 BK54:BK848 BH54:BH848 BM10:BM11 WEA29 VUE29 VKI29 VAM29 UQQ29 UGU29 TWY29 TNC29 TDG29 STK29 SJO29 RZS29 RPW29 RGA29 QWE29 QMI29 QCM29 PSQ29 PIU29 OYY29 OPC29 OFG29 NVK29 NLO29 NBS29 MRW29 MIA29 LYE29 LOI29 LEM29 KUQ29 KKU29 KAY29 JRC29 JHG29 IXK29 INO29 IDS29 HTW29 HKA29 HAE29 GQI29 GGM29 FWQ29 FMU29 FCY29 ETC29 EJG29 DZK29 DPO29 DFS29 CVW29 CMA29 CCE29 BSI29 BIM29 AYQ29 AOU29 AEY29 VC29 BN8:BN9 BK8:BK9 BH8:BH9 LG29 WXV29 WNZ29 WED29 VUH29 VKL29 VAP29 UQT29 UGX29 TXB29 TNF29 TDJ29 STN29 SJR29 RZV29 RPZ29 RGD29 QWH29 QML29 QCP29 PST29 PIX29 OZB29 OPF29 OFJ29 NVN29 NLR29 NBV29 MRZ29 MID29 LYH29 LOL29 LEP29 KUT29 KKX29 KBB29 JRF29 JHJ29 IXN29 INR29 IDV29 HTZ29 HKD29 HAH29 GQL29 GGP29 FWT29 FMX29 FDB29 ETF29 EJJ29 DZN29 DPR29 DFV29 CVZ29 CMD29 CCH29 BSL29 BIP29 AYT29 AOX29 AFB29 VF29 LJ29 WXP29 WNT29 WDX29 VUB29 VKF29 VAJ29 UQN29 UGR29 TWV29 TMZ29 TDD29 STH29 SJL29 RZP29 RPT29 RFX29 QWB29 QMF29 QCJ29 PSN29 PIR29 OYV29 OOZ29 OFD29 NVH29 NLL29 NBP29 MRT29 MHX29 LYB29 LOF29 LEJ29 KUN29 KKR29 KAV29 JQZ29 JHD29 IXH29 INL29 IDP29 HTT29 HJX29 HAB29 GQF29 GGJ29 FWN29 FMR29 FCV29 ESZ29 EJD29 DZH29 DPL29 DFP29 CVT29 CLX29 CCB29 BSF29 BIJ29 AYN29 AOR29 AEV29 UZ29 LD29 BG23:BG24 VUG14 WXS29 WNW29 BG10:BG11 BJ10:BJ11 VKK14 VAO14 UQS14 UGW14 TXA14 TNE14 TDI14 STM14 SJQ14 RZU14 RPY14 RGC14 QWG14 QMK14 QCO14 PSS14 PIW14 OZA14 OPE14 OFI14 NVM14 NLQ14 NBU14 MRY14 MIC14 LYG14 LOK14 LEO14 KUS14 KKW14 KBA14 JRE14 JHI14 IXM14 INQ14 IDU14 HTY14 HKC14 HAG14 GQK14 GGO14 FWS14 FMW14 FDA14 ETE14 EJI14 DZM14 DPQ14 DFU14 CVY14 CMC14 CCG14 BSK14 BIO14 AYS14 AOW14 AFA14 VE14 LI14 WXX14 WOB14 WEF14 VUJ14 VKN14 VAR14 UQV14 UGZ14 TXD14 TNH14 TDL14 STP14 SJT14 RZX14 RQB14 RGF14 QWJ14 QMN14 QCR14 PSV14 PIZ14 OZD14 OPH14 OFL14 NVP14 NLT14 NBX14 MSB14 MIF14 LYJ14 LON14 LER14 KUV14 KKZ14 KBD14 JRH14 JHL14 IXP14 INT14 IDX14 HUB14 HKF14 HAJ14 GQN14 GGR14 FWV14 FMZ14 FDD14 ETH14 EJL14 DZP14 DPT14 DFX14 CWB14 CMF14 CCJ14 BSN14 BIR14 AYV14 AOZ14 AFD14 VH14 LL14 WXR14 WNV14 WDZ14 VUD14 VKH14 VAL14 UQP14 UGT14 TWX14 TNB14 TDF14 STJ14 SJN14 RZR14 RPV14 RFZ14 QWD14 QMH14 QCL14 PSP14 PIT14 OYX14 OPB14 OFF14 NVJ14 NLN14 NBR14 MRV14 MHZ14 LYD14 LOH14 LEL14 KUP14 KKT14 KAX14 JRB14 JHF14 IXJ14 INN14 IDR14 HTV14 HJZ14 HAD14 GQH14 GGL14 FWP14 FMT14 FCX14 ETB14 EJF14 DZJ14 DPN14 DFR14 CVV14 CLZ14 CCD14 BSH14 BIL14 AYP14 AOT14 AEX14 VB14 LF14 WXU14 WNY14 WEC14 BN12:BN14 BK12:BK14 VUE41:VUE46 VUG19 VKK19 VAO19 UQS19 BID8:BID13 BRZ8:BRZ13 CBV8:CBV13 CLR8:CLR13 CVN8:CVN13 DFJ8:DFJ13 DPF8:DPF13 DZB8:DZB13 EIX8:EIX13 EST8:EST13 FCP8:FCP13 FML8:FML13 FWH8:FWH13 GGD8:GGD13 GPZ8:GPZ13 GZV8:GZV13 HJR8:HJR13 HTN8:HTN13 IDJ8:IDJ13 INF8:INF13 IXB8:IXB13 JGX8:JGX13 JQT8:JQT13 KAP8:KAP13 KKL8:KKL13 KUH8:KUH13 LED8:LED13 LNZ8:LNZ13 LXV8:LXV13 MHR8:MHR13 MRN8:MRN13 NBJ8:NBJ13 NLF8:NLF13 NVB8:NVB13 OEX8:OEX13 OOT8:OOT13 OYP8:OYP13 PIL8:PIL13 PSH8:PSH13 QCD8:QCD13 QLZ8:QLZ13 QVV8:QVV13 RFR8:RFR13 RPN8:RPN13 RZJ8:RZJ13 SJF8:SJF13 STB8:STB13 TCX8:TCX13 TMT8:TMT13 TWP8:TWP13 UGL8:UGL13 UQH8:UQH13 VAD8:VAD13 VJZ8:VJZ13 VTV8:VTV13 WDR8:WDR13 WNN8:WNN13 WXJ8:WXJ13 KX8:KX13 UT8:UT13 AEP8:AEP13 AYH8:AYH13 LD8:LD13 UZ8:UZ13 AEV8:AEV13 AOR8:AOR13 AYN8:AYN13 BIJ8:BIJ13 BSF8:BSF13 CCB8:CCB13 CLX8:CLX13 CVT8:CVT13 DFP8:DFP13 DPL8:DPL13 DZH8:DZH13 EJD8:EJD13 ESZ8:ESZ13 FCV8:FCV13 FMR8:FMR13 FWN8:FWN13 GGJ8:GGJ13 GQF8:GQF13 HAB8:HAB13 HJX8:HJX13 HTT8:HTT13 IDP8:IDP13 INL8:INL13 IXH8:IXH13 JHD8:JHD13 JQZ8:JQZ13 KAV8:KAV13 KKR8:KKR13 KUN8:KUN13 LEJ8:LEJ13 LOF8:LOF13 LYB8:LYB13 MHX8:MHX13 MRT8:MRT13 NBP8:NBP13 NLL8:NLL13 NVH8:NVH13 OFD8:OFD13 OOZ8:OOZ13 OYV8:OYV13 PIR8:PIR13 PSN8:PSN13 QCJ8:QCJ13 QMF8:QMF13 QWB8:QWB13 RFX8:RFX13 RPT8:RPT13 RZP8:RZP13 SJL8:SJL13 STH8:STH13 TDD8:TDD13 TMZ8:TMZ13 TWV8:TWV13 UGR8:UGR13 UQN8:UQN13 VAJ8:VAJ13 VKF8:VKF13 VUB8:VUB13 WDX8:WDX13 WNT8:WNT13 WXP8:WXP13 AES8:AES13 UW8:UW13 LA8:LA13 AOO8:AOO13 AYK8:AYK13 BIG8:BIG13 BSC8:BSC13 CBY8:CBY13 CLU8:CLU13 CVQ8:CVQ13 DFM8:DFM13 DPI8:DPI13 DZE8:DZE13 EJA8:EJA13 ESW8:ESW13 FCS8:FCS13 FMO8:FMO13 FWK8:FWK13 GGG8:GGG13 GQC8:GQC13 GZY8:GZY13 HJU8:HJU13 HTQ8:HTQ13 IDM8:IDM13 INI8:INI13 IXE8:IXE13 JHA8:JHA13 JQW8:JQW13 KAS8:KAS13 KKO8:KKO13 KUK8:KUK13 LEG8:LEG13 LOC8:LOC13 LXY8:LXY13 MHU8:MHU13 MRQ8:MRQ13 NBM8:NBM13 NLI8:NLI13 NVE8:NVE13 OFA8:OFA13 OOW8:OOW13 OYS8:OYS13 PIO8:PIO13 PSK8:PSK13 QCG8:QCG13 QMC8:QMC13 QVY8:QVY13 RFU8:RFU13 RPQ8:RPQ13 RZM8:RZM13 SJI8:SJI13 STE8:STE13 TDA8:TDA13 TMW8:TMW13 TWS8:TWS13 UGO8:UGO13 UQK8:UQK13 VAG8:VAG13 VKC8:VKC13 VTY8:VTY13 WDU8:WDU13 WNQ8:WNQ13 WXM8:WXM13 AOL8:AOL13 VAM32:VAM37 UQQ32:UQQ37 UGU32:UGU37 TWY32:TWY37 TNC32:TNC37 TDG32:TDG37 STK32:STK37 SJO32:SJO37 RZS32:RZS37 RPW32:RPW37 RGA32:RGA37 QWE32:QWE37 QMI32:QMI37 QCM32:QCM37 PSQ32:PSQ37 PIU32:PIU37 OYY32:OYY37 OPC32:OPC37 OFG32:OFG37 NVK32:NVK37 NLO32:NLO37 NBS32:NBS37 MRW32:MRW37 MIA32:MIA37 LYE32:LYE37 LOI32:LOI37 LEM32:LEM37 KUQ32:KUQ37 KKU32:KKU37 KAY32:KAY37 JRC32:JRC37 JHG32:JHG37 IXK32:IXK37 INO32:INO37 IDS32:IDS37 HTW32:HTW37 HKA32:HKA37 HAE32:HAE37 GQI32:GQI37 GGM32:GGM37 FWQ32:FWQ37 FMU32:FMU37 FCY32:FCY37 ETC32:ETC37 EJG32:EJG37 DZK32:DZK37 DPO32:DPO37 DFS32:DFS37 CVW32:CVW37 CMA32:CMA37 CCE32:CCE37 BSI32:BSI37 BIM32:BIM37 AYQ32:AYQ37 AOU32:AOU37 AEY32:AEY37 VC32:VC37 LG32:LG37 WXV32:WXV37 WNZ32:WNZ37 WED32:WED37 VUH32:VUH37 VKL32:VKL37 VAP32:VAP37 UQT32:UQT37 UGX32:UGX37 TXB32:TXB37 TNF32:TNF37 TDJ32:TDJ37 STN32:STN37 SJR32:SJR37 RZV32:RZV37 RPZ32:RPZ37 RGD32:RGD37 QWH32:QWH37 QML32:QML37 QCP32:QCP37 PST32:PST37 PIX32:PIX37 OZB32:OZB37 OPF32:OPF37 OFJ32:OFJ37 NVN32:NVN37 NLR32:NLR37 NBV32:NBV37 MRZ32:MRZ37 MID32:MID37 LYH32:LYH37 LOL32:LOL37 LEP32:LEP37 KUT32:KUT37 KKX32:KKX37 KBB32:KBB37 JRF32:JRF37 JHJ32:JHJ37 IXN32:IXN37 INR32:INR37 IDV32:IDV37 HTZ32:HTZ37 HKD32:HKD37 HAH32:HAH37 GQL32:GQL37 GGP32:GGP37 FWT32:FWT37 FMX32:FMX37 FDB32:FDB37 ETF32:ETF37 EJJ32:EJJ37 DZN32:DZN37 DPR32:DPR37 DFV32:DFV37 CVZ32:CVZ37 CMD32:CMD37 CCH32:CCH37 BSL32:BSL37 BIP32:BIP37 AYT32:AYT37 AOX32:AOX37 AFB32:AFB37 VF32:VF37 LJ32:LJ37 WXP32:WXP37 WNT32:WNT37 WDX32:WDX37 VUB32:VUB37 VKF32:VKF37 VAJ32:VAJ37 UQN32:UQN37 UGR32:UGR37 TWV32:TWV37 TMZ32:TMZ37 TDD32:TDD37 STH32:STH37 SJL32:SJL37 RZP32:RZP37 RPT32:RPT37 RFX32:RFX37 QWB32:QWB37 QMF32:QMF37 QCJ32:QCJ37 PSN32:PSN37 PIR32:PIR37 OYV32:OYV37 OOZ32:OOZ37 OFD32:OFD37 NVH32:NVH37 NLL32:NLL37 NBP32:NBP37 MRT32:MRT37 MHX32:MHX37 LYB32:LYB37 LOF32:LOF37 LEJ32:LEJ37 KUN32:KUN37 KKR32:KKR37 KAV32:KAV37 JQZ32:JQZ37 JHD32:JHD37 IXH32:IXH37 INL32:INL37 IDP32:IDP37 HTT32:HTT37 HJX32:HJX37 HAB32:HAB37 GQF32:GQF37 GGJ32:GGJ37 FWN32:FWN37 FMR32:FMR37 FCV32:FCV37 ESZ32:ESZ37 EJD32:EJD37 DZH32:DZH37 DPL32:DPL37 DFP32:DFP37 CVT32:CVT37 CLX32:CLX37 CCB32:CCB37 BSF32:BSF37 BIJ32:BIJ37 AYN32:AYN37 AOR32:AOR37 AEV32:AEV37 UZ32:UZ37 LD32:LD37 WXS32:WXS37 WNW32:WNW37 WEA32:WEA37 VUE32:VUE37 BN19:BN20 VKI41:VKI46 VAM41:VAM46 UQQ41:UQQ46 UGU41:UGU46 TWY41:TWY46 TNC41:TNC46 TDG41:TDG46 STK41:STK46 SJO41:SJO46 RZS41:RZS46 RPW41:RPW46 RGA41:RGA46 QWE41:QWE46 QMI41:QMI46 QCM41:QCM46 PSQ41:PSQ46 PIU41:PIU46 OYY41:OYY46 OPC41:OPC46 OFG41:OFG46 NVK41:NVK46 NLO41:NLO46 NBS41:NBS46 MRW41:MRW46 MIA41:MIA46 LYE41:LYE46 LOI41:LOI46 LEM41:LEM46 KUQ41:KUQ46 KKU41:KKU46 KAY41:KAY46 JRC41:JRC46 JHG41:JHG46 IXK41:IXK46 INO41:INO46 IDS41:IDS46 HTW41:HTW46 HKA41:HKA46 HAE41:HAE46 GQI41:GQI46 GGM41:GGM46 FWQ41:FWQ46 FMU41:FMU46 FCY41:FCY46 ETC41:ETC46 EJG41:EJG46 DZK41:DZK46 DPO41:DPO46 DFS41:DFS46 CVW41:CVW46 CMA41:CMA46 CCE41:CCE46 BSI41:BSI46 BIM41:BIM46 AYQ41:AYQ46 AOU41:AOU46 AEY41:AEY46 VC41:VC46 LG41:LG46 WXV41:WXV46 WNZ41:WNZ46 WED41:WED46 VUH41:VUH46 VKL41:VKL46 VAP41:VAP46 UQT41:UQT46 UGX41:UGX46 TXB41:TXB46 TNF41:TNF46 TDJ41:TDJ46 STN41:STN46 SJR41:SJR46 RZV41:RZV46 RPZ41:RPZ46 RGD41:RGD46 QWH41:QWH46 QML41:QML46 QCP41:QCP46 PST41:PST46 PIX41:PIX46 OZB41:OZB46 OPF41:OPF46 OFJ41:OFJ46 NVN41:NVN46 NLR41:NLR46 NBV41:NBV46 MRZ41:MRZ46 MID41:MID46 LYH41:LYH46 LOL41:LOL46 LEP41:LEP46 KUT41:KUT46 KKX41:KKX46 KBB41:KBB46 JRF41:JRF46 JHJ41:JHJ46 IXN41:IXN46 INR41:INR46 IDV41:IDV46 HTZ41:HTZ46 HKD41:HKD46 HAH41:HAH46 GQL41:GQL46 GGP41:GGP46 FWT41:FWT46 FMX41:FMX46 FDB41:FDB46 ETF41:ETF46 EJJ41:EJJ46 DZN41:DZN46 DPR41:DPR46 DFV41:DFV46 CVZ41:CVZ46 CMD41:CMD46 CCH41:CCH46 BSL41:BSL46 BIP41:BIP46 AYT41:AYT46 AOX41:AOX46 AFB41:AFB46 VF41:VF46 LJ41:LJ46 WXP41:WXP46 WNT41:WNT46 WDX41:WDX46 VUB41:VUB46 VKF41:VKF46 VAJ41:VAJ46 UQN41:UQN46 UGR41:UGR46 TWV41:TWV46 TMZ41:TMZ46 TDD41:TDD46 STH41:STH46 SJL41:SJL46 RZP41:RZP46 RPT41:RPT46 RFX41:RFX46 QWB41:QWB46 QMF41:QMF46 QCJ41:QCJ46 PSN41:PSN46 PIR41:PIR46 OYV41:OYV46 OOZ41:OOZ46 OFD41:OFD46 NVH41:NVH46 NLL41:NLL46 NBP41:NBP46 MRT41:MRT46 MHX41:MHX46 LYB41:LYB46 LOF41:LOF46 LEJ41:LEJ46 KUN41:KUN46 KKR41:KKR46 KAV41:KAV46 JQZ41:JQZ46 JHD41:JHD46 IXH41:IXH46 INL41:INL46 IDP41:IDP46 HTT41:HTT46 HJX41:HJX46 HAB41:HAB46 GQF41:GQF46 GGJ41:GGJ46 FWN41:FWN46 FMR41:FMR46 FCV41:FCV46 ESZ41:ESZ46 EJD41:EJD46 DZH41:DZH46 DPL41:DPL46 DFP41:DFP46 CVT41:CVT46 CLX41:CLX46 CCB41:CCB46 BSF41:BSF46 BIJ41:BIJ46 AYN41:AYN46 AOR41:AOR46 AEV41:AEV46 UZ41:UZ46 LD41:LD46 WXS41:WXS46 WNW41:WNW46 WEA41:WEA46 BH12:BH14 BH16:BH17 LD16:LD17 UZ16:UZ17 AEV16:AEV17 AOR16:AOR17 AYN16:AYN17 BIJ16:BIJ17 BSF16:BSF17 CCB16:CCB17 CLX16:CLX17 CVT16:CVT17 DFP16:DFP17 DPL16:DPL17 DZH16:DZH17 EJD16:EJD17 ESZ16:ESZ17 FCV16:FCV17 FMR16:FMR17 FWN16:FWN17 GGJ16:GGJ17 GQF16:GQF17 HAB16:HAB17 HJX16:HJX17 HTT16:HTT17 IDP16:IDP17 INL16:INL17 IXH16:IXH17 JHD16:JHD17 JQZ16:JQZ17 KAV16:KAV17 KKR16:KKR17 KUN16:KUN17 LEJ16:LEJ17 LOF16:LOF17 LYB16:LYB17 MHX16:MHX17 MRT16:MRT17 NBP16:NBP17 NLL16:NLL17 NVH16:NVH17 OFD16:OFD17 OOZ16:OOZ17 OYV16:OYV17 PIR16:PIR17 PSN16:PSN17 QCJ16:QCJ17 QMF16:QMF17 QWB16:QWB17 RFX16:RFX17 RPT16:RPT17 RZP16:RZP17 SJL16:SJL17 STH16:STH17 TDD16:TDD17 TMZ16:TMZ17 TWV16:TWV17 UGR16:UGR17 UQN16:UQN17 VAJ16:VAJ17 VKF16:VKF17 VUB16:VUB17 WDX16:WDX17 WNT16:WNT17 WXP16:WXP17 BO15 LK15 VG15 AFC15 AOY15 AYU15 BIQ15 BSM15 CCI15 CME15 CWA15 DFW15 DPS15 DZO15 EJK15 ETG15 FDC15 FMY15 FWU15 GGQ15 GQM15 HAI15 HKE15 HUA15 IDW15 INS15 IXO15 JHK15 JRG15 KBC15 KKY15 KUU15 LEQ15 LOM15 LYI15 MIE15 MSA15 NBW15 NLS15 NVO15 OFK15 OPG15 OZC15 PIY15 PSU15 QCQ15 QMM15 QWI15 RGE15 RQA15 RZW15 SJS15 STO15 TDK15 TNG15 TXC15 UGY15 UQU15 VAQ15 VKM15 VUI15 WEE15 WOA15 WXW15 BI15 LE15 VA15 AEW15 AOS15 AYO15 BIK15 BSG15 CCC15 CLY15 CVU15 DFQ15 DPM15 DZI15 EJE15 ETA15 FCW15 FMS15 FWO15 GGK15 GQG15 HAC15 HJY15 HTU15 IDQ15 INM15 IXI15 JHE15 JRA15 KAW15 KKS15 KUO15 LEK15 LOG15 LYC15 MHY15 MRU15 NBQ15 NLM15 NVI15 OFE15 OPA15 OYW15 PIS15 PSO15 QCK15 QMG15 QWC15 RFY15 RPU15 RZQ15 SJM15 STI15 TDE15 TNA15 TWW15 UGS15 UQO15 VAK15 VKG15 VUC15 WDY15 WNU15 WXQ15 BL15 LH15 VD15 AEZ15 AOV15 AYR15 BIN15 BSJ15 CCF15 CMB15 CVX15 DFT15 DPP15 DZL15 EJH15 ETD15 FCZ15 FMV15 FWR15 GGN15 GQJ15 HAF15 HKB15 HTX15 IDT15 INP15 IXL15 JHH15 JRD15 KAZ15 KKV15 KUR15 LEN15 LOJ15 LYF15 MIB15 MRX15 NBT15 NLP15 NVL15 OFH15 OPD15 OYZ15 PIV15 PSR15 QCN15 QMJ15 QWF15 RGB15 RPX15 RZT15 SJP15 STL15 TDH15 TND15 TWZ15 UGV15 UQR15 VAN15 VKJ15 VUF15 WEB15 WNX15 WXT15 BK16:BK17 LG16:LG17 VC16:VC17 AEY16:AEY17 AOU16:AOU17 AYQ16:AYQ17 BIM16:BIM17 BSI16:BSI17 CCE16:CCE17 CMA16:CMA17 CVW16:CVW17 DFS16:DFS17 DPO16:DPO17 DZK16:DZK17 EJG16:EJG17 ETC16:ETC17 FCY16:FCY17 FMU16:FMU17 FWQ16:FWQ17 GGM16:GGM17 GQI16:GQI17 HAE16:HAE17 HKA16:HKA17 HTW16:HTW17 IDS16:IDS17 INO16:INO17 IXK16:IXK17 JHG16:JHG17 JRC16:JRC17 KAY16:KAY17 KKU16:KKU17 KUQ16:KUQ17 LEM16:LEM17 LOI16:LOI17 LYE16:LYE17 MIA16:MIA17 MRW16:MRW17 NBS16:NBS17 NLO16:NLO17 NVK16:NVK17 OFG16:OFG17 OPC16:OPC17 OYY16:OYY17 PIU16:PIU17 PSQ16:PSQ17 QCM16:QCM17 QMI16:QMI17 QWE16:QWE17 RGA16:RGA17 RPW16:RPW17 RZS16:RZS17 SJO16:SJO17 STK16:STK17 TDG16:TDG17 TNC16:TNC17 TWY16:TWY17 UGU16:UGU17 UQQ16:UQQ17 VAM16:VAM17 VKI16:VKI17 VUE16:VUE17 WEA16:WEA17 WNW16:WNW17 WXS16:WXS17 BN16:BN17 LJ16:LJ17 VF16:VF17 AFB16:AFB17 AOX16:AOX17 AYT16:AYT17 BIP16:BIP17 BSL16:BSL17 CCH16:CCH17 CMD16:CMD17 CVZ16:CVZ17 DFV16:DFV17 DPR16:DPR17 DZN16:DZN17 EJJ16:EJJ17 ETF16:ETF17 FDB16:FDB17 FMX16:FMX17 FWT16:FWT17 GGP16:GGP17 GQL16:GQL17 HAH16:HAH17 HKD16:HKD17 HTZ16:HTZ17 IDV16:IDV17 INR16:INR17 IXN16:IXN17 JHJ16:JHJ17 JRF16:JRF17 KBB16:KBB17 KKX16:KKX17 KUT16:KUT17 LEP16:LEP17 LOL16:LOL17 LYH16:LYH17 MID16:MID17 MRZ16:MRZ17 NBV16:NBV17 NLR16:NLR17 NVN16:NVN17 OFJ16:OFJ17 OPF16:OPF17 OZB16:OZB17 PIX16:PIX17 PST16:PST17 QCP16:QCP17 QML16:QML17 QWH16:QWH17 RGD16:RGD17 RPZ16:RPZ17 RZV16:RZV17 SJR16:SJR17 STN16:STN17 TDJ16:TDJ17 TNF16:TNF17 TXB16:TXB17 UGX16:UGX17 UQT16:UQT17 VAP16:VAP17 VKL16:VKL17 VUH16:VUH17 WED16:WED17 WNZ16:WNZ17 WXV16:WXV17 UGW19 TXA19 TNE19 TDI19 STM19 SJQ19 RZU19 RPY19 RGC19 QWG19 QMK19 QCO19 PSS19 PIW19 OZA19 OPE19 OFI19 NVM19 NLQ19 NBU19 MRY19 MIC19 LYG19 LOK19 LEO19 KUS19 KKW19 KBA19 JRE19 JHI19 IXM19 INQ19 IDU19 HTY19 HKC19 HAG19 GQK19 GGO19 FWS19 FMW19 FDA19 ETE19 EJI19 DZM19 DPQ19 DFU19 CVY19 CMC19 CCG19 BSK19 BIO19 AYS19 AOW19 AFA19 VE19 LI19 WXX19 WOB19 WEF19 VUJ19 VKN19 VAR19 UQV19 UGZ19 TXD19 TNH19 TDL19 STP19 SJT19 RZX19 RQB19 RGF19 QWJ19 QMN19 QCR19 PSV19 PIZ19 OZD19 OPH19 OFL19 NVP19 NLT19 NBX19 MSB19 MIF19 LYJ19 LON19 LER19 KUV19 KKZ19 KBD19 JRH19 JHL19 IXP19 INT19 IDX19 HUB19 HKF19 HAJ19 GQN19 GGR19 FWV19 FMZ19 FDD19 ETH19 EJL19 DZP19 DPT19 DFX19 CWB19 CMF19 CCJ19 BSN19 BIR19 AYV19 AOZ19 AFD19 VH19 LL19 WXR19 WNV19 WDZ19 VUD19 VKH19 VAL19 UQP19 UGT19 TWX19 TNB19 TDF19 STJ19 SJN19 RZR19 RPV19 RFZ19 QWD19 QMH19 QCL19 PSP19 PIT19 OYX19 OPB19 OFF19 NVJ19 NLN19 NBR19 MRV19 MHZ19 LYD19 LOH19 LEL19 KUP19 KKT19 KAX19 JRB19 JHF19 IXJ19 INN19 IDR19 HTV19 HJZ19 HAD19 GQH19 GGL19 FWP19 FMT19 FCX19 ETB19 EJF19 DZJ19 DPN19 DFR19 CVV19 CLZ19 CCD19 BSH19 BIL19 AYP19 AOT19 AEX19 VB19 LF19 WXU19 WNY19 WEC19 BK23:BK24 BH29 BO28 LK28 VG28 AFC28 AOY28 AYU28 BIQ28 BSM28 CCI28 CME28 CWA28 DFW28 DPS28 DZO28 EJK28 ETG28 FDC28 FMY28 FWU28 GGQ28 GQM28 HAI28 HKE28 HUA28 IDW28 INS28 IXO28 JHK28 JRG28 KBC28 KKY28 KUU28 LEQ28 LOM28 LYI28 MIE28 MSA28 NBW28 NLS28 NVO28 OFK28 OPG28 OZC28 PIY28 PSU28 QCQ28 QMM28 QWI28 RGE28 RQA28 RZW28 SJS28 STO28 TDK28 TNG28 TXC28 UGY28 UQU28 VAQ28 VKM28 VUI28 WEE28 WOA28 WXW28 BH26:BH27 LD26:LD27 UZ26:UZ27 AEV26:AEV27 AOR26:AOR27 AYN26:AYN27 BIJ26:BIJ27 BSF26:BSF27 CCB26:CCB27 CLX26:CLX27 CVT26:CVT27 DFP26:DFP27 DPL26:DPL27 DZH26:DZH27 EJD26:EJD27 ESZ26:ESZ27 FCV26:FCV27 FMR26:FMR27 FWN26:FWN27 GGJ26:GGJ27 GQF26:GQF27 HAB26:HAB27 HJX26:HJX27 HTT26:HTT27 IDP26:IDP27 INL26:INL27 IXH26:IXH27 JHD26:JHD27 JQZ26:JQZ27 KAV26:KAV27 KKR26:KKR27 KUN26:KUN27 LEJ26:LEJ27 LOF26:LOF27 LYB26:LYB27 MHX26:MHX27 MRT26:MRT27 NBP26:NBP27 NLL26:NLL27 NVH26:NVH27 OFD26:OFD27 OOZ26:OOZ27 OYV26:OYV27 PIR26:PIR27 PSN26:PSN27 QCJ26:QCJ27 QMF26:QMF27 QWB26:QWB27 RFX26:RFX27 RPT26:RPT27 RZP26:RZP27 SJL26:SJL27 STH26:STH27 TDD26:TDD27 TMZ26:TMZ27 TWV26:TWV27 UGR26:UGR27 UQN26:UQN27 VAJ26:VAJ27 VKF26:VKF27 VUB26:VUB27 WDX26:WDX27 WNT26:WNT27 WXP26:WXP27 BO25 LK25 VG25 AFC25 AOY25 AYU25 BIQ25 BSM25 CCI25 CME25 CWA25 DFW25 DPS25 DZO25 EJK25 ETG25 FDC25 FMY25 FWU25 GGQ25 GQM25 HAI25 HKE25 HUA25 IDW25 INS25 IXO25 JHK25 JRG25 KBC25 KKY25 KUU25 LEQ25 LOM25 LYI25 MIE25 MSA25 NBW25 NLS25 NVO25 OFK25 OPG25 OZC25 PIY25 PSU25 QCQ25 QMM25 QWI25 RGE25 RQA25 RZW25 SJS25 STO25 TDK25 TNG25 TXC25 UGY25 UQU25 VAQ25 VKM25 VUI25 WEE25 WOA25 WXW25 BI25 LE25 VA25 AEW25 AOS25 AYO25 BIK25 BSG25 CCC25 CLY25 CVU25 DFQ25 DPM25 DZI25 EJE25 ETA25 FCW25 FMS25 FWO25 GGK25 GQG25 HAC25 HJY25 HTU25 IDQ25 INM25 IXI25 JHE25 JRA25 KAW25 KKS25 KUO25 LEK25 LOG25 LYC25 MHY25 MRU25 NBQ25 NLM25 NVI25 OFE25 OPA25 OYW25 PIS25 PSO25 QCK25 QMG25 QWC25 RFY25 RPU25 RZQ25 SJM25 STI25 TDE25 TNA25 TWW25 UGS25 UQO25 VAK25 VKG25 VUC25 WDY25 WNU25 WXQ25 BL25 LH25 VD25 AEZ25 AOV25 AYR25 BIN25 BSJ25 CCF25 CMB25 CVX25 DFT25 DPP25 DZL25 EJH25 ETD25 FCZ25 FMV25 FWR25 GGN25 GQJ25 HAF25 HKB25 HTX25 IDT25 INP25 IXL25 JHH25 JRD25 KAZ25 KKV25 KUR25 LEN25 LOJ25 LYF25 MIB25 MRX25 NBT25 NLP25 NVL25 OFH25 OPD25 OYZ25 PIV25 PSR25 QCN25 QMJ25 QWF25 RGB25 RPX25 RZT25 SJP25 STL25 TDH25 TND25 TWZ25 UGV25 UQR25 VAN25 VKJ25 VUF25 WEB25 WNX25 WXT25 BK26:BK27 LG26:LG27 VC26:VC27 AEY26:AEY27 AOU26:AOU27 AYQ26:AYQ27 BIM26:BIM27 BSI26:BSI27 CCE26:CCE27 CMA26:CMA27 CVW26:CVW27 DFS26:DFS27 DPO26:DPO27 DZK26:DZK27 EJG26:EJG27 ETC26:ETC27 FCY26:FCY27 FMU26:FMU27 FWQ26:FWQ27 GGM26:GGM27 GQI26:GQI27 HAE26:HAE27 HKA26:HKA27 HTW26:HTW27 IDS26:IDS27 INO26:INO27 IXK26:IXK27 JHG26:JHG27 JRC26:JRC27 KAY26:KAY27 KKU26:KKU27 KUQ26:KUQ27 LEM26:LEM27 LOI26:LOI27 LYE26:LYE27 MIA26:MIA27 MRW26:MRW27 NBS26:NBS27 NLO26:NLO27 NVK26:NVK27 OFG26:OFG27 OPC26:OPC27 OYY26:OYY27 PIU26:PIU27 PSQ26:PSQ27 QCM26:QCM27 QMI26:QMI27 QWE26:QWE27 RGA26:RGA27 RPW26:RPW27 RZS26:RZS27 SJO26:SJO27 STK26:STK27 TDG26:TDG27 TNC26:TNC27 TWY26:TWY27 UGU26:UGU27 UQQ26:UQQ27 VAM26:VAM27 VKI26:VKI27 VUE26:VUE27 WEA26:WEA27 WNW26:WNW27 WXS26:WXS27 BN26:BN27 LJ26:LJ27 VF26:VF27 AFB26:AFB27 AOX26:AOX27 AYT26:AYT27 BIP26:BIP27 BSL26:BSL27 CCH26:CCH27 CMD26:CMD27 CVZ26:CVZ27 DFV26:DFV27 DPR26:DPR27 DZN26:DZN27 EJJ26:EJJ27 ETF26:ETF27 FDB26:FDB27 FMX26:FMX27 FWT26:FWT27 GGP26:GGP27 GQL26:GQL27 HAH26:HAH27 HKD26:HKD27 HTZ26:HTZ27 IDV26:IDV27 INR26:INR27 IXN26:IXN27 JHJ26:JHJ27 JRF26:JRF27 KBB26:KBB27 KKX26:KKX27 KUT26:KUT27 LEP26:LEP27 LOL26:LOL27 LYH26:LYH27 MID26:MID27 MRZ26:MRZ27 NBV26:NBV27 NLR26:NLR27 NVN26:NVN27 OFJ26:OFJ27 OPF26:OPF27 OZB26:OZB27 PIX26:PIX27 PST26:PST27 QCP26:QCP27 QML26:QML27 QWH26:QWH27 RGD26:RGD27 RPZ26:RPZ27 RZV26:RZV27 SJR26:SJR27 STN26:STN27 TDJ26:TDJ27 TNF26:TNF27 TXB26:TXB27 UGX26:UGX27 UQT26:UQT27 VAP26:VAP27 VKL26:VKL27 VUH26:VUH27 WED26:WED27 WNZ26:WNZ27 WXV26:WXV27 BQ28 LM28 VI28 AFE28 APA28 AYW28 BIS28 BSO28 CCK28 CMG28 CWC28 DFY28 DPU28 DZQ28 EJM28 ETI28 FDE28 FNA28 FWW28 GGS28 GQO28 HAK28 HKG28 HUC28 IDY28 INU28 IXQ28 JHM28 JRI28 KBE28 KLA28 KUW28 LES28 LOO28 LYK28 MIG28 MSC28 NBY28 NLU28 NVQ28 OFM28 OPI28 OZE28 PJA28 PSW28 QCS28 QMO28 QWK28 RGG28 RQC28 RZY28 SJU28 STQ28 TDM28 TNI28 TXE28 UHA28 UQW28 VAS28 VKO28 VUK28 WEG28 WOC28 WXY28 BI28 LE28 VA28 AEW28 AOS28 AYO28 BIK28 BSG28 CCC28 CLY28 CVU28 DFQ28 DPM28 DZI28 EJE28 ETA28 FCW28 FMS28 FWO28 GGK28 GQG28 HAC28 HJY28 HTU28 IDQ28 INM28 IXI28 JHE28 JRA28 KAW28 KKS28 KUO28 LEK28 LOG28 LYC28 MHY28 MRU28 NBQ28 NLM28 NVI28 OFE28 OPA28 OYW28 PIS28 PSO28 QCK28 QMG28 QWC28 RFY28 RPU28 RZQ28 SJM28 STI28 TDE28 TNA28 TWW28 UGS28 UQO28 VAK28 VKG28 VUC28 WDY28 WNU28 WXQ28 BL28 LH28 VD28 AEZ28 AOV28 AYR28 BIN28 BSJ28 CCF28 CMB28 CVX28 DFT28 DPP28 DZL28 EJH28 ETD28 FCZ28 FMV28 FWR28 GGN28 GQJ28 HAF28 HKB28 HTX28 IDT28 INP28 IXL28 JHH28 JRD28 KAZ28 KKV28 KUR28 LEN28 LOJ28 LYF28 MIB28 MRX28 NBT28 NLP28 NVL28 OFH28 OPD28 OYZ28 PIV28 PSR28 QCN28 QMJ28 QWF28 RGB28 RPX28 RZT28 SJP28 STL28 TDH28 TND28 TWZ28 UGV28 UQR28 VAN28 VKJ28 VUF28 WEB28 WNX28 WXT28 BN50:BN844 BK29 WOA18 WEE18 VUI18 VKM18 VAQ18 UQU18 UGY18 TXC18 TNG18 TDK18 STO18 SJS18 RZW18 RQA18 RGE18 QWI18 QMM18 QCQ18 PSU18 PIY18 OZC18 OPG18 OFK18 NVO18 NLS18 NBW18 MSA18 MIE18 LYI18 LOM18 LEQ18 KUU18 KKY18 KBC18 JRG18 JHK18 IXO18 INS18 IDW18 HUA18 HKE18 HAI18 GQM18 GGQ18 FWU18 FMY18 FDC18 ETG18 EJK18 DZO18 DPS18 DFW18 CWA18 CME18 CCI18 BSM18 BIQ18 AYU18 AOY18 AFC18 VG18 LK18 WXT18 WNX18 WEB18 VUF18 VKJ18 VAN18 UQR18 UGV18 TWZ18 TND18 TDH18 STL18 SJP18 RZT18 RPX18 RGB18 QWF18 QMJ18 QCN18 PSR18 PIV18 OYZ18 OPD18 OFH18 NVL18 NLP18 NBT18 MRX18 MIB18 LYF18 LOJ18 LEN18 KUR18 KKV18 KAZ18 JRD18 JHH18 IXL18 INP18 IDT18 HTX18 HKB18 HAF18 GQJ18 GGN18 FWR18 FMV18 FCZ18 ETD18 EJH18 DZL18 DPP18 DFT18 CVX18 CMB18 CCF18 BSJ18 BIN18 AYR18 AOV18 AEZ18 VD18 LH18 WXQ18 WNU18 WDY18 VUC18 VKG18 VAK18 UQO18 UGS18 TWW18 TNA18 TDE18 STI18 SJM18 RZQ18 RPU18 RFY18 QWC18 QMG18 QCK18 PSO18 PIS18 OYW18 OPA18 OFE18 NVI18 NLM18 NBQ18 MRU18 MHY18 LYC18 LOG18 LEK18 KUO18 KKS18 KAW18 JRA18 JHE18 IXI18 INM18 IDQ18 HTU18 HJY18 HAC18 GQG18 GGK18 FWO18 FMS18 FCW18 ETA18 EJE18 DZI18 DPM18 DFQ18 CVU18 CLY18 CCC18 BSG18 BIK18 AYO18 AOS18 AEW18 VA18 LE18 BO18 BL18 BI18 WXW18 VKI32:VKI37 BN38 BK38 BH38 KX50:KX842 UT50:UT842 AEP50:AEP842 AOL50:AOL842 AYH50:AYH842 BID50:BID842 BRZ50:BRZ842 CBV50:CBV842 CLR50:CLR842 CVN50:CVN842 DFJ50:DFJ842 DPF50:DPF842 DZB50:DZB842 EIX50:EIX842 EST50:EST842 FCP50:FCP842 FML50:FML842 FWH50:FWH842 GGD50:GGD842 GPZ50:GPZ842 GZV50:GZV842 HJR50:HJR842 HTN50:HTN842 IDJ50:IDJ842 INF50:INF842 IXB50:IXB842 JGX50:JGX842 JQT50:JQT842 KAP50:KAP842 KKL50:KKL842 KUH50:KUH842 LED50:LED842 LNZ50:LNZ842 LXV50:LXV842 MHR50:MHR842 MRN50:MRN842 NBJ50:NBJ842 NLF50:NLF842 NVB50:NVB842 OEX50:OEX842 OOT50:OOT842 OYP50:OYP842 PIL50:PIL842 PSH50:PSH842 QCD50:QCD842 QLZ50:QLZ842 QVV50:QVV842 RFR50:RFR842 RPN50:RPN842 RZJ50:RZJ842 SJF50:SJF842 STB50:STB842 TCX50:TCX842 TMT50:TMT842 TWP50:TWP842 UGL50:UGL842 UQH50:UQH842 VAD50:VAD842 VJZ50:VJZ842 VTV50:VTV842 WDR50:WDR842 WNN50:WNN842 WXJ50:WXJ842 LD50:LD844 UZ50:UZ844 AEV50:AEV844 AOR50:AOR844 AYN50:AYN844 BIJ50:BIJ844 BSF50:BSF844 CCB50:CCB844 CLX50:CLX844 CVT50:CVT844 DFP50:DFP844 DPL50:DPL844 DZH50:DZH844 EJD50:EJD844 ESZ50:ESZ844 FCV50:FCV844 FMR50:FMR844 FWN50:FWN844 GGJ50:GGJ844 GQF50:GQF844 HAB50:HAB844 HJX50:HJX844 HTT50:HTT844 IDP50:IDP844 INL50:INL844 IXH50:IXH844 JHD50:JHD844 JQZ50:JQZ844 KAV50:KAV844 KKR50:KKR844 KUN50:KUN844 LEJ50:LEJ844 LOF50:LOF844 LYB50:LYB844 MHX50:MHX844 MRT50:MRT844 NBP50:NBP844 NLL50:NLL844 NVH50:NVH844 OFD50:OFD844 OOZ50:OOZ844 OYV50:OYV844 PIR50:PIR844 PSN50:PSN844 QCJ50:QCJ844 QMF50:QMF844 QWB50:QWB844 RFX50:RFX844 RPT50:RPT844 RZP50:RZP844 SJL50:SJL844 STH50:STH844 TDD50:TDD844 TMZ50:TMZ844 TWV50:TWV844 UGR50:UGR844 UQN50:UQN844 VAJ50:VAJ844 VKF50:VKF844 VUB50:VUB844 WDX50:WDX844 WNT50:WNT844 WXP50:WXP844 LA50:LA842 UW50:UW842 AES50:AES842 AOO50:AOO842 AYK50:AYK842 BIG50:BIG842 BSC50:BSC842 CBY50:CBY842 CLU50:CLU842 CVQ50:CVQ842 DFM50:DFM842 DPI50:DPI842 DZE50:DZE842 EJA50:EJA842 ESW50:ESW842 FCS50:FCS842 FMO50:FMO842 FWK50:FWK842 GGG50:GGG842 GQC50:GQC842 GZY50:GZY842 HJU50:HJU842 HTQ50:HTQ842 IDM50:IDM842 INI50:INI842 IXE50:IXE842 JHA50:JHA842 JQW50:JQW842 KAS50:KAS842 KKO50:KKO842 KUK50:KUK842 LEG50:LEG842 LOC50:LOC842 LXY50:LXY842 MHU50:MHU842 MRQ50:MRQ842 NBM50:NBM842 NLI50:NLI842 NVE50:NVE842 OFA50:OFA842 OOW50:OOW842 OYS50:OYS842 PIO50:PIO842 PSK50:PSK842 QCG50:QCG842 QMC50:QMC842 QVY50:QVY842 RFU50:RFU842 RPQ50:RPQ842 RZM50:RZM842 SJI50:SJI842 STE50:STE842 TDA50:TDA842 TMW50:TMW842 TWS50:TWS842 UGO50:UGO842 UQK50:UQK842 VAG50:VAG842 VKC50:VKC842 VTY50:VTY842 WDU50:WDU842 WNQ50:WNQ842 WXM50:WXM842 BK19:BK20 BH19:BH20">
      <formula1>атрибут</formula1>
    </dataValidation>
    <dataValidation type="list" allowBlank="1" showInputMessage="1" showErrorMessage="1" sqref="M65512:M66384 JC65506:JC66378 SY65506:SY66378 ACU65506:ACU66378 AMQ65506:AMQ66378 AWM65506:AWM66378 BGI65506:BGI66378 BQE65506:BQE66378 CAA65506:CAA66378 CJW65506:CJW66378 CTS65506:CTS66378 DDO65506:DDO66378 DNK65506:DNK66378 DXG65506:DXG66378 EHC65506:EHC66378 EQY65506:EQY66378 FAU65506:FAU66378 FKQ65506:FKQ66378 FUM65506:FUM66378 GEI65506:GEI66378 GOE65506:GOE66378 GYA65506:GYA66378 HHW65506:HHW66378 HRS65506:HRS66378 IBO65506:IBO66378 ILK65506:ILK66378 IVG65506:IVG66378 JFC65506:JFC66378 JOY65506:JOY66378 JYU65506:JYU66378 KIQ65506:KIQ66378 KSM65506:KSM66378 LCI65506:LCI66378 LME65506:LME66378 LWA65506:LWA66378 MFW65506:MFW66378 MPS65506:MPS66378 MZO65506:MZO66378 NJK65506:NJK66378 NTG65506:NTG66378 ODC65506:ODC66378 OMY65506:OMY66378 OWU65506:OWU66378 PGQ65506:PGQ66378 PQM65506:PQM66378 QAI65506:QAI66378 QKE65506:QKE66378 QUA65506:QUA66378 RDW65506:RDW66378 RNS65506:RNS66378 RXO65506:RXO66378 SHK65506:SHK66378 SRG65506:SRG66378 TBC65506:TBC66378 TKY65506:TKY66378 TUU65506:TUU66378 UEQ65506:UEQ66378 UOM65506:UOM66378 UYI65506:UYI66378 VIE65506:VIE66378 VSA65506:VSA66378 WBW65506:WBW66378 WLS65506:WLS66378 WVO65506:WVO66378 M131048:M131920 JC131042:JC131914 SY131042:SY131914 ACU131042:ACU131914 AMQ131042:AMQ131914 AWM131042:AWM131914 BGI131042:BGI131914 BQE131042:BQE131914 CAA131042:CAA131914 CJW131042:CJW131914 CTS131042:CTS131914 DDO131042:DDO131914 DNK131042:DNK131914 DXG131042:DXG131914 EHC131042:EHC131914 EQY131042:EQY131914 FAU131042:FAU131914 FKQ131042:FKQ131914 FUM131042:FUM131914 GEI131042:GEI131914 GOE131042:GOE131914 GYA131042:GYA131914 HHW131042:HHW131914 HRS131042:HRS131914 IBO131042:IBO131914 ILK131042:ILK131914 IVG131042:IVG131914 JFC131042:JFC131914 JOY131042:JOY131914 JYU131042:JYU131914 KIQ131042:KIQ131914 KSM131042:KSM131914 LCI131042:LCI131914 LME131042:LME131914 LWA131042:LWA131914 MFW131042:MFW131914 MPS131042:MPS131914 MZO131042:MZO131914 NJK131042:NJK131914 NTG131042:NTG131914 ODC131042:ODC131914 OMY131042:OMY131914 OWU131042:OWU131914 PGQ131042:PGQ131914 PQM131042:PQM131914 QAI131042:QAI131914 QKE131042:QKE131914 QUA131042:QUA131914 RDW131042:RDW131914 RNS131042:RNS131914 RXO131042:RXO131914 SHK131042:SHK131914 SRG131042:SRG131914 TBC131042:TBC131914 TKY131042:TKY131914 TUU131042:TUU131914 UEQ131042:UEQ131914 UOM131042:UOM131914 UYI131042:UYI131914 VIE131042:VIE131914 VSA131042:VSA131914 WBW131042:WBW131914 WLS131042:WLS131914 WVO131042:WVO131914 M196584:M197456 JC196578:JC197450 SY196578:SY197450 ACU196578:ACU197450 AMQ196578:AMQ197450 AWM196578:AWM197450 BGI196578:BGI197450 BQE196578:BQE197450 CAA196578:CAA197450 CJW196578:CJW197450 CTS196578:CTS197450 DDO196578:DDO197450 DNK196578:DNK197450 DXG196578:DXG197450 EHC196578:EHC197450 EQY196578:EQY197450 FAU196578:FAU197450 FKQ196578:FKQ197450 FUM196578:FUM197450 GEI196578:GEI197450 GOE196578:GOE197450 GYA196578:GYA197450 HHW196578:HHW197450 HRS196578:HRS197450 IBO196578:IBO197450 ILK196578:ILK197450 IVG196578:IVG197450 JFC196578:JFC197450 JOY196578:JOY197450 JYU196578:JYU197450 KIQ196578:KIQ197450 KSM196578:KSM197450 LCI196578:LCI197450 LME196578:LME197450 LWA196578:LWA197450 MFW196578:MFW197450 MPS196578:MPS197450 MZO196578:MZO197450 NJK196578:NJK197450 NTG196578:NTG197450 ODC196578:ODC197450 OMY196578:OMY197450 OWU196578:OWU197450 PGQ196578:PGQ197450 PQM196578:PQM197450 QAI196578:QAI197450 QKE196578:QKE197450 QUA196578:QUA197450 RDW196578:RDW197450 RNS196578:RNS197450 RXO196578:RXO197450 SHK196578:SHK197450 SRG196578:SRG197450 TBC196578:TBC197450 TKY196578:TKY197450 TUU196578:TUU197450 UEQ196578:UEQ197450 UOM196578:UOM197450 UYI196578:UYI197450 VIE196578:VIE197450 VSA196578:VSA197450 WBW196578:WBW197450 WLS196578:WLS197450 WVO196578:WVO197450 M262120:M262992 JC262114:JC262986 SY262114:SY262986 ACU262114:ACU262986 AMQ262114:AMQ262986 AWM262114:AWM262986 BGI262114:BGI262986 BQE262114:BQE262986 CAA262114:CAA262986 CJW262114:CJW262986 CTS262114:CTS262986 DDO262114:DDO262986 DNK262114:DNK262986 DXG262114:DXG262986 EHC262114:EHC262986 EQY262114:EQY262986 FAU262114:FAU262986 FKQ262114:FKQ262986 FUM262114:FUM262986 GEI262114:GEI262986 GOE262114:GOE262986 GYA262114:GYA262986 HHW262114:HHW262986 HRS262114:HRS262986 IBO262114:IBO262986 ILK262114:ILK262986 IVG262114:IVG262986 JFC262114:JFC262986 JOY262114:JOY262986 JYU262114:JYU262986 KIQ262114:KIQ262986 KSM262114:KSM262986 LCI262114:LCI262986 LME262114:LME262986 LWA262114:LWA262986 MFW262114:MFW262986 MPS262114:MPS262986 MZO262114:MZO262986 NJK262114:NJK262986 NTG262114:NTG262986 ODC262114:ODC262986 OMY262114:OMY262986 OWU262114:OWU262986 PGQ262114:PGQ262986 PQM262114:PQM262986 QAI262114:QAI262986 QKE262114:QKE262986 QUA262114:QUA262986 RDW262114:RDW262986 RNS262114:RNS262986 RXO262114:RXO262986 SHK262114:SHK262986 SRG262114:SRG262986 TBC262114:TBC262986 TKY262114:TKY262986 TUU262114:TUU262986 UEQ262114:UEQ262986 UOM262114:UOM262986 UYI262114:UYI262986 VIE262114:VIE262986 VSA262114:VSA262986 WBW262114:WBW262986 WLS262114:WLS262986 WVO262114:WVO262986 M327656:M328528 JC327650:JC328522 SY327650:SY328522 ACU327650:ACU328522 AMQ327650:AMQ328522 AWM327650:AWM328522 BGI327650:BGI328522 BQE327650:BQE328522 CAA327650:CAA328522 CJW327650:CJW328522 CTS327650:CTS328522 DDO327650:DDO328522 DNK327650:DNK328522 DXG327650:DXG328522 EHC327650:EHC328522 EQY327650:EQY328522 FAU327650:FAU328522 FKQ327650:FKQ328522 FUM327650:FUM328522 GEI327650:GEI328522 GOE327650:GOE328522 GYA327650:GYA328522 HHW327650:HHW328522 HRS327650:HRS328522 IBO327650:IBO328522 ILK327650:ILK328522 IVG327650:IVG328522 JFC327650:JFC328522 JOY327650:JOY328522 JYU327650:JYU328522 KIQ327650:KIQ328522 KSM327650:KSM328522 LCI327650:LCI328522 LME327650:LME328522 LWA327650:LWA328522 MFW327650:MFW328522 MPS327650:MPS328522 MZO327650:MZO328522 NJK327650:NJK328522 NTG327650:NTG328522 ODC327650:ODC328522 OMY327650:OMY328522 OWU327650:OWU328522 PGQ327650:PGQ328522 PQM327650:PQM328522 QAI327650:QAI328522 QKE327650:QKE328522 QUA327650:QUA328522 RDW327650:RDW328522 RNS327650:RNS328522 RXO327650:RXO328522 SHK327650:SHK328522 SRG327650:SRG328522 TBC327650:TBC328522 TKY327650:TKY328522 TUU327650:TUU328522 UEQ327650:UEQ328522 UOM327650:UOM328522 UYI327650:UYI328522 VIE327650:VIE328522 VSA327650:VSA328522 WBW327650:WBW328522 WLS327650:WLS328522 WVO327650:WVO328522 M393192:M394064 JC393186:JC394058 SY393186:SY394058 ACU393186:ACU394058 AMQ393186:AMQ394058 AWM393186:AWM394058 BGI393186:BGI394058 BQE393186:BQE394058 CAA393186:CAA394058 CJW393186:CJW394058 CTS393186:CTS394058 DDO393186:DDO394058 DNK393186:DNK394058 DXG393186:DXG394058 EHC393186:EHC394058 EQY393186:EQY394058 FAU393186:FAU394058 FKQ393186:FKQ394058 FUM393186:FUM394058 GEI393186:GEI394058 GOE393186:GOE394058 GYA393186:GYA394058 HHW393186:HHW394058 HRS393186:HRS394058 IBO393186:IBO394058 ILK393186:ILK394058 IVG393186:IVG394058 JFC393186:JFC394058 JOY393186:JOY394058 JYU393186:JYU394058 KIQ393186:KIQ394058 KSM393186:KSM394058 LCI393186:LCI394058 LME393186:LME394058 LWA393186:LWA394058 MFW393186:MFW394058 MPS393186:MPS394058 MZO393186:MZO394058 NJK393186:NJK394058 NTG393186:NTG394058 ODC393186:ODC394058 OMY393186:OMY394058 OWU393186:OWU394058 PGQ393186:PGQ394058 PQM393186:PQM394058 QAI393186:QAI394058 QKE393186:QKE394058 QUA393186:QUA394058 RDW393186:RDW394058 RNS393186:RNS394058 RXO393186:RXO394058 SHK393186:SHK394058 SRG393186:SRG394058 TBC393186:TBC394058 TKY393186:TKY394058 TUU393186:TUU394058 UEQ393186:UEQ394058 UOM393186:UOM394058 UYI393186:UYI394058 VIE393186:VIE394058 VSA393186:VSA394058 WBW393186:WBW394058 WLS393186:WLS394058 WVO393186:WVO394058 M458728:M459600 JC458722:JC459594 SY458722:SY459594 ACU458722:ACU459594 AMQ458722:AMQ459594 AWM458722:AWM459594 BGI458722:BGI459594 BQE458722:BQE459594 CAA458722:CAA459594 CJW458722:CJW459594 CTS458722:CTS459594 DDO458722:DDO459594 DNK458722:DNK459594 DXG458722:DXG459594 EHC458722:EHC459594 EQY458722:EQY459594 FAU458722:FAU459594 FKQ458722:FKQ459594 FUM458722:FUM459594 GEI458722:GEI459594 GOE458722:GOE459594 GYA458722:GYA459594 HHW458722:HHW459594 HRS458722:HRS459594 IBO458722:IBO459594 ILK458722:ILK459594 IVG458722:IVG459594 JFC458722:JFC459594 JOY458722:JOY459594 JYU458722:JYU459594 KIQ458722:KIQ459594 KSM458722:KSM459594 LCI458722:LCI459594 LME458722:LME459594 LWA458722:LWA459594 MFW458722:MFW459594 MPS458722:MPS459594 MZO458722:MZO459594 NJK458722:NJK459594 NTG458722:NTG459594 ODC458722:ODC459594 OMY458722:OMY459594 OWU458722:OWU459594 PGQ458722:PGQ459594 PQM458722:PQM459594 QAI458722:QAI459594 QKE458722:QKE459594 QUA458722:QUA459594 RDW458722:RDW459594 RNS458722:RNS459594 RXO458722:RXO459594 SHK458722:SHK459594 SRG458722:SRG459594 TBC458722:TBC459594 TKY458722:TKY459594 TUU458722:TUU459594 UEQ458722:UEQ459594 UOM458722:UOM459594 UYI458722:UYI459594 VIE458722:VIE459594 VSA458722:VSA459594 WBW458722:WBW459594 WLS458722:WLS459594 WVO458722:WVO459594 M524264:M525136 JC524258:JC525130 SY524258:SY525130 ACU524258:ACU525130 AMQ524258:AMQ525130 AWM524258:AWM525130 BGI524258:BGI525130 BQE524258:BQE525130 CAA524258:CAA525130 CJW524258:CJW525130 CTS524258:CTS525130 DDO524258:DDO525130 DNK524258:DNK525130 DXG524258:DXG525130 EHC524258:EHC525130 EQY524258:EQY525130 FAU524258:FAU525130 FKQ524258:FKQ525130 FUM524258:FUM525130 GEI524258:GEI525130 GOE524258:GOE525130 GYA524258:GYA525130 HHW524258:HHW525130 HRS524258:HRS525130 IBO524258:IBO525130 ILK524258:ILK525130 IVG524258:IVG525130 JFC524258:JFC525130 JOY524258:JOY525130 JYU524258:JYU525130 KIQ524258:KIQ525130 KSM524258:KSM525130 LCI524258:LCI525130 LME524258:LME525130 LWA524258:LWA525130 MFW524258:MFW525130 MPS524258:MPS525130 MZO524258:MZO525130 NJK524258:NJK525130 NTG524258:NTG525130 ODC524258:ODC525130 OMY524258:OMY525130 OWU524258:OWU525130 PGQ524258:PGQ525130 PQM524258:PQM525130 QAI524258:QAI525130 QKE524258:QKE525130 QUA524258:QUA525130 RDW524258:RDW525130 RNS524258:RNS525130 RXO524258:RXO525130 SHK524258:SHK525130 SRG524258:SRG525130 TBC524258:TBC525130 TKY524258:TKY525130 TUU524258:TUU525130 UEQ524258:UEQ525130 UOM524258:UOM525130 UYI524258:UYI525130 VIE524258:VIE525130 VSA524258:VSA525130 WBW524258:WBW525130 WLS524258:WLS525130 WVO524258:WVO525130 M589800:M590672 JC589794:JC590666 SY589794:SY590666 ACU589794:ACU590666 AMQ589794:AMQ590666 AWM589794:AWM590666 BGI589794:BGI590666 BQE589794:BQE590666 CAA589794:CAA590666 CJW589794:CJW590666 CTS589794:CTS590666 DDO589794:DDO590666 DNK589794:DNK590666 DXG589794:DXG590666 EHC589794:EHC590666 EQY589794:EQY590666 FAU589794:FAU590666 FKQ589794:FKQ590666 FUM589794:FUM590666 GEI589794:GEI590666 GOE589794:GOE590666 GYA589794:GYA590666 HHW589794:HHW590666 HRS589794:HRS590666 IBO589794:IBO590666 ILK589794:ILK590666 IVG589794:IVG590666 JFC589794:JFC590666 JOY589794:JOY590666 JYU589794:JYU590666 KIQ589794:KIQ590666 KSM589794:KSM590666 LCI589794:LCI590666 LME589794:LME590666 LWA589794:LWA590666 MFW589794:MFW590666 MPS589794:MPS590666 MZO589794:MZO590666 NJK589794:NJK590666 NTG589794:NTG590666 ODC589794:ODC590666 OMY589794:OMY590666 OWU589794:OWU590666 PGQ589794:PGQ590666 PQM589794:PQM590666 QAI589794:QAI590666 QKE589794:QKE590666 QUA589794:QUA590666 RDW589794:RDW590666 RNS589794:RNS590666 RXO589794:RXO590666 SHK589794:SHK590666 SRG589794:SRG590666 TBC589794:TBC590666 TKY589794:TKY590666 TUU589794:TUU590666 UEQ589794:UEQ590666 UOM589794:UOM590666 UYI589794:UYI590666 VIE589794:VIE590666 VSA589794:VSA590666 WBW589794:WBW590666 WLS589794:WLS590666 WVO589794:WVO590666 M655336:M656208 JC655330:JC656202 SY655330:SY656202 ACU655330:ACU656202 AMQ655330:AMQ656202 AWM655330:AWM656202 BGI655330:BGI656202 BQE655330:BQE656202 CAA655330:CAA656202 CJW655330:CJW656202 CTS655330:CTS656202 DDO655330:DDO656202 DNK655330:DNK656202 DXG655330:DXG656202 EHC655330:EHC656202 EQY655330:EQY656202 FAU655330:FAU656202 FKQ655330:FKQ656202 FUM655330:FUM656202 GEI655330:GEI656202 GOE655330:GOE656202 GYA655330:GYA656202 HHW655330:HHW656202 HRS655330:HRS656202 IBO655330:IBO656202 ILK655330:ILK656202 IVG655330:IVG656202 JFC655330:JFC656202 JOY655330:JOY656202 JYU655330:JYU656202 KIQ655330:KIQ656202 KSM655330:KSM656202 LCI655330:LCI656202 LME655330:LME656202 LWA655330:LWA656202 MFW655330:MFW656202 MPS655330:MPS656202 MZO655330:MZO656202 NJK655330:NJK656202 NTG655330:NTG656202 ODC655330:ODC656202 OMY655330:OMY656202 OWU655330:OWU656202 PGQ655330:PGQ656202 PQM655330:PQM656202 QAI655330:QAI656202 QKE655330:QKE656202 QUA655330:QUA656202 RDW655330:RDW656202 RNS655330:RNS656202 RXO655330:RXO656202 SHK655330:SHK656202 SRG655330:SRG656202 TBC655330:TBC656202 TKY655330:TKY656202 TUU655330:TUU656202 UEQ655330:UEQ656202 UOM655330:UOM656202 UYI655330:UYI656202 VIE655330:VIE656202 VSA655330:VSA656202 WBW655330:WBW656202 WLS655330:WLS656202 WVO655330:WVO656202 M720872:M721744 JC720866:JC721738 SY720866:SY721738 ACU720866:ACU721738 AMQ720866:AMQ721738 AWM720866:AWM721738 BGI720866:BGI721738 BQE720866:BQE721738 CAA720866:CAA721738 CJW720866:CJW721738 CTS720866:CTS721738 DDO720866:DDO721738 DNK720866:DNK721738 DXG720866:DXG721738 EHC720866:EHC721738 EQY720866:EQY721738 FAU720866:FAU721738 FKQ720866:FKQ721738 FUM720866:FUM721738 GEI720866:GEI721738 GOE720866:GOE721738 GYA720866:GYA721738 HHW720866:HHW721738 HRS720866:HRS721738 IBO720866:IBO721738 ILK720866:ILK721738 IVG720866:IVG721738 JFC720866:JFC721738 JOY720866:JOY721738 JYU720866:JYU721738 KIQ720866:KIQ721738 KSM720866:KSM721738 LCI720866:LCI721738 LME720866:LME721738 LWA720866:LWA721738 MFW720866:MFW721738 MPS720866:MPS721738 MZO720866:MZO721738 NJK720866:NJK721738 NTG720866:NTG721738 ODC720866:ODC721738 OMY720866:OMY721738 OWU720866:OWU721738 PGQ720866:PGQ721738 PQM720866:PQM721738 QAI720866:QAI721738 QKE720866:QKE721738 QUA720866:QUA721738 RDW720866:RDW721738 RNS720866:RNS721738 RXO720866:RXO721738 SHK720866:SHK721738 SRG720866:SRG721738 TBC720866:TBC721738 TKY720866:TKY721738 TUU720866:TUU721738 UEQ720866:UEQ721738 UOM720866:UOM721738 UYI720866:UYI721738 VIE720866:VIE721738 VSA720866:VSA721738 WBW720866:WBW721738 WLS720866:WLS721738 WVO720866:WVO721738 M786408:M787280 JC786402:JC787274 SY786402:SY787274 ACU786402:ACU787274 AMQ786402:AMQ787274 AWM786402:AWM787274 BGI786402:BGI787274 BQE786402:BQE787274 CAA786402:CAA787274 CJW786402:CJW787274 CTS786402:CTS787274 DDO786402:DDO787274 DNK786402:DNK787274 DXG786402:DXG787274 EHC786402:EHC787274 EQY786402:EQY787274 FAU786402:FAU787274 FKQ786402:FKQ787274 FUM786402:FUM787274 GEI786402:GEI787274 GOE786402:GOE787274 GYA786402:GYA787274 HHW786402:HHW787274 HRS786402:HRS787274 IBO786402:IBO787274 ILK786402:ILK787274 IVG786402:IVG787274 JFC786402:JFC787274 JOY786402:JOY787274 JYU786402:JYU787274 KIQ786402:KIQ787274 KSM786402:KSM787274 LCI786402:LCI787274 LME786402:LME787274 LWA786402:LWA787274 MFW786402:MFW787274 MPS786402:MPS787274 MZO786402:MZO787274 NJK786402:NJK787274 NTG786402:NTG787274 ODC786402:ODC787274 OMY786402:OMY787274 OWU786402:OWU787274 PGQ786402:PGQ787274 PQM786402:PQM787274 QAI786402:QAI787274 QKE786402:QKE787274 QUA786402:QUA787274 RDW786402:RDW787274 RNS786402:RNS787274 RXO786402:RXO787274 SHK786402:SHK787274 SRG786402:SRG787274 TBC786402:TBC787274 TKY786402:TKY787274 TUU786402:TUU787274 UEQ786402:UEQ787274 UOM786402:UOM787274 UYI786402:UYI787274 VIE786402:VIE787274 VSA786402:VSA787274 WBW786402:WBW787274 WLS786402:WLS787274 WVO786402:WVO787274 M851944:M852816 JC851938:JC852810 SY851938:SY852810 ACU851938:ACU852810 AMQ851938:AMQ852810 AWM851938:AWM852810 BGI851938:BGI852810 BQE851938:BQE852810 CAA851938:CAA852810 CJW851938:CJW852810 CTS851938:CTS852810 DDO851938:DDO852810 DNK851938:DNK852810 DXG851938:DXG852810 EHC851938:EHC852810 EQY851938:EQY852810 FAU851938:FAU852810 FKQ851938:FKQ852810 FUM851938:FUM852810 GEI851938:GEI852810 GOE851938:GOE852810 GYA851938:GYA852810 HHW851938:HHW852810 HRS851938:HRS852810 IBO851938:IBO852810 ILK851938:ILK852810 IVG851938:IVG852810 JFC851938:JFC852810 JOY851938:JOY852810 JYU851938:JYU852810 KIQ851938:KIQ852810 KSM851938:KSM852810 LCI851938:LCI852810 LME851938:LME852810 LWA851938:LWA852810 MFW851938:MFW852810 MPS851938:MPS852810 MZO851938:MZO852810 NJK851938:NJK852810 NTG851938:NTG852810 ODC851938:ODC852810 OMY851938:OMY852810 OWU851938:OWU852810 PGQ851938:PGQ852810 PQM851938:PQM852810 QAI851938:QAI852810 QKE851938:QKE852810 QUA851938:QUA852810 RDW851938:RDW852810 RNS851938:RNS852810 RXO851938:RXO852810 SHK851938:SHK852810 SRG851938:SRG852810 TBC851938:TBC852810 TKY851938:TKY852810 TUU851938:TUU852810 UEQ851938:UEQ852810 UOM851938:UOM852810 UYI851938:UYI852810 VIE851938:VIE852810 VSA851938:VSA852810 WBW851938:WBW852810 WLS851938:WLS852810 WVO851938:WVO852810 M917480:M918352 JC917474:JC918346 SY917474:SY918346 ACU917474:ACU918346 AMQ917474:AMQ918346 AWM917474:AWM918346 BGI917474:BGI918346 BQE917474:BQE918346 CAA917474:CAA918346 CJW917474:CJW918346 CTS917474:CTS918346 DDO917474:DDO918346 DNK917474:DNK918346 DXG917474:DXG918346 EHC917474:EHC918346 EQY917474:EQY918346 FAU917474:FAU918346 FKQ917474:FKQ918346 FUM917474:FUM918346 GEI917474:GEI918346 GOE917474:GOE918346 GYA917474:GYA918346 HHW917474:HHW918346 HRS917474:HRS918346 IBO917474:IBO918346 ILK917474:ILK918346 IVG917474:IVG918346 JFC917474:JFC918346 JOY917474:JOY918346 JYU917474:JYU918346 KIQ917474:KIQ918346 KSM917474:KSM918346 LCI917474:LCI918346 LME917474:LME918346 LWA917474:LWA918346 MFW917474:MFW918346 MPS917474:MPS918346 MZO917474:MZO918346 NJK917474:NJK918346 NTG917474:NTG918346 ODC917474:ODC918346 OMY917474:OMY918346 OWU917474:OWU918346 PGQ917474:PGQ918346 PQM917474:PQM918346 QAI917474:QAI918346 QKE917474:QKE918346 QUA917474:QUA918346 RDW917474:RDW918346 RNS917474:RNS918346 RXO917474:RXO918346 SHK917474:SHK918346 SRG917474:SRG918346 TBC917474:TBC918346 TKY917474:TKY918346 TUU917474:TUU918346 UEQ917474:UEQ918346 UOM917474:UOM918346 UYI917474:UYI918346 VIE917474:VIE918346 VSA917474:VSA918346 WBW917474:WBW918346 WLS917474:WLS918346 WVO917474:WVO918346 M983016:M983888 JC983010:JC983882 SY983010:SY983882 ACU983010:ACU983882 AMQ983010:AMQ983882 AWM983010:AWM983882 BGI983010:BGI983882 BQE983010:BQE983882 CAA983010:CAA983882 CJW983010:CJW983882 CTS983010:CTS983882 DDO983010:DDO983882 DNK983010:DNK983882 DXG983010:DXG983882 EHC983010:EHC983882 EQY983010:EQY983882 FAU983010:FAU983882 FKQ983010:FKQ983882 FUM983010:FUM983882 GEI983010:GEI983882 GOE983010:GOE983882 GYA983010:GYA983882 HHW983010:HHW983882 HRS983010:HRS983882 IBO983010:IBO983882 ILK983010:ILK983882 IVG983010:IVG983882 JFC983010:JFC983882 JOY983010:JOY983882 JYU983010:JYU983882 KIQ983010:KIQ983882 KSM983010:KSM983882 LCI983010:LCI983882 LME983010:LME983882 LWA983010:LWA983882 MFW983010:MFW983882 MPS983010:MPS983882 MZO983010:MZO983882 NJK983010:NJK983882 NTG983010:NTG983882 ODC983010:ODC983882 OMY983010:OMY983882 OWU983010:OWU983882 PGQ983010:PGQ983882 PQM983010:PQM983882 QAI983010:QAI983882 QKE983010:QKE983882 QUA983010:QUA983882 RDW983010:RDW983882 RNS983010:RNS983882 RXO983010:RXO983882 SHK983010:SHK983882 SRG983010:SRG983882 TBC983010:TBC983882 TKY983010:TKY983882 TUU983010:TUU983882 UEQ983010:UEQ983882 UOM983010:UOM983882 UYI983010:UYI983882 VIE983010:VIE983882 VSA983010:VSA983882 WBW983010:WBW983882 WLS983010:WLS983882 WVO983010:WVO983882 M54:M848 CTY29 CKC29 CAG29 BQK29 BGO29 AWS29 AMW29 ADA29 TE29 JI29 WVU29 WLY29 WCC29 VSG29 VIK29 UYO29 UOS29 UEW29 TVA29 TLE29 TBI29 SRM29 SHQ29 RXU29 RNY29 REC29 QUG29 QKK29 QAO29 PQS29 PGW29 OXA29 ONE29 ODI29 NTM29 NJQ29 MZU29 MPY29 MGC29 LWG29 LMK29 LCO29 KSS29 KIW29 JZA29 JPE29 JFI29 IVM29 ILQ29 IBU29 HRY29 HIC29 GYG29 GOK29 GEO29 FUS29 FKW29 FBA29 ERE29 EHI29 DXM29 M8:M9 WMA19 WMA14 WCE14 VSI14 VIM14 UYQ14 UOU14 UEY14 TVC14 TLG14 TBK14 SRO14 SHS14 RXW14 ROA14 REE14 QUI14 QKM14 QAQ14 PQU14 PGY14 OXC14 ONG14 ODK14 NTO14 NJS14 MZW14 MQA14 MGE14 LWI14 LMM14 LCQ14 KSU14 KIY14 JZC14 JPG14 JFK14 IVO14 ILS14 IBW14 HSA14 HIE14 GYI14 GOM14 GEQ14 FUU14 FKY14 FBC14 ERG14 EHK14 DXO14 DNS14 DDW14 CUA14 CKE14 CAI14 BQM14 BGQ14 AWU14 AMY14 ADC14 TG14 JK14 WVW14 CAG41 L10:L11 DNQ29 WCE19 DDU29 TM33:TM37 ACU8:ACU13 AMQ8:AMQ13 AWM8:AWM13 BGI8:BGI13 BQE8:BQE13 CAA8:CAA13 CJW8:CJW13 CTS8:CTS13 DDO8:DDO13 DNK8:DNK13 DXG8:DXG13 EHC8:EHC13 EQY8:EQY13 FAU8:FAU13 FKQ8:FKQ13 FUM8:FUM13 GEI8:GEI13 GOE8:GOE13 GYA8:GYA13 HHW8:HHW13 HRS8:HRS13 IBO8:IBO13 ILK8:ILK13 IVG8:IVG13 JFC8:JFC13 JOY8:JOY13 JYU8:JYU13 KIQ8:KIQ13 KSM8:KSM13 LCI8:LCI13 LME8:LME13 LWA8:LWA13 MFW8:MFW13 MPS8:MPS13 MZO8:MZO13 NJK8:NJK13 NTG8:NTG13 ODC8:ODC13 OMY8:OMY13 OWU8:OWU13 PGQ8:PGQ13 PQM8:PQM13 QAI8:QAI13 QKE8:QKE13 QUA8:QUA13 RDW8:RDW13 RNS8:RNS13 RXO8:RXO13 SHK8:SHK13 SRG8:SRG13 TBC8:TBC13 TKY8:TKY13 TUU8:TUU13 UEQ8:UEQ13 UOM8:UOM13 UYI8:UYI13 VIE8:VIE13 VSA8:VSA13 WBW8:WBW13 WLS8:WLS13 WVO8:WVO13 JC8:JC13 SY8:SY13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JI32 TE32 ADA32 AMW32 AWS32 BGO32 BQK32 CAG32 CKC32 JQ33:JQ37 WWC33:WWC37 WMG33:WMG37 WCK33:WCK37 VSO33:VSO37 VIS33:VIS37 UYW33:UYW37 UPA33:UPA37 UFE33:UFE37 TVI33:TVI37 TLM33:TLM37 TBQ33:TBQ37 SRU33:SRU37 SHY33:SHY37 RYC33:RYC37 ROG33:ROG37 REK33:REK37 QUO33:QUO37 QKS33:QKS37 QAW33:QAW37 PRA33:PRA37 PHE33:PHE37 OXI33:OXI37 ONM33:ONM37 ODQ33:ODQ37 NTU33:NTU37 NJY33:NJY37 NAC33:NAC37 MQG33:MQG37 MGK33:MGK37 LWO33:LWO37 LMS33:LMS37 LCW33:LCW37 KTA33:KTA37 KJE33:KJE37 JZI33:JZI37 JPM33:JPM37 JFQ33:JFQ37 IVU33:IVU37 ILY33:ILY37 ICC33:ICC37 HSG33:HSG37 HIK33:HIK37 GYO33:GYO37 GOS33:GOS37 GEW33:GEW37 FVA33:FVA37 FLE33:FLE37 FBI33:FBI37 ERM33:ERM37 EHQ33:EHQ37 DXU33:DXU37 DNY33:DNY37 DEC33:DEC37 CUG33:CUG37 CKK33:CKK37 CAO33:CAO37 BQS33:BQS37 BGW33:BGW37 AXA33:AXA37 ANE33:ANE37 ADI33:ADI37 WVO50:WVO842 ADI42:ADI46 ANE42:ANE46 AXA42:AXA46 BGW42:BGW46 BQS42:BQS46 CAO42:CAO46 CKK42:CKK46 CUG42:CUG46 DEC42:DEC46 DNY42:DNY46 DXU42:DXU46 EHQ42:EHQ46 ERM42:ERM46 FBI42:FBI46 FLE42:FLE46 FVA42:FVA46 GEW42:GEW46 GOS42:GOS46 GYO42:GYO46 HIK42:HIK46 HSG42:HSG46 ICC42:ICC46 ILY42:ILY46 IVU42:IVU46 JFQ42:JFQ46 JPM42:JPM46 JZI42:JZI46 KJE42:KJE46 KTA42:KTA46 LCW42:LCW46 LMS42:LMS46 LWO42:LWO46 MGK42:MGK46 MQG42:MQG46 NAC42:NAC46 NJY42:NJY46 NTU42:NTU46 ODQ42:ODQ46 ONM42:ONM46 OXI42:OXI46 PHE42:PHE46 PRA42:PRA46 QAW42:QAW46 QKS42:QKS46 QUO42:QUO46 REK42:REK46 ROG42:ROG46 RYC42:RYC46 SHY42:SHY46 SRU42:SRU46 TBQ42:TBQ46 TLM42:TLM46 TVI42:TVI46 UFE42:UFE46 UPA42:UPA46 UYW42:UYW46 VIS42:VIS46 VSO42:VSO46 WCK42:WCK46 WMG42:WMG46 WWC42:WWC46 JQ42:JQ46 TM42:TM46 CKC41 CTY41 DDU41 DNQ41 DXM41 EHI41 ERE41 FBA41 FKW41 FUS41 GEO41 GOK41 GYG41 HIC41 HRY41 IBU41 ILQ41 IVM41 JFI41 JPE41 JZA41 KIW41 KSS41 LCO41 LMK41 LWG41 MGC41 MPY41 MZU41 NJQ41 NTM41 ODI41 ONE41 OXA41 PGW41 PQS41 QAO41 QKK41 QUG41 REC41 RNY41 RXU41 SHQ41 SRM41 TBI41 TLE41 TVA41 UEW41 UOS41 UYO41 VIK41 VSG41 WCC41 WLY41 WVU41 JI41 TE41 ADA41 AMW41 AWS41 BGO41 BQK41 M12:M14 VSI19 VIM19 UYQ19 UOU19 UEY19 TVC19 TLG19 TBK19 SRO19 SHS19 RXW19 ROA19 REE19 QUI19 QKM19 QAQ19 PQU19 PGY19 OXC19 ONG19 ODK19 NTO19 NJS19 MZW19 MQA19 MGE19 LWI19 LMM19 LCQ19 KSU19 KIY19 JZC19 JPG19 JFK19 IVO19 ILS19 IBW19 HSA19 HIE19 GYI19 GOM19 GEQ19 FUU19 FKY19 FBC19 ERG19 EHK19 DXO19 DNS19 DDW19 CUA19 CKE19 CAI19 BQM19 BGQ19 AWU19 AMY19 ADC19 TG19 JK19 WVW19 M41:M47 L23:L24 N25:N28 JJ25:JJ28 TF25:TF28 ADB25:ADB28 AMX25:AMX28 AWT25:AWT28 BGP25:BGP28 BQL25:BQL28 CAH25:CAH28 CKD25:CKD28 CTZ25:CTZ28 DDV25:DDV28 DNR25:DNR28 DXN25:DXN28 EHJ25:EHJ28 ERF25:ERF28 FBB25:FBB28 FKX25:FKX28 FUT25:FUT28 GEP25:GEP28 GOL25:GOL28 GYH25:GYH28 HID25:HID28 HRZ25:HRZ28 IBV25:IBV28 ILR25:ILR28 IVN25:IVN28 JFJ25:JFJ28 JPF25:JPF28 JZB25:JZB28 KIX25:KIX28 KST25:KST28 LCP25:LCP28 LML25:LML28 LWH25:LWH28 MGD25:MGD28 MPZ25:MPZ28 MZV25:MZV28 NJR25:NJR28 NTN25:NTN28 ODJ25:ODJ28 ONF25:ONF28 OXB25:OXB28 PGX25:PGX28 PQT25:PQT28 QAP25:QAP28 QKL25:QKL28 QUH25:QUH28 RED25:RED28 RNZ25:RNZ28 RXV25:RXV28 SHR25:SHR28 SRN25:SRN28 TBJ25:TBJ28 TLF25:TLF28 TVB25:TVB28 UEX25:UEX28 UOT25:UOT28 UYP25:UYP28 VIL25:VIL28 VSH25:VSH28 WCD25:WCD28 WLZ25:WLZ28 WVV25:WVV28 M29 WLZ15:WLZ18 WCD15:WCD18 VSH15:VSH18 VIL15:VIL18 UYP15:UYP18 UOT15:UOT18 UEX15:UEX18 TVB15:TVB18 TLF15:TLF18 TBJ15:TBJ18 SRN15:SRN18 SHR15:SHR18 RXV15:RXV18 RNZ15:RNZ18 RED15:RED18 QUH15:QUH18 QKL15:QKL18 QAP15:QAP18 PQT15:PQT18 PGX15:PGX18 OXB15:OXB18 ONF15:ONF18 ODJ15:ODJ18 NTN15:NTN18 NJR15:NJR18 MZV15:MZV18 MPZ15:MPZ18 MGD15:MGD18 LWH15:LWH18 LML15:LML18 LCP15:LCP18 KST15:KST18 KIX15:KIX18 JZB15:JZB18 JPF15:JPF18 JFJ15:JFJ18 IVN15:IVN18 ILR15:ILR18 IBV15:IBV18 HRZ15:HRZ18 HID15:HID18 GYH15:GYH18 GOL15:GOL18 GEP15:GEP18 FUT15:FUT18 FKX15:FKX18 FBB15:FBB18 ERF15:ERF18 EHJ15:EHJ18 DXN15:DXN18 DNR15:DNR18 DDV15:DDV18 CTZ15:CTZ18 CKD15:CKD18 CAH15:CAH18 BQL15:BQL18 BGP15:BGP18 AWT15:AWT18 AMX15:AMX18 ADB15:ADB18 TF15:TF18 JJ15:JJ18 N15:N18 WVV15:WVV18 M32:M38 JC50:JC842 SY50:SY842 ACU50:ACU842 AMQ50:AMQ842 AWM50:AWM842 BGI50:BGI842 BQE50:BQE842 CAA50:CAA842 CJW50:CJW842 CTS50:CTS842 DDO50:DDO842 DNK50:DNK842 DXG50:DXG842 EHC50:EHC842 EQY50:EQY842 FAU50:FAU842 FKQ50:FKQ842 FUM50:FUM842 GEI50:GEI842 GOE50:GOE842 GYA50:GYA842 HHW50:HHW842 HRS50:HRS842 IBO50:IBO842 ILK50:ILK842 IVG50:IVG842 JFC50:JFC842 JOY50:JOY842 JYU50:JYU842 KIQ50:KIQ842 KSM50:KSM842 LCI50:LCI842 LME50:LME842 LWA50:LWA842 MFW50:MFW842 MPS50:MPS842 MZO50:MZO842 NJK50:NJK842 NTG50:NTG842 ODC50:ODC842 OMY50:OMY842 OWU50:OWU842 PGQ50:PGQ842 PQM50:PQM842 QAI50:QAI842 QKE50:QKE842 QUA50:QUA842 RDW50:RDW842 RNS50:RNS842 RXO50:RXO842 SHK50:SHK842 SRG50:SRG842 TBC50:TBC842 TKY50:TKY842 TUU50:TUU842 UEQ50:UEQ842 UOM50:UOM842 UYI50:UYI842 VIE50:VIE842 VSA50:VSA842 WBW50:WBW842 WLS50:WLS842 M19:M20">
      <formula1>Приоритет_закупок</formula1>
    </dataValidation>
    <dataValidation type="list" allowBlank="1" showInputMessage="1" showErrorMessage="1" sqref="WVM983010:WVM983882 K65512:K66384 JA65506:JA66378 SW65506:SW66378 ACS65506:ACS66378 AMO65506:AMO66378 AWK65506:AWK66378 BGG65506:BGG66378 BQC65506:BQC66378 BZY65506:BZY66378 CJU65506:CJU66378 CTQ65506:CTQ66378 DDM65506:DDM66378 DNI65506:DNI66378 DXE65506:DXE66378 EHA65506:EHA66378 EQW65506:EQW66378 FAS65506:FAS66378 FKO65506:FKO66378 FUK65506:FUK66378 GEG65506:GEG66378 GOC65506:GOC66378 GXY65506:GXY66378 HHU65506:HHU66378 HRQ65506:HRQ66378 IBM65506:IBM66378 ILI65506:ILI66378 IVE65506:IVE66378 JFA65506:JFA66378 JOW65506:JOW66378 JYS65506:JYS66378 KIO65506:KIO66378 KSK65506:KSK66378 LCG65506:LCG66378 LMC65506:LMC66378 LVY65506:LVY66378 MFU65506:MFU66378 MPQ65506:MPQ66378 MZM65506:MZM66378 NJI65506:NJI66378 NTE65506:NTE66378 ODA65506:ODA66378 OMW65506:OMW66378 OWS65506:OWS66378 PGO65506:PGO66378 PQK65506:PQK66378 QAG65506:QAG66378 QKC65506:QKC66378 QTY65506:QTY66378 RDU65506:RDU66378 RNQ65506:RNQ66378 RXM65506:RXM66378 SHI65506:SHI66378 SRE65506:SRE66378 TBA65506:TBA66378 TKW65506:TKW66378 TUS65506:TUS66378 UEO65506:UEO66378 UOK65506:UOK66378 UYG65506:UYG66378 VIC65506:VIC66378 VRY65506:VRY66378 WBU65506:WBU66378 WLQ65506:WLQ66378 WVM65506:WVM66378 K131048:K131920 JA131042:JA131914 SW131042:SW131914 ACS131042:ACS131914 AMO131042:AMO131914 AWK131042:AWK131914 BGG131042:BGG131914 BQC131042:BQC131914 BZY131042:BZY131914 CJU131042:CJU131914 CTQ131042:CTQ131914 DDM131042:DDM131914 DNI131042:DNI131914 DXE131042:DXE131914 EHA131042:EHA131914 EQW131042:EQW131914 FAS131042:FAS131914 FKO131042:FKO131914 FUK131042:FUK131914 GEG131042:GEG131914 GOC131042:GOC131914 GXY131042:GXY131914 HHU131042:HHU131914 HRQ131042:HRQ131914 IBM131042:IBM131914 ILI131042:ILI131914 IVE131042:IVE131914 JFA131042:JFA131914 JOW131042:JOW131914 JYS131042:JYS131914 KIO131042:KIO131914 KSK131042:KSK131914 LCG131042:LCG131914 LMC131042:LMC131914 LVY131042:LVY131914 MFU131042:MFU131914 MPQ131042:MPQ131914 MZM131042:MZM131914 NJI131042:NJI131914 NTE131042:NTE131914 ODA131042:ODA131914 OMW131042:OMW131914 OWS131042:OWS131914 PGO131042:PGO131914 PQK131042:PQK131914 QAG131042:QAG131914 QKC131042:QKC131914 QTY131042:QTY131914 RDU131042:RDU131914 RNQ131042:RNQ131914 RXM131042:RXM131914 SHI131042:SHI131914 SRE131042:SRE131914 TBA131042:TBA131914 TKW131042:TKW131914 TUS131042:TUS131914 UEO131042:UEO131914 UOK131042:UOK131914 UYG131042:UYG131914 VIC131042:VIC131914 VRY131042:VRY131914 WBU131042:WBU131914 WLQ131042:WLQ131914 WVM131042:WVM131914 K196584:K197456 JA196578:JA197450 SW196578:SW197450 ACS196578:ACS197450 AMO196578:AMO197450 AWK196578:AWK197450 BGG196578:BGG197450 BQC196578:BQC197450 BZY196578:BZY197450 CJU196578:CJU197450 CTQ196578:CTQ197450 DDM196578:DDM197450 DNI196578:DNI197450 DXE196578:DXE197450 EHA196578:EHA197450 EQW196578:EQW197450 FAS196578:FAS197450 FKO196578:FKO197450 FUK196578:FUK197450 GEG196578:GEG197450 GOC196578:GOC197450 GXY196578:GXY197450 HHU196578:HHU197450 HRQ196578:HRQ197450 IBM196578:IBM197450 ILI196578:ILI197450 IVE196578:IVE197450 JFA196578:JFA197450 JOW196578:JOW197450 JYS196578:JYS197450 KIO196578:KIO197450 KSK196578:KSK197450 LCG196578:LCG197450 LMC196578:LMC197450 LVY196578:LVY197450 MFU196578:MFU197450 MPQ196578:MPQ197450 MZM196578:MZM197450 NJI196578:NJI197450 NTE196578:NTE197450 ODA196578:ODA197450 OMW196578:OMW197450 OWS196578:OWS197450 PGO196578:PGO197450 PQK196578:PQK197450 QAG196578:QAG197450 QKC196578:QKC197450 QTY196578:QTY197450 RDU196578:RDU197450 RNQ196578:RNQ197450 RXM196578:RXM197450 SHI196578:SHI197450 SRE196578:SRE197450 TBA196578:TBA197450 TKW196578:TKW197450 TUS196578:TUS197450 UEO196578:UEO197450 UOK196578:UOK197450 UYG196578:UYG197450 VIC196578:VIC197450 VRY196578:VRY197450 WBU196578:WBU197450 WLQ196578:WLQ197450 WVM196578:WVM197450 K262120:K262992 JA262114:JA262986 SW262114:SW262986 ACS262114:ACS262986 AMO262114:AMO262986 AWK262114:AWK262986 BGG262114:BGG262986 BQC262114:BQC262986 BZY262114:BZY262986 CJU262114:CJU262986 CTQ262114:CTQ262986 DDM262114:DDM262986 DNI262114:DNI262986 DXE262114:DXE262986 EHA262114:EHA262986 EQW262114:EQW262986 FAS262114:FAS262986 FKO262114:FKO262986 FUK262114:FUK262986 GEG262114:GEG262986 GOC262114:GOC262986 GXY262114:GXY262986 HHU262114:HHU262986 HRQ262114:HRQ262986 IBM262114:IBM262986 ILI262114:ILI262986 IVE262114:IVE262986 JFA262114:JFA262986 JOW262114:JOW262986 JYS262114:JYS262986 KIO262114:KIO262986 KSK262114:KSK262986 LCG262114:LCG262986 LMC262114:LMC262986 LVY262114:LVY262986 MFU262114:MFU262986 MPQ262114:MPQ262986 MZM262114:MZM262986 NJI262114:NJI262986 NTE262114:NTE262986 ODA262114:ODA262986 OMW262114:OMW262986 OWS262114:OWS262986 PGO262114:PGO262986 PQK262114:PQK262986 QAG262114:QAG262986 QKC262114:QKC262986 QTY262114:QTY262986 RDU262114:RDU262986 RNQ262114:RNQ262986 RXM262114:RXM262986 SHI262114:SHI262986 SRE262114:SRE262986 TBA262114:TBA262986 TKW262114:TKW262986 TUS262114:TUS262986 UEO262114:UEO262986 UOK262114:UOK262986 UYG262114:UYG262986 VIC262114:VIC262986 VRY262114:VRY262986 WBU262114:WBU262986 WLQ262114:WLQ262986 WVM262114:WVM262986 K327656:K328528 JA327650:JA328522 SW327650:SW328522 ACS327650:ACS328522 AMO327650:AMO328522 AWK327650:AWK328522 BGG327650:BGG328522 BQC327650:BQC328522 BZY327650:BZY328522 CJU327650:CJU328522 CTQ327650:CTQ328522 DDM327650:DDM328522 DNI327650:DNI328522 DXE327650:DXE328522 EHA327650:EHA328522 EQW327650:EQW328522 FAS327650:FAS328522 FKO327650:FKO328522 FUK327650:FUK328522 GEG327650:GEG328522 GOC327650:GOC328522 GXY327650:GXY328522 HHU327650:HHU328522 HRQ327650:HRQ328522 IBM327650:IBM328522 ILI327650:ILI328522 IVE327650:IVE328522 JFA327650:JFA328522 JOW327650:JOW328522 JYS327650:JYS328522 KIO327650:KIO328522 KSK327650:KSK328522 LCG327650:LCG328522 LMC327650:LMC328522 LVY327650:LVY328522 MFU327650:MFU328522 MPQ327650:MPQ328522 MZM327650:MZM328522 NJI327650:NJI328522 NTE327650:NTE328522 ODA327650:ODA328522 OMW327650:OMW328522 OWS327650:OWS328522 PGO327650:PGO328522 PQK327650:PQK328522 QAG327650:QAG328522 QKC327650:QKC328522 QTY327650:QTY328522 RDU327650:RDU328522 RNQ327650:RNQ328522 RXM327650:RXM328522 SHI327650:SHI328522 SRE327650:SRE328522 TBA327650:TBA328522 TKW327650:TKW328522 TUS327650:TUS328522 UEO327650:UEO328522 UOK327650:UOK328522 UYG327650:UYG328522 VIC327650:VIC328522 VRY327650:VRY328522 WBU327650:WBU328522 WLQ327650:WLQ328522 WVM327650:WVM328522 K393192:K394064 JA393186:JA394058 SW393186:SW394058 ACS393186:ACS394058 AMO393186:AMO394058 AWK393186:AWK394058 BGG393186:BGG394058 BQC393186:BQC394058 BZY393186:BZY394058 CJU393186:CJU394058 CTQ393186:CTQ394058 DDM393186:DDM394058 DNI393186:DNI394058 DXE393186:DXE394058 EHA393186:EHA394058 EQW393186:EQW394058 FAS393186:FAS394058 FKO393186:FKO394058 FUK393186:FUK394058 GEG393186:GEG394058 GOC393186:GOC394058 GXY393186:GXY394058 HHU393186:HHU394058 HRQ393186:HRQ394058 IBM393186:IBM394058 ILI393186:ILI394058 IVE393186:IVE394058 JFA393186:JFA394058 JOW393186:JOW394058 JYS393186:JYS394058 KIO393186:KIO394058 KSK393186:KSK394058 LCG393186:LCG394058 LMC393186:LMC394058 LVY393186:LVY394058 MFU393186:MFU394058 MPQ393186:MPQ394058 MZM393186:MZM394058 NJI393186:NJI394058 NTE393186:NTE394058 ODA393186:ODA394058 OMW393186:OMW394058 OWS393186:OWS394058 PGO393186:PGO394058 PQK393186:PQK394058 QAG393186:QAG394058 QKC393186:QKC394058 QTY393186:QTY394058 RDU393186:RDU394058 RNQ393186:RNQ394058 RXM393186:RXM394058 SHI393186:SHI394058 SRE393186:SRE394058 TBA393186:TBA394058 TKW393186:TKW394058 TUS393186:TUS394058 UEO393186:UEO394058 UOK393186:UOK394058 UYG393186:UYG394058 VIC393186:VIC394058 VRY393186:VRY394058 WBU393186:WBU394058 WLQ393186:WLQ394058 WVM393186:WVM394058 K458728:K459600 JA458722:JA459594 SW458722:SW459594 ACS458722:ACS459594 AMO458722:AMO459594 AWK458722:AWK459594 BGG458722:BGG459594 BQC458722:BQC459594 BZY458722:BZY459594 CJU458722:CJU459594 CTQ458722:CTQ459594 DDM458722:DDM459594 DNI458722:DNI459594 DXE458722:DXE459594 EHA458722:EHA459594 EQW458722:EQW459594 FAS458722:FAS459594 FKO458722:FKO459594 FUK458722:FUK459594 GEG458722:GEG459594 GOC458722:GOC459594 GXY458722:GXY459594 HHU458722:HHU459594 HRQ458722:HRQ459594 IBM458722:IBM459594 ILI458722:ILI459594 IVE458722:IVE459594 JFA458722:JFA459594 JOW458722:JOW459594 JYS458722:JYS459594 KIO458722:KIO459594 KSK458722:KSK459594 LCG458722:LCG459594 LMC458722:LMC459594 LVY458722:LVY459594 MFU458722:MFU459594 MPQ458722:MPQ459594 MZM458722:MZM459594 NJI458722:NJI459594 NTE458722:NTE459594 ODA458722:ODA459594 OMW458722:OMW459594 OWS458722:OWS459594 PGO458722:PGO459594 PQK458722:PQK459594 QAG458722:QAG459594 QKC458722:QKC459594 QTY458722:QTY459594 RDU458722:RDU459594 RNQ458722:RNQ459594 RXM458722:RXM459594 SHI458722:SHI459594 SRE458722:SRE459594 TBA458722:TBA459594 TKW458722:TKW459594 TUS458722:TUS459594 UEO458722:UEO459594 UOK458722:UOK459594 UYG458722:UYG459594 VIC458722:VIC459594 VRY458722:VRY459594 WBU458722:WBU459594 WLQ458722:WLQ459594 WVM458722:WVM459594 K524264:K525136 JA524258:JA525130 SW524258:SW525130 ACS524258:ACS525130 AMO524258:AMO525130 AWK524258:AWK525130 BGG524258:BGG525130 BQC524258:BQC525130 BZY524258:BZY525130 CJU524258:CJU525130 CTQ524258:CTQ525130 DDM524258:DDM525130 DNI524258:DNI525130 DXE524258:DXE525130 EHA524258:EHA525130 EQW524258:EQW525130 FAS524258:FAS525130 FKO524258:FKO525130 FUK524258:FUK525130 GEG524258:GEG525130 GOC524258:GOC525130 GXY524258:GXY525130 HHU524258:HHU525130 HRQ524258:HRQ525130 IBM524258:IBM525130 ILI524258:ILI525130 IVE524258:IVE525130 JFA524258:JFA525130 JOW524258:JOW525130 JYS524258:JYS525130 KIO524258:KIO525130 KSK524258:KSK525130 LCG524258:LCG525130 LMC524258:LMC525130 LVY524258:LVY525130 MFU524258:MFU525130 MPQ524258:MPQ525130 MZM524258:MZM525130 NJI524258:NJI525130 NTE524258:NTE525130 ODA524258:ODA525130 OMW524258:OMW525130 OWS524258:OWS525130 PGO524258:PGO525130 PQK524258:PQK525130 QAG524258:QAG525130 QKC524258:QKC525130 QTY524258:QTY525130 RDU524258:RDU525130 RNQ524258:RNQ525130 RXM524258:RXM525130 SHI524258:SHI525130 SRE524258:SRE525130 TBA524258:TBA525130 TKW524258:TKW525130 TUS524258:TUS525130 UEO524258:UEO525130 UOK524258:UOK525130 UYG524258:UYG525130 VIC524258:VIC525130 VRY524258:VRY525130 WBU524258:WBU525130 WLQ524258:WLQ525130 WVM524258:WVM525130 K589800:K590672 JA589794:JA590666 SW589794:SW590666 ACS589794:ACS590666 AMO589794:AMO590666 AWK589794:AWK590666 BGG589794:BGG590666 BQC589794:BQC590666 BZY589794:BZY590666 CJU589794:CJU590666 CTQ589794:CTQ590666 DDM589794:DDM590666 DNI589794:DNI590666 DXE589794:DXE590666 EHA589794:EHA590666 EQW589794:EQW590666 FAS589794:FAS590666 FKO589794:FKO590666 FUK589794:FUK590666 GEG589794:GEG590666 GOC589794:GOC590666 GXY589794:GXY590666 HHU589794:HHU590666 HRQ589794:HRQ590666 IBM589794:IBM590666 ILI589794:ILI590666 IVE589794:IVE590666 JFA589794:JFA590666 JOW589794:JOW590666 JYS589794:JYS590666 KIO589794:KIO590666 KSK589794:KSK590666 LCG589794:LCG590666 LMC589794:LMC590666 LVY589794:LVY590666 MFU589794:MFU590666 MPQ589794:MPQ590666 MZM589794:MZM590666 NJI589794:NJI590666 NTE589794:NTE590666 ODA589794:ODA590666 OMW589794:OMW590666 OWS589794:OWS590666 PGO589794:PGO590666 PQK589794:PQK590666 QAG589794:QAG590666 QKC589794:QKC590666 QTY589794:QTY590666 RDU589794:RDU590666 RNQ589794:RNQ590666 RXM589794:RXM590666 SHI589794:SHI590666 SRE589794:SRE590666 TBA589794:TBA590666 TKW589794:TKW590666 TUS589794:TUS590666 UEO589794:UEO590666 UOK589794:UOK590666 UYG589794:UYG590666 VIC589794:VIC590666 VRY589794:VRY590666 WBU589794:WBU590666 WLQ589794:WLQ590666 WVM589794:WVM590666 K655336:K656208 JA655330:JA656202 SW655330:SW656202 ACS655330:ACS656202 AMO655330:AMO656202 AWK655330:AWK656202 BGG655330:BGG656202 BQC655330:BQC656202 BZY655330:BZY656202 CJU655330:CJU656202 CTQ655330:CTQ656202 DDM655330:DDM656202 DNI655330:DNI656202 DXE655330:DXE656202 EHA655330:EHA656202 EQW655330:EQW656202 FAS655330:FAS656202 FKO655330:FKO656202 FUK655330:FUK656202 GEG655330:GEG656202 GOC655330:GOC656202 GXY655330:GXY656202 HHU655330:HHU656202 HRQ655330:HRQ656202 IBM655330:IBM656202 ILI655330:ILI656202 IVE655330:IVE656202 JFA655330:JFA656202 JOW655330:JOW656202 JYS655330:JYS656202 KIO655330:KIO656202 KSK655330:KSK656202 LCG655330:LCG656202 LMC655330:LMC656202 LVY655330:LVY656202 MFU655330:MFU656202 MPQ655330:MPQ656202 MZM655330:MZM656202 NJI655330:NJI656202 NTE655330:NTE656202 ODA655330:ODA656202 OMW655330:OMW656202 OWS655330:OWS656202 PGO655330:PGO656202 PQK655330:PQK656202 QAG655330:QAG656202 QKC655330:QKC656202 QTY655330:QTY656202 RDU655330:RDU656202 RNQ655330:RNQ656202 RXM655330:RXM656202 SHI655330:SHI656202 SRE655330:SRE656202 TBA655330:TBA656202 TKW655330:TKW656202 TUS655330:TUS656202 UEO655330:UEO656202 UOK655330:UOK656202 UYG655330:UYG656202 VIC655330:VIC656202 VRY655330:VRY656202 WBU655330:WBU656202 WLQ655330:WLQ656202 WVM655330:WVM656202 K720872:K721744 JA720866:JA721738 SW720866:SW721738 ACS720866:ACS721738 AMO720866:AMO721738 AWK720866:AWK721738 BGG720866:BGG721738 BQC720866:BQC721738 BZY720866:BZY721738 CJU720866:CJU721738 CTQ720866:CTQ721738 DDM720866:DDM721738 DNI720866:DNI721738 DXE720866:DXE721738 EHA720866:EHA721738 EQW720866:EQW721738 FAS720866:FAS721738 FKO720866:FKO721738 FUK720866:FUK721738 GEG720866:GEG721738 GOC720866:GOC721738 GXY720866:GXY721738 HHU720866:HHU721738 HRQ720866:HRQ721738 IBM720866:IBM721738 ILI720866:ILI721738 IVE720866:IVE721738 JFA720866:JFA721738 JOW720866:JOW721738 JYS720866:JYS721738 KIO720866:KIO721738 KSK720866:KSK721738 LCG720866:LCG721738 LMC720866:LMC721738 LVY720866:LVY721738 MFU720866:MFU721738 MPQ720866:MPQ721738 MZM720866:MZM721738 NJI720866:NJI721738 NTE720866:NTE721738 ODA720866:ODA721738 OMW720866:OMW721738 OWS720866:OWS721738 PGO720866:PGO721738 PQK720866:PQK721738 QAG720866:QAG721738 QKC720866:QKC721738 QTY720866:QTY721738 RDU720866:RDU721738 RNQ720866:RNQ721738 RXM720866:RXM721738 SHI720866:SHI721738 SRE720866:SRE721738 TBA720866:TBA721738 TKW720866:TKW721738 TUS720866:TUS721738 UEO720866:UEO721738 UOK720866:UOK721738 UYG720866:UYG721738 VIC720866:VIC721738 VRY720866:VRY721738 WBU720866:WBU721738 WLQ720866:WLQ721738 WVM720866:WVM721738 K786408:K787280 JA786402:JA787274 SW786402:SW787274 ACS786402:ACS787274 AMO786402:AMO787274 AWK786402:AWK787274 BGG786402:BGG787274 BQC786402:BQC787274 BZY786402:BZY787274 CJU786402:CJU787274 CTQ786402:CTQ787274 DDM786402:DDM787274 DNI786402:DNI787274 DXE786402:DXE787274 EHA786402:EHA787274 EQW786402:EQW787274 FAS786402:FAS787274 FKO786402:FKO787274 FUK786402:FUK787274 GEG786402:GEG787274 GOC786402:GOC787274 GXY786402:GXY787274 HHU786402:HHU787274 HRQ786402:HRQ787274 IBM786402:IBM787274 ILI786402:ILI787274 IVE786402:IVE787274 JFA786402:JFA787274 JOW786402:JOW787274 JYS786402:JYS787274 KIO786402:KIO787274 KSK786402:KSK787274 LCG786402:LCG787274 LMC786402:LMC787274 LVY786402:LVY787274 MFU786402:MFU787274 MPQ786402:MPQ787274 MZM786402:MZM787274 NJI786402:NJI787274 NTE786402:NTE787274 ODA786402:ODA787274 OMW786402:OMW787274 OWS786402:OWS787274 PGO786402:PGO787274 PQK786402:PQK787274 QAG786402:QAG787274 QKC786402:QKC787274 QTY786402:QTY787274 RDU786402:RDU787274 RNQ786402:RNQ787274 RXM786402:RXM787274 SHI786402:SHI787274 SRE786402:SRE787274 TBA786402:TBA787274 TKW786402:TKW787274 TUS786402:TUS787274 UEO786402:UEO787274 UOK786402:UOK787274 UYG786402:UYG787274 VIC786402:VIC787274 VRY786402:VRY787274 WBU786402:WBU787274 WLQ786402:WLQ787274 WVM786402:WVM787274 K851944:K852816 JA851938:JA852810 SW851938:SW852810 ACS851938:ACS852810 AMO851938:AMO852810 AWK851938:AWK852810 BGG851938:BGG852810 BQC851938:BQC852810 BZY851938:BZY852810 CJU851938:CJU852810 CTQ851938:CTQ852810 DDM851938:DDM852810 DNI851938:DNI852810 DXE851938:DXE852810 EHA851938:EHA852810 EQW851938:EQW852810 FAS851938:FAS852810 FKO851938:FKO852810 FUK851938:FUK852810 GEG851938:GEG852810 GOC851938:GOC852810 GXY851938:GXY852810 HHU851938:HHU852810 HRQ851938:HRQ852810 IBM851938:IBM852810 ILI851938:ILI852810 IVE851938:IVE852810 JFA851938:JFA852810 JOW851938:JOW852810 JYS851938:JYS852810 KIO851938:KIO852810 KSK851938:KSK852810 LCG851938:LCG852810 LMC851938:LMC852810 LVY851938:LVY852810 MFU851938:MFU852810 MPQ851938:MPQ852810 MZM851938:MZM852810 NJI851938:NJI852810 NTE851938:NTE852810 ODA851938:ODA852810 OMW851938:OMW852810 OWS851938:OWS852810 PGO851938:PGO852810 PQK851938:PQK852810 QAG851938:QAG852810 QKC851938:QKC852810 QTY851938:QTY852810 RDU851938:RDU852810 RNQ851938:RNQ852810 RXM851938:RXM852810 SHI851938:SHI852810 SRE851938:SRE852810 TBA851938:TBA852810 TKW851938:TKW852810 TUS851938:TUS852810 UEO851938:UEO852810 UOK851938:UOK852810 UYG851938:UYG852810 VIC851938:VIC852810 VRY851938:VRY852810 WBU851938:WBU852810 WLQ851938:WLQ852810 WVM851938:WVM852810 K917480:K918352 JA917474:JA918346 SW917474:SW918346 ACS917474:ACS918346 AMO917474:AMO918346 AWK917474:AWK918346 BGG917474:BGG918346 BQC917474:BQC918346 BZY917474:BZY918346 CJU917474:CJU918346 CTQ917474:CTQ918346 DDM917474:DDM918346 DNI917474:DNI918346 DXE917474:DXE918346 EHA917474:EHA918346 EQW917474:EQW918346 FAS917474:FAS918346 FKO917474:FKO918346 FUK917474:FUK918346 GEG917474:GEG918346 GOC917474:GOC918346 GXY917474:GXY918346 HHU917474:HHU918346 HRQ917474:HRQ918346 IBM917474:IBM918346 ILI917474:ILI918346 IVE917474:IVE918346 JFA917474:JFA918346 JOW917474:JOW918346 JYS917474:JYS918346 KIO917474:KIO918346 KSK917474:KSK918346 LCG917474:LCG918346 LMC917474:LMC918346 LVY917474:LVY918346 MFU917474:MFU918346 MPQ917474:MPQ918346 MZM917474:MZM918346 NJI917474:NJI918346 NTE917474:NTE918346 ODA917474:ODA918346 OMW917474:OMW918346 OWS917474:OWS918346 PGO917474:PGO918346 PQK917474:PQK918346 QAG917474:QAG918346 QKC917474:QKC918346 QTY917474:QTY918346 RDU917474:RDU918346 RNQ917474:RNQ918346 RXM917474:RXM918346 SHI917474:SHI918346 SRE917474:SRE918346 TBA917474:TBA918346 TKW917474:TKW918346 TUS917474:TUS918346 UEO917474:UEO918346 UOK917474:UOK918346 UYG917474:UYG918346 VIC917474:VIC918346 VRY917474:VRY918346 WBU917474:WBU918346 WLQ917474:WLQ918346 WVM917474:WVM918346 K983016:K983888 JA983010:JA983882 SW983010:SW983882 ACS983010:ACS983882 AMO983010:AMO983882 AWK983010:AWK983882 BGG983010:BGG983882 BQC983010:BQC983882 BZY983010:BZY983882 CJU983010:CJU983882 CTQ983010:CTQ983882 DDM983010:DDM983882 DNI983010:DNI983882 DXE983010:DXE983882 EHA983010:EHA983882 EQW983010:EQW983882 FAS983010:FAS983882 FKO983010:FKO983882 FUK983010:FUK983882 GEG983010:GEG983882 GOC983010:GOC983882 GXY983010:GXY983882 HHU983010:HHU983882 HRQ983010:HRQ983882 IBM983010:IBM983882 ILI983010:ILI983882 IVE983010:IVE983882 JFA983010:JFA983882 JOW983010:JOW983882 JYS983010:JYS983882 KIO983010:KIO983882 KSK983010:KSK983882 LCG983010:LCG983882 LMC983010:LMC983882 LVY983010:LVY983882 MFU983010:MFU983882 MPQ983010:MPQ983882 MZM983010:MZM983882 NJI983010:NJI983882 NTE983010:NTE983882 ODA983010:ODA983882 OMW983010:OMW983882 OWS983010:OWS983882 PGO983010:PGO983882 PQK983010:PQK983882 QAG983010:QAG983882 QKC983010:QKC983882 QTY983010:QTY983882 RDU983010:RDU983882 RNQ983010:RNQ983882 RXM983010:RXM983882 SHI983010:SHI983882 SRE983010:SRE983882 TBA983010:TBA983882 TKW983010:TKW983882 TUS983010:TUS983882 UEO983010:UEO983882 UOK983010:UOK983882 UYG983010:UYG983882 VIC983010:VIC983882 VRY983010:VRY983882 WBU983010:WBU983882 WLQ983010:WLQ983882 K54:K848 K8:K9 JI14:JI19 J10:J11 BGM41 ANC33:ANC37 AMO8:AMO13 AWK8:AWK13 BGG8:BGG13 BQC8:BQC13 BZY8:BZY13 CJU8:CJU13 CTQ8:CTQ13 DDM8:DDM13 DNI8:DNI13 DXE8:DXE13 EHA8:EHA13 EQW8:EQW13 FAS8:FAS13 FKO8:FKO13 FUK8:FUK13 GEG8:GEG13 GOC8:GOC13 GXY8:GXY13 HHU8:HHU13 HRQ8:HRQ13 IBM8:IBM13 ILI8:ILI13 IVE8:IVE13 JFA8:JFA13 JOW8:JOW13 JYS8:JYS13 KIO8:KIO13 KSK8:KSK13 LCG8:LCG13 LMC8:LMC13 LVY8:LVY13 MFU8:MFU13 MPQ8:MPQ13 MZM8:MZM13 NJI8:NJI13 NTE8:NTE13 ODA8:ODA13 OMW8:OMW13 OWS8:OWS13 PGO8:PGO13 PQK8:PQK13 QAG8:QAG13 QKC8:QKC13 QTY8:QTY13 RDU8:RDU13 RNQ8:RNQ13 RXM8:RXM13 SHI8:SHI13 SRE8:SRE13 TBA8:TBA13 TKW8:TKW13 TUS8:TUS13 UEO8:UEO13 UOK8:UOK13 UYG8:UYG13 VIC8:VIC13 VRY8:VRY13 WBU8:WBU13 WLQ8:WLQ13 WVM8:WVM13 JA8:JA13 SW8:SW13 ACS8:ACS13 CAE32 CKA32 CTW32 DDS32 DNO32 DXK32 EHG32 ERC32 FAY32 FKU32 FUQ32 GEM32 GOI32 GYE32 HIA32 HRW32 IBS32 ILO32 IVK32 JFG32 JPC32 JYY32 KIU32 KSQ32 LCM32 LMI32 LWE32 MGA32 MPW32 MZS32 NJO32 NTK32 ODG32 ONC32 OWY32 PGU32 PQQ32 QAM32 QKI32 QUE32 REA32 RNW32 RXS32 SHO32 SRK32 TBG32 TLC32 TUY32 UEU32 UOQ32 UYM32 VII32 VSE32 WCA32 WLW32 WVS32 JG32 TC32 ACY32 AMU32 AWQ32 BGM32 BQI32 ADG33:ADG37 TK33:TK37 JO33:JO37 WWA33:WWA37 WME33:WME37 WCI33:WCI37 VSM33:VSM37 VIQ33:VIQ37 UYU33:UYU37 UOY33:UOY37 UFC33:UFC37 TVG33:TVG37 TLK33:TLK37 TBO33:TBO37 SRS33:SRS37 SHW33:SHW37 RYA33:RYA37 ROE33:ROE37 REI33:REI37 QUM33:QUM37 QKQ33:QKQ37 QAU33:QAU37 PQY33:PQY37 PHC33:PHC37 OXG33:OXG37 ONK33:ONK37 ODO33:ODO37 NTS33:NTS37 NJW33:NJW37 NAA33:NAA37 MQE33:MQE37 MGI33:MGI37 LWM33:LWM37 LMQ33:LMQ37 LCU33:LCU37 KSY33:KSY37 KJC33:KJC37 JZG33:JZG37 JPK33:JPK37 JFO33:JFO37 IVS33:IVS37 ILW33:ILW37 ICA33:ICA37 HSE33:HSE37 HII33:HII37 GYM33:GYM37 GOQ33:GOQ37 GEU33:GEU37 FUY33:FUY37 FLC33:FLC37 FBG33:FBG37 ERK33:ERK37 EHO33:EHO37 DXS33:DXS37 DNW33:DNW37 DEA33:DEA37 CUE33:CUE37 CKI33:CKI37 CAM33:CAM37 BQQ33:BQQ37 BGU33:BGU37 AWY33:AWY37 M15:M18 AWY42:AWY46 BGU42:BGU46 BQQ42:BQQ46 CAM42:CAM46 CKI42:CKI46 CUE42:CUE46 DEA42:DEA46 DNW42:DNW46 DXS42:DXS46 EHO42:EHO46 ERK42:ERK46 FBG42:FBG46 FLC42:FLC46 FUY42:FUY46 GEU42:GEU46 GOQ42:GOQ46 GYM42:GYM46 HII42:HII46 HSE42:HSE46 ICA42:ICA46 ILW42:ILW46 IVS42:IVS46 JFO42:JFO46 JPK42:JPK46 JZG42:JZG46 KJC42:KJC46 KSY42:KSY46 LCU42:LCU46 LMQ42:LMQ46 LWM42:LWM46 MGI42:MGI46 MQE42:MQE46 NAA42:NAA46 NJW42:NJW46 NTS42:NTS46 ODO42:ODO46 ONK42:ONK46 OXG42:OXG46 PHC42:PHC46 PQY42:PQY46 QAU42:QAU46 QKQ42:QKQ46 QUM42:QUM46 REI42:REI46 ROE42:ROE46 RYA42:RYA46 SHW42:SHW46 SRS42:SRS46 TBO42:TBO46 TLK42:TLK46 TVG42:TVG46 UFC42:UFC46 UOY42:UOY46 UYU42:UYU46 VIQ42:VIQ46 VSM42:VSM46 WCI42:WCI46 WME42:WME46 WWA42:WWA46 JO42:JO46 TK42:TK46 ADG42:ADG46 ANC42:ANC46 BQI41 CAE41 CKA41 CTW41 DDS41 DNO41 DXK41 EHG41 ERC41 FAY41 FKU41 FUQ41 GEM41 GOI41 GYE41 HIA41 HRW41 IBS41 ILO41 IVK41 JFG41 JPC41 JYY41 KIU41 KSQ41 LCM41 LMI41 LWE41 MGA41 MPW41 MZS41 NJO41 NTK41 ODG41 ONC41 OWY41 PGU41 PQQ41 QAM41 QKI41 QUE41 REA41 RNW41 RXS41 SHO41 SRK41 TBG41 TLC41 TUY41 UEU41 UOQ41 UYM41 VII41 VSE41 WCA41 WLW41 WVS41 JG41 TC41 ACY41 AMU41 AWQ41 TE14:TE19 ADA14:ADA19 AMW14:AMW19 AWS14:AWS19 BGO14:BGO19 BQK14:BQK19 CAG14:CAG19 CKC14:CKC19 CTY14:CTY19 DDU14:DDU19 DNQ14:DNQ19 DXM14:DXM19 EHI14:EHI19 ERE14:ERE19 FBA14:FBA19 FKW14:FKW19 FUS14:FUS19 GEO14:GEO19 GOK14:GOK19 GYG14:GYG19 HIC14:HIC19 HRY14:HRY19 IBU14:IBU19 ILQ14:ILQ19 IVM14:IVM19 JFI14:JFI19 JPE14:JPE19 JZA14:JZA19 KIW14:KIW19 KSS14:KSS19 LCO14:LCO19 LMK14:LMK19 LWG14:LWG19 MGC14:MGC19 MPY14:MPY19 MZU14:MZU19 NJQ14:NJQ19 NTM14:NTM19 ODI14:ODI19 ONE14:ONE19 OXA14:OXA19 PGW14:PGW19 PQS14:PQS19 QAO14:QAO19 QKK14:QKK19 QUG14:QUG19 REC14:REC19 RNY14:RNY19 RXU14:RXU19 SHQ14:SHQ19 SRM14:SRM19 TBI14:TBI19 TLE14:TLE19 TVA14:TVA19 UEW14:UEW19 UOS14:UOS19 UYO14:UYO19 VIK14:VIK19 VSG14:VSG19 WCC14:WCC19 WVS15:WVS18 WLY14:WLY19 K41:K47 J23:J24 JG25:JG29 TC25:TC29 ACY25:ACY29 AMU25:AMU29 AWQ25:AWQ29 BGM25:BGM29 BQI25:BQI29 CAE25:CAE29 CKA25:CKA29 CTW25:CTW29 DDS25:DDS29 DNO25:DNO29 DXK25:DXK29 EHG25:EHG29 ERC25:ERC29 FAY25:FAY29 FKU25:FKU29 FUQ25:FUQ29 GEM25:GEM29 GOI25:GOI29 GYE25:GYE29 HIA25:HIA29 HRW25:HRW29 IBS25:IBS29 ILO25:ILO29 IVK25:IVK29 JFG25:JFG29 JPC25:JPC29 JYY25:JYY29 KIU25:KIU29 KSQ25:KSQ29 LCM25:LCM29 LMI25:LMI29 LWE25:LWE29 MGA25:MGA29 MPW25:MPW29 MZS25:MZS29 NJO25:NJO29 NTK25:NTK29 ODG25:ODG29 ONC25:ONC29 OWY25:OWY29 PGU25:PGU29 PQQ25:PQQ29 QAM25:QAM29 QKI25:QKI29 QUE25:QUE29 REA25:REA29 RNW25:RNW29 RXS25:RXS29 SHO25:SHO29 SRK25:SRK29 TBG25:TBG29 TLC25:TLC29 TUY25:TUY29 UEU25:UEU29 UOQ25:UOQ29 UYM25:UYM29 VII25:VII29 VSE25:VSE29 WCA25:WCA29 WLW25:WLW29 WVS25:WVS29 M25:M28 JI25:JI28 TE25:TE28 ADA25:ADA28 AMW25:AMW28 AWS25:AWS28 BGO25:BGO28 BQK25:BQK28 CAG25:CAG28 CKC25:CKC28 CTY25:CTY28 DDU25:DDU28 DNQ25:DNQ28 DXM25:DXM28 EHI25:EHI28 ERE25:ERE28 FBA25:FBA28 FKW25:FKW28 FUS25:FUS28 GEO25:GEO28 GOK25:GOK28 GYG25:GYG28 HIC25:HIC28 HRY25:HRY28 IBU25:IBU28 ILQ25:ILQ28 IVM25:IVM28 JFI25:JFI28 JPE25:JPE28 JZA25:JZA28 KIW25:KIW28 KSS25:KSS28 LCO25:LCO28 LMK25:LMK28 LWG25:LWG28 MGC25:MGC28 MPY25:MPY28 MZU25:MZU28 NJQ25:NJQ28 NTM25:NTM28 ODI25:ODI28 ONE25:ONE28 OXA25:OXA28 PGW25:PGW28 PQS25:PQS28 QAO25:QAO28 QKK25:QKK28 QUG25:QUG28 REC25:REC28 RNY25:RNY28 RXU25:RXU28 SHQ25:SHQ28 SRM25:SRM28 TBI25:TBI28 TLE25:TLE28 TVA25:TVA28 UEW25:UEW28 UOS25:UOS28 UYO25:UYO28 VIK25:VIK28 VSG25:VSG28 WCC25:WCC28 WLY25:WLY28 WVU25:WVU28 K25:K29 WLW15:WLW18 WCA15:WCA18 VSE15:VSE18 VII15:VII18 UYM15:UYM18 UOQ15:UOQ18 UEU15:UEU18 TUY15:TUY18 TLC15:TLC18 TBG15:TBG18 SRK15:SRK18 SHO15:SHO18 RXS15:RXS18 RNW15:RNW18 REA15:REA18 QUE15:QUE18 QKI15:QKI18 QAM15:QAM18 PQQ15:PQQ18 PGU15:PGU18 OWY15:OWY18 ONC15:ONC18 ODG15:ODG18 NTK15:NTK18 NJO15:NJO18 MZS15:MZS18 MPW15:MPW18 MGA15:MGA18 LWE15:LWE18 LMI15:LMI18 LCM15:LCM18 KSQ15:KSQ18 KIU15:KIU18 JYY15:JYY18 JPC15:JPC18 JFG15:JFG18 IVK15:IVK18 ILO15:ILO18 IBS15:IBS18 HRW15:HRW18 HIA15:HIA18 GYE15:GYE18 GOI15:GOI18 GEM15:GEM18 FUQ15:FUQ18 FKU15:FKU18 FAY15:FAY18 ERC15:ERC18 EHG15:EHG18 DXK15:DXK18 DNO15:DNO18 DDS15:DDS18 CTW15:CTW18 CKA15:CKA18 CAE15:CAE18 BQI15:BQI18 BGM15:BGM18 AWQ15:AWQ18 AMU15:AMU18 ACY15:ACY18 TC15:TC18 JG15:JG18 JA50:JA842 WVU14:WVU19 K32:K38 SW50:SW842 ACS50:ACS842 AMO50:AMO842 AWK50:AWK842 BGG50:BGG842 BQC50:BQC842 BZY50:BZY842 CJU50:CJU842 CTQ50:CTQ842 DDM50:DDM842 DNI50:DNI842 DXE50:DXE842 EHA50:EHA842 EQW50:EQW842 FAS50:FAS842 FKO50:FKO842 FUK50:FUK842 GEG50:GEG842 GOC50:GOC842 GXY50:GXY842 HHU50:HHU842 HRQ50:HRQ842 IBM50:IBM842 ILI50:ILI842 IVE50:IVE842 JFA50:JFA842 JOW50:JOW842 JYS50:JYS842 KIO50:KIO842 KSK50:KSK842 LCG50:LCG842 LMC50:LMC842 LVY50:LVY842 MFU50:MFU842 MPQ50:MPQ842 MZM50:MZM842 NJI50:NJI842 NTE50:NTE842 ODA50:ODA842 OMW50:OMW842 OWS50:OWS842 PGO50:PGO842 PQK50:PQK842 QAG50:QAG842 QKC50:QKC842 QTY50:QTY842 RDU50:RDU842 RNQ50:RNQ842 RXM50:RXM842 SHI50:SHI842 SRE50:SRE842 TBA50:TBA842 TKW50:TKW842 TUS50:TUS842 UEO50:UEO842 UOK50:UOK842 UYG50:UYG842 VIC50:VIC842 VRY50:VRY842 WBU50:WBU842 WLQ50:WLQ842 WVM50:WVM842 K12:K20">
      <formula1>Способ_закупок</formula1>
    </dataValidation>
    <dataValidation type="textLength" operator="equal" allowBlank="1" showInputMessage="1" showErrorMessage="1" error="Код КАТО должен содержать 9 символов" sqref="S65512:S66384 JI65506:JI66378 TE65506:TE66378 ADA65506:ADA66378 AMW65506:AMW66378 AWS65506:AWS66378 BGO65506:BGO66378 BQK65506:BQK66378 CAG65506:CAG66378 CKC65506:CKC66378 CTY65506:CTY66378 DDU65506:DDU66378 DNQ65506:DNQ66378 DXM65506:DXM66378 EHI65506:EHI66378 ERE65506:ERE66378 FBA65506:FBA66378 FKW65506:FKW66378 FUS65506:FUS66378 GEO65506:GEO66378 GOK65506:GOK66378 GYG65506:GYG66378 HIC65506:HIC66378 HRY65506:HRY66378 IBU65506:IBU66378 ILQ65506:ILQ66378 IVM65506:IVM66378 JFI65506:JFI66378 JPE65506:JPE66378 JZA65506:JZA66378 KIW65506:KIW66378 KSS65506:KSS66378 LCO65506:LCO66378 LMK65506:LMK66378 LWG65506:LWG66378 MGC65506:MGC66378 MPY65506:MPY66378 MZU65506:MZU66378 NJQ65506:NJQ66378 NTM65506:NTM66378 ODI65506:ODI66378 ONE65506:ONE66378 OXA65506:OXA66378 PGW65506:PGW66378 PQS65506:PQS66378 QAO65506:QAO66378 QKK65506:QKK66378 QUG65506:QUG66378 REC65506:REC66378 RNY65506:RNY66378 RXU65506:RXU66378 SHQ65506:SHQ66378 SRM65506:SRM66378 TBI65506:TBI66378 TLE65506:TLE66378 TVA65506:TVA66378 UEW65506:UEW66378 UOS65506:UOS66378 UYO65506:UYO66378 VIK65506:VIK66378 VSG65506:VSG66378 WCC65506:WCC66378 WLY65506:WLY66378 WVU65506:WVU66378 S131048:S131920 JI131042:JI131914 TE131042:TE131914 ADA131042:ADA131914 AMW131042:AMW131914 AWS131042:AWS131914 BGO131042:BGO131914 BQK131042:BQK131914 CAG131042:CAG131914 CKC131042:CKC131914 CTY131042:CTY131914 DDU131042:DDU131914 DNQ131042:DNQ131914 DXM131042:DXM131914 EHI131042:EHI131914 ERE131042:ERE131914 FBA131042:FBA131914 FKW131042:FKW131914 FUS131042:FUS131914 GEO131042:GEO131914 GOK131042:GOK131914 GYG131042:GYG131914 HIC131042:HIC131914 HRY131042:HRY131914 IBU131042:IBU131914 ILQ131042:ILQ131914 IVM131042:IVM131914 JFI131042:JFI131914 JPE131042:JPE131914 JZA131042:JZA131914 KIW131042:KIW131914 KSS131042:KSS131914 LCO131042:LCO131914 LMK131042:LMK131914 LWG131042:LWG131914 MGC131042:MGC131914 MPY131042:MPY131914 MZU131042:MZU131914 NJQ131042:NJQ131914 NTM131042:NTM131914 ODI131042:ODI131914 ONE131042:ONE131914 OXA131042:OXA131914 PGW131042:PGW131914 PQS131042:PQS131914 QAO131042:QAO131914 QKK131042:QKK131914 QUG131042:QUG131914 REC131042:REC131914 RNY131042:RNY131914 RXU131042:RXU131914 SHQ131042:SHQ131914 SRM131042:SRM131914 TBI131042:TBI131914 TLE131042:TLE131914 TVA131042:TVA131914 UEW131042:UEW131914 UOS131042:UOS131914 UYO131042:UYO131914 VIK131042:VIK131914 VSG131042:VSG131914 WCC131042:WCC131914 WLY131042:WLY131914 WVU131042:WVU131914 S196584:S197456 JI196578:JI197450 TE196578:TE197450 ADA196578:ADA197450 AMW196578:AMW197450 AWS196578:AWS197450 BGO196578:BGO197450 BQK196578:BQK197450 CAG196578:CAG197450 CKC196578:CKC197450 CTY196578:CTY197450 DDU196578:DDU197450 DNQ196578:DNQ197450 DXM196578:DXM197450 EHI196578:EHI197450 ERE196578:ERE197450 FBA196578:FBA197450 FKW196578:FKW197450 FUS196578:FUS197450 GEO196578:GEO197450 GOK196578:GOK197450 GYG196578:GYG197450 HIC196578:HIC197450 HRY196578:HRY197450 IBU196578:IBU197450 ILQ196578:ILQ197450 IVM196578:IVM197450 JFI196578:JFI197450 JPE196578:JPE197450 JZA196578:JZA197450 KIW196578:KIW197450 KSS196578:KSS197450 LCO196578:LCO197450 LMK196578:LMK197450 LWG196578:LWG197450 MGC196578:MGC197450 MPY196578:MPY197450 MZU196578:MZU197450 NJQ196578:NJQ197450 NTM196578:NTM197450 ODI196578:ODI197450 ONE196578:ONE197450 OXA196578:OXA197450 PGW196578:PGW197450 PQS196578:PQS197450 QAO196578:QAO197450 QKK196578:QKK197450 QUG196578:QUG197450 REC196578:REC197450 RNY196578:RNY197450 RXU196578:RXU197450 SHQ196578:SHQ197450 SRM196578:SRM197450 TBI196578:TBI197450 TLE196578:TLE197450 TVA196578:TVA197450 UEW196578:UEW197450 UOS196578:UOS197450 UYO196578:UYO197450 VIK196578:VIK197450 VSG196578:VSG197450 WCC196578:WCC197450 WLY196578:WLY197450 WVU196578:WVU197450 S262120:S262992 JI262114:JI262986 TE262114:TE262986 ADA262114:ADA262986 AMW262114:AMW262986 AWS262114:AWS262986 BGO262114:BGO262986 BQK262114:BQK262986 CAG262114:CAG262986 CKC262114:CKC262986 CTY262114:CTY262986 DDU262114:DDU262986 DNQ262114:DNQ262986 DXM262114:DXM262986 EHI262114:EHI262986 ERE262114:ERE262986 FBA262114:FBA262986 FKW262114:FKW262986 FUS262114:FUS262986 GEO262114:GEO262986 GOK262114:GOK262986 GYG262114:GYG262986 HIC262114:HIC262986 HRY262114:HRY262986 IBU262114:IBU262986 ILQ262114:ILQ262986 IVM262114:IVM262986 JFI262114:JFI262986 JPE262114:JPE262986 JZA262114:JZA262986 KIW262114:KIW262986 KSS262114:KSS262986 LCO262114:LCO262986 LMK262114:LMK262986 LWG262114:LWG262986 MGC262114:MGC262986 MPY262114:MPY262986 MZU262114:MZU262986 NJQ262114:NJQ262986 NTM262114:NTM262986 ODI262114:ODI262986 ONE262114:ONE262986 OXA262114:OXA262986 PGW262114:PGW262986 PQS262114:PQS262986 QAO262114:QAO262986 QKK262114:QKK262986 QUG262114:QUG262986 REC262114:REC262986 RNY262114:RNY262986 RXU262114:RXU262986 SHQ262114:SHQ262986 SRM262114:SRM262986 TBI262114:TBI262986 TLE262114:TLE262986 TVA262114:TVA262986 UEW262114:UEW262986 UOS262114:UOS262986 UYO262114:UYO262986 VIK262114:VIK262986 VSG262114:VSG262986 WCC262114:WCC262986 WLY262114:WLY262986 WVU262114:WVU262986 S327656:S328528 JI327650:JI328522 TE327650:TE328522 ADA327650:ADA328522 AMW327650:AMW328522 AWS327650:AWS328522 BGO327650:BGO328522 BQK327650:BQK328522 CAG327650:CAG328522 CKC327650:CKC328522 CTY327650:CTY328522 DDU327650:DDU328522 DNQ327650:DNQ328522 DXM327650:DXM328522 EHI327650:EHI328522 ERE327650:ERE328522 FBA327650:FBA328522 FKW327650:FKW328522 FUS327650:FUS328522 GEO327650:GEO328522 GOK327650:GOK328522 GYG327650:GYG328522 HIC327650:HIC328522 HRY327650:HRY328522 IBU327650:IBU328522 ILQ327650:ILQ328522 IVM327650:IVM328522 JFI327650:JFI328522 JPE327650:JPE328522 JZA327650:JZA328522 KIW327650:KIW328522 KSS327650:KSS328522 LCO327650:LCO328522 LMK327650:LMK328522 LWG327650:LWG328522 MGC327650:MGC328522 MPY327650:MPY328522 MZU327650:MZU328522 NJQ327650:NJQ328522 NTM327650:NTM328522 ODI327650:ODI328522 ONE327650:ONE328522 OXA327650:OXA328522 PGW327650:PGW328522 PQS327650:PQS328522 QAO327650:QAO328522 QKK327650:QKK328522 QUG327650:QUG328522 REC327650:REC328522 RNY327650:RNY328522 RXU327650:RXU328522 SHQ327650:SHQ328522 SRM327650:SRM328522 TBI327650:TBI328522 TLE327650:TLE328522 TVA327650:TVA328522 UEW327650:UEW328522 UOS327650:UOS328522 UYO327650:UYO328522 VIK327650:VIK328522 VSG327650:VSG328522 WCC327650:WCC328522 WLY327650:WLY328522 WVU327650:WVU328522 S393192:S394064 JI393186:JI394058 TE393186:TE394058 ADA393186:ADA394058 AMW393186:AMW394058 AWS393186:AWS394058 BGO393186:BGO394058 BQK393186:BQK394058 CAG393186:CAG394058 CKC393186:CKC394058 CTY393186:CTY394058 DDU393186:DDU394058 DNQ393186:DNQ394058 DXM393186:DXM394058 EHI393186:EHI394058 ERE393186:ERE394058 FBA393186:FBA394058 FKW393186:FKW394058 FUS393186:FUS394058 GEO393186:GEO394058 GOK393186:GOK394058 GYG393186:GYG394058 HIC393186:HIC394058 HRY393186:HRY394058 IBU393186:IBU394058 ILQ393186:ILQ394058 IVM393186:IVM394058 JFI393186:JFI394058 JPE393186:JPE394058 JZA393186:JZA394058 KIW393186:KIW394058 KSS393186:KSS394058 LCO393186:LCO394058 LMK393186:LMK394058 LWG393186:LWG394058 MGC393186:MGC394058 MPY393186:MPY394058 MZU393186:MZU394058 NJQ393186:NJQ394058 NTM393186:NTM394058 ODI393186:ODI394058 ONE393186:ONE394058 OXA393186:OXA394058 PGW393186:PGW394058 PQS393186:PQS394058 QAO393186:QAO394058 QKK393186:QKK394058 QUG393186:QUG394058 REC393186:REC394058 RNY393186:RNY394058 RXU393186:RXU394058 SHQ393186:SHQ394058 SRM393186:SRM394058 TBI393186:TBI394058 TLE393186:TLE394058 TVA393186:TVA394058 UEW393186:UEW394058 UOS393186:UOS394058 UYO393186:UYO394058 VIK393186:VIK394058 VSG393186:VSG394058 WCC393186:WCC394058 WLY393186:WLY394058 WVU393186:WVU394058 S458728:S459600 JI458722:JI459594 TE458722:TE459594 ADA458722:ADA459594 AMW458722:AMW459594 AWS458722:AWS459594 BGO458722:BGO459594 BQK458722:BQK459594 CAG458722:CAG459594 CKC458722:CKC459594 CTY458722:CTY459594 DDU458722:DDU459594 DNQ458722:DNQ459594 DXM458722:DXM459594 EHI458722:EHI459594 ERE458722:ERE459594 FBA458722:FBA459594 FKW458722:FKW459594 FUS458722:FUS459594 GEO458722:GEO459594 GOK458722:GOK459594 GYG458722:GYG459594 HIC458722:HIC459594 HRY458722:HRY459594 IBU458722:IBU459594 ILQ458722:ILQ459594 IVM458722:IVM459594 JFI458722:JFI459594 JPE458722:JPE459594 JZA458722:JZA459594 KIW458722:KIW459594 KSS458722:KSS459594 LCO458722:LCO459594 LMK458722:LMK459594 LWG458722:LWG459594 MGC458722:MGC459594 MPY458722:MPY459594 MZU458722:MZU459594 NJQ458722:NJQ459594 NTM458722:NTM459594 ODI458722:ODI459594 ONE458722:ONE459594 OXA458722:OXA459594 PGW458722:PGW459594 PQS458722:PQS459594 QAO458722:QAO459594 QKK458722:QKK459594 QUG458722:QUG459594 REC458722:REC459594 RNY458722:RNY459594 RXU458722:RXU459594 SHQ458722:SHQ459594 SRM458722:SRM459594 TBI458722:TBI459594 TLE458722:TLE459594 TVA458722:TVA459594 UEW458722:UEW459594 UOS458722:UOS459594 UYO458722:UYO459594 VIK458722:VIK459594 VSG458722:VSG459594 WCC458722:WCC459594 WLY458722:WLY459594 WVU458722:WVU459594 S524264:S525136 JI524258:JI525130 TE524258:TE525130 ADA524258:ADA525130 AMW524258:AMW525130 AWS524258:AWS525130 BGO524258:BGO525130 BQK524258:BQK525130 CAG524258:CAG525130 CKC524258:CKC525130 CTY524258:CTY525130 DDU524258:DDU525130 DNQ524258:DNQ525130 DXM524258:DXM525130 EHI524258:EHI525130 ERE524258:ERE525130 FBA524258:FBA525130 FKW524258:FKW525130 FUS524258:FUS525130 GEO524258:GEO525130 GOK524258:GOK525130 GYG524258:GYG525130 HIC524258:HIC525130 HRY524258:HRY525130 IBU524258:IBU525130 ILQ524258:ILQ525130 IVM524258:IVM525130 JFI524258:JFI525130 JPE524258:JPE525130 JZA524258:JZA525130 KIW524258:KIW525130 KSS524258:KSS525130 LCO524258:LCO525130 LMK524258:LMK525130 LWG524258:LWG525130 MGC524258:MGC525130 MPY524258:MPY525130 MZU524258:MZU525130 NJQ524258:NJQ525130 NTM524258:NTM525130 ODI524258:ODI525130 ONE524258:ONE525130 OXA524258:OXA525130 PGW524258:PGW525130 PQS524258:PQS525130 QAO524258:QAO525130 QKK524258:QKK525130 QUG524258:QUG525130 REC524258:REC525130 RNY524258:RNY525130 RXU524258:RXU525130 SHQ524258:SHQ525130 SRM524258:SRM525130 TBI524258:TBI525130 TLE524258:TLE525130 TVA524258:TVA525130 UEW524258:UEW525130 UOS524258:UOS525130 UYO524258:UYO525130 VIK524258:VIK525130 VSG524258:VSG525130 WCC524258:WCC525130 WLY524258:WLY525130 WVU524258:WVU525130 S589800:S590672 JI589794:JI590666 TE589794:TE590666 ADA589794:ADA590666 AMW589794:AMW590666 AWS589794:AWS590666 BGO589794:BGO590666 BQK589794:BQK590666 CAG589794:CAG590666 CKC589794:CKC590666 CTY589794:CTY590666 DDU589794:DDU590666 DNQ589794:DNQ590666 DXM589794:DXM590666 EHI589794:EHI590666 ERE589794:ERE590666 FBA589794:FBA590666 FKW589794:FKW590666 FUS589794:FUS590666 GEO589794:GEO590666 GOK589794:GOK590666 GYG589794:GYG590666 HIC589794:HIC590666 HRY589794:HRY590666 IBU589794:IBU590666 ILQ589794:ILQ590666 IVM589794:IVM590666 JFI589794:JFI590666 JPE589794:JPE590666 JZA589794:JZA590666 KIW589794:KIW590666 KSS589794:KSS590666 LCO589794:LCO590666 LMK589794:LMK590666 LWG589794:LWG590666 MGC589794:MGC590666 MPY589794:MPY590666 MZU589794:MZU590666 NJQ589794:NJQ590666 NTM589794:NTM590666 ODI589794:ODI590666 ONE589794:ONE590666 OXA589794:OXA590666 PGW589794:PGW590666 PQS589794:PQS590666 QAO589794:QAO590666 QKK589794:QKK590666 QUG589794:QUG590666 REC589794:REC590666 RNY589794:RNY590666 RXU589794:RXU590666 SHQ589794:SHQ590666 SRM589794:SRM590666 TBI589794:TBI590666 TLE589794:TLE590666 TVA589794:TVA590666 UEW589794:UEW590666 UOS589794:UOS590666 UYO589794:UYO590666 VIK589794:VIK590666 VSG589794:VSG590666 WCC589794:WCC590666 WLY589794:WLY590666 WVU589794:WVU590666 S655336:S656208 JI655330:JI656202 TE655330:TE656202 ADA655330:ADA656202 AMW655330:AMW656202 AWS655330:AWS656202 BGO655330:BGO656202 BQK655330:BQK656202 CAG655330:CAG656202 CKC655330:CKC656202 CTY655330:CTY656202 DDU655330:DDU656202 DNQ655330:DNQ656202 DXM655330:DXM656202 EHI655330:EHI656202 ERE655330:ERE656202 FBA655330:FBA656202 FKW655330:FKW656202 FUS655330:FUS656202 GEO655330:GEO656202 GOK655330:GOK656202 GYG655330:GYG656202 HIC655330:HIC656202 HRY655330:HRY656202 IBU655330:IBU656202 ILQ655330:ILQ656202 IVM655330:IVM656202 JFI655330:JFI656202 JPE655330:JPE656202 JZA655330:JZA656202 KIW655330:KIW656202 KSS655330:KSS656202 LCO655330:LCO656202 LMK655330:LMK656202 LWG655330:LWG656202 MGC655330:MGC656202 MPY655330:MPY656202 MZU655330:MZU656202 NJQ655330:NJQ656202 NTM655330:NTM656202 ODI655330:ODI656202 ONE655330:ONE656202 OXA655330:OXA656202 PGW655330:PGW656202 PQS655330:PQS656202 QAO655330:QAO656202 QKK655330:QKK656202 QUG655330:QUG656202 REC655330:REC656202 RNY655330:RNY656202 RXU655330:RXU656202 SHQ655330:SHQ656202 SRM655330:SRM656202 TBI655330:TBI656202 TLE655330:TLE656202 TVA655330:TVA656202 UEW655330:UEW656202 UOS655330:UOS656202 UYO655330:UYO656202 VIK655330:VIK656202 VSG655330:VSG656202 WCC655330:WCC656202 WLY655330:WLY656202 WVU655330:WVU656202 S720872:S721744 JI720866:JI721738 TE720866:TE721738 ADA720866:ADA721738 AMW720866:AMW721738 AWS720866:AWS721738 BGO720866:BGO721738 BQK720866:BQK721738 CAG720866:CAG721738 CKC720866:CKC721738 CTY720866:CTY721738 DDU720866:DDU721738 DNQ720866:DNQ721738 DXM720866:DXM721738 EHI720866:EHI721738 ERE720866:ERE721738 FBA720866:FBA721738 FKW720866:FKW721738 FUS720866:FUS721738 GEO720866:GEO721738 GOK720866:GOK721738 GYG720866:GYG721738 HIC720866:HIC721738 HRY720866:HRY721738 IBU720866:IBU721738 ILQ720866:ILQ721738 IVM720866:IVM721738 JFI720866:JFI721738 JPE720866:JPE721738 JZA720866:JZA721738 KIW720866:KIW721738 KSS720866:KSS721738 LCO720866:LCO721738 LMK720866:LMK721738 LWG720866:LWG721738 MGC720866:MGC721738 MPY720866:MPY721738 MZU720866:MZU721738 NJQ720866:NJQ721738 NTM720866:NTM721738 ODI720866:ODI721738 ONE720866:ONE721738 OXA720866:OXA721738 PGW720866:PGW721738 PQS720866:PQS721738 QAO720866:QAO721738 QKK720866:QKK721738 QUG720866:QUG721738 REC720866:REC721738 RNY720866:RNY721738 RXU720866:RXU721738 SHQ720866:SHQ721738 SRM720866:SRM721738 TBI720866:TBI721738 TLE720866:TLE721738 TVA720866:TVA721738 UEW720866:UEW721738 UOS720866:UOS721738 UYO720866:UYO721738 VIK720866:VIK721738 VSG720866:VSG721738 WCC720866:WCC721738 WLY720866:WLY721738 WVU720866:WVU721738 S786408:S787280 JI786402:JI787274 TE786402:TE787274 ADA786402:ADA787274 AMW786402:AMW787274 AWS786402:AWS787274 BGO786402:BGO787274 BQK786402:BQK787274 CAG786402:CAG787274 CKC786402:CKC787274 CTY786402:CTY787274 DDU786402:DDU787274 DNQ786402:DNQ787274 DXM786402:DXM787274 EHI786402:EHI787274 ERE786402:ERE787274 FBA786402:FBA787274 FKW786402:FKW787274 FUS786402:FUS787274 GEO786402:GEO787274 GOK786402:GOK787274 GYG786402:GYG787274 HIC786402:HIC787274 HRY786402:HRY787274 IBU786402:IBU787274 ILQ786402:ILQ787274 IVM786402:IVM787274 JFI786402:JFI787274 JPE786402:JPE787274 JZA786402:JZA787274 KIW786402:KIW787274 KSS786402:KSS787274 LCO786402:LCO787274 LMK786402:LMK787274 LWG786402:LWG787274 MGC786402:MGC787274 MPY786402:MPY787274 MZU786402:MZU787274 NJQ786402:NJQ787274 NTM786402:NTM787274 ODI786402:ODI787274 ONE786402:ONE787274 OXA786402:OXA787274 PGW786402:PGW787274 PQS786402:PQS787274 QAO786402:QAO787274 QKK786402:QKK787274 QUG786402:QUG787274 REC786402:REC787274 RNY786402:RNY787274 RXU786402:RXU787274 SHQ786402:SHQ787274 SRM786402:SRM787274 TBI786402:TBI787274 TLE786402:TLE787274 TVA786402:TVA787274 UEW786402:UEW787274 UOS786402:UOS787274 UYO786402:UYO787274 VIK786402:VIK787274 VSG786402:VSG787274 WCC786402:WCC787274 WLY786402:WLY787274 WVU786402:WVU787274 S851944:S852816 JI851938:JI852810 TE851938:TE852810 ADA851938:ADA852810 AMW851938:AMW852810 AWS851938:AWS852810 BGO851938:BGO852810 BQK851938:BQK852810 CAG851938:CAG852810 CKC851938:CKC852810 CTY851938:CTY852810 DDU851938:DDU852810 DNQ851938:DNQ852810 DXM851938:DXM852810 EHI851938:EHI852810 ERE851938:ERE852810 FBA851938:FBA852810 FKW851938:FKW852810 FUS851938:FUS852810 GEO851938:GEO852810 GOK851938:GOK852810 GYG851938:GYG852810 HIC851938:HIC852810 HRY851938:HRY852810 IBU851938:IBU852810 ILQ851938:ILQ852810 IVM851938:IVM852810 JFI851938:JFI852810 JPE851938:JPE852810 JZA851938:JZA852810 KIW851938:KIW852810 KSS851938:KSS852810 LCO851938:LCO852810 LMK851938:LMK852810 LWG851938:LWG852810 MGC851938:MGC852810 MPY851938:MPY852810 MZU851938:MZU852810 NJQ851938:NJQ852810 NTM851938:NTM852810 ODI851938:ODI852810 ONE851938:ONE852810 OXA851938:OXA852810 PGW851938:PGW852810 PQS851938:PQS852810 QAO851938:QAO852810 QKK851938:QKK852810 QUG851938:QUG852810 REC851938:REC852810 RNY851938:RNY852810 RXU851938:RXU852810 SHQ851938:SHQ852810 SRM851938:SRM852810 TBI851938:TBI852810 TLE851938:TLE852810 TVA851938:TVA852810 UEW851938:UEW852810 UOS851938:UOS852810 UYO851938:UYO852810 VIK851938:VIK852810 VSG851938:VSG852810 WCC851938:WCC852810 WLY851938:WLY852810 WVU851938:WVU852810 S917480:S918352 JI917474:JI918346 TE917474:TE918346 ADA917474:ADA918346 AMW917474:AMW918346 AWS917474:AWS918346 BGO917474:BGO918346 BQK917474:BQK918346 CAG917474:CAG918346 CKC917474:CKC918346 CTY917474:CTY918346 DDU917474:DDU918346 DNQ917474:DNQ918346 DXM917474:DXM918346 EHI917474:EHI918346 ERE917474:ERE918346 FBA917474:FBA918346 FKW917474:FKW918346 FUS917474:FUS918346 GEO917474:GEO918346 GOK917474:GOK918346 GYG917474:GYG918346 HIC917474:HIC918346 HRY917474:HRY918346 IBU917474:IBU918346 ILQ917474:ILQ918346 IVM917474:IVM918346 JFI917474:JFI918346 JPE917474:JPE918346 JZA917474:JZA918346 KIW917474:KIW918346 KSS917474:KSS918346 LCO917474:LCO918346 LMK917474:LMK918346 LWG917474:LWG918346 MGC917474:MGC918346 MPY917474:MPY918346 MZU917474:MZU918346 NJQ917474:NJQ918346 NTM917474:NTM918346 ODI917474:ODI918346 ONE917474:ONE918346 OXA917474:OXA918346 PGW917474:PGW918346 PQS917474:PQS918346 QAO917474:QAO918346 QKK917474:QKK918346 QUG917474:QUG918346 REC917474:REC918346 RNY917474:RNY918346 RXU917474:RXU918346 SHQ917474:SHQ918346 SRM917474:SRM918346 TBI917474:TBI918346 TLE917474:TLE918346 TVA917474:TVA918346 UEW917474:UEW918346 UOS917474:UOS918346 UYO917474:UYO918346 VIK917474:VIK918346 VSG917474:VSG918346 WCC917474:WCC918346 WLY917474:WLY918346 WVU917474:WVU918346 S983016:S983888 JI983010:JI983882 TE983010:TE983882 ADA983010:ADA983882 AMW983010:AMW983882 AWS983010:AWS983882 BGO983010:BGO983882 BQK983010:BQK983882 CAG983010:CAG983882 CKC983010:CKC983882 CTY983010:CTY983882 DDU983010:DDU983882 DNQ983010:DNQ983882 DXM983010:DXM983882 EHI983010:EHI983882 ERE983010:ERE983882 FBA983010:FBA983882 FKW983010:FKW983882 FUS983010:FUS983882 GEO983010:GEO983882 GOK983010:GOK983882 GYG983010:GYG983882 HIC983010:HIC983882 HRY983010:HRY983882 IBU983010:IBU983882 ILQ983010:ILQ983882 IVM983010:IVM983882 JFI983010:JFI983882 JPE983010:JPE983882 JZA983010:JZA983882 KIW983010:KIW983882 KSS983010:KSS983882 LCO983010:LCO983882 LMK983010:LMK983882 LWG983010:LWG983882 MGC983010:MGC983882 MPY983010:MPY983882 MZU983010:MZU983882 NJQ983010:NJQ983882 NTM983010:NTM983882 ODI983010:ODI983882 ONE983010:ONE983882 OXA983010:OXA983882 PGW983010:PGW983882 PQS983010:PQS983882 QAO983010:QAO983882 QKK983010:QKK983882 QUG983010:QUG983882 REC983010:REC983882 RNY983010:RNY983882 RXU983010:RXU983882 SHQ983010:SHQ983882 SRM983010:SRM983882 TBI983010:TBI983882 TLE983010:TLE983882 TVA983010:TVA983882 UEW983010:UEW983882 UOS983010:UOS983882 UYO983010:UYO983882 VIK983010:VIK983882 VSG983010:VSG983882 WCC983010:WCC983882 WLY983010:WLY983882 WVU983010:WVU983882 WVQ983010:WVQ983883 O65512:O66385 JE65506:JE66379 TA65506:TA66379 ACW65506:ACW66379 AMS65506:AMS66379 AWO65506:AWO66379 BGK65506:BGK66379 BQG65506:BQG66379 CAC65506:CAC66379 CJY65506:CJY66379 CTU65506:CTU66379 DDQ65506:DDQ66379 DNM65506:DNM66379 DXI65506:DXI66379 EHE65506:EHE66379 ERA65506:ERA66379 FAW65506:FAW66379 FKS65506:FKS66379 FUO65506:FUO66379 GEK65506:GEK66379 GOG65506:GOG66379 GYC65506:GYC66379 HHY65506:HHY66379 HRU65506:HRU66379 IBQ65506:IBQ66379 ILM65506:ILM66379 IVI65506:IVI66379 JFE65506:JFE66379 JPA65506:JPA66379 JYW65506:JYW66379 KIS65506:KIS66379 KSO65506:KSO66379 LCK65506:LCK66379 LMG65506:LMG66379 LWC65506:LWC66379 MFY65506:MFY66379 MPU65506:MPU66379 MZQ65506:MZQ66379 NJM65506:NJM66379 NTI65506:NTI66379 ODE65506:ODE66379 ONA65506:ONA66379 OWW65506:OWW66379 PGS65506:PGS66379 PQO65506:PQO66379 QAK65506:QAK66379 QKG65506:QKG66379 QUC65506:QUC66379 RDY65506:RDY66379 RNU65506:RNU66379 RXQ65506:RXQ66379 SHM65506:SHM66379 SRI65506:SRI66379 TBE65506:TBE66379 TLA65506:TLA66379 TUW65506:TUW66379 UES65506:UES66379 UOO65506:UOO66379 UYK65506:UYK66379 VIG65506:VIG66379 VSC65506:VSC66379 WBY65506:WBY66379 WLU65506:WLU66379 WVQ65506:WVQ66379 O131048:O131921 JE131042:JE131915 TA131042:TA131915 ACW131042:ACW131915 AMS131042:AMS131915 AWO131042:AWO131915 BGK131042:BGK131915 BQG131042:BQG131915 CAC131042:CAC131915 CJY131042:CJY131915 CTU131042:CTU131915 DDQ131042:DDQ131915 DNM131042:DNM131915 DXI131042:DXI131915 EHE131042:EHE131915 ERA131042:ERA131915 FAW131042:FAW131915 FKS131042:FKS131915 FUO131042:FUO131915 GEK131042:GEK131915 GOG131042:GOG131915 GYC131042:GYC131915 HHY131042:HHY131915 HRU131042:HRU131915 IBQ131042:IBQ131915 ILM131042:ILM131915 IVI131042:IVI131915 JFE131042:JFE131915 JPA131042:JPA131915 JYW131042:JYW131915 KIS131042:KIS131915 KSO131042:KSO131915 LCK131042:LCK131915 LMG131042:LMG131915 LWC131042:LWC131915 MFY131042:MFY131915 MPU131042:MPU131915 MZQ131042:MZQ131915 NJM131042:NJM131915 NTI131042:NTI131915 ODE131042:ODE131915 ONA131042:ONA131915 OWW131042:OWW131915 PGS131042:PGS131915 PQO131042:PQO131915 QAK131042:QAK131915 QKG131042:QKG131915 QUC131042:QUC131915 RDY131042:RDY131915 RNU131042:RNU131915 RXQ131042:RXQ131915 SHM131042:SHM131915 SRI131042:SRI131915 TBE131042:TBE131915 TLA131042:TLA131915 TUW131042:TUW131915 UES131042:UES131915 UOO131042:UOO131915 UYK131042:UYK131915 VIG131042:VIG131915 VSC131042:VSC131915 WBY131042:WBY131915 WLU131042:WLU131915 WVQ131042:WVQ131915 O196584:O197457 JE196578:JE197451 TA196578:TA197451 ACW196578:ACW197451 AMS196578:AMS197451 AWO196578:AWO197451 BGK196578:BGK197451 BQG196578:BQG197451 CAC196578:CAC197451 CJY196578:CJY197451 CTU196578:CTU197451 DDQ196578:DDQ197451 DNM196578:DNM197451 DXI196578:DXI197451 EHE196578:EHE197451 ERA196578:ERA197451 FAW196578:FAW197451 FKS196578:FKS197451 FUO196578:FUO197451 GEK196578:GEK197451 GOG196578:GOG197451 GYC196578:GYC197451 HHY196578:HHY197451 HRU196578:HRU197451 IBQ196578:IBQ197451 ILM196578:ILM197451 IVI196578:IVI197451 JFE196578:JFE197451 JPA196578:JPA197451 JYW196578:JYW197451 KIS196578:KIS197451 KSO196578:KSO197451 LCK196578:LCK197451 LMG196578:LMG197451 LWC196578:LWC197451 MFY196578:MFY197451 MPU196578:MPU197451 MZQ196578:MZQ197451 NJM196578:NJM197451 NTI196578:NTI197451 ODE196578:ODE197451 ONA196578:ONA197451 OWW196578:OWW197451 PGS196578:PGS197451 PQO196578:PQO197451 QAK196578:QAK197451 QKG196578:QKG197451 QUC196578:QUC197451 RDY196578:RDY197451 RNU196578:RNU197451 RXQ196578:RXQ197451 SHM196578:SHM197451 SRI196578:SRI197451 TBE196578:TBE197451 TLA196578:TLA197451 TUW196578:TUW197451 UES196578:UES197451 UOO196578:UOO197451 UYK196578:UYK197451 VIG196578:VIG197451 VSC196578:VSC197451 WBY196578:WBY197451 WLU196578:WLU197451 WVQ196578:WVQ197451 O262120:O262993 JE262114:JE262987 TA262114:TA262987 ACW262114:ACW262987 AMS262114:AMS262987 AWO262114:AWO262987 BGK262114:BGK262987 BQG262114:BQG262987 CAC262114:CAC262987 CJY262114:CJY262987 CTU262114:CTU262987 DDQ262114:DDQ262987 DNM262114:DNM262987 DXI262114:DXI262987 EHE262114:EHE262987 ERA262114:ERA262987 FAW262114:FAW262987 FKS262114:FKS262987 FUO262114:FUO262987 GEK262114:GEK262987 GOG262114:GOG262987 GYC262114:GYC262987 HHY262114:HHY262987 HRU262114:HRU262987 IBQ262114:IBQ262987 ILM262114:ILM262987 IVI262114:IVI262987 JFE262114:JFE262987 JPA262114:JPA262987 JYW262114:JYW262987 KIS262114:KIS262987 KSO262114:KSO262987 LCK262114:LCK262987 LMG262114:LMG262987 LWC262114:LWC262987 MFY262114:MFY262987 MPU262114:MPU262987 MZQ262114:MZQ262987 NJM262114:NJM262987 NTI262114:NTI262987 ODE262114:ODE262987 ONA262114:ONA262987 OWW262114:OWW262987 PGS262114:PGS262987 PQO262114:PQO262987 QAK262114:QAK262987 QKG262114:QKG262987 QUC262114:QUC262987 RDY262114:RDY262987 RNU262114:RNU262987 RXQ262114:RXQ262987 SHM262114:SHM262987 SRI262114:SRI262987 TBE262114:TBE262987 TLA262114:TLA262987 TUW262114:TUW262987 UES262114:UES262987 UOO262114:UOO262987 UYK262114:UYK262987 VIG262114:VIG262987 VSC262114:VSC262987 WBY262114:WBY262987 WLU262114:WLU262987 WVQ262114:WVQ262987 O327656:O328529 JE327650:JE328523 TA327650:TA328523 ACW327650:ACW328523 AMS327650:AMS328523 AWO327650:AWO328523 BGK327650:BGK328523 BQG327650:BQG328523 CAC327650:CAC328523 CJY327650:CJY328523 CTU327650:CTU328523 DDQ327650:DDQ328523 DNM327650:DNM328523 DXI327650:DXI328523 EHE327650:EHE328523 ERA327650:ERA328523 FAW327650:FAW328523 FKS327650:FKS328523 FUO327650:FUO328523 GEK327650:GEK328523 GOG327650:GOG328523 GYC327650:GYC328523 HHY327650:HHY328523 HRU327650:HRU328523 IBQ327650:IBQ328523 ILM327650:ILM328523 IVI327650:IVI328523 JFE327650:JFE328523 JPA327650:JPA328523 JYW327650:JYW328523 KIS327650:KIS328523 KSO327650:KSO328523 LCK327650:LCK328523 LMG327650:LMG328523 LWC327650:LWC328523 MFY327650:MFY328523 MPU327650:MPU328523 MZQ327650:MZQ328523 NJM327650:NJM328523 NTI327650:NTI328523 ODE327650:ODE328523 ONA327650:ONA328523 OWW327650:OWW328523 PGS327650:PGS328523 PQO327650:PQO328523 QAK327650:QAK328523 QKG327650:QKG328523 QUC327650:QUC328523 RDY327650:RDY328523 RNU327650:RNU328523 RXQ327650:RXQ328523 SHM327650:SHM328523 SRI327650:SRI328523 TBE327650:TBE328523 TLA327650:TLA328523 TUW327650:TUW328523 UES327650:UES328523 UOO327650:UOO328523 UYK327650:UYK328523 VIG327650:VIG328523 VSC327650:VSC328523 WBY327650:WBY328523 WLU327650:WLU328523 WVQ327650:WVQ328523 O393192:O394065 JE393186:JE394059 TA393186:TA394059 ACW393186:ACW394059 AMS393186:AMS394059 AWO393186:AWO394059 BGK393186:BGK394059 BQG393186:BQG394059 CAC393186:CAC394059 CJY393186:CJY394059 CTU393186:CTU394059 DDQ393186:DDQ394059 DNM393186:DNM394059 DXI393186:DXI394059 EHE393186:EHE394059 ERA393186:ERA394059 FAW393186:FAW394059 FKS393186:FKS394059 FUO393186:FUO394059 GEK393186:GEK394059 GOG393186:GOG394059 GYC393186:GYC394059 HHY393186:HHY394059 HRU393186:HRU394059 IBQ393186:IBQ394059 ILM393186:ILM394059 IVI393186:IVI394059 JFE393186:JFE394059 JPA393186:JPA394059 JYW393186:JYW394059 KIS393186:KIS394059 KSO393186:KSO394059 LCK393186:LCK394059 LMG393186:LMG394059 LWC393186:LWC394059 MFY393186:MFY394059 MPU393186:MPU394059 MZQ393186:MZQ394059 NJM393186:NJM394059 NTI393186:NTI394059 ODE393186:ODE394059 ONA393186:ONA394059 OWW393186:OWW394059 PGS393186:PGS394059 PQO393186:PQO394059 QAK393186:QAK394059 QKG393186:QKG394059 QUC393186:QUC394059 RDY393186:RDY394059 RNU393186:RNU394059 RXQ393186:RXQ394059 SHM393186:SHM394059 SRI393186:SRI394059 TBE393186:TBE394059 TLA393186:TLA394059 TUW393186:TUW394059 UES393186:UES394059 UOO393186:UOO394059 UYK393186:UYK394059 VIG393186:VIG394059 VSC393186:VSC394059 WBY393186:WBY394059 WLU393186:WLU394059 WVQ393186:WVQ394059 O458728:O459601 JE458722:JE459595 TA458722:TA459595 ACW458722:ACW459595 AMS458722:AMS459595 AWO458722:AWO459595 BGK458722:BGK459595 BQG458722:BQG459595 CAC458722:CAC459595 CJY458722:CJY459595 CTU458722:CTU459595 DDQ458722:DDQ459595 DNM458722:DNM459595 DXI458722:DXI459595 EHE458722:EHE459595 ERA458722:ERA459595 FAW458722:FAW459595 FKS458722:FKS459595 FUO458722:FUO459595 GEK458722:GEK459595 GOG458722:GOG459595 GYC458722:GYC459595 HHY458722:HHY459595 HRU458722:HRU459595 IBQ458722:IBQ459595 ILM458722:ILM459595 IVI458722:IVI459595 JFE458722:JFE459595 JPA458722:JPA459595 JYW458722:JYW459595 KIS458722:KIS459595 KSO458722:KSO459595 LCK458722:LCK459595 LMG458722:LMG459595 LWC458722:LWC459595 MFY458722:MFY459595 MPU458722:MPU459595 MZQ458722:MZQ459595 NJM458722:NJM459595 NTI458722:NTI459595 ODE458722:ODE459595 ONA458722:ONA459595 OWW458722:OWW459595 PGS458722:PGS459595 PQO458722:PQO459595 QAK458722:QAK459595 QKG458722:QKG459595 QUC458722:QUC459595 RDY458722:RDY459595 RNU458722:RNU459595 RXQ458722:RXQ459595 SHM458722:SHM459595 SRI458722:SRI459595 TBE458722:TBE459595 TLA458722:TLA459595 TUW458722:TUW459595 UES458722:UES459595 UOO458722:UOO459595 UYK458722:UYK459595 VIG458722:VIG459595 VSC458722:VSC459595 WBY458722:WBY459595 WLU458722:WLU459595 WVQ458722:WVQ459595 O524264:O525137 JE524258:JE525131 TA524258:TA525131 ACW524258:ACW525131 AMS524258:AMS525131 AWO524258:AWO525131 BGK524258:BGK525131 BQG524258:BQG525131 CAC524258:CAC525131 CJY524258:CJY525131 CTU524258:CTU525131 DDQ524258:DDQ525131 DNM524258:DNM525131 DXI524258:DXI525131 EHE524258:EHE525131 ERA524258:ERA525131 FAW524258:FAW525131 FKS524258:FKS525131 FUO524258:FUO525131 GEK524258:GEK525131 GOG524258:GOG525131 GYC524258:GYC525131 HHY524258:HHY525131 HRU524258:HRU525131 IBQ524258:IBQ525131 ILM524258:ILM525131 IVI524258:IVI525131 JFE524258:JFE525131 JPA524258:JPA525131 JYW524258:JYW525131 KIS524258:KIS525131 KSO524258:KSO525131 LCK524258:LCK525131 LMG524258:LMG525131 LWC524258:LWC525131 MFY524258:MFY525131 MPU524258:MPU525131 MZQ524258:MZQ525131 NJM524258:NJM525131 NTI524258:NTI525131 ODE524258:ODE525131 ONA524258:ONA525131 OWW524258:OWW525131 PGS524258:PGS525131 PQO524258:PQO525131 QAK524258:QAK525131 QKG524258:QKG525131 QUC524258:QUC525131 RDY524258:RDY525131 RNU524258:RNU525131 RXQ524258:RXQ525131 SHM524258:SHM525131 SRI524258:SRI525131 TBE524258:TBE525131 TLA524258:TLA525131 TUW524258:TUW525131 UES524258:UES525131 UOO524258:UOO525131 UYK524258:UYK525131 VIG524258:VIG525131 VSC524258:VSC525131 WBY524258:WBY525131 WLU524258:WLU525131 WVQ524258:WVQ525131 O589800:O590673 JE589794:JE590667 TA589794:TA590667 ACW589794:ACW590667 AMS589794:AMS590667 AWO589794:AWO590667 BGK589794:BGK590667 BQG589794:BQG590667 CAC589794:CAC590667 CJY589794:CJY590667 CTU589794:CTU590667 DDQ589794:DDQ590667 DNM589794:DNM590667 DXI589794:DXI590667 EHE589794:EHE590667 ERA589794:ERA590667 FAW589794:FAW590667 FKS589794:FKS590667 FUO589794:FUO590667 GEK589794:GEK590667 GOG589794:GOG590667 GYC589794:GYC590667 HHY589794:HHY590667 HRU589794:HRU590667 IBQ589794:IBQ590667 ILM589794:ILM590667 IVI589794:IVI590667 JFE589794:JFE590667 JPA589794:JPA590667 JYW589794:JYW590667 KIS589794:KIS590667 KSO589794:KSO590667 LCK589794:LCK590667 LMG589794:LMG590667 LWC589794:LWC590667 MFY589794:MFY590667 MPU589794:MPU590667 MZQ589794:MZQ590667 NJM589794:NJM590667 NTI589794:NTI590667 ODE589794:ODE590667 ONA589794:ONA590667 OWW589794:OWW590667 PGS589794:PGS590667 PQO589794:PQO590667 QAK589794:QAK590667 QKG589794:QKG590667 QUC589794:QUC590667 RDY589794:RDY590667 RNU589794:RNU590667 RXQ589794:RXQ590667 SHM589794:SHM590667 SRI589794:SRI590667 TBE589794:TBE590667 TLA589794:TLA590667 TUW589794:TUW590667 UES589794:UES590667 UOO589794:UOO590667 UYK589794:UYK590667 VIG589794:VIG590667 VSC589794:VSC590667 WBY589794:WBY590667 WLU589794:WLU590667 WVQ589794:WVQ590667 O655336:O656209 JE655330:JE656203 TA655330:TA656203 ACW655330:ACW656203 AMS655330:AMS656203 AWO655330:AWO656203 BGK655330:BGK656203 BQG655330:BQG656203 CAC655330:CAC656203 CJY655330:CJY656203 CTU655330:CTU656203 DDQ655330:DDQ656203 DNM655330:DNM656203 DXI655330:DXI656203 EHE655330:EHE656203 ERA655330:ERA656203 FAW655330:FAW656203 FKS655330:FKS656203 FUO655330:FUO656203 GEK655330:GEK656203 GOG655330:GOG656203 GYC655330:GYC656203 HHY655330:HHY656203 HRU655330:HRU656203 IBQ655330:IBQ656203 ILM655330:ILM656203 IVI655330:IVI656203 JFE655330:JFE656203 JPA655330:JPA656203 JYW655330:JYW656203 KIS655330:KIS656203 KSO655330:KSO656203 LCK655330:LCK656203 LMG655330:LMG656203 LWC655330:LWC656203 MFY655330:MFY656203 MPU655330:MPU656203 MZQ655330:MZQ656203 NJM655330:NJM656203 NTI655330:NTI656203 ODE655330:ODE656203 ONA655330:ONA656203 OWW655330:OWW656203 PGS655330:PGS656203 PQO655330:PQO656203 QAK655330:QAK656203 QKG655330:QKG656203 QUC655330:QUC656203 RDY655330:RDY656203 RNU655330:RNU656203 RXQ655330:RXQ656203 SHM655330:SHM656203 SRI655330:SRI656203 TBE655330:TBE656203 TLA655330:TLA656203 TUW655330:TUW656203 UES655330:UES656203 UOO655330:UOO656203 UYK655330:UYK656203 VIG655330:VIG656203 VSC655330:VSC656203 WBY655330:WBY656203 WLU655330:WLU656203 WVQ655330:WVQ656203 O720872:O721745 JE720866:JE721739 TA720866:TA721739 ACW720866:ACW721739 AMS720866:AMS721739 AWO720866:AWO721739 BGK720866:BGK721739 BQG720866:BQG721739 CAC720866:CAC721739 CJY720866:CJY721739 CTU720866:CTU721739 DDQ720866:DDQ721739 DNM720866:DNM721739 DXI720866:DXI721739 EHE720866:EHE721739 ERA720866:ERA721739 FAW720866:FAW721739 FKS720866:FKS721739 FUO720866:FUO721739 GEK720866:GEK721739 GOG720866:GOG721739 GYC720866:GYC721739 HHY720866:HHY721739 HRU720866:HRU721739 IBQ720866:IBQ721739 ILM720866:ILM721739 IVI720866:IVI721739 JFE720866:JFE721739 JPA720866:JPA721739 JYW720866:JYW721739 KIS720866:KIS721739 KSO720866:KSO721739 LCK720866:LCK721739 LMG720866:LMG721739 LWC720866:LWC721739 MFY720866:MFY721739 MPU720866:MPU721739 MZQ720866:MZQ721739 NJM720866:NJM721739 NTI720866:NTI721739 ODE720866:ODE721739 ONA720866:ONA721739 OWW720866:OWW721739 PGS720866:PGS721739 PQO720866:PQO721739 QAK720866:QAK721739 QKG720866:QKG721739 QUC720866:QUC721739 RDY720866:RDY721739 RNU720866:RNU721739 RXQ720866:RXQ721739 SHM720866:SHM721739 SRI720866:SRI721739 TBE720866:TBE721739 TLA720866:TLA721739 TUW720866:TUW721739 UES720866:UES721739 UOO720866:UOO721739 UYK720866:UYK721739 VIG720866:VIG721739 VSC720866:VSC721739 WBY720866:WBY721739 WLU720866:WLU721739 WVQ720866:WVQ721739 O786408:O787281 JE786402:JE787275 TA786402:TA787275 ACW786402:ACW787275 AMS786402:AMS787275 AWO786402:AWO787275 BGK786402:BGK787275 BQG786402:BQG787275 CAC786402:CAC787275 CJY786402:CJY787275 CTU786402:CTU787275 DDQ786402:DDQ787275 DNM786402:DNM787275 DXI786402:DXI787275 EHE786402:EHE787275 ERA786402:ERA787275 FAW786402:FAW787275 FKS786402:FKS787275 FUO786402:FUO787275 GEK786402:GEK787275 GOG786402:GOG787275 GYC786402:GYC787275 HHY786402:HHY787275 HRU786402:HRU787275 IBQ786402:IBQ787275 ILM786402:ILM787275 IVI786402:IVI787275 JFE786402:JFE787275 JPA786402:JPA787275 JYW786402:JYW787275 KIS786402:KIS787275 KSO786402:KSO787275 LCK786402:LCK787275 LMG786402:LMG787275 LWC786402:LWC787275 MFY786402:MFY787275 MPU786402:MPU787275 MZQ786402:MZQ787275 NJM786402:NJM787275 NTI786402:NTI787275 ODE786402:ODE787275 ONA786402:ONA787275 OWW786402:OWW787275 PGS786402:PGS787275 PQO786402:PQO787275 QAK786402:QAK787275 QKG786402:QKG787275 QUC786402:QUC787275 RDY786402:RDY787275 RNU786402:RNU787275 RXQ786402:RXQ787275 SHM786402:SHM787275 SRI786402:SRI787275 TBE786402:TBE787275 TLA786402:TLA787275 TUW786402:TUW787275 UES786402:UES787275 UOO786402:UOO787275 UYK786402:UYK787275 VIG786402:VIG787275 VSC786402:VSC787275 WBY786402:WBY787275 WLU786402:WLU787275 WVQ786402:WVQ787275 O851944:O852817 JE851938:JE852811 TA851938:TA852811 ACW851938:ACW852811 AMS851938:AMS852811 AWO851938:AWO852811 BGK851938:BGK852811 BQG851938:BQG852811 CAC851938:CAC852811 CJY851938:CJY852811 CTU851938:CTU852811 DDQ851938:DDQ852811 DNM851938:DNM852811 DXI851938:DXI852811 EHE851938:EHE852811 ERA851938:ERA852811 FAW851938:FAW852811 FKS851938:FKS852811 FUO851938:FUO852811 GEK851938:GEK852811 GOG851938:GOG852811 GYC851938:GYC852811 HHY851938:HHY852811 HRU851938:HRU852811 IBQ851938:IBQ852811 ILM851938:ILM852811 IVI851938:IVI852811 JFE851938:JFE852811 JPA851938:JPA852811 JYW851938:JYW852811 KIS851938:KIS852811 KSO851938:KSO852811 LCK851938:LCK852811 LMG851938:LMG852811 LWC851938:LWC852811 MFY851938:MFY852811 MPU851938:MPU852811 MZQ851938:MZQ852811 NJM851938:NJM852811 NTI851938:NTI852811 ODE851938:ODE852811 ONA851938:ONA852811 OWW851938:OWW852811 PGS851938:PGS852811 PQO851938:PQO852811 QAK851938:QAK852811 QKG851938:QKG852811 QUC851938:QUC852811 RDY851938:RDY852811 RNU851938:RNU852811 RXQ851938:RXQ852811 SHM851938:SHM852811 SRI851938:SRI852811 TBE851938:TBE852811 TLA851938:TLA852811 TUW851938:TUW852811 UES851938:UES852811 UOO851938:UOO852811 UYK851938:UYK852811 VIG851938:VIG852811 VSC851938:VSC852811 WBY851938:WBY852811 WLU851938:WLU852811 WVQ851938:WVQ852811 O917480:O918353 JE917474:JE918347 TA917474:TA918347 ACW917474:ACW918347 AMS917474:AMS918347 AWO917474:AWO918347 BGK917474:BGK918347 BQG917474:BQG918347 CAC917474:CAC918347 CJY917474:CJY918347 CTU917474:CTU918347 DDQ917474:DDQ918347 DNM917474:DNM918347 DXI917474:DXI918347 EHE917474:EHE918347 ERA917474:ERA918347 FAW917474:FAW918347 FKS917474:FKS918347 FUO917474:FUO918347 GEK917474:GEK918347 GOG917474:GOG918347 GYC917474:GYC918347 HHY917474:HHY918347 HRU917474:HRU918347 IBQ917474:IBQ918347 ILM917474:ILM918347 IVI917474:IVI918347 JFE917474:JFE918347 JPA917474:JPA918347 JYW917474:JYW918347 KIS917474:KIS918347 KSO917474:KSO918347 LCK917474:LCK918347 LMG917474:LMG918347 LWC917474:LWC918347 MFY917474:MFY918347 MPU917474:MPU918347 MZQ917474:MZQ918347 NJM917474:NJM918347 NTI917474:NTI918347 ODE917474:ODE918347 ONA917474:ONA918347 OWW917474:OWW918347 PGS917474:PGS918347 PQO917474:PQO918347 QAK917474:QAK918347 QKG917474:QKG918347 QUC917474:QUC918347 RDY917474:RDY918347 RNU917474:RNU918347 RXQ917474:RXQ918347 SHM917474:SHM918347 SRI917474:SRI918347 TBE917474:TBE918347 TLA917474:TLA918347 TUW917474:TUW918347 UES917474:UES918347 UOO917474:UOO918347 UYK917474:UYK918347 VIG917474:VIG918347 VSC917474:VSC918347 WBY917474:WBY918347 WLU917474:WLU918347 WVQ917474:WVQ918347 O983016:O983889 JE983010:JE983883 TA983010:TA983883 ACW983010:ACW983883 AMS983010:AMS983883 AWO983010:AWO983883 BGK983010:BGK983883 BQG983010:BQG983883 CAC983010:CAC983883 CJY983010:CJY983883 CTU983010:CTU983883 DDQ983010:DDQ983883 DNM983010:DNM983883 DXI983010:DXI983883 EHE983010:EHE983883 ERA983010:ERA983883 FAW983010:FAW983883 FKS983010:FKS983883 FUO983010:FUO983883 GEK983010:GEK983883 GOG983010:GOG983883 GYC983010:GYC983883 HHY983010:HHY983883 HRU983010:HRU983883 IBQ983010:IBQ983883 ILM983010:ILM983883 IVI983010:IVI983883 JFE983010:JFE983883 JPA983010:JPA983883 JYW983010:JYW983883 KIS983010:KIS983883 KSO983010:KSO983883 LCK983010:LCK983883 LMG983010:LMG983883 LWC983010:LWC983883 MFY983010:MFY983883 MPU983010:MPU983883 MZQ983010:MZQ983883 NJM983010:NJM983883 NTI983010:NTI983883 ODE983010:ODE983883 ONA983010:ONA983883 OWW983010:OWW983883 PGS983010:PGS983883 PQO983010:PQO983883 QAK983010:QAK983883 QKG983010:QKG983883 QUC983010:QUC983883 RDY983010:RDY983883 RNU983010:RNU983883 RXQ983010:RXQ983883 SHM983010:SHM983883 SRI983010:SRI983883 TBE983010:TBE983883 TLA983010:TLA983883 TUW983010:TUW983883 UES983010:UES983883 UOO983010:UOO983883 UYK983010:UYK983883 VIG983010:VIG983883 VSC983010:VSC983883 WBY983010:WBY983883 WLU983010:WLU983883 S54:S848 O54:O849 O8:O9 S8:S9 R23:R24 R10:R11 TI14 ADE14 ANA14 AWW14 BGS14 BQO14 CAK14 CKG14 CUC14 DDY14 DNU14 DXQ14 EHM14 ERI14 FBE14 FLA14 FUW14 GES14 GOO14 GYK14 HIG14 HSC14 IBY14 ILU14 IVQ14 JFM14 JPI14 JZE14 KJA14 KSW14 LCS14 LMO14 LWK14 MGG14 MQC14 MZY14 NJU14 NTQ14 ODM14 ONI14 OXE14 PHA14 PQW14 QAS14 QKO14 QUK14 REG14 ROC14 RXY14 SHU14 SRQ14 TBM14 TLI14 TVE14 UFA14 UOW14 UYS14 VIO14 VSK14 WCG14 WMC14 WVY14 JM14 U15:U18 N10:N11 ANE14:ANE19 CAM41 AWS8:AWS13 BGO8:BGO13 BQK8:BQK13 CAG8:CAG13 CKC8:CKC13 CTY8:CTY13 DDU8:DDU13 DNQ8:DNQ13 DXM8:DXM13 EHI8:EHI13 ERE8:ERE13 FBA8:FBA13 FKW8:FKW13 FUS8:FUS13 GEO8:GEO13 GOK8:GOK13 GYG8:GYG13 HIC8:HIC13 HRY8:HRY13 IBU8:IBU13 ILQ8:ILQ13 IVM8:IVM13 JFI8:JFI13 JPE8:JPE13 JZA8:JZA13 KIW8:KIW13 KSS8:KSS13 LCO8:LCO13 LMK8:LMK13 LWG8:LWG13 MGC8:MGC13 MPY8:MPY13 MZU8:MZU13 NJQ8:NJQ13 NTM8:NTM13 ODI8:ODI13 ONE8:ONE13 OXA8:OXA13 PGW8:PGW13 PQS8:PQS13 QAO8:QAO13 QKK8:QKK13 QUG8:QUG13 REC8:REC13 RNY8:RNY13 RXU8:RXU13 SHQ8:SHQ13 SRM8:SRM13 TBI8:TBI13 TLE8:TLE13 TVA8:TVA13 UEW8:UEW13 UOS8:UOS13 UYO8:UYO13 VIK8:VIK13 VSG8:VSG13 WCC8:WCC13 WLY8:WLY13 WVU8:WVU13 TA8:TA13 JI8:JI13 JE8:JE13 WVQ8:WVQ13 WLU8:WLU13 WBY8:WBY13 VSC8:VSC13 VIG8:VIG13 UYK8:UYK13 UOO8:UOO13 UES8:UES13 TUW8:TUW13 TLA8:TLA13 TBE8:TBE13 SRI8:SRI13 SHM8:SHM13 RXQ8:RXQ13 RNU8:RNU13 RDY8:RDY13 QUC8:QUC13 QKG8:QKG13 QAK8:QAK13 PQO8:PQO13 PGS8:PGS13 OWW8:OWW13 ONA8:ONA13 ODE8:ODE13 NTI8:NTI13 NJM8:NJM13 MZQ8:MZQ13 MPU8:MPU13 MFY8:MFY13 LWC8:LWC13 LMG8:LMG13 LCK8:LCK13 KSO8:KSO13 KIS8:KIS13 JYW8:JYW13 JPA8:JPA13 JFE8:JFE13 IVI8:IVI13 ILM8:ILM13 IBQ8:IBQ13 HRU8:HRU13 HHY8:HHY13 GYC8:GYC13 GOG8:GOG13 GEK8:GEK13 FUO8:FUO13 FKS8:FKS13 FAW8:FAW13 ERA8:ERA13 EHE8:EHE13 DXI8:DXI13 DNM8:DNM13 DDQ8:DDQ13 CTU8:CTU13 CJY8:CJY13 CAC8:CAC13 BQG8:BQG13 BGK8:BGK13 AWO8:AWO13 AMS8:AMS13 ACW8:ACW13 TE8:TE13 ADA8:ADA13 AMW8:AMW13 S32:S37 JW33:JW37 CUE32 DEA32 DNW32 DXS32 EHO32 ERK32 FBG32 FLC32 FUY32 GEU32 GOQ32 GYM32 HII32 HSE32 ICA32 ILW32 IVS32 JFO32 JPK32 JZG32 KJC32 KSY32 LCU32 LMQ32 LWM32 MGI32 MQE32 NAA32 NJW32 NTS32 ODO32 ONK32 OXG32 PHC32 PQY32 QAU32 QKQ32 QUM32 REI32 ROE32 RYA32 SHW32 SRS32 TBO32 TLK32 TVG32 UFC32 UOY32 UYU32 VIQ32 VSM32 WCI32 WME32 WWA32 JK32 TG32 ADC32 AMY32 AWU32 BGQ32 BQM32 CAI32 CKE32 CUA32 DDW32 DNS32 DXO32 EHK32 ERG32 FBC32 FKY32 FUU32 GEQ32 GOM32 GYI32 HIE32 HSA32 IBW32 ILS32 IVO32 JFK32 JPG32 JZC32 KIY32 KSU32 LCQ32 LMM32 LWI32 MGE32 MQA32 MZW32 NJS32 NTO32 ODK32 ONG32 OXC32 PGY32 PQU32 QAQ32 QKM32 QUI32 REE32 ROA32 RXW32 SHS32 SRO32 TBK32 TLG32 TVC32 UEY32 UOU32 UYQ32 VIM32 VSI32 WCE32 WMA32 WVW32 JO32 TK32 ADG32 ANC32 AWY32 BGU32 BQQ32 CAM32 CKI32 WWE33:WWE37 WMI33:WMI37 WCM33:WCM37 VSQ33:VSQ37 VIU33:VIU37 UYY33:UYY37 UPC33:UPC37 UFG33:UFG37 TVK33:TVK37 TLO33:TLO37 TBS33:TBS37 SRW33:SRW37 SIA33:SIA37 RYE33:RYE37 ROI33:ROI37 REM33:REM37 QUQ33:QUQ37 QKU33:QKU37 QAY33:QAY37 PRC33:PRC37 PHG33:PHG37 OXK33:OXK37 ONO33:ONO37 ODS33:ODS37 NTW33:NTW37 NKA33:NKA37 NAE33:NAE37 MQI33:MQI37 MGM33:MGM37 LWQ33:LWQ37 LMU33:LMU37 LCY33:LCY37 KTC33:KTC37 KJG33:KJG37 JZK33:JZK37 JPO33:JPO37 JFS33:JFS37 IVW33:IVW37 IMA33:IMA37 ICE33:ICE37 HSI33:HSI37 HIM33:HIM37 GYQ33:GYQ37 GOU33:GOU37 GEY33:GEY37 FVC33:FVC37 FLG33:FLG37 FBK33:FBK37 ERO33:ERO37 EHS33:EHS37 DXW33:DXW37 DOA33:DOA37 DEE33:DEE37 CUI33:CUI37 CKM33:CKM37 CAQ33:CAQ37 BQU33:BQU37 BGY33:BGY37 AXC33:AXC37 ANG33:ANG37 ADK33:ADK37 TO33:TO37 JS33:JS37 WWI33:WWI37 WMM33:WMM37 WCQ33:WCQ37 VSU33:VSU37 VIY33:VIY37 UZC33:UZC37 UPG33:UPG37 UFK33:UFK37 TVO33:TVO37 TLS33:TLS37 TBW33:TBW37 SSA33:SSA37 SIE33:SIE37 RYI33:RYI37 ROM33:ROM37 REQ33:REQ37 QUU33:QUU37 QKY33:QKY37 QBC33:QBC37 PRG33:PRG37 PHK33:PHK37 OXO33:OXO37 ONS33:ONS37 ODW33:ODW37 NUA33:NUA37 NKE33:NKE37 NAI33:NAI37 MQM33:MQM37 MGQ33:MGQ37 LWU33:LWU37 LMY33:LMY37 LDC33:LDC37 KTG33:KTG37 KJK33:KJK37 JZO33:JZO37 JPS33:JPS37 JFW33:JFW37 IWA33:IWA37 IME33:IME37 ICI33:ICI37 HSM33:HSM37 HIQ33:HIQ37 GYU33:GYU37 GOY33:GOY37 GFC33:GFC37 FVG33:FVG37 FLK33:FLK37 FBO33:FBO37 ERS33:ERS37 EHW33:EHW37 DYA33:DYA37 DOE33:DOE37 DEI33:DEI37 CUM33:CUM37 CKQ33:CKQ37 CAU33:CAU37 BQY33:BQY37 BHC33:BHC37 AXG33:AXG37 ANK33:ANK37 ADO33:ADO37 TS33:TS37 S12:S18 TS42:TS46 ADO42:ADO46 ANK42:ANK46 AXG42:AXG46 BHC42:BHC46 BQY42:BQY46 CAU42:CAU46 CKQ42:CKQ46 CUM42:CUM46 DEI42:DEI46 DOE42:DOE46 DYA42:DYA46 EHW42:EHW46 ERS42:ERS46 FBO42:FBO46 FLK42:FLK46 FVG42:FVG46 GFC42:GFC46 GOY42:GOY46 GYU42:GYU46 HIQ42:HIQ46 HSM42:HSM46 ICI42:ICI46 IME42:IME46 IWA42:IWA46 JFW42:JFW46 JPS42:JPS46 JZO42:JZO46 KJK42:KJK46 KTG42:KTG46 LDC42:LDC46 LMY42:LMY46 LWU42:LWU46 MGQ42:MGQ46 MQM42:MQM46 NAI42:NAI46 NKE42:NKE46 NUA42:NUA46 ODW42:ODW46 ONS42:ONS46 OXO42:OXO46 PHK42:PHK46 PRG42:PRG46 QBC42:QBC46 QKY42:QKY46 QUU42:QUU46 REQ42:REQ46 ROM42:ROM46 RYI42:RYI46 SIE42:SIE46 SSA42:SSA46 TBW42:TBW46 TLS42:TLS46 TVO42:TVO46 UFK42:UFK46 UPG42:UPG46 UZC42:UZC46 VIY42:VIY46 VSU42:VSU46 WCQ42:WCQ46 WMM42:WMM46 WWI42:WWI46 JS42:JS46 TO42:TO46 ADK42:ADK46 ANG42:ANG46 AXC42:AXC46 BGY42:BGY46 BQU42:BQU46 CAQ42:CAQ46 CKM42:CKM46 CUI42:CUI46 DEE42:DEE46 DOA42:DOA46 DXW42:DXW46 EHS42:EHS46 ERO42:ERO46 FBK42:FBK46 FLG42:FLG46 FVC42:FVC46 GEY42:GEY46 GOU42:GOU46 GYQ42:GYQ46 HIM42:HIM46 HSI42:HSI46 ICE42:ICE46 IMA42:IMA46 IVW42:IVW46 JFS42:JFS46 JPO42:JPO46 JZK42:JZK46 KJG42:KJG46 KTC42:KTC46 LCY42:LCY46 LMU42:LMU46 LWQ42:LWQ46 MGM42:MGM46 MQI42:MQI46 NAE42:NAE46 NKA42:NKA46 NTW42:NTW46 ODS42:ODS46 ONO42:ONO46 OXK42:OXK46 PHG42:PHG46 PRC42:PRC46 QAY42:QAY46 QKU42:QKU46 QUQ42:QUQ46 REM42:REM46 ROI42:ROI46 RYE42:RYE46 SIA42:SIA46 SRW42:SRW46 TBS42:TBS46 TLO42:TLO46 TVK42:TVK46 UFG42:UFG46 UPC42:UPC46 UYY42:UYY46 VIU42:VIU46 VSQ42:VSQ46 WCM42:WCM46 WMI42:WMI46 WWE42:WWE46 JW42:JW46 CKI41 CUE41 DEA41 DNW41 DXS41 EHO41 ERK41 FBG41 FLC41 FUY41 GEU41 GOQ41 GYM41 HII41 HSE41 ICA41 ILW41 IVS41 JFO41 JPK41 JZG41 KJC41 KSY41 LCU41 LMQ41 LWM41 MGI41 MQE41 NAA41 NJW41 NTS41 ODO41 ONK41 OXG41 PHC41 PQY41 QAU41 QKQ41 QUM41 REI41 ROE41 RYA41 SHW41 SRS41 TBO41 TLK41 TVG41 UFC41 UOY41 UYU41 VIQ41 VSM41 WCI41 WME41 WWA41 JK41 TG41 ADC41 AMY41 AWU41 BGQ41 BQM41 CAI41 CKE41 CUA41 DDW41 DNS41 DXO41 EHK41 ERG41 FBC41 FKY41 FUU41 GEQ41 GOM41 GYI41 HIE41 HSA41 IBW41 ILS41 IVO41 JFK41 JPG41 JZC41 KIY41 KSU41 LCQ41 LMM41 LWI41 MGE41 MQA41 MZW41 NJS41 NTO41 ODK41 ONG41 OXC41 PGY41 PQU41 QAQ41 QKM41 QUI41 REE41 ROA41 RXW41 SHS41 SRO41 TBK41 TLG41 TVC41 UEY41 UOU41 UYQ41 VIM41 VSI41 WCE41 WMA41 WVW41 JO41 TK41 ADG41 ANC41 AWY41 BGU41 BQQ41 AXA14:AXA19 BGW14:BGW19 BQS14:BQS19 CAO14:CAO19 CKK14:CKK19 CUG14:CUG19 DEC14:DEC19 DNY14:DNY19 DXU14:DXU19 EHQ14:EHQ19 ERM14:ERM19 FBI14:FBI19 FLE14:FLE19 FVA14:FVA19 GEW14:GEW19 GOS14:GOS19 GYO14:GYO19 HIK14:HIK19 HSG14:HSG19 ICC14:ICC19 ILY14:ILY19 IVU14:IVU19 JFQ14:JFQ19 JPM14:JPM19 JZI14:JZI19 KJE14:KJE19 KTA14:KTA19 LCW14:LCW19 LMS14:LMS19 LWO14:LWO19 MGK14:MGK19 MQG14:MQG19 NAC14:NAC19 NJY14:NJY19 NTU14:NTU19 ODQ14:ODQ19 ONM14:ONM19 OXI14:OXI19 PHE14:PHE19 PRA14:PRA19 QAW14:QAW19 QKS14:QKS19 QUO14:QUO19 REK14:REK19 ROG14:ROG19 RYC14:RYC19 SHY14:SHY19 SRU14:SRU19 TBQ14:TBQ19 TLM14:TLM19 TVI14:TVI19 UFE14:UFE19 UPA14:UPA19 UYW14:UYW19 VIS14:VIS19 VSO14:VSO19 WCK14:WCK19 WMG14:WMG19 WWC14:WWC19 JQ14:JQ19 JM19 WVW15:WVW18 JI50:JI842 TI19 ADE19 ANA19 AWW19 BGS19 BQO19 CAK19 CKG19 CUC19 DDY19 DNU19 DXQ19 EHM19 ERI19 FBE19 FLA19 FUW19 GES19 GOO19 GYK19 HIG19 HSC19 IBY19 ILU19 IVQ19 JFM19 JPI19 JZE19 KJA19 KSW19 LCS19 LMO19 LWK19 MGG19 MQC19 MZY19 NJU19 NTQ19 ODM19 ONI19 OXE19 PHA19 PQW19 QAS19 QKO19 QUK19 REG19 ROC19 RXY19 SHU19 SRQ19 TBM19 TLI19 TVE19 UFA19 UOW19 UYS19 VIO19 VSK19 WCG19 WMC19 WVY19 TM14:TM19 S41:S47 N23:N24 S25:S29 JO25:JO29 TK25:TK29 ADG25:ADG29 ANC25:ANC29 AWY25:AWY29 BGU25:BGU29 BQQ25:BQQ29 CAM25:CAM29 CKI25:CKI29 CUE25:CUE29 DEA25:DEA29 DNW25:DNW29 DXS25:DXS29 EHO25:EHO29 ERK25:ERK29 FBG25:FBG29 FLC25:FLC29 FUY25:FUY29 GEU25:GEU29 GOQ25:GOQ29 GYM25:GYM29 HII25:HII29 HSE25:HSE29 ICA25:ICA29 ILW25:ILW29 IVS25:IVS29 JFO25:JFO29 JPK25:JPK29 JZG25:JZG29 KJC25:KJC29 KSY25:KSY29 LCU25:LCU29 LMQ25:LMQ29 LWM25:LWM29 MGI25:MGI29 MQE25:MQE29 NAA25:NAA29 NJW25:NJW29 NTS25:NTS29 ODO25:ODO29 ONK25:ONK29 OXG25:OXG29 PHC25:PHC29 PQY25:PQY29 QAU25:QAU29 QKQ25:QKQ29 QUM25:QUM29 REI25:REI29 ROE25:ROE29 RYA25:RYA29 SHW25:SHW29 SRS25:SRS29 TBO25:TBO29 TLK25:TLK29 TVG25:TVG29 UFC25:UFC29 UOY25:UOY29 UYU25:UYU29 VIQ25:VIQ29 VSM25:VSM29 WCI25:WCI29 WME25:WME29 WWA25:WWA29 U25:U28 JQ25:JQ28 TM25:TM28 ADI25:ADI28 ANE25:ANE28 AXA25:AXA28 BGW25:BGW28 BQS25:BQS28 CAO25:CAO28 CKK25:CKK28 CUG25:CUG28 DEC25:DEC28 DNY25:DNY28 DXU25:DXU28 EHQ25:EHQ28 ERM25:ERM28 FBI25:FBI28 FLE25:FLE28 FVA25:FVA28 GEW25:GEW28 GOS25:GOS28 GYO25:GYO28 HIK25:HIK28 HSG25:HSG28 ICC25:ICC28 ILY25:ILY28 IVU25:IVU28 JFQ25:JFQ28 JPM25:JPM28 JZI25:JZI28 KJE25:KJE28 KTA25:KTA28 LCW25:LCW28 LMS25:LMS28 LWO25:LWO28 MGK25:MGK28 MQG25:MQG28 NAC25:NAC28 NJY25:NJY28 NTU25:NTU28 ODQ25:ODQ28 ONM25:ONM28 OXI25:OXI28 PHE25:PHE28 PRA25:PRA28 QAW25:QAW28 QKS25:QKS28 QUO25:QUO28 REK25:REK28 ROG25:ROG28 RYC25:RYC28 SHY25:SHY28 SRU25:SRU28 TBQ25:TBQ28 TLM25:TLM28 TVI25:TVI28 UFE25:UFE28 UPA25:UPA28 UYW25:UYW28 VIS25:VIS28 VSO25:VSO28 WCK25:WCK28 WMG25:WMG28 WWC25:WWC28 O25:O29 JK25:JK29 TG25:TG29 ADC25:ADC29 AMY25:AMY29 AWU25:AWU29 BGQ25:BGQ29 BQM25:BQM29 CAI25:CAI29 CKE25:CKE29 CUA25:CUA29 DDW25:DDW29 DNS25:DNS29 DXO25:DXO29 EHK25:EHK29 ERG25:ERG29 FBC25:FBC29 FKY25:FKY29 FUU25:FUU29 GEQ25:GEQ29 GOM25:GOM29 GYI25:GYI29 HIE25:HIE29 HSA25:HSA29 IBW25:IBW29 ILS25:ILS29 IVO25:IVO29 JFK25:JFK29 JPG25:JPG29 JZC25:JZC29 KIY25:KIY29 KSU25:KSU29 LCQ25:LCQ29 LMM25:LMM29 LWI25:LWI29 MGE25:MGE29 MQA25:MQA29 MZW25:MZW29 NJS25:NJS29 NTO25:NTO29 ODK25:ODK29 ONG25:ONG29 OXC25:OXC29 PGY25:PGY29 PQU25:PQU29 QAQ25:QAQ29 QKM25:QKM29 QUI25:QUI29 REE25:REE29 ROA25:ROA29 RXW25:RXW29 SHS25:SHS29 SRO25:SRO29 TBK25:TBK29 TLG25:TLG29 TVC25:TVC29 UEY25:UEY29 UOU25:UOU29 UYQ25:UYQ29 VIM25:VIM29 VSI25:VSI29 WCE25:WCE29 WMA25:WMA29 WVW25:WVW29 O41:O47 WMA15:WMA18 WCE15:WCE18 VSI15:VSI18 VIM15:VIM18 UYQ15:UYQ18 UOU15:UOU18 UEY15:UEY18 TVC15:TVC18 TLG15:TLG18 TBK15:TBK18 SRO15:SRO18 SHS15:SHS18 RXW15:RXW18 ROA15:ROA18 REE15:REE18 QUI15:QUI18 QKM15:QKM18 QAQ15:QAQ18 PQU15:PQU18 PGY15:PGY18 OXC15:OXC18 ONG15:ONG18 ODK15:ODK18 NTO15:NTO18 NJS15:NJS18 MZW15:MZW18 MQA15:MQA18 MGE15:MGE18 LWI15:LWI18 LMM15:LMM18 LCQ15:LCQ18 KSU15:KSU18 KIY15:KIY18 JZC15:JZC18 JPG15:JPG18 JFK15:JFK18 IVO15:IVO18 ILS15:ILS18 IBW15:IBW18 HSA15:HSA18 HIE15:HIE18 GYI15:GYI18 GOM15:GOM18 GEQ15:GEQ18 FUU15:FUU18 FKY15:FKY18 FBC15:FBC18 ERG15:ERG18 EHK15:EHK18 DXO15:DXO18 DNS15:DNS18 DDW15:DDW18 CUA15:CUA18 CKE15:CKE18 CAI15:CAI18 BQM15:BQM18 BGQ15:BGQ18 AWU15:AWU18 AMY15:AMY18 ADC15:ADC18 TG15:TG18 JK15:JK18 WWA15:WWA18 WME15:WME18 WCI15:WCI18 VSM15:VSM18 VIQ15:VIQ18 UYU15:UYU18 UOY15:UOY18 UFC15:UFC18 TVG15:TVG18 TLK15:TLK18 TBO15:TBO18 SRS15:SRS18 SHW15:SHW18 RYA15:RYA18 ROE15:ROE18 REI15:REI18 QUM15:QUM18 QKQ15:QKQ18 QAU15:QAU18 PQY15:PQY18 PHC15:PHC18 OXG15:OXG18 ONK15:ONK18 ODO15:ODO18 NTS15:NTS18 NJW15:NJW18 NAA15:NAA18 MQE15:MQE18 MGI15:MGI18 LWM15:LWM18 LMQ15:LMQ18 LCU15:LCU18 KSY15:KSY18 KJC15:KJC18 JZG15:JZG18 JPK15:JPK18 JFO15:JFO18 IVS15:IVS18 ILW15:ILW18 ICA15:ICA18 HSE15:HSE18 HII15:HII18 GYM15:GYM18 GOQ15:GOQ18 GEU15:GEU18 FUY15:FUY18 FLC15:FLC18 FBG15:FBG18 ERK15:ERK18 EHO15:EHO18 DXS15:DXS18 DNW15:DNW18 DEA15:DEA18 CUE15:CUE18 CKI15:CKI18 CAM15:CAM18 BQQ15:BQQ18 BGU15:BGU18 AWY15:AWY18 ANC15:ANC18 ADG15:ADG18 TK15:TK18 JO15:JO18 ADI14:ADI19 O12:O18 O32:O37 O38:P38 TE50:TE842 ADA50:ADA842 AMW50:AMW842 AWS50:AWS842 BGO50:BGO842 BQK50:BQK842 CAG50:CAG842 CKC50:CKC842 CTY50:CTY842 DDU50:DDU842 DNQ50:DNQ842 DXM50:DXM842 EHI50:EHI842 ERE50:ERE842 FBA50:FBA842 FKW50:FKW842 FUS50:FUS842 GEO50:GEO842 GOK50:GOK842 GYG50:GYG842 HIC50:HIC842 HRY50:HRY842 IBU50:IBU842 ILQ50:ILQ842 IVM50:IVM842 JFI50:JFI842 JPE50:JPE842 JZA50:JZA842 KIW50:KIW842 KSS50:KSS842 LCO50:LCO842 LMK50:LMK842 LWG50:LWG842 MGC50:MGC842 MPY50:MPY842 MZU50:MZU842 NJQ50:NJQ842 NTM50:NTM842 ODI50:ODI842 ONE50:ONE842 OXA50:OXA842 PGW50:PGW842 PQS50:PQS842 QAO50:QAO842 QKK50:QKK842 QUG50:QUG842 REC50:REC842 RNY50:RNY842 RXU50:RXU842 SHQ50:SHQ842 SRM50:SRM842 TBI50:TBI842 TLE50:TLE842 TVA50:TVA842 UEW50:UEW842 UOS50:UOS842 UYO50:UYO842 VIK50:VIK842 VSG50:VSG842 WCC50:WCC842 WLY50:WLY842 WVU50:WVU842 JE50:JE843 WVQ50:WVQ843 WLU50:WLU843 WBY50:WBY843 VSC50:VSC843 VIG50:VIG843 UYK50:UYK843 UOO50:UOO843 UES50:UES843 TUW50:TUW843 TLA50:TLA843 TBE50:TBE843 SRI50:SRI843 SHM50:SHM843 RXQ50:RXQ843 RNU50:RNU843 RDY50:RDY843 QUC50:QUC843 QKG50:QKG843 QAK50:QAK843 PQO50:PQO843 PGS50:PGS843 OWW50:OWW843 ONA50:ONA843 ODE50:ODE843 NTI50:NTI843 NJM50:NJM843 MZQ50:MZQ843 MPU50:MPU843 MFY50:MFY843 LWC50:LWC843 LMG50:LMG843 LCK50:LCK843 KSO50:KSO843 KIS50:KIS843 JYW50:JYW843 JPA50:JPA843 JFE50:JFE843 IVI50:IVI843 ILM50:ILM843 IBQ50:IBQ843 HRU50:HRU843 HHY50:HHY843 GYC50:GYC843 GOG50:GOG843 GEK50:GEK843 FUO50:FUO843 FKS50:FKS843 FAW50:FAW843 ERA50:ERA843 EHE50:EHE843 DXI50:DXI843 DNM50:DNM843 DDQ50:DDQ843 CTU50:CTU843 CJY50:CJY843 CAC50:CAC843 BQG50:BQG843 BGK50:BGK843 AWO50:AWO843 AMS50:AMS843 ACW50:ACW843 TA50:TA843 O19:P20 N21:O22">
      <formula1>9</formula1>
    </dataValidation>
    <dataValidation type="textLength" operator="equal" allowBlank="1" showInputMessage="1" showErrorMessage="1" error="БИН должен содержать 12 символов" sqref="WXG983010:WXG983882 BE65512:BE66384 KU65506:KU66378 UQ65506:UQ66378 AEM65506:AEM66378 AOI65506:AOI66378 AYE65506:AYE66378 BIA65506:BIA66378 BRW65506:BRW66378 CBS65506:CBS66378 CLO65506:CLO66378 CVK65506:CVK66378 DFG65506:DFG66378 DPC65506:DPC66378 DYY65506:DYY66378 EIU65506:EIU66378 ESQ65506:ESQ66378 FCM65506:FCM66378 FMI65506:FMI66378 FWE65506:FWE66378 GGA65506:GGA66378 GPW65506:GPW66378 GZS65506:GZS66378 HJO65506:HJO66378 HTK65506:HTK66378 IDG65506:IDG66378 INC65506:INC66378 IWY65506:IWY66378 JGU65506:JGU66378 JQQ65506:JQQ66378 KAM65506:KAM66378 KKI65506:KKI66378 KUE65506:KUE66378 LEA65506:LEA66378 LNW65506:LNW66378 LXS65506:LXS66378 MHO65506:MHO66378 MRK65506:MRK66378 NBG65506:NBG66378 NLC65506:NLC66378 NUY65506:NUY66378 OEU65506:OEU66378 OOQ65506:OOQ66378 OYM65506:OYM66378 PII65506:PII66378 PSE65506:PSE66378 QCA65506:QCA66378 QLW65506:QLW66378 QVS65506:QVS66378 RFO65506:RFO66378 RPK65506:RPK66378 RZG65506:RZG66378 SJC65506:SJC66378 SSY65506:SSY66378 TCU65506:TCU66378 TMQ65506:TMQ66378 TWM65506:TWM66378 UGI65506:UGI66378 UQE65506:UQE66378 VAA65506:VAA66378 VJW65506:VJW66378 VTS65506:VTS66378 WDO65506:WDO66378 WNK65506:WNK66378 WXG65506:WXG66378 BE131048:BE131920 KU131042:KU131914 UQ131042:UQ131914 AEM131042:AEM131914 AOI131042:AOI131914 AYE131042:AYE131914 BIA131042:BIA131914 BRW131042:BRW131914 CBS131042:CBS131914 CLO131042:CLO131914 CVK131042:CVK131914 DFG131042:DFG131914 DPC131042:DPC131914 DYY131042:DYY131914 EIU131042:EIU131914 ESQ131042:ESQ131914 FCM131042:FCM131914 FMI131042:FMI131914 FWE131042:FWE131914 GGA131042:GGA131914 GPW131042:GPW131914 GZS131042:GZS131914 HJO131042:HJO131914 HTK131042:HTK131914 IDG131042:IDG131914 INC131042:INC131914 IWY131042:IWY131914 JGU131042:JGU131914 JQQ131042:JQQ131914 KAM131042:KAM131914 KKI131042:KKI131914 KUE131042:KUE131914 LEA131042:LEA131914 LNW131042:LNW131914 LXS131042:LXS131914 MHO131042:MHO131914 MRK131042:MRK131914 NBG131042:NBG131914 NLC131042:NLC131914 NUY131042:NUY131914 OEU131042:OEU131914 OOQ131042:OOQ131914 OYM131042:OYM131914 PII131042:PII131914 PSE131042:PSE131914 QCA131042:QCA131914 QLW131042:QLW131914 QVS131042:QVS131914 RFO131042:RFO131914 RPK131042:RPK131914 RZG131042:RZG131914 SJC131042:SJC131914 SSY131042:SSY131914 TCU131042:TCU131914 TMQ131042:TMQ131914 TWM131042:TWM131914 UGI131042:UGI131914 UQE131042:UQE131914 VAA131042:VAA131914 VJW131042:VJW131914 VTS131042:VTS131914 WDO131042:WDO131914 WNK131042:WNK131914 WXG131042:WXG131914 BE196584:BE197456 KU196578:KU197450 UQ196578:UQ197450 AEM196578:AEM197450 AOI196578:AOI197450 AYE196578:AYE197450 BIA196578:BIA197450 BRW196578:BRW197450 CBS196578:CBS197450 CLO196578:CLO197450 CVK196578:CVK197450 DFG196578:DFG197450 DPC196578:DPC197450 DYY196578:DYY197450 EIU196578:EIU197450 ESQ196578:ESQ197450 FCM196578:FCM197450 FMI196578:FMI197450 FWE196578:FWE197450 GGA196578:GGA197450 GPW196578:GPW197450 GZS196578:GZS197450 HJO196578:HJO197450 HTK196578:HTK197450 IDG196578:IDG197450 INC196578:INC197450 IWY196578:IWY197450 JGU196578:JGU197450 JQQ196578:JQQ197450 KAM196578:KAM197450 KKI196578:KKI197450 KUE196578:KUE197450 LEA196578:LEA197450 LNW196578:LNW197450 LXS196578:LXS197450 MHO196578:MHO197450 MRK196578:MRK197450 NBG196578:NBG197450 NLC196578:NLC197450 NUY196578:NUY197450 OEU196578:OEU197450 OOQ196578:OOQ197450 OYM196578:OYM197450 PII196578:PII197450 PSE196578:PSE197450 QCA196578:QCA197450 QLW196578:QLW197450 QVS196578:QVS197450 RFO196578:RFO197450 RPK196578:RPK197450 RZG196578:RZG197450 SJC196578:SJC197450 SSY196578:SSY197450 TCU196578:TCU197450 TMQ196578:TMQ197450 TWM196578:TWM197450 UGI196578:UGI197450 UQE196578:UQE197450 VAA196578:VAA197450 VJW196578:VJW197450 VTS196578:VTS197450 WDO196578:WDO197450 WNK196578:WNK197450 WXG196578:WXG197450 BE262120:BE262992 KU262114:KU262986 UQ262114:UQ262986 AEM262114:AEM262986 AOI262114:AOI262986 AYE262114:AYE262986 BIA262114:BIA262986 BRW262114:BRW262986 CBS262114:CBS262986 CLO262114:CLO262986 CVK262114:CVK262986 DFG262114:DFG262986 DPC262114:DPC262986 DYY262114:DYY262986 EIU262114:EIU262986 ESQ262114:ESQ262986 FCM262114:FCM262986 FMI262114:FMI262986 FWE262114:FWE262986 GGA262114:GGA262986 GPW262114:GPW262986 GZS262114:GZS262986 HJO262114:HJO262986 HTK262114:HTK262986 IDG262114:IDG262986 INC262114:INC262986 IWY262114:IWY262986 JGU262114:JGU262986 JQQ262114:JQQ262986 KAM262114:KAM262986 KKI262114:KKI262986 KUE262114:KUE262986 LEA262114:LEA262986 LNW262114:LNW262986 LXS262114:LXS262986 MHO262114:MHO262986 MRK262114:MRK262986 NBG262114:NBG262986 NLC262114:NLC262986 NUY262114:NUY262986 OEU262114:OEU262986 OOQ262114:OOQ262986 OYM262114:OYM262986 PII262114:PII262986 PSE262114:PSE262986 QCA262114:QCA262986 QLW262114:QLW262986 QVS262114:QVS262986 RFO262114:RFO262986 RPK262114:RPK262986 RZG262114:RZG262986 SJC262114:SJC262986 SSY262114:SSY262986 TCU262114:TCU262986 TMQ262114:TMQ262986 TWM262114:TWM262986 UGI262114:UGI262986 UQE262114:UQE262986 VAA262114:VAA262986 VJW262114:VJW262986 VTS262114:VTS262986 WDO262114:WDO262986 WNK262114:WNK262986 WXG262114:WXG262986 BE327656:BE328528 KU327650:KU328522 UQ327650:UQ328522 AEM327650:AEM328522 AOI327650:AOI328522 AYE327650:AYE328522 BIA327650:BIA328522 BRW327650:BRW328522 CBS327650:CBS328522 CLO327650:CLO328522 CVK327650:CVK328522 DFG327650:DFG328522 DPC327650:DPC328522 DYY327650:DYY328522 EIU327650:EIU328522 ESQ327650:ESQ328522 FCM327650:FCM328522 FMI327650:FMI328522 FWE327650:FWE328522 GGA327650:GGA328522 GPW327650:GPW328522 GZS327650:GZS328522 HJO327650:HJO328522 HTK327650:HTK328522 IDG327650:IDG328522 INC327650:INC328522 IWY327650:IWY328522 JGU327650:JGU328522 JQQ327650:JQQ328522 KAM327650:KAM328522 KKI327650:KKI328522 KUE327650:KUE328522 LEA327650:LEA328522 LNW327650:LNW328522 LXS327650:LXS328522 MHO327650:MHO328522 MRK327650:MRK328522 NBG327650:NBG328522 NLC327650:NLC328522 NUY327650:NUY328522 OEU327650:OEU328522 OOQ327650:OOQ328522 OYM327650:OYM328522 PII327650:PII328522 PSE327650:PSE328522 QCA327650:QCA328522 QLW327650:QLW328522 QVS327650:QVS328522 RFO327650:RFO328522 RPK327650:RPK328522 RZG327650:RZG328522 SJC327650:SJC328522 SSY327650:SSY328522 TCU327650:TCU328522 TMQ327650:TMQ328522 TWM327650:TWM328522 UGI327650:UGI328522 UQE327650:UQE328522 VAA327650:VAA328522 VJW327650:VJW328522 VTS327650:VTS328522 WDO327650:WDO328522 WNK327650:WNK328522 WXG327650:WXG328522 BE393192:BE394064 KU393186:KU394058 UQ393186:UQ394058 AEM393186:AEM394058 AOI393186:AOI394058 AYE393186:AYE394058 BIA393186:BIA394058 BRW393186:BRW394058 CBS393186:CBS394058 CLO393186:CLO394058 CVK393186:CVK394058 DFG393186:DFG394058 DPC393186:DPC394058 DYY393186:DYY394058 EIU393186:EIU394058 ESQ393186:ESQ394058 FCM393186:FCM394058 FMI393186:FMI394058 FWE393186:FWE394058 GGA393186:GGA394058 GPW393186:GPW394058 GZS393186:GZS394058 HJO393186:HJO394058 HTK393186:HTK394058 IDG393186:IDG394058 INC393186:INC394058 IWY393186:IWY394058 JGU393186:JGU394058 JQQ393186:JQQ394058 KAM393186:KAM394058 KKI393186:KKI394058 KUE393186:KUE394058 LEA393186:LEA394058 LNW393186:LNW394058 LXS393186:LXS394058 MHO393186:MHO394058 MRK393186:MRK394058 NBG393186:NBG394058 NLC393186:NLC394058 NUY393186:NUY394058 OEU393186:OEU394058 OOQ393186:OOQ394058 OYM393186:OYM394058 PII393186:PII394058 PSE393186:PSE394058 QCA393186:QCA394058 QLW393186:QLW394058 QVS393186:QVS394058 RFO393186:RFO394058 RPK393186:RPK394058 RZG393186:RZG394058 SJC393186:SJC394058 SSY393186:SSY394058 TCU393186:TCU394058 TMQ393186:TMQ394058 TWM393186:TWM394058 UGI393186:UGI394058 UQE393186:UQE394058 VAA393186:VAA394058 VJW393186:VJW394058 VTS393186:VTS394058 WDO393186:WDO394058 WNK393186:WNK394058 WXG393186:WXG394058 BE458728:BE459600 KU458722:KU459594 UQ458722:UQ459594 AEM458722:AEM459594 AOI458722:AOI459594 AYE458722:AYE459594 BIA458722:BIA459594 BRW458722:BRW459594 CBS458722:CBS459594 CLO458722:CLO459594 CVK458722:CVK459594 DFG458722:DFG459594 DPC458722:DPC459594 DYY458722:DYY459594 EIU458722:EIU459594 ESQ458722:ESQ459594 FCM458722:FCM459594 FMI458722:FMI459594 FWE458722:FWE459594 GGA458722:GGA459594 GPW458722:GPW459594 GZS458722:GZS459594 HJO458722:HJO459594 HTK458722:HTK459594 IDG458722:IDG459594 INC458722:INC459594 IWY458722:IWY459594 JGU458722:JGU459594 JQQ458722:JQQ459594 KAM458722:KAM459594 KKI458722:KKI459594 KUE458722:KUE459594 LEA458722:LEA459594 LNW458722:LNW459594 LXS458722:LXS459594 MHO458722:MHO459594 MRK458722:MRK459594 NBG458722:NBG459594 NLC458722:NLC459594 NUY458722:NUY459594 OEU458722:OEU459594 OOQ458722:OOQ459594 OYM458722:OYM459594 PII458722:PII459594 PSE458722:PSE459594 QCA458722:QCA459594 QLW458722:QLW459594 QVS458722:QVS459594 RFO458722:RFO459594 RPK458722:RPK459594 RZG458722:RZG459594 SJC458722:SJC459594 SSY458722:SSY459594 TCU458722:TCU459594 TMQ458722:TMQ459594 TWM458722:TWM459594 UGI458722:UGI459594 UQE458722:UQE459594 VAA458722:VAA459594 VJW458722:VJW459594 VTS458722:VTS459594 WDO458722:WDO459594 WNK458722:WNK459594 WXG458722:WXG459594 BE524264:BE525136 KU524258:KU525130 UQ524258:UQ525130 AEM524258:AEM525130 AOI524258:AOI525130 AYE524258:AYE525130 BIA524258:BIA525130 BRW524258:BRW525130 CBS524258:CBS525130 CLO524258:CLO525130 CVK524258:CVK525130 DFG524258:DFG525130 DPC524258:DPC525130 DYY524258:DYY525130 EIU524258:EIU525130 ESQ524258:ESQ525130 FCM524258:FCM525130 FMI524258:FMI525130 FWE524258:FWE525130 GGA524258:GGA525130 GPW524258:GPW525130 GZS524258:GZS525130 HJO524258:HJO525130 HTK524258:HTK525130 IDG524258:IDG525130 INC524258:INC525130 IWY524258:IWY525130 JGU524258:JGU525130 JQQ524258:JQQ525130 KAM524258:KAM525130 KKI524258:KKI525130 KUE524258:KUE525130 LEA524258:LEA525130 LNW524258:LNW525130 LXS524258:LXS525130 MHO524258:MHO525130 MRK524258:MRK525130 NBG524258:NBG525130 NLC524258:NLC525130 NUY524258:NUY525130 OEU524258:OEU525130 OOQ524258:OOQ525130 OYM524258:OYM525130 PII524258:PII525130 PSE524258:PSE525130 QCA524258:QCA525130 QLW524258:QLW525130 QVS524258:QVS525130 RFO524258:RFO525130 RPK524258:RPK525130 RZG524258:RZG525130 SJC524258:SJC525130 SSY524258:SSY525130 TCU524258:TCU525130 TMQ524258:TMQ525130 TWM524258:TWM525130 UGI524258:UGI525130 UQE524258:UQE525130 VAA524258:VAA525130 VJW524258:VJW525130 VTS524258:VTS525130 WDO524258:WDO525130 WNK524258:WNK525130 WXG524258:WXG525130 BE589800:BE590672 KU589794:KU590666 UQ589794:UQ590666 AEM589794:AEM590666 AOI589794:AOI590666 AYE589794:AYE590666 BIA589794:BIA590666 BRW589794:BRW590666 CBS589794:CBS590666 CLO589794:CLO590666 CVK589794:CVK590666 DFG589794:DFG590666 DPC589794:DPC590666 DYY589794:DYY590666 EIU589794:EIU590666 ESQ589794:ESQ590666 FCM589794:FCM590666 FMI589794:FMI590666 FWE589794:FWE590666 GGA589794:GGA590666 GPW589794:GPW590666 GZS589794:GZS590666 HJO589794:HJO590666 HTK589794:HTK590666 IDG589794:IDG590666 INC589794:INC590666 IWY589794:IWY590666 JGU589794:JGU590666 JQQ589794:JQQ590666 KAM589794:KAM590666 KKI589794:KKI590666 KUE589794:KUE590666 LEA589794:LEA590666 LNW589794:LNW590666 LXS589794:LXS590666 MHO589794:MHO590666 MRK589794:MRK590666 NBG589794:NBG590666 NLC589794:NLC590666 NUY589794:NUY590666 OEU589794:OEU590666 OOQ589794:OOQ590666 OYM589794:OYM590666 PII589794:PII590666 PSE589794:PSE590666 QCA589794:QCA590666 QLW589794:QLW590666 QVS589794:QVS590666 RFO589794:RFO590666 RPK589794:RPK590666 RZG589794:RZG590666 SJC589794:SJC590666 SSY589794:SSY590666 TCU589794:TCU590666 TMQ589794:TMQ590666 TWM589794:TWM590666 UGI589794:UGI590666 UQE589794:UQE590666 VAA589794:VAA590666 VJW589794:VJW590666 VTS589794:VTS590666 WDO589794:WDO590666 WNK589794:WNK590666 WXG589794:WXG590666 BE655336:BE656208 KU655330:KU656202 UQ655330:UQ656202 AEM655330:AEM656202 AOI655330:AOI656202 AYE655330:AYE656202 BIA655330:BIA656202 BRW655330:BRW656202 CBS655330:CBS656202 CLO655330:CLO656202 CVK655330:CVK656202 DFG655330:DFG656202 DPC655330:DPC656202 DYY655330:DYY656202 EIU655330:EIU656202 ESQ655330:ESQ656202 FCM655330:FCM656202 FMI655330:FMI656202 FWE655330:FWE656202 GGA655330:GGA656202 GPW655330:GPW656202 GZS655330:GZS656202 HJO655330:HJO656202 HTK655330:HTK656202 IDG655330:IDG656202 INC655330:INC656202 IWY655330:IWY656202 JGU655330:JGU656202 JQQ655330:JQQ656202 KAM655330:KAM656202 KKI655330:KKI656202 KUE655330:KUE656202 LEA655330:LEA656202 LNW655330:LNW656202 LXS655330:LXS656202 MHO655330:MHO656202 MRK655330:MRK656202 NBG655330:NBG656202 NLC655330:NLC656202 NUY655330:NUY656202 OEU655330:OEU656202 OOQ655330:OOQ656202 OYM655330:OYM656202 PII655330:PII656202 PSE655330:PSE656202 QCA655330:QCA656202 QLW655330:QLW656202 QVS655330:QVS656202 RFO655330:RFO656202 RPK655330:RPK656202 RZG655330:RZG656202 SJC655330:SJC656202 SSY655330:SSY656202 TCU655330:TCU656202 TMQ655330:TMQ656202 TWM655330:TWM656202 UGI655330:UGI656202 UQE655330:UQE656202 VAA655330:VAA656202 VJW655330:VJW656202 VTS655330:VTS656202 WDO655330:WDO656202 WNK655330:WNK656202 WXG655330:WXG656202 BE720872:BE721744 KU720866:KU721738 UQ720866:UQ721738 AEM720866:AEM721738 AOI720866:AOI721738 AYE720866:AYE721738 BIA720866:BIA721738 BRW720866:BRW721738 CBS720866:CBS721738 CLO720866:CLO721738 CVK720866:CVK721738 DFG720866:DFG721738 DPC720866:DPC721738 DYY720866:DYY721738 EIU720866:EIU721738 ESQ720866:ESQ721738 FCM720866:FCM721738 FMI720866:FMI721738 FWE720866:FWE721738 GGA720866:GGA721738 GPW720866:GPW721738 GZS720866:GZS721738 HJO720866:HJO721738 HTK720866:HTK721738 IDG720866:IDG721738 INC720866:INC721738 IWY720866:IWY721738 JGU720866:JGU721738 JQQ720866:JQQ721738 KAM720866:KAM721738 KKI720866:KKI721738 KUE720866:KUE721738 LEA720866:LEA721738 LNW720866:LNW721738 LXS720866:LXS721738 MHO720866:MHO721738 MRK720866:MRK721738 NBG720866:NBG721738 NLC720866:NLC721738 NUY720866:NUY721738 OEU720866:OEU721738 OOQ720866:OOQ721738 OYM720866:OYM721738 PII720866:PII721738 PSE720866:PSE721738 QCA720866:QCA721738 QLW720866:QLW721738 QVS720866:QVS721738 RFO720866:RFO721738 RPK720866:RPK721738 RZG720866:RZG721738 SJC720866:SJC721738 SSY720866:SSY721738 TCU720866:TCU721738 TMQ720866:TMQ721738 TWM720866:TWM721738 UGI720866:UGI721738 UQE720866:UQE721738 VAA720866:VAA721738 VJW720866:VJW721738 VTS720866:VTS721738 WDO720866:WDO721738 WNK720866:WNK721738 WXG720866:WXG721738 BE786408:BE787280 KU786402:KU787274 UQ786402:UQ787274 AEM786402:AEM787274 AOI786402:AOI787274 AYE786402:AYE787274 BIA786402:BIA787274 BRW786402:BRW787274 CBS786402:CBS787274 CLO786402:CLO787274 CVK786402:CVK787274 DFG786402:DFG787274 DPC786402:DPC787274 DYY786402:DYY787274 EIU786402:EIU787274 ESQ786402:ESQ787274 FCM786402:FCM787274 FMI786402:FMI787274 FWE786402:FWE787274 GGA786402:GGA787274 GPW786402:GPW787274 GZS786402:GZS787274 HJO786402:HJO787274 HTK786402:HTK787274 IDG786402:IDG787274 INC786402:INC787274 IWY786402:IWY787274 JGU786402:JGU787274 JQQ786402:JQQ787274 KAM786402:KAM787274 KKI786402:KKI787274 KUE786402:KUE787274 LEA786402:LEA787274 LNW786402:LNW787274 LXS786402:LXS787274 MHO786402:MHO787274 MRK786402:MRK787274 NBG786402:NBG787274 NLC786402:NLC787274 NUY786402:NUY787274 OEU786402:OEU787274 OOQ786402:OOQ787274 OYM786402:OYM787274 PII786402:PII787274 PSE786402:PSE787274 QCA786402:QCA787274 QLW786402:QLW787274 QVS786402:QVS787274 RFO786402:RFO787274 RPK786402:RPK787274 RZG786402:RZG787274 SJC786402:SJC787274 SSY786402:SSY787274 TCU786402:TCU787274 TMQ786402:TMQ787274 TWM786402:TWM787274 UGI786402:UGI787274 UQE786402:UQE787274 VAA786402:VAA787274 VJW786402:VJW787274 VTS786402:VTS787274 WDO786402:WDO787274 WNK786402:WNK787274 WXG786402:WXG787274 BE851944:BE852816 KU851938:KU852810 UQ851938:UQ852810 AEM851938:AEM852810 AOI851938:AOI852810 AYE851938:AYE852810 BIA851938:BIA852810 BRW851938:BRW852810 CBS851938:CBS852810 CLO851938:CLO852810 CVK851938:CVK852810 DFG851938:DFG852810 DPC851938:DPC852810 DYY851938:DYY852810 EIU851938:EIU852810 ESQ851938:ESQ852810 FCM851938:FCM852810 FMI851938:FMI852810 FWE851938:FWE852810 GGA851938:GGA852810 GPW851938:GPW852810 GZS851938:GZS852810 HJO851938:HJO852810 HTK851938:HTK852810 IDG851938:IDG852810 INC851938:INC852810 IWY851938:IWY852810 JGU851938:JGU852810 JQQ851938:JQQ852810 KAM851938:KAM852810 KKI851938:KKI852810 KUE851938:KUE852810 LEA851938:LEA852810 LNW851938:LNW852810 LXS851938:LXS852810 MHO851938:MHO852810 MRK851938:MRK852810 NBG851938:NBG852810 NLC851938:NLC852810 NUY851938:NUY852810 OEU851938:OEU852810 OOQ851938:OOQ852810 OYM851938:OYM852810 PII851938:PII852810 PSE851938:PSE852810 QCA851938:QCA852810 QLW851938:QLW852810 QVS851938:QVS852810 RFO851938:RFO852810 RPK851938:RPK852810 RZG851938:RZG852810 SJC851938:SJC852810 SSY851938:SSY852810 TCU851938:TCU852810 TMQ851938:TMQ852810 TWM851938:TWM852810 UGI851938:UGI852810 UQE851938:UQE852810 VAA851938:VAA852810 VJW851938:VJW852810 VTS851938:VTS852810 WDO851938:WDO852810 WNK851938:WNK852810 WXG851938:WXG852810 BE917480:BE918352 KU917474:KU918346 UQ917474:UQ918346 AEM917474:AEM918346 AOI917474:AOI918346 AYE917474:AYE918346 BIA917474:BIA918346 BRW917474:BRW918346 CBS917474:CBS918346 CLO917474:CLO918346 CVK917474:CVK918346 DFG917474:DFG918346 DPC917474:DPC918346 DYY917474:DYY918346 EIU917474:EIU918346 ESQ917474:ESQ918346 FCM917474:FCM918346 FMI917474:FMI918346 FWE917474:FWE918346 GGA917474:GGA918346 GPW917474:GPW918346 GZS917474:GZS918346 HJO917474:HJO918346 HTK917474:HTK918346 IDG917474:IDG918346 INC917474:INC918346 IWY917474:IWY918346 JGU917474:JGU918346 JQQ917474:JQQ918346 KAM917474:KAM918346 KKI917474:KKI918346 KUE917474:KUE918346 LEA917474:LEA918346 LNW917474:LNW918346 LXS917474:LXS918346 MHO917474:MHO918346 MRK917474:MRK918346 NBG917474:NBG918346 NLC917474:NLC918346 NUY917474:NUY918346 OEU917474:OEU918346 OOQ917474:OOQ918346 OYM917474:OYM918346 PII917474:PII918346 PSE917474:PSE918346 QCA917474:QCA918346 QLW917474:QLW918346 QVS917474:QVS918346 RFO917474:RFO918346 RPK917474:RPK918346 RZG917474:RZG918346 SJC917474:SJC918346 SSY917474:SSY918346 TCU917474:TCU918346 TMQ917474:TMQ918346 TWM917474:TWM918346 UGI917474:UGI918346 UQE917474:UQE918346 VAA917474:VAA918346 VJW917474:VJW918346 VTS917474:VTS918346 WDO917474:WDO918346 WNK917474:WNK918346 WXG917474:WXG918346 BE983016:BE983888 KU983010:KU983882 UQ983010:UQ983882 AEM983010:AEM983882 AOI983010:AOI983882 AYE983010:AYE983882 BIA983010:BIA983882 BRW983010:BRW983882 CBS983010:CBS983882 CLO983010:CLO983882 CVK983010:CVK983882 DFG983010:DFG983882 DPC983010:DPC983882 DYY983010:DYY983882 EIU983010:EIU983882 ESQ983010:ESQ983882 FCM983010:FCM983882 FMI983010:FMI983882 FWE983010:FWE983882 GGA983010:GGA983882 GPW983010:GPW983882 GZS983010:GZS983882 HJO983010:HJO983882 HTK983010:HTK983882 IDG983010:IDG983882 INC983010:INC983882 IWY983010:IWY983882 JGU983010:JGU983882 JQQ983010:JQQ983882 KAM983010:KAM983882 KKI983010:KKI983882 KUE983010:KUE983882 LEA983010:LEA983882 LNW983010:LNW983882 LXS983010:LXS983882 MHO983010:MHO983882 MRK983010:MRK983882 NBG983010:NBG983882 NLC983010:NLC983882 NUY983010:NUY983882 OEU983010:OEU983882 OOQ983010:OOQ983882 OYM983010:OYM983882 PII983010:PII983882 PSE983010:PSE983882 QCA983010:QCA983882 QLW983010:QLW983882 QVS983010:QVS983882 RFO983010:RFO983882 RPK983010:RPK983882 RZG983010:RZG983882 SJC983010:SJC983882 SSY983010:SSY983882 TCU983010:TCU983882 TMQ983010:TMQ983882 TWM983010:TWM983882 UGI983010:UGI983882 UQE983010:UQE983882 VAA983010:VAA983882 VJW983010:VJW983882 VTS983010:VTS983882 WDO983010:WDO983882 WNK983010:WNK983882 BE54:BE848 WNS14 BE8:BE9 WNS19 WDW19 WDW14 VUA14 VKE14 VAI14 UQM14 UGQ14 TWU14 TMY14 TDC14 STG14 SJK14 RZO14 RPS14 RFW14 QWA14 QME14 QCI14 PSM14 PIQ14 OYU14 OOY14 OFC14 NVG14 NLK14 NBO14 MRS14 MHW14 LYA14 LOE14 LEI14 KUM14 KKQ14 KAU14 JQY14 JHC14 IXG14 INK14 IDO14 HTS14 HJW14 HAA14 GQE14 GGI14 FWM14 FMQ14 FCU14 ESY14 EJC14 DZG14 DPK14 DFO14 CVS14 CLW14 CCA14 BSE14 BII14 AYM14 AOQ14 AEU14 UY14 LC14 WXO14 BD11 VUA19 VKE19 VAI19 UQM19 UGQ19 TWU19 TMY19 TDC19 STG19 SJK19 RZO19 RPS19 RFW19 QWA19 QME19 QCI19 PSM19 PIQ19 OYU19 OOY19 OFC19 NVG19 NLK19 NBO19 MRS19 MHW19 LYA19 LOE19 LEI19 KUM19 KKQ19 KAU19 JQY19 JHC19 IXG19 INK19 IDO19 HTS19 HJW19 HAA19 GQE19 GGI19 FWM19 FMQ19 FCU19 ESY19 EJC19 DZG19 DPK19 DFO19 CVS19 CLW19 CCA19 BSE19 BII19 AYM19 AOQ19 AEU19 UY19 KU50:KU842 WDU41:WDU46 WNQ25:WNQ29 WDU25:WDU29 VTY25:VTY29 VKC25:VKC29 VAG25:VAG29 UQK25:UQK29 UGO25:UGO29 TWS25:TWS29 TMW25:TMW29 TDA25:TDA29 STE25:STE29 SJI25:SJI29 RZM25:RZM29 RPQ25:RPQ29 RFU25:RFU29 QVY25:QVY29 QMC25:QMC29 QCG25:QCG29 PSK25:PSK29 PIO25:PIO29 OYS25:OYS29 OOW25:OOW29 OFA25:OFA29 NVE25:NVE29 NLI25:NLI29 NBM25:NBM29 MRQ25:MRQ29 MHU25:MHU29 LXY25:LXY29 LOC25:LOC29 LEG25:LEG29 KUK25:KUK29 KKO25:KKO29 KAS25:KAS29 JQW25:JQW29 JHA25:JHA29 IXE25:IXE29 INI25:INI29 IDM25:IDM29 HTQ25:HTQ29 HJU25:HJU29 GZY25:GZY29 GQC25:GQC29 GGG25:GGG29 FWK25:FWK29 FMO25:FMO29 FCS25:FCS29 ESW25:ESW29 EJA25:EJA29 DZE25:DZE29 DPI25:DPI29 DFM25:DFM29 CVQ25:CVQ29 CLU25:CLU29 CBY25:CBY29 BSC25:BSC29 BIG25:BIG29 AYK25:AYK29 AOO25:AOO29 AES25:AES29 UW25:UW29 LA25:LA29 WXM25:WXM29 VTY32:VTY37 AOI8:AOI13 AYE8:AYE13 BIA8:BIA13 BRW8:BRW13 CBS8:CBS13 CLO8:CLO13 CVK8:CVK13 DFG8:DFG13 DPC8:DPC13 DYY8:DYY13 EIU8:EIU13 ESQ8:ESQ13 FCM8:FCM13 FMI8:FMI13 FWE8:FWE13 GGA8:GGA13 GPW8:GPW13 GZS8:GZS13 HJO8:HJO13 HTK8:HTK13 IDG8:IDG13 INC8:INC13 IWY8:IWY13 JGU8:JGU13 JQQ8:JQQ13 KAM8:KAM13 KKI8:KKI13 KUE8:KUE13 LEA8:LEA13 LNW8:LNW13 LXS8:LXS13 MHO8:MHO13 MRK8:MRK13 NBG8:NBG13 NLC8:NLC13 NUY8:NUY13 OEU8:OEU13 OOQ8:OOQ13 OYM8:OYM13 PII8:PII13 PSE8:PSE13 QCA8:QCA13 QLW8:QLW13 QVS8:QVS13 RFO8:RFO13 RPK8:RPK13 RZG8:RZG13 SJC8:SJC13 SSY8:SSY13 TCU8:TCU13 TMQ8:TMQ13 TWM8:TWM13 UGI8:UGI13 UQE8:UQE13 VAA8:VAA13 VJW8:VJW13 VTS8:VTS13 WDO8:WDO13 WNK8:WNK13 WXG8:WXG13 KU8:KU13 UQ8:UQ13 AEM8:AEM13 BE41:BE46 VKC32:VKC37 VAG32:VAG37 UQK32:UQK37 UGO32:UGO37 TWS32:TWS37 TMW32:TMW37 TDA32:TDA37 STE32:STE37 SJI32:SJI37 RZM32:RZM37 RPQ32:RPQ37 RFU32:RFU37 QVY32:QVY37 QMC32:QMC37 QCG32:QCG37 PSK32:PSK37 PIO32:PIO37 OYS32:OYS37 OOW32:OOW37 OFA32:OFA37 NVE32:NVE37 NLI32:NLI37 NBM32:NBM37 MRQ32:MRQ37 MHU32:MHU37 LXY32:LXY37 LOC32:LOC37 LEG32:LEG37 KUK32:KUK37 KKO32:KKO37 KAS32:KAS37 JQW32:JQW37 JHA32:JHA37 IXE32:IXE37 INI32:INI37 IDM32:IDM37 HTQ32:HTQ37 HJU32:HJU37 GZY32:GZY37 GQC32:GQC37 GGG32:GGG37 FWK32:FWK37 FMO32:FMO37 FCS32:FCS37 ESW32:ESW37 EJA32:EJA37 DZE32:DZE37 DPI32:DPI37 DFM32:DFM37 CVQ32:CVQ37 CLU32:CLU37 CBY32:CBY37 BSC32:BSC37 BIG32:BIG37 AYK32:AYK37 AOO32:AOO37 AES32:AES37 UW32:UW37 LA32:LA37 WXM32:WXM37 WNQ32:WNQ37 WDU32:WDU37 WXO19 VTY41:VTY46 VKC41:VKC46 VAG41:VAG46 UQK41:UQK46 UGO41:UGO46 TWS41:TWS46 TMW41:TMW46 TDA41:TDA46 STE41:STE46 SJI41:SJI46 RZM41:RZM46 RPQ41:RPQ46 RFU41:RFU46 QVY41:QVY46 QMC41:QMC46 QCG41:QCG46 PSK41:PSK46 PIO41:PIO46 OYS41:OYS46 OOW41:OOW46 OFA41:OFA46 NVE41:NVE46 NLI41:NLI46 NBM41:NBM46 MRQ41:MRQ46 MHU41:MHU46 LXY41:LXY46 LOC41:LOC46 LEG41:LEG46 KUK41:KUK46 KKO41:KKO46 KAS41:KAS46 JQW41:JQW46 JHA41:JHA46 IXE41:IXE46 INI41:INI46 IDM41:IDM46 HTQ41:HTQ46 HJU41:HJU46 GZY41:GZY46 GQC41:GQC46 GGG41:GGG46 FWK41:FWK46 FMO41:FMO46 FCS41:FCS46 ESW41:ESW46 EJA41:EJA46 DZE41:DZE46 DPI41:DPI46 DFM41:DFM46 CVQ41:CVQ46 CLU41:CLU46 CBY41:CBY46 BSC41:BSC46 BIG41:BIG46 AYK41:AYK46 AOO41:AOO46 AES41:AES46 UW41:UW46 LA41:LA46 WXM41:WXM46 WNQ41:WNQ46 BE25:BE28 BD24 LC19 WNQ15:WNQ18 WXM15:WXM18 LA15:LA18 UW15:UW18 AES15:AES18 AOO15:AOO18 AYK15:AYK18 BIG15:BIG18 BSC15:BSC18 CBY15:CBY18 CLU15:CLU18 CVQ15:CVQ18 DFM15:DFM18 DPI15:DPI18 DZE15:DZE18 EJA15:EJA18 ESW15:ESW18 FCS15:FCS18 FMO15:FMO18 FWK15:FWK18 GGG15:GGG18 GQC15:GQC18 GZY15:GZY18 HJU15:HJU18 HTQ15:HTQ18 IDM15:IDM18 INI15:INI18 IXE15:IXE18 JHA15:JHA18 JQW15:JQW18 KAS15:KAS18 KKO15:KKO18 KUK15:KUK18 LEG15:LEG18 LOC15:LOC18 LXY15:LXY18 MHU15:MHU18 MRQ15:MRQ18 NBM15:NBM18 NLI15:NLI18 NVE15:NVE18 OFA15:OFA18 OOW15:OOW18 OYS15:OYS18 PIO15:PIO18 PSK15:PSK18 QCG15:QCG18 QMC15:QMC18 QVY15:QVY18 RFU15:RFU18 RPQ15:RPQ18 RZM15:RZM18 SJI15:SJI18 STE15:STE18 TDA15:TDA18 TMW15:TMW18 TWS15:TWS18 UGO15:UGO18 UQK15:UQK18 VAG15:VAG18 VKC15:VKC18 VTY15:VTY18 WDU15:WDU18 BE32:BE38 UQ50:UQ842 AEM50:AEM842 AOI50:AOI842 AYE50:AYE842 BIA50:BIA842 BRW50:BRW842 CBS50:CBS842 CLO50:CLO842 CVK50:CVK842 DFG50:DFG842 DPC50:DPC842 DYY50:DYY842 EIU50:EIU842 ESQ50:ESQ842 FCM50:FCM842 FMI50:FMI842 FWE50:FWE842 GGA50:GGA842 GPW50:GPW842 GZS50:GZS842 HJO50:HJO842 HTK50:HTK842 IDG50:IDG842 INC50:INC842 IWY50:IWY842 JGU50:JGU842 JQQ50:JQQ842 KAM50:KAM842 KKI50:KKI842 KUE50:KUE842 LEA50:LEA842 LNW50:LNW842 LXS50:LXS842 MHO50:MHO842 MRK50:MRK842 NBG50:NBG842 NLC50:NLC842 NUY50:NUY842 OEU50:OEU842 OOQ50:OOQ842 OYM50:OYM842 PII50:PII842 PSE50:PSE842 QCA50:QCA842 QLW50:QLW842 QVS50:QVS842 RFO50:RFO842 RPK50:RPK842 RZG50:RZG842 SJC50:SJC842 SSY50:SSY842 TCU50:TCU842 TMQ50:TMQ842 TWM50:TWM842 UGI50:UGI842 UQE50:UQE842 VAA50:VAA842 VJW50:VJW842 VTS50:VTS842 WDO50:WDO842 WNK50:WNK842 WXG50:WXG842 BE12:BE20">
      <formula1>12</formula1>
    </dataValidation>
    <dataValidation type="whole" allowBlank="1" showInputMessage="1" showErrorMessage="1" sqref="Y65512:AA66384 JO65506:JQ66378 TK65506:TM66378 ADG65506:ADI66378 ANC65506:ANE66378 AWY65506:AXA66378 BGU65506:BGW66378 BQQ65506:BQS66378 CAM65506:CAO66378 CKI65506:CKK66378 CUE65506:CUG66378 DEA65506:DEC66378 DNW65506:DNY66378 DXS65506:DXU66378 EHO65506:EHQ66378 ERK65506:ERM66378 FBG65506:FBI66378 FLC65506:FLE66378 FUY65506:FVA66378 GEU65506:GEW66378 GOQ65506:GOS66378 GYM65506:GYO66378 HII65506:HIK66378 HSE65506:HSG66378 ICA65506:ICC66378 ILW65506:ILY66378 IVS65506:IVU66378 JFO65506:JFQ66378 JPK65506:JPM66378 JZG65506:JZI66378 KJC65506:KJE66378 KSY65506:KTA66378 LCU65506:LCW66378 LMQ65506:LMS66378 LWM65506:LWO66378 MGI65506:MGK66378 MQE65506:MQG66378 NAA65506:NAC66378 NJW65506:NJY66378 NTS65506:NTU66378 ODO65506:ODQ66378 ONK65506:ONM66378 OXG65506:OXI66378 PHC65506:PHE66378 PQY65506:PRA66378 QAU65506:QAW66378 QKQ65506:QKS66378 QUM65506:QUO66378 REI65506:REK66378 ROE65506:ROG66378 RYA65506:RYC66378 SHW65506:SHY66378 SRS65506:SRU66378 TBO65506:TBQ66378 TLK65506:TLM66378 TVG65506:TVI66378 UFC65506:UFE66378 UOY65506:UPA66378 UYU65506:UYW66378 VIQ65506:VIS66378 VSM65506:VSO66378 WCI65506:WCK66378 WME65506:WMG66378 WWA65506:WWC66378 Y131048:AA131920 JO131042:JQ131914 TK131042:TM131914 ADG131042:ADI131914 ANC131042:ANE131914 AWY131042:AXA131914 BGU131042:BGW131914 BQQ131042:BQS131914 CAM131042:CAO131914 CKI131042:CKK131914 CUE131042:CUG131914 DEA131042:DEC131914 DNW131042:DNY131914 DXS131042:DXU131914 EHO131042:EHQ131914 ERK131042:ERM131914 FBG131042:FBI131914 FLC131042:FLE131914 FUY131042:FVA131914 GEU131042:GEW131914 GOQ131042:GOS131914 GYM131042:GYO131914 HII131042:HIK131914 HSE131042:HSG131914 ICA131042:ICC131914 ILW131042:ILY131914 IVS131042:IVU131914 JFO131042:JFQ131914 JPK131042:JPM131914 JZG131042:JZI131914 KJC131042:KJE131914 KSY131042:KTA131914 LCU131042:LCW131914 LMQ131042:LMS131914 LWM131042:LWO131914 MGI131042:MGK131914 MQE131042:MQG131914 NAA131042:NAC131914 NJW131042:NJY131914 NTS131042:NTU131914 ODO131042:ODQ131914 ONK131042:ONM131914 OXG131042:OXI131914 PHC131042:PHE131914 PQY131042:PRA131914 QAU131042:QAW131914 QKQ131042:QKS131914 QUM131042:QUO131914 REI131042:REK131914 ROE131042:ROG131914 RYA131042:RYC131914 SHW131042:SHY131914 SRS131042:SRU131914 TBO131042:TBQ131914 TLK131042:TLM131914 TVG131042:TVI131914 UFC131042:UFE131914 UOY131042:UPA131914 UYU131042:UYW131914 VIQ131042:VIS131914 VSM131042:VSO131914 WCI131042:WCK131914 WME131042:WMG131914 WWA131042:WWC131914 Y196584:AA197456 JO196578:JQ197450 TK196578:TM197450 ADG196578:ADI197450 ANC196578:ANE197450 AWY196578:AXA197450 BGU196578:BGW197450 BQQ196578:BQS197450 CAM196578:CAO197450 CKI196578:CKK197450 CUE196578:CUG197450 DEA196578:DEC197450 DNW196578:DNY197450 DXS196578:DXU197450 EHO196578:EHQ197450 ERK196578:ERM197450 FBG196578:FBI197450 FLC196578:FLE197450 FUY196578:FVA197450 GEU196578:GEW197450 GOQ196578:GOS197450 GYM196578:GYO197450 HII196578:HIK197450 HSE196578:HSG197450 ICA196578:ICC197450 ILW196578:ILY197450 IVS196578:IVU197450 JFO196578:JFQ197450 JPK196578:JPM197450 JZG196578:JZI197450 KJC196578:KJE197450 KSY196578:KTA197450 LCU196578:LCW197450 LMQ196578:LMS197450 LWM196578:LWO197450 MGI196578:MGK197450 MQE196578:MQG197450 NAA196578:NAC197450 NJW196578:NJY197450 NTS196578:NTU197450 ODO196578:ODQ197450 ONK196578:ONM197450 OXG196578:OXI197450 PHC196578:PHE197450 PQY196578:PRA197450 QAU196578:QAW197450 QKQ196578:QKS197450 QUM196578:QUO197450 REI196578:REK197450 ROE196578:ROG197450 RYA196578:RYC197450 SHW196578:SHY197450 SRS196578:SRU197450 TBO196578:TBQ197450 TLK196578:TLM197450 TVG196578:TVI197450 UFC196578:UFE197450 UOY196578:UPA197450 UYU196578:UYW197450 VIQ196578:VIS197450 VSM196578:VSO197450 WCI196578:WCK197450 WME196578:WMG197450 WWA196578:WWC197450 Y262120:AA262992 JO262114:JQ262986 TK262114:TM262986 ADG262114:ADI262986 ANC262114:ANE262986 AWY262114:AXA262986 BGU262114:BGW262986 BQQ262114:BQS262986 CAM262114:CAO262986 CKI262114:CKK262986 CUE262114:CUG262986 DEA262114:DEC262986 DNW262114:DNY262986 DXS262114:DXU262986 EHO262114:EHQ262986 ERK262114:ERM262986 FBG262114:FBI262986 FLC262114:FLE262986 FUY262114:FVA262986 GEU262114:GEW262986 GOQ262114:GOS262986 GYM262114:GYO262986 HII262114:HIK262986 HSE262114:HSG262986 ICA262114:ICC262986 ILW262114:ILY262986 IVS262114:IVU262986 JFO262114:JFQ262986 JPK262114:JPM262986 JZG262114:JZI262986 KJC262114:KJE262986 KSY262114:KTA262986 LCU262114:LCW262986 LMQ262114:LMS262986 LWM262114:LWO262986 MGI262114:MGK262986 MQE262114:MQG262986 NAA262114:NAC262986 NJW262114:NJY262986 NTS262114:NTU262986 ODO262114:ODQ262986 ONK262114:ONM262986 OXG262114:OXI262986 PHC262114:PHE262986 PQY262114:PRA262986 QAU262114:QAW262986 QKQ262114:QKS262986 QUM262114:QUO262986 REI262114:REK262986 ROE262114:ROG262986 RYA262114:RYC262986 SHW262114:SHY262986 SRS262114:SRU262986 TBO262114:TBQ262986 TLK262114:TLM262986 TVG262114:TVI262986 UFC262114:UFE262986 UOY262114:UPA262986 UYU262114:UYW262986 VIQ262114:VIS262986 VSM262114:VSO262986 WCI262114:WCK262986 WME262114:WMG262986 WWA262114:WWC262986 Y327656:AA328528 JO327650:JQ328522 TK327650:TM328522 ADG327650:ADI328522 ANC327650:ANE328522 AWY327650:AXA328522 BGU327650:BGW328522 BQQ327650:BQS328522 CAM327650:CAO328522 CKI327650:CKK328522 CUE327650:CUG328522 DEA327650:DEC328522 DNW327650:DNY328522 DXS327650:DXU328522 EHO327650:EHQ328522 ERK327650:ERM328522 FBG327650:FBI328522 FLC327650:FLE328522 FUY327650:FVA328522 GEU327650:GEW328522 GOQ327650:GOS328522 GYM327650:GYO328522 HII327650:HIK328522 HSE327650:HSG328522 ICA327650:ICC328522 ILW327650:ILY328522 IVS327650:IVU328522 JFO327650:JFQ328522 JPK327650:JPM328522 JZG327650:JZI328522 KJC327650:KJE328522 KSY327650:KTA328522 LCU327650:LCW328522 LMQ327650:LMS328522 LWM327650:LWO328522 MGI327650:MGK328522 MQE327650:MQG328522 NAA327650:NAC328522 NJW327650:NJY328522 NTS327650:NTU328522 ODO327650:ODQ328522 ONK327650:ONM328522 OXG327650:OXI328522 PHC327650:PHE328522 PQY327650:PRA328522 QAU327650:QAW328522 QKQ327650:QKS328522 QUM327650:QUO328522 REI327650:REK328522 ROE327650:ROG328522 RYA327650:RYC328522 SHW327650:SHY328522 SRS327650:SRU328522 TBO327650:TBQ328522 TLK327650:TLM328522 TVG327650:TVI328522 UFC327650:UFE328522 UOY327650:UPA328522 UYU327650:UYW328522 VIQ327650:VIS328522 VSM327650:VSO328522 WCI327650:WCK328522 WME327650:WMG328522 WWA327650:WWC328522 Y393192:AA394064 JO393186:JQ394058 TK393186:TM394058 ADG393186:ADI394058 ANC393186:ANE394058 AWY393186:AXA394058 BGU393186:BGW394058 BQQ393186:BQS394058 CAM393186:CAO394058 CKI393186:CKK394058 CUE393186:CUG394058 DEA393186:DEC394058 DNW393186:DNY394058 DXS393186:DXU394058 EHO393186:EHQ394058 ERK393186:ERM394058 FBG393186:FBI394058 FLC393186:FLE394058 FUY393186:FVA394058 GEU393186:GEW394058 GOQ393186:GOS394058 GYM393186:GYO394058 HII393186:HIK394058 HSE393186:HSG394058 ICA393186:ICC394058 ILW393186:ILY394058 IVS393186:IVU394058 JFO393186:JFQ394058 JPK393186:JPM394058 JZG393186:JZI394058 KJC393186:KJE394058 KSY393186:KTA394058 LCU393186:LCW394058 LMQ393186:LMS394058 LWM393186:LWO394058 MGI393186:MGK394058 MQE393186:MQG394058 NAA393186:NAC394058 NJW393186:NJY394058 NTS393186:NTU394058 ODO393186:ODQ394058 ONK393186:ONM394058 OXG393186:OXI394058 PHC393186:PHE394058 PQY393186:PRA394058 QAU393186:QAW394058 QKQ393186:QKS394058 QUM393186:QUO394058 REI393186:REK394058 ROE393186:ROG394058 RYA393186:RYC394058 SHW393186:SHY394058 SRS393186:SRU394058 TBO393186:TBQ394058 TLK393186:TLM394058 TVG393186:TVI394058 UFC393186:UFE394058 UOY393186:UPA394058 UYU393186:UYW394058 VIQ393186:VIS394058 VSM393186:VSO394058 WCI393186:WCK394058 WME393186:WMG394058 WWA393186:WWC394058 Y458728:AA459600 JO458722:JQ459594 TK458722:TM459594 ADG458722:ADI459594 ANC458722:ANE459594 AWY458722:AXA459594 BGU458722:BGW459594 BQQ458722:BQS459594 CAM458722:CAO459594 CKI458722:CKK459594 CUE458722:CUG459594 DEA458722:DEC459594 DNW458722:DNY459594 DXS458722:DXU459594 EHO458722:EHQ459594 ERK458722:ERM459594 FBG458722:FBI459594 FLC458722:FLE459594 FUY458722:FVA459594 GEU458722:GEW459594 GOQ458722:GOS459594 GYM458722:GYO459594 HII458722:HIK459594 HSE458722:HSG459594 ICA458722:ICC459594 ILW458722:ILY459594 IVS458722:IVU459594 JFO458722:JFQ459594 JPK458722:JPM459594 JZG458722:JZI459594 KJC458722:KJE459594 KSY458722:KTA459594 LCU458722:LCW459594 LMQ458722:LMS459594 LWM458722:LWO459594 MGI458722:MGK459594 MQE458722:MQG459594 NAA458722:NAC459594 NJW458722:NJY459594 NTS458722:NTU459594 ODO458722:ODQ459594 ONK458722:ONM459594 OXG458722:OXI459594 PHC458722:PHE459594 PQY458722:PRA459594 QAU458722:QAW459594 QKQ458722:QKS459594 QUM458722:QUO459594 REI458722:REK459594 ROE458722:ROG459594 RYA458722:RYC459594 SHW458722:SHY459594 SRS458722:SRU459594 TBO458722:TBQ459594 TLK458722:TLM459594 TVG458722:TVI459594 UFC458722:UFE459594 UOY458722:UPA459594 UYU458722:UYW459594 VIQ458722:VIS459594 VSM458722:VSO459594 WCI458722:WCK459594 WME458722:WMG459594 WWA458722:WWC459594 Y524264:AA525136 JO524258:JQ525130 TK524258:TM525130 ADG524258:ADI525130 ANC524258:ANE525130 AWY524258:AXA525130 BGU524258:BGW525130 BQQ524258:BQS525130 CAM524258:CAO525130 CKI524258:CKK525130 CUE524258:CUG525130 DEA524258:DEC525130 DNW524258:DNY525130 DXS524258:DXU525130 EHO524258:EHQ525130 ERK524258:ERM525130 FBG524258:FBI525130 FLC524258:FLE525130 FUY524258:FVA525130 GEU524258:GEW525130 GOQ524258:GOS525130 GYM524258:GYO525130 HII524258:HIK525130 HSE524258:HSG525130 ICA524258:ICC525130 ILW524258:ILY525130 IVS524258:IVU525130 JFO524258:JFQ525130 JPK524258:JPM525130 JZG524258:JZI525130 KJC524258:KJE525130 KSY524258:KTA525130 LCU524258:LCW525130 LMQ524258:LMS525130 LWM524258:LWO525130 MGI524258:MGK525130 MQE524258:MQG525130 NAA524258:NAC525130 NJW524258:NJY525130 NTS524258:NTU525130 ODO524258:ODQ525130 ONK524258:ONM525130 OXG524258:OXI525130 PHC524258:PHE525130 PQY524258:PRA525130 QAU524258:QAW525130 QKQ524258:QKS525130 QUM524258:QUO525130 REI524258:REK525130 ROE524258:ROG525130 RYA524258:RYC525130 SHW524258:SHY525130 SRS524258:SRU525130 TBO524258:TBQ525130 TLK524258:TLM525130 TVG524258:TVI525130 UFC524258:UFE525130 UOY524258:UPA525130 UYU524258:UYW525130 VIQ524258:VIS525130 VSM524258:VSO525130 WCI524258:WCK525130 WME524258:WMG525130 WWA524258:WWC525130 Y589800:AA590672 JO589794:JQ590666 TK589794:TM590666 ADG589794:ADI590666 ANC589794:ANE590666 AWY589794:AXA590666 BGU589794:BGW590666 BQQ589794:BQS590666 CAM589794:CAO590666 CKI589794:CKK590666 CUE589794:CUG590666 DEA589794:DEC590666 DNW589794:DNY590666 DXS589794:DXU590666 EHO589794:EHQ590666 ERK589794:ERM590666 FBG589794:FBI590666 FLC589794:FLE590666 FUY589794:FVA590666 GEU589794:GEW590666 GOQ589794:GOS590666 GYM589794:GYO590666 HII589794:HIK590666 HSE589794:HSG590666 ICA589794:ICC590666 ILW589794:ILY590666 IVS589794:IVU590666 JFO589794:JFQ590666 JPK589794:JPM590666 JZG589794:JZI590666 KJC589794:KJE590666 KSY589794:KTA590666 LCU589794:LCW590666 LMQ589794:LMS590666 LWM589794:LWO590666 MGI589794:MGK590666 MQE589794:MQG590666 NAA589794:NAC590666 NJW589794:NJY590666 NTS589794:NTU590666 ODO589794:ODQ590666 ONK589794:ONM590666 OXG589794:OXI590666 PHC589794:PHE590666 PQY589794:PRA590666 QAU589794:QAW590666 QKQ589794:QKS590666 QUM589794:QUO590666 REI589794:REK590666 ROE589794:ROG590666 RYA589794:RYC590666 SHW589794:SHY590666 SRS589794:SRU590666 TBO589794:TBQ590666 TLK589794:TLM590666 TVG589794:TVI590666 UFC589794:UFE590666 UOY589794:UPA590666 UYU589794:UYW590666 VIQ589794:VIS590666 VSM589794:VSO590666 WCI589794:WCK590666 WME589794:WMG590666 WWA589794:WWC590666 Y655336:AA656208 JO655330:JQ656202 TK655330:TM656202 ADG655330:ADI656202 ANC655330:ANE656202 AWY655330:AXA656202 BGU655330:BGW656202 BQQ655330:BQS656202 CAM655330:CAO656202 CKI655330:CKK656202 CUE655330:CUG656202 DEA655330:DEC656202 DNW655330:DNY656202 DXS655330:DXU656202 EHO655330:EHQ656202 ERK655330:ERM656202 FBG655330:FBI656202 FLC655330:FLE656202 FUY655330:FVA656202 GEU655330:GEW656202 GOQ655330:GOS656202 GYM655330:GYO656202 HII655330:HIK656202 HSE655330:HSG656202 ICA655330:ICC656202 ILW655330:ILY656202 IVS655330:IVU656202 JFO655330:JFQ656202 JPK655330:JPM656202 JZG655330:JZI656202 KJC655330:KJE656202 KSY655330:KTA656202 LCU655330:LCW656202 LMQ655330:LMS656202 LWM655330:LWO656202 MGI655330:MGK656202 MQE655330:MQG656202 NAA655330:NAC656202 NJW655330:NJY656202 NTS655330:NTU656202 ODO655330:ODQ656202 ONK655330:ONM656202 OXG655330:OXI656202 PHC655330:PHE656202 PQY655330:PRA656202 QAU655330:QAW656202 QKQ655330:QKS656202 QUM655330:QUO656202 REI655330:REK656202 ROE655330:ROG656202 RYA655330:RYC656202 SHW655330:SHY656202 SRS655330:SRU656202 TBO655330:TBQ656202 TLK655330:TLM656202 TVG655330:TVI656202 UFC655330:UFE656202 UOY655330:UPA656202 UYU655330:UYW656202 VIQ655330:VIS656202 VSM655330:VSO656202 WCI655330:WCK656202 WME655330:WMG656202 WWA655330:WWC656202 Y720872:AA721744 JO720866:JQ721738 TK720866:TM721738 ADG720866:ADI721738 ANC720866:ANE721738 AWY720866:AXA721738 BGU720866:BGW721738 BQQ720866:BQS721738 CAM720866:CAO721738 CKI720866:CKK721738 CUE720866:CUG721738 DEA720866:DEC721738 DNW720866:DNY721738 DXS720866:DXU721738 EHO720866:EHQ721738 ERK720866:ERM721738 FBG720866:FBI721738 FLC720866:FLE721738 FUY720866:FVA721738 GEU720866:GEW721738 GOQ720866:GOS721738 GYM720866:GYO721738 HII720866:HIK721738 HSE720866:HSG721738 ICA720866:ICC721738 ILW720866:ILY721738 IVS720866:IVU721738 JFO720866:JFQ721738 JPK720866:JPM721738 JZG720866:JZI721738 KJC720866:KJE721738 KSY720866:KTA721738 LCU720866:LCW721738 LMQ720866:LMS721738 LWM720866:LWO721738 MGI720866:MGK721738 MQE720866:MQG721738 NAA720866:NAC721738 NJW720866:NJY721738 NTS720866:NTU721738 ODO720866:ODQ721738 ONK720866:ONM721738 OXG720866:OXI721738 PHC720866:PHE721738 PQY720866:PRA721738 QAU720866:QAW721738 QKQ720866:QKS721738 QUM720866:QUO721738 REI720866:REK721738 ROE720866:ROG721738 RYA720866:RYC721738 SHW720866:SHY721738 SRS720866:SRU721738 TBO720866:TBQ721738 TLK720866:TLM721738 TVG720866:TVI721738 UFC720866:UFE721738 UOY720866:UPA721738 UYU720866:UYW721738 VIQ720866:VIS721738 VSM720866:VSO721738 WCI720866:WCK721738 WME720866:WMG721738 WWA720866:WWC721738 Y786408:AA787280 JO786402:JQ787274 TK786402:TM787274 ADG786402:ADI787274 ANC786402:ANE787274 AWY786402:AXA787274 BGU786402:BGW787274 BQQ786402:BQS787274 CAM786402:CAO787274 CKI786402:CKK787274 CUE786402:CUG787274 DEA786402:DEC787274 DNW786402:DNY787274 DXS786402:DXU787274 EHO786402:EHQ787274 ERK786402:ERM787274 FBG786402:FBI787274 FLC786402:FLE787274 FUY786402:FVA787274 GEU786402:GEW787274 GOQ786402:GOS787274 GYM786402:GYO787274 HII786402:HIK787274 HSE786402:HSG787274 ICA786402:ICC787274 ILW786402:ILY787274 IVS786402:IVU787274 JFO786402:JFQ787274 JPK786402:JPM787274 JZG786402:JZI787274 KJC786402:KJE787274 KSY786402:KTA787274 LCU786402:LCW787274 LMQ786402:LMS787274 LWM786402:LWO787274 MGI786402:MGK787274 MQE786402:MQG787274 NAA786402:NAC787274 NJW786402:NJY787274 NTS786402:NTU787274 ODO786402:ODQ787274 ONK786402:ONM787274 OXG786402:OXI787274 PHC786402:PHE787274 PQY786402:PRA787274 QAU786402:QAW787274 QKQ786402:QKS787274 QUM786402:QUO787274 REI786402:REK787274 ROE786402:ROG787274 RYA786402:RYC787274 SHW786402:SHY787274 SRS786402:SRU787274 TBO786402:TBQ787274 TLK786402:TLM787274 TVG786402:TVI787274 UFC786402:UFE787274 UOY786402:UPA787274 UYU786402:UYW787274 VIQ786402:VIS787274 VSM786402:VSO787274 WCI786402:WCK787274 WME786402:WMG787274 WWA786402:WWC787274 Y851944:AA852816 JO851938:JQ852810 TK851938:TM852810 ADG851938:ADI852810 ANC851938:ANE852810 AWY851938:AXA852810 BGU851938:BGW852810 BQQ851938:BQS852810 CAM851938:CAO852810 CKI851938:CKK852810 CUE851938:CUG852810 DEA851938:DEC852810 DNW851938:DNY852810 DXS851938:DXU852810 EHO851938:EHQ852810 ERK851938:ERM852810 FBG851938:FBI852810 FLC851938:FLE852810 FUY851938:FVA852810 GEU851938:GEW852810 GOQ851938:GOS852810 GYM851938:GYO852810 HII851938:HIK852810 HSE851938:HSG852810 ICA851938:ICC852810 ILW851938:ILY852810 IVS851938:IVU852810 JFO851938:JFQ852810 JPK851938:JPM852810 JZG851938:JZI852810 KJC851938:KJE852810 KSY851938:KTA852810 LCU851938:LCW852810 LMQ851938:LMS852810 LWM851938:LWO852810 MGI851938:MGK852810 MQE851938:MQG852810 NAA851938:NAC852810 NJW851938:NJY852810 NTS851938:NTU852810 ODO851938:ODQ852810 ONK851938:ONM852810 OXG851938:OXI852810 PHC851938:PHE852810 PQY851938:PRA852810 QAU851938:QAW852810 QKQ851938:QKS852810 QUM851938:QUO852810 REI851938:REK852810 ROE851938:ROG852810 RYA851938:RYC852810 SHW851938:SHY852810 SRS851938:SRU852810 TBO851938:TBQ852810 TLK851938:TLM852810 TVG851938:TVI852810 UFC851938:UFE852810 UOY851938:UPA852810 UYU851938:UYW852810 VIQ851938:VIS852810 VSM851938:VSO852810 WCI851938:WCK852810 WME851938:WMG852810 WWA851938:WWC852810 Y917480:AA918352 JO917474:JQ918346 TK917474:TM918346 ADG917474:ADI918346 ANC917474:ANE918346 AWY917474:AXA918346 BGU917474:BGW918346 BQQ917474:BQS918346 CAM917474:CAO918346 CKI917474:CKK918346 CUE917474:CUG918346 DEA917474:DEC918346 DNW917474:DNY918346 DXS917474:DXU918346 EHO917474:EHQ918346 ERK917474:ERM918346 FBG917474:FBI918346 FLC917474:FLE918346 FUY917474:FVA918346 GEU917474:GEW918346 GOQ917474:GOS918346 GYM917474:GYO918346 HII917474:HIK918346 HSE917474:HSG918346 ICA917474:ICC918346 ILW917474:ILY918346 IVS917474:IVU918346 JFO917474:JFQ918346 JPK917474:JPM918346 JZG917474:JZI918346 KJC917474:KJE918346 KSY917474:KTA918346 LCU917474:LCW918346 LMQ917474:LMS918346 LWM917474:LWO918346 MGI917474:MGK918346 MQE917474:MQG918346 NAA917474:NAC918346 NJW917474:NJY918346 NTS917474:NTU918346 ODO917474:ODQ918346 ONK917474:ONM918346 OXG917474:OXI918346 PHC917474:PHE918346 PQY917474:PRA918346 QAU917474:QAW918346 QKQ917474:QKS918346 QUM917474:QUO918346 REI917474:REK918346 ROE917474:ROG918346 RYA917474:RYC918346 SHW917474:SHY918346 SRS917474:SRU918346 TBO917474:TBQ918346 TLK917474:TLM918346 TVG917474:TVI918346 UFC917474:UFE918346 UOY917474:UPA918346 UYU917474:UYW918346 VIQ917474:VIS918346 VSM917474:VSO918346 WCI917474:WCK918346 WME917474:WMG918346 WWA917474:WWC918346 Y983016:AA983888 JO983010:JQ983882 TK983010:TM983882 ADG983010:ADI983882 ANC983010:ANE983882 AWY983010:AXA983882 BGU983010:BGW983882 BQQ983010:BQS983882 CAM983010:CAO983882 CKI983010:CKK983882 CUE983010:CUG983882 DEA983010:DEC983882 DNW983010:DNY983882 DXS983010:DXU983882 EHO983010:EHQ983882 ERK983010:ERM983882 FBG983010:FBI983882 FLC983010:FLE983882 FUY983010:FVA983882 GEU983010:GEW983882 GOQ983010:GOS983882 GYM983010:GYO983882 HII983010:HIK983882 HSE983010:HSG983882 ICA983010:ICC983882 ILW983010:ILY983882 IVS983010:IVU983882 JFO983010:JFQ983882 JPK983010:JPM983882 JZG983010:JZI983882 KJC983010:KJE983882 KSY983010:KTA983882 LCU983010:LCW983882 LMQ983010:LMS983882 LWM983010:LWO983882 MGI983010:MGK983882 MQE983010:MQG983882 NAA983010:NAC983882 NJW983010:NJY983882 NTS983010:NTU983882 ODO983010:ODQ983882 ONK983010:ONM983882 OXG983010:OXI983882 PHC983010:PHE983882 PQY983010:PRA983882 QAU983010:QAW983882 QKQ983010:QKS983882 QUM983010:QUO983882 REI983010:REK983882 ROE983010:ROG983882 RYA983010:RYC983882 SHW983010:SHY983882 SRS983010:SRU983882 TBO983010:TBQ983882 TLK983010:TLM983882 TVG983010:TVI983882 UFC983010:UFE983882 UOY983010:UPA983882 UYU983010:UYW983882 VIQ983010:VIS983882 VSM983010:VSO983882 WCI983010:WCK983882 WME983010:WMG983882 WWA983010:WWC983882 WVP983010:WVP983882 N65512:N66384 JD65506:JD66378 SZ65506:SZ66378 ACV65506:ACV66378 AMR65506:AMR66378 AWN65506:AWN66378 BGJ65506:BGJ66378 BQF65506:BQF66378 CAB65506:CAB66378 CJX65506:CJX66378 CTT65506:CTT66378 DDP65506:DDP66378 DNL65506:DNL66378 DXH65506:DXH66378 EHD65506:EHD66378 EQZ65506:EQZ66378 FAV65506:FAV66378 FKR65506:FKR66378 FUN65506:FUN66378 GEJ65506:GEJ66378 GOF65506:GOF66378 GYB65506:GYB66378 HHX65506:HHX66378 HRT65506:HRT66378 IBP65506:IBP66378 ILL65506:ILL66378 IVH65506:IVH66378 JFD65506:JFD66378 JOZ65506:JOZ66378 JYV65506:JYV66378 KIR65506:KIR66378 KSN65506:KSN66378 LCJ65506:LCJ66378 LMF65506:LMF66378 LWB65506:LWB66378 MFX65506:MFX66378 MPT65506:MPT66378 MZP65506:MZP66378 NJL65506:NJL66378 NTH65506:NTH66378 ODD65506:ODD66378 OMZ65506:OMZ66378 OWV65506:OWV66378 PGR65506:PGR66378 PQN65506:PQN66378 QAJ65506:QAJ66378 QKF65506:QKF66378 QUB65506:QUB66378 RDX65506:RDX66378 RNT65506:RNT66378 RXP65506:RXP66378 SHL65506:SHL66378 SRH65506:SRH66378 TBD65506:TBD66378 TKZ65506:TKZ66378 TUV65506:TUV66378 UER65506:UER66378 UON65506:UON66378 UYJ65506:UYJ66378 VIF65506:VIF66378 VSB65506:VSB66378 WBX65506:WBX66378 WLT65506:WLT66378 WVP65506:WVP66378 N131048:N131920 JD131042:JD131914 SZ131042:SZ131914 ACV131042:ACV131914 AMR131042:AMR131914 AWN131042:AWN131914 BGJ131042:BGJ131914 BQF131042:BQF131914 CAB131042:CAB131914 CJX131042:CJX131914 CTT131042:CTT131914 DDP131042:DDP131914 DNL131042:DNL131914 DXH131042:DXH131914 EHD131042:EHD131914 EQZ131042:EQZ131914 FAV131042:FAV131914 FKR131042:FKR131914 FUN131042:FUN131914 GEJ131042:GEJ131914 GOF131042:GOF131914 GYB131042:GYB131914 HHX131042:HHX131914 HRT131042:HRT131914 IBP131042:IBP131914 ILL131042:ILL131914 IVH131042:IVH131914 JFD131042:JFD131914 JOZ131042:JOZ131914 JYV131042:JYV131914 KIR131042:KIR131914 KSN131042:KSN131914 LCJ131042:LCJ131914 LMF131042:LMF131914 LWB131042:LWB131914 MFX131042:MFX131914 MPT131042:MPT131914 MZP131042:MZP131914 NJL131042:NJL131914 NTH131042:NTH131914 ODD131042:ODD131914 OMZ131042:OMZ131914 OWV131042:OWV131914 PGR131042:PGR131914 PQN131042:PQN131914 QAJ131042:QAJ131914 QKF131042:QKF131914 QUB131042:QUB131914 RDX131042:RDX131914 RNT131042:RNT131914 RXP131042:RXP131914 SHL131042:SHL131914 SRH131042:SRH131914 TBD131042:TBD131914 TKZ131042:TKZ131914 TUV131042:TUV131914 UER131042:UER131914 UON131042:UON131914 UYJ131042:UYJ131914 VIF131042:VIF131914 VSB131042:VSB131914 WBX131042:WBX131914 WLT131042:WLT131914 WVP131042:WVP131914 N196584:N197456 JD196578:JD197450 SZ196578:SZ197450 ACV196578:ACV197450 AMR196578:AMR197450 AWN196578:AWN197450 BGJ196578:BGJ197450 BQF196578:BQF197450 CAB196578:CAB197450 CJX196578:CJX197450 CTT196578:CTT197450 DDP196578:DDP197450 DNL196578:DNL197450 DXH196578:DXH197450 EHD196578:EHD197450 EQZ196578:EQZ197450 FAV196578:FAV197450 FKR196578:FKR197450 FUN196578:FUN197450 GEJ196578:GEJ197450 GOF196578:GOF197450 GYB196578:GYB197450 HHX196578:HHX197450 HRT196578:HRT197450 IBP196578:IBP197450 ILL196578:ILL197450 IVH196578:IVH197450 JFD196578:JFD197450 JOZ196578:JOZ197450 JYV196578:JYV197450 KIR196578:KIR197450 KSN196578:KSN197450 LCJ196578:LCJ197450 LMF196578:LMF197450 LWB196578:LWB197450 MFX196578:MFX197450 MPT196578:MPT197450 MZP196578:MZP197450 NJL196578:NJL197450 NTH196578:NTH197450 ODD196578:ODD197450 OMZ196578:OMZ197450 OWV196578:OWV197450 PGR196578:PGR197450 PQN196578:PQN197450 QAJ196578:QAJ197450 QKF196578:QKF197450 QUB196578:QUB197450 RDX196578:RDX197450 RNT196578:RNT197450 RXP196578:RXP197450 SHL196578:SHL197450 SRH196578:SRH197450 TBD196578:TBD197450 TKZ196578:TKZ197450 TUV196578:TUV197450 UER196578:UER197450 UON196578:UON197450 UYJ196578:UYJ197450 VIF196578:VIF197450 VSB196578:VSB197450 WBX196578:WBX197450 WLT196578:WLT197450 WVP196578:WVP197450 N262120:N262992 JD262114:JD262986 SZ262114:SZ262986 ACV262114:ACV262986 AMR262114:AMR262986 AWN262114:AWN262986 BGJ262114:BGJ262986 BQF262114:BQF262986 CAB262114:CAB262986 CJX262114:CJX262986 CTT262114:CTT262986 DDP262114:DDP262986 DNL262114:DNL262986 DXH262114:DXH262986 EHD262114:EHD262986 EQZ262114:EQZ262986 FAV262114:FAV262986 FKR262114:FKR262986 FUN262114:FUN262986 GEJ262114:GEJ262986 GOF262114:GOF262986 GYB262114:GYB262986 HHX262114:HHX262986 HRT262114:HRT262986 IBP262114:IBP262986 ILL262114:ILL262986 IVH262114:IVH262986 JFD262114:JFD262986 JOZ262114:JOZ262986 JYV262114:JYV262986 KIR262114:KIR262986 KSN262114:KSN262986 LCJ262114:LCJ262986 LMF262114:LMF262986 LWB262114:LWB262986 MFX262114:MFX262986 MPT262114:MPT262986 MZP262114:MZP262986 NJL262114:NJL262986 NTH262114:NTH262986 ODD262114:ODD262986 OMZ262114:OMZ262986 OWV262114:OWV262986 PGR262114:PGR262986 PQN262114:PQN262986 QAJ262114:QAJ262986 QKF262114:QKF262986 QUB262114:QUB262986 RDX262114:RDX262986 RNT262114:RNT262986 RXP262114:RXP262986 SHL262114:SHL262986 SRH262114:SRH262986 TBD262114:TBD262986 TKZ262114:TKZ262986 TUV262114:TUV262986 UER262114:UER262986 UON262114:UON262986 UYJ262114:UYJ262986 VIF262114:VIF262986 VSB262114:VSB262986 WBX262114:WBX262986 WLT262114:WLT262986 WVP262114:WVP262986 N327656:N328528 JD327650:JD328522 SZ327650:SZ328522 ACV327650:ACV328522 AMR327650:AMR328522 AWN327650:AWN328522 BGJ327650:BGJ328522 BQF327650:BQF328522 CAB327650:CAB328522 CJX327650:CJX328522 CTT327650:CTT328522 DDP327650:DDP328522 DNL327650:DNL328522 DXH327650:DXH328522 EHD327650:EHD328522 EQZ327650:EQZ328522 FAV327650:FAV328522 FKR327650:FKR328522 FUN327650:FUN328522 GEJ327650:GEJ328522 GOF327650:GOF328522 GYB327650:GYB328522 HHX327650:HHX328522 HRT327650:HRT328522 IBP327650:IBP328522 ILL327650:ILL328522 IVH327650:IVH328522 JFD327650:JFD328522 JOZ327650:JOZ328522 JYV327650:JYV328522 KIR327650:KIR328522 KSN327650:KSN328522 LCJ327650:LCJ328522 LMF327650:LMF328522 LWB327650:LWB328522 MFX327650:MFX328522 MPT327650:MPT328522 MZP327650:MZP328522 NJL327650:NJL328522 NTH327650:NTH328522 ODD327650:ODD328522 OMZ327650:OMZ328522 OWV327650:OWV328522 PGR327650:PGR328522 PQN327650:PQN328522 QAJ327650:QAJ328522 QKF327650:QKF328522 QUB327650:QUB328522 RDX327650:RDX328522 RNT327650:RNT328522 RXP327650:RXP328522 SHL327650:SHL328522 SRH327650:SRH328522 TBD327650:TBD328522 TKZ327650:TKZ328522 TUV327650:TUV328522 UER327650:UER328522 UON327650:UON328522 UYJ327650:UYJ328522 VIF327650:VIF328522 VSB327650:VSB328522 WBX327650:WBX328522 WLT327650:WLT328522 WVP327650:WVP328522 N393192:N394064 JD393186:JD394058 SZ393186:SZ394058 ACV393186:ACV394058 AMR393186:AMR394058 AWN393186:AWN394058 BGJ393186:BGJ394058 BQF393186:BQF394058 CAB393186:CAB394058 CJX393186:CJX394058 CTT393186:CTT394058 DDP393186:DDP394058 DNL393186:DNL394058 DXH393186:DXH394058 EHD393186:EHD394058 EQZ393186:EQZ394058 FAV393186:FAV394058 FKR393186:FKR394058 FUN393186:FUN394058 GEJ393186:GEJ394058 GOF393186:GOF394058 GYB393186:GYB394058 HHX393186:HHX394058 HRT393186:HRT394058 IBP393186:IBP394058 ILL393186:ILL394058 IVH393186:IVH394058 JFD393186:JFD394058 JOZ393186:JOZ394058 JYV393186:JYV394058 KIR393186:KIR394058 KSN393186:KSN394058 LCJ393186:LCJ394058 LMF393186:LMF394058 LWB393186:LWB394058 MFX393186:MFX394058 MPT393186:MPT394058 MZP393186:MZP394058 NJL393186:NJL394058 NTH393186:NTH394058 ODD393186:ODD394058 OMZ393186:OMZ394058 OWV393186:OWV394058 PGR393186:PGR394058 PQN393186:PQN394058 QAJ393186:QAJ394058 QKF393186:QKF394058 QUB393186:QUB394058 RDX393186:RDX394058 RNT393186:RNT394058 RXP393186:RXP394058 SHL393186:SHL394058 SRH393186:SRH394058 TBD393186:TBD394058 TKZ393186:TKZ394058 TUV393186:TUV394058 UER393186:UER394058 UON393186:UON394058 UYJ393186:UYJ394058 VIF393186:VIF394058 VSB393186:VSB394058 WBX393186:WBX394058 WLT393186:WLT394058 WVP393186:WVP394058 N458728:N459600 JD458722:JD459594 SZ458722:SZ459594 ACV458722:ACV459594 AMR458722:AMR459594 AWN458722:AWN459594 BGJ458722:BGJ459594 BQF458722:BQF459594 CAB458722:CAB459594 CJX458722:CJX459594 CTT458722:CTT459594 DDP458722:DDP459594 DNL458722:DNL459594 DXH458722:DXH459594 EHD458722:EHD459594 EQZ458722:EQZ459594 FAV458722:FAV459594 FKR458722:FKR459594 FUN458722:FUN459594 GEJ458722:GEJ459594 GOF458722:GOF459594 GYB458722:GYB459594 HHX458722:HHX459594 HRT458722:HRT459594 IBP458722:IBP459594 ILL458722:ILL459594 IVH458722:IVH459594 JFD458722:JFD459594 JOZ458722:JOZ459594 JYV458722:JYV459594 KIR458722:KIR459594 KSN458722:KSN459594 LCJ458722:LCJ459594 LMF458722:LMF459594 LWB458722:LWB459594 MFX458722:MFX459594 MPT458722:MPT459594 MZP458722:MZP459594 NJL458722:NJL459594 NTH458722:NTH459594 ODD458722:ODD459594 OMZ458722:OMZ459594 OWV458722:OWV459594 PGR458722:PGR459594 PQN458722:PQN459594 QAJ458722:QAJ459594 QKF458722:QKF459594 QUB458722:QUB459594 RDX458722:RDX459594 RNT458722:RNT459594 RXP458722:RXP459594 SHL458722:SHL459594 SRH458722:SRH459594 TBD458722:TBD459594 TKZ458722:TKZ459594 TUV458722:TUV459594 UER458722:UER459594 UON458722:UON459594 UYJ458722:UYJ459594 VIF458722:VIF459594 VSB458722:VSB459594 WBX458722:WBX459594 WLT458722:WLT459594 WVP458722:WVP459594 N524264:N525136 JD524258:JD525130 SZ524258:SZ525130 ACV524258:ACV525130 AMR524258:AMR525130 AWN524258:AWN525130 BGJ524258:BGJ525130 BQF524258:BQF525130 CAB524258:CAB525130 CJX524258:CJX525130 CTT524258:CTT525130 DDP524258:DDP525130 DNL524258:DNL525130 DXH524258:DXH525130 EHD524258:EHD525130 EQZ524258:EQZ525130 FAV524258:FAV525130 FKR524258:FKR525130 FUN524258:FUN525130 GEJ524258:GEJ525130 GOF524258:GOF525130 GYB524258:GYB525130 HHX524258:HHX525130 HRT524258:HRT525130 IBP524258:IBP525130 ILL524258:ILL525130 IVH524258:IVH525130 JFD524258:JFD525130 JOZ524258:JOZ525130 JYV524258:JYV525130 KIR524258:KIR525130 KSN524258:KSN525130 LCJ524258:LCJ525130 LMF524258:LMF525130 LWB524258:LWB525130 MFX524258:MFX525130 MPT524258:MPT525130 MZP524258:MZP525130 NJL524258:NJL525130 NTH524258:NTH525130 ODD524258:ODD525130 OMZ524258:OMZ525130 OWV524258:OWV525130 PGR524258:PGR525130 PQN524258:PQN525130 QAJ524258:QAJ525130 QKF524258:QKF525130 QUB524258:QUB525130 RDX524258:RDX525130 RNT524258:RNT525130 RXP524258:RXP525130 SHL524258:SHL525130 SRH524258:SRH525130 TBD524258:TBD525130 TKZ524258:TKZ525130 TUV524258:TUV525130 UER524258:UER525130 UON524258:UON525130 UYJ524258:UYJ525130 VIF524258:VIF525130 VSB524258:VSB525130 WBX524258:WBX525130 WLT524258:WLT525130 WVP524258:WVP525130 N589800:N590672 JD589794:JD590666 SZ589794:SZ590666 ACV589794:ACV590666 AMR589794:AMR590666 AWN589794:AWN590666 BGJ589794:BGJ590666 BQF589794:BQF590666 CAB589794:CAB590666 CJX589794:CJX590666 CTT589794:CTT590666 DDP589794:DDP590666 DNL589794:DNL590666 DXH589794:DXH590666 EHD589794:EHD590666 EQZ589794:EQZ590666 FAV589794:FAV590666 FKR589794:FKR590666 FUN589794:FUN590666 GEJ589794:GEJ590666 GOF589794:GOF590666 GYB589794:GYB590666 HHX589794:HHX590666 HRT589794:HRT590666 IBP589794:IBP590666 ILL589794:ILL590666 IVH589794:IVH590666 JFD589794:JFD590666 JOZ589794:JOZ590666 JYV589794:JYV590666 KIR589794:KIR590666 KSN589794:KSN590666 LCJ589794:LCJ590666 LMF589794:LMF590666 LWB589794:LWB590666 MFX589794:MFX590666 MPT589794:MPT590666 MZP589794:MZP590666 NJL589794:NJL590666 NTH589794:NTH590666 ODD589794:ODD590666 OMZ589794:OMZ590666 OWV589794:OWV590666 PGR589794:PGR590666 PQN589794:PQN590666 QAJ589794:QAJ590666 QKF589794:QKF590666 QUB589794:QUB590666 RDX589794:RDX590666 RNT589794:RNT590666 RXP589794:RXP590666 SHL589794:SHL590666 SRH589794:SRH590666 TBD589794:TBD590666 TKZ589794:TKZ590666 TUV589794:TUV590666 UER589794:UER590666 UON589794:UON590666 UYJ589794:UYJ590666 VIF589794:VIF590666 VSB589794:VSB590666 WBX589794:WBX590666 WLT589794:WLT590666 WVP589794:WVP590666 N655336:N656208 JD655330:JD656202 SZ655330:SZ656202 ACV655330:ACV656202 AMR655330:AMR656202 AWN655330:AWN656202 BGJ655330:BGJ656202 BQF655330:BQF656202 CAB655330:CAB656202 CJX655330:CJX656202 CTT655330:CTT656202 DDP655330:DDP656202 DNL655330:DNL656202 DXH655330:DXH656202 EHD655330:EHD656202 EQZ655330:EQZ656202 FAV655330:FAV656202 FKR655330:FKR656202 FUN655330:FUN656202 GEJ655330:GEJ656202 GOF655330:GOF656202 GYB655330:GYB656202 HHX655330:HHX656202 HRT655330:HRT656202 IBP655330:IBP656202 ILL655330:ILL656202 IVH655330:IVH656202 JFD655330:JFD656202 JOZ655330:JOZ656202 JYV655330:JYV656202 KIR655330:KIR656202 KSN655330:KSN656202 LCJ655330:LCJ656202 LMF655330:LMF656202 LWB655330:LWB656202 MFX655330:MFX656202 MPT655330:MPT656202 MZP655330:MZP656202 NJL655330:NJL656202 NTH655330:NTH656202 ODD655330:ODD656202 OMZ655330:OMZ656202 OWV655330:OWV656202 PGR655330:PGR656202 PQN655330:PQN656202 QAJ655330:QAJ656202 QKF655330:QKF656202 QUB655330:QUB656202 RDX655330:RDX656202 RNT655330:RNT656202 RXP655330:RXP656202 SHL655330:SHL656202 SRH655330:SRH656202 TBD655330:TBD656202 TKZ655330:TKZ656202 TUV655330:TUV656202 UER655330:UER656202 UON655330:UON656202 UYJ655330:UYJ656202 VIF655330:VIF656202 VSB655330:VSB656202 WBX655330:WBX656202 WLT655330:WLT656202 WVP655330:WVP656202 N720872:N721744 JD720866:JD721738 SZ720866:SZ721738 ACV720866:ACV721738 AMR720866:AMR721738 AWN720866:AWN721738 BGJ720866:BGJ721738 BQF720866:BQF721738 CAB720866:CAB721738 CJX720866:CJX721738 CTT720866:CTT721738 DDP720866:DDP721738 DNL720866:DNL721738 DXH720866:DXH721738 EHD720866:EHD721738 EQZ720866:EQZ721738 FAV720866:FAV721738 FKR720866:FKR721738 FUN720866:FUN721738 GEJ720866:GEJ721738 GOF720866:GOF721738 GYB720866:GYB721738 HHX720866:HHX721738 HRT720866:HRT721738 IBP720866:IBP721738 ILL720866:ILL721738 IVH720866:IVH721738 JFD720866:JFD721738 JOZ720866:JOZ721738 JYV720866:JYV721738 KIR720866:KIR721738 KSN720866:KSN721738 LCJ720866:LCJ721738 LMF720866:LMF721738 LWB720866:LWB721738 MFX720866:MFX721738 MPT720866:MPT721738 MZP720866:MZP721738 NJL720866:NJL721738 NTH720866:NTH721738 ODD720866:ODD721738 OMZ720866:OMZ721738 OWV720866:OWV721738 PGR720866:PGR721738 PQN720866:PQN721738 QAJ720866:QAJ721738 QKF720866:QKF721738 QUB720866:QUB721738 RDX720866:RDX721738 RNT720866:RNT721738 RXP720866:RXP721738 SHL720866:SHL721738 SRH720866:SRH721738 TBD720866:TBD721738 TKZ720866:TKZ721738 TUV720866:TUV721738 UER720866:UER721738 UON720866:UON721738 UYJ720866:UYJ721738 VIF720866:VIF721738 VSB720866:VSB721738 WBX720866:WBX721738 WLT720866:WLT721738 WVP720866:WVP721738 N786408:N787280 JD786402:JD787274 SZ786402:SZ787274 ACV786402:ACV787274 AMR786402:AMR787274 AWN786402:AWN787274 BGJ786402:BGJ787274 BQF786402:BQF787274 CAB786402:CAB787274 CJX786402:CJX787274 CTT786402:CTT787274 DDP786402:DDP787274 DNL786402:DNL787274 DXH786402:DXH787274 EHD786402:EHD787274 EQZ786402:EQZ787274 FAV786402:FAV787274 FKR786402:FKR787274 FUN786402:FUN787274 GEJ786402:GEJ787274 GOF786402:GOF787274 GYB786402:GYB787274 HHX786402:HHX787274 HRT786402:HRT787274 IBP786402:IBP787274 ILL786402:ILL787274 IVH786402:IVH787274 JFD786402:JFD787274 JOZ786402:JOZ787274 JYV786402:JYV787274 KIR786402:KIR787274 KSN786402:KSN787274 LCJ786402:LCJ787274 LMF786402:LMF787274 LWB786402:LWB787274 MFX786402:MFX787274 MPT786402:MPT787274 MZP786402:MZP787274 NJL786402:NJL787274 NTH786402:NTH787274 ODD786402:ODD787274 OMZ786402:OMZ787274 OWV786402:OWV787274 PGR786402:PGR787274 PQN786402:PQN787274 QAJ786402:QAJ787274 QKF786402:QKF787274 QUB786402:QUB787274 RDX786402:RDX787274 RNT786402:RNT787274 RXP786402:RXP787274 SHL786402:SHL787274 SRH786402:SRH787274 TBD786402:TBD787274 TKZ786402:TKZ787274 TUV786402:TUV787274 UER786402:UER787274 UON786402:UON787274 UYJ786402:UYJ787274 VIF786402:VIF787274 VSB786402:VSB787274 WBX786402:WBX787274 WLT786402:WLT787274 WVP786402:WVP787274 N851944:N852816 JD851938:JD852810 SZ851938:SZ852810 ACV851938:ACV852810 AMR851938:AMR852810 AWN851938:AWN852810 BGJ851938:BGJ852810 BQF851938:BQF852810 CAB851938:CAB852810 CJX851938:CJX852810 CTT851938:CTT852810 DDP851938:DDP852810 DNL851938:DNL852810 DXH851938:DXH852810 EHD851938:EHD852810 EQZ851938:EQZ852810 FAV851938:FAV852810 FKR851938:FKR852810 FUN851938:FUN852810 GEJ851938:GEJ852810 GOF851938:GOF852810 GYB851938:GYB852810 HHX851938:HHX852810 HRT851938:HRT852810 IBP851938:IBP852810 ILL851938:ILL852810 IVH851938:IVH852810 JFD851938:JFD852810 JOZ851938:JOZ852810 JYV851938:JYV852810 KIR851938:KIR852810 KSN851938:KSN852810 LCJ851938:LCJ852810 LMF851938:LMF852810 LWB851938:LWB852810 MFX851938:MFX852810 MPT851938:MPT852810 MZP851938:MZP852810 NJL851938:NJL852810 NTH851938:NTH852810 ODD851938:ODD852810 OMZ851938:OMZ852810 OWV851938:OWV852810 PGR851938:PGR852810 PQN851938:PQN852810 QAJ851938:QAJ852810 QKF851938:QKF852810 QUB851938:QUB852810 RDX851938:RDX852810 RNT851938:RNT852810 RXP851938:RXP852810 SHL851938:SHL852810 SRH851938:SRH852810 TBD851938:TBD852810 TKZ851938:TKZ852810 TUV851938:TUV852810 UER851938:UER852810 UON851938:UON852810 UYJ851938:UYJ852810 VIF851938:VIF852810 VSB851938:VSB852810 WBX851938:WBX852810 WLT851938:WLT852810 WVP851938:WVP852810 N917480:N918352 JD917474:JD918346 SZ917474:SZ918346 ACV917474:ACV918346 AMR917474:AMR918346 AWN917474:AWN918346 BGJ917474:BGJ918346 BQF917474:BQF918346 CAB917474:CAB918346 CJX917474:CJX918346 CTT917474:CTT918346 DDP917474:DDP918346 DNL917474:DNL918346 DXH917474:DXH918346 EHD917474:EHD918346 EQZ917474:EQZ918346 FAV917474:FAV918346 FKR917474:FKR918346 FUN917474:FUN918346 GEJ917474:GEJ918346 GOF917474:GOF918346 GYB917474:GYB918346 HHX917474:HHX918346 HRT917474:HRT918346 IBP917474:IBP918346 ILL917474:ILL918346 IVH917474:IVH918346 JFD917474:JFD918346 JOZ917474:JOZ918346 JYV917474:JYV918346 KIR917474:KIR918346 KSN917474:KSN918346 LCJ917474:LCJ918346 LMF917474:LMF918346 LWB917474:LWB918346 MFX917474:MFX918346 MPT917474:MPT918346 MZP917474:MZP918346 NJL917474:NJL918346 NTH917474:NTH918346 ODD917474:ODD918346 OMZ917474:OMZ918346 OWV917474:OWV918346 PGR917474:PGR918346 PQN917474:PQN918346 QAJ917474:QAJ918346 QKF917474:QKF918346 QUB917474:QUB918346 RDX917474:RDX918346 RNT917474:RNT918346 RXP917474:RXP918346 SHL917474:SHL918346 SRH917474:SRH918346 TBD917474:TBD918346 TKZ917474:TKZ918346 TUV917474:TUV918346 UER917474:UER918346 UON917474:UON918346 UYJ917474:UYJ918346 VIF917474:VIF918346 VSB917474:VSB918346 WBX917474:WBX918346 WLT917474:WLT918346 WVP917474:WVP918346 N983016:N983888 JD983010:JD983882 SZ983010:SZ983882 ACV983010:ACV983882 AMR983010:AMR983882 AWN983010:AWN983882 BGJ983010:BGJ983882 BQF983010:BQF983882 CAB983010:CAB983882 CJX983010:CJX983882 CTT983010:CTT983882 DDP983010:DDP983882 DNL983010:DNL983882 DXH983010:DXH983882 EHD983010:EHD983882 EQZ983010:EQZ983882 FAV983010:FAV983882 FKR983010:FKR983882 FUN983010:FUN983882 GEJ983010:GEJ983882 GOF983010:GOF983882 GYB983010:GYB983882 HHX983010:HHX983882 HRT983010:HRT983882 IBP983010:IBP983882 ILL983010:ILL983882 IVH983010:IVH983882 JFD983010:JFD983882 JOZ983010:JOZ983882 JYV983010:JYV983882 KIR983010:KIR983882 KSN983010:KSN983882 LCJ983010:LCJ983882 LMF983010:LMF983882 LWB983010:LWB983882 MFX983010:MFX983882 MPT983010:MPT983882 MZP983010:MZP983882 NJL983010:NJL983882 NTH983010:NTH983882 ODD983010:ODD983882 OMZ983010:OMZ983882 OWV983010:OWV983882 PGR983010:PGR983882 PQN983010:PQN983882 QAJ983010:QAJ983882 QKF983010:QKF983882 QUB983010:QUB983882 RDX983010:RDX983882 RNT983010:RNT983882 RXP983010:RXP983882 SHL983010:SHL983882 SRH983010:SRH983882 TBD983010:TBD983882 TKZ983010:TKZ983882 TUV983010:TUV983882 UER983010:UER983882 UON983010:UON983882 UYJ983010:UYJ983882 VIF983010:VIF983882 VSB983010:VSB983882 WBX983010:WBX983882 WLT983010:WLT983882 Y54:AA848 N54:N848 Y8:AA9 TF29 JJ29 WWG29:WWI29 WMK29:WMM29 WCO29:WCQ29 VSS29:VSU29 VIW29:VIY29 UZA29:UZC29 UPE29:UPG29 UFI29:UFK29 TVM29:TVO29 TLQ29:TLS29 TBU29:TBW29 SRY29:SSA29 SIC29:SIE29 RYG29:RYI29 ROK29:ROM29 REO29:REQ29 QUS29:QUU29 QKW29:QKY29 QBA29:QBC29 PRE29:PRG29 PHI29:PHK29 OXM29:OXO29 ONQ29:ONS29 ODU29:ODW29 NTY29:NUA29 NKC29:NKE29 NAG29:NAI29 MQK29:MQM29 MGO29:MGQ29 LWS29:LWU29 LMW29:LMY29 LDA29:LDC29 KTE29:KTG29 KJI29:KJK29 JZM29:JZO29 JPQ29:JPS29 JFU29:JFW29 IVY29:IWA29 IMC29:IME29 ICG29:ICI29 HSK29:HSM29 HIO29:HIQ29 GYS29:GYU29 GOW29:GOY29 GFA29:GFC29 FVE29:FVG29 FLI29:FLK29 FBM29:FBO29 ERQ29:ERS29 EHU29:EHW29 DXY29:DYA29 DOC29:DOE29 DEG29:DEI29 CUK29:CUM29 CKO29:CKQ29 CAS29:CAU29 BQW29:BQY29 BHA29:BHC29 AXE29:AXG29 ANI29:ANK29 ADM29:ADO29 TQ29:TS29 JU29:JW29 WVV29 WLZ29 WCD29 VSH29 VIL29 UYP29 UOT29 UEX29 TVB29 TLF29 TBJ29 SRN29 SHR29 RXV29 RNZ29 RED29 QUH29 QKL29 QAP29 PQT29 PGX29 OXB29 ONF29 ODJ29 NTN29 NJR29 MZV29 MPZ29 MGD29 LWH29 LML29 LCP29 KST29 KIX29 JZB29 JPF29 JFJ29 IVN29 ILR29 IBV29 HRZ29 HID29 GYH29 GOL29 GEP29 FUT29 FKX29 FBB29 ERF29 EHJ29 DXN29 DNR29 DDV29 CTZ29 CKD29 CAH29 BQL29 N8:N9 BGP29 N12:N14 AWT29 Y29:AA29 VIN14 M10:M11 UYR14 UOV14 UEZ14 TVD14 TLH14 TBL14 SRP14 SHT14 RXX14 ROB14 REF14 QUJ14 QKN14 QAR14 PQV14 PGZ14 OXD14 ONH14 ODL14 NTP14 NJT14 MZX14 MQB14 MGF14 LWJ14 LMN14 LCR14 KSV14 KIZ14 JZD14 JPH14 JFL14 IVP14 ILT14 IBX14 HSB14 HIF14 GYJ14 GON14 GER14 FUV14 FKZ14 FBD14 ERH14 EHL14 DXP14 DNT14 DDX14 CUB14 CKF14 CAJ14 BQN14 BGR14 AWV14 AMZ14 ADD14 TH14 JL14 WWI14:WWK14 WMM14:WMO14 WCQ14:WCS14 VSU14:VSW14 VIY14:VJA14 UZC14:UZE14 UPG14:UPI14 UFK14:UFM14 TVO14:TVQ14 TLS14:TLU14 TBW14:TBY14 SSA14:SSC14 SIE14:SIG14 RYI14:RYK14 ROM14:ROO14 REQ14:RES14 QUU14:QUW14 QKY14:QLA14 QBC14:QBE14 PRG14:PRI14 PHK14:PHM14 OXO14:OXQ14 ONS14:ONU14 ODW14:ODY14 NUA14:NUC14 NKE14:NKG14 NAI14:NAK14 MQM14:MQO14 MGQ14:MGS14 LWU14:LWW14 LMY14:LNA14 LDC14:LDE14 KTG14:KTI14 KJK14:KJM14 JZO14:JZQ14 JPS14:JPU14 JFW14:JFY14 IWA14:IWC14 IME14:IMG14 ICI14:ICK14 HSM14:HSO14 HIQ14:HIS14 GYU14:GYW14 GOY14:GPA14 GFC14:GFE14 FVG14:FVI14 FLK14:FLM14 FBO14:FBQ14 ERS14:ERU14 EHW14:EHY14 DYA14:DYC14 DOE14:DOG14 DEI14:DEK14 CUM14:CUO14 CKQ14:CKS14 CAU14:CAW14 BQY14:BRA14 BHC14:BHE14 AXG14:AXI14 ANK14:ANM14 ADO14:ADQ14 TS14:TU14 JW14:JY14 WVX14 WMB14 WCF14 VSJ14 BGP41 X23:Z24 X10:Z11 AMX29 ADB29 WLT50:WLT842 VIN19 UYR19 N32:N38 ADJ33:ADJ37 ANC8:ANE13 AWY8:AXA13 BGU8:BGW13 BQQ8:BQS13 CAM8:CAO13 CKI8:CKK13 CUE8:CUG13 DEA8:DEC13 DNW8:DNY13 DXS8:DXU13 EHO8:EHQ13 ERK8:ERM13 FBG8:FBI13 FLC8:FLE13 FUY8:FVA13 GEU8:GEW13 GOQ8:GOS13 GYM8:GYO13 HII8:HIK13 HSE8:HSG13 ICA8:ICC13 ILW8:ILY13 IVS8:IVU13 JFO8:JFQ13 JPK8:JPM13 JZG8:JZI13 KJC8:KJE13 KSY8:KTA13 LCU8:LCW13 LMQ8:LMS13 LWM8:LWO13 MGI8:MGK13 MQE8:MQG13 NAA8:NAC13 NJW8:NJY13 NTS8:NTU13 ODO8:ODQ13 ONK8:ONM13 OXG8:OXI13 PHC8:PHE13 PQY8:PRA13 QAU8:QAW13 QKQ8:QKS13 QUM8:QUO13 REI8:REK13 ROE8:ROG13 RYA8:RYC13 SHW8:SHY13 SRS8:SRU13 TBO8:TBQ13 TLK8:TLM13 TVG8:TVI13 UFC8:UFE13 UOY8:UPA13 UYU8:UYW13 VIQ8:VIS13 VSM8:VSO13 WCI8:WCK13 WME8:WMG13 WWA8:WWC13 JD8:JD13 SZ8:SZ13 ACV8:ACV13 AMR8:AMR13 AWN8:AWN13 BGJ8:BGJ13 BQF8:BQF13 CAB8:CAB13 CJX8:CJX13 CTT8:CTT13 DDP8:DDP13 DNL8:DNL13 DXH8:DXH13 EHD8:EHD13 EQZ8:EQZ13 FAV8:FAV13 FKR8:FKR13 FUN8:FUN13 GEJ8:GEJ13 GOF8:GOF13 GYB8:GYB13 HHX8:HHX13 HRT8:HRT13 IBP8:IBP13 ILL8:ILL13 IVH8:IVH13 JFD8:JFD13 JOZ8:JOZ13 JYV8:JYV13 KIR8:KIR13 KSN8:KSN13 LCJ8:LCJ13 LMF8:LMF13 LWB8:LWB13 MFX8:MFX13 MPT8:MPT13 MZP8:MZP13 NJL8:NJL13 NTH8:NTH13 ODD8:ODD13 OMZ8:OMZ13 OWV8:OWV13 PGR8:PGR13 PQN8:PQN13 QAJ8:QAJ13 QKF8:QKF13 QUB8:QUB13 RDX8:RDX13 RNT8:RNT13 RXP8:RXP13 SHL8:SHL13 SRH8:SRH13 TBD8:TBD13 TKZ8:TKZ13 TUV8:TUV13 UER8:UER13 UON8:UON13 UYJ8:UYJ13 VIF8:VIF13 VSB8:VSB13 WBX8:WBX13 WLT8:WLT13 WVP8:WVP13 ADG8:ADI13 JO8:JQ13 TK8:TM13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JU32:JW32 TQ32:TS32 ADM32:ADO32 ANI32:ANK32 AXE32:AXG32 BHA32:BHC32 BQW32:BQY32 CAS32:CAU32 CKO32:CKQ32 CUK32:CUM32 DEG32:DEI32 DOC32:DOE32 DXY32:DYA32 EHU32:EHW32 ERQ32:ERS32 FBM32:FBO32 FLI32:FLK32 FVE32:FVG32 GFA32:GFC32 GOW32:GOY32 GYS32:GYU32 HIO32:HIQ32 HSK32:HSM32 ICG32:ICI32 IMC32:IME32 IVY32:IWA32 JFU32:JFW32 JPQ32:JPS32 JZM32:JZO32 KJI32:KJK32 KTE32:KTG32 LDA32:LDC32 LMW32:LMY32 LWS32:LWU32 MGO32:MGQ32 MQK32:MQM32 NAG32:NAI32 NKC32:NKE32 NTY32:NUA32 ODU32:ODW32 ONQ32:ONS32 OXM32:OXO32 PHI32:PHK32 PRE32:PRG32 QBA32:QBC32 QKW32:QKY32 QUS32:QUU32 REO32:REQ32 ROK32:ROM32 RYG32:RYI32 SIC32:SIE32 SRY32:SSA32 TBU32:TBW32 TLQ32:TLS32 TVM32:TVO32 UFI32:UFK32 UPE32:UPG32 UZA32:UZC32 VIW32:VIY32 VSS32:VSU32 WCO32:WCQ32 WMK32:WMM32 WWG32:WWI32 JJ32 TF32 ADB32 AMX32 AWT32 BGP32 BQL32 TN33:TN37 JR33:JR37 WWO33:WWQ37 WMS33:WMU37 WCW33:WCY37 VTA33:VTC37 VJE33:VJG37 UZI33:UZK37 UPM33:UPO37 UFQ33:UFS37 TVU33:TVW37 TLY33:TMA37 TCC33:TCE37 SSG33:SSI37 SIK33:SIM37 RYO33:RYQ37 ROS33:ROU37 REW33:REY37 QVA33:QVC37 QLE33:QLG37 QBI33:QBK37 PRM33:PRO37 PHQ33:PHS37 OXU33:OXW37 ONY33:OOA37 OEC33:OEE37 NUG33:NUI37 NKK33:NKM37 NAO33:NAQ37 MQS33:MQU37 MGW33:MGY37 LXA33:LXC37 LNE33:LNG37 LDI33:LDK37 KTM33:KTO37 KJQ33:KJS37 JZU33:JZW37 JPY33:JQA37 JGC33:JGE37 IWG33:IWI37 IMK33:IMM37 ICO33:ICQ37 HSS33:HSU37 HIW33:HIY37 GZA33:GZC37 GPE33:GPG37 GFI33:GFK37 FVM33:FVO37 FLQ33:FLS37 FBU33:FBW37 ERY33:ESA37 EIC33:EIE37 DYG33:DYI37 DOK33:DOM37 DEO33:DEQ37 CUS33:CUU37 CKW33:CKY37 CBA33:CBC37 BRE33:BRG37 BHI33:BHK37 AXM33:AXO37 ANQ33:ANS37 ADU33:ADW37 TY33:UA37 KC33:KE37 WWD33:WWD37 WMH33:WMH37 WCL33:WCL37 VSP33:VSP37 VIT33:VIT37 UYX33:UYX37 UPB33:UPB37 UFF33:UFF37 TVJ33:TVJ37 TLN33:TLN37 TBR33:TBR37 SRV33:SRV37 SHZ33:SHZ37 RYD33:RYD37 ROH33:ROH37 REL33:REL37 QUP33:QUP37 QKT33:QKT37 QAX33:QAX37 PRB33:PRB37 PHF33:PHF37 OXJ33:OXJ37 ONN33:ONN37 ODR33:ODR37 NTV33:NTV37 NJZ33:NJZ37 NAD33:NAD37 MQH33:MQH37 MGL33:MGL37 LWP33:LWP37 LMT33:LMT37 LCX33:LCX37 KTB33:KTB37 KJF33:KJF37 JZJ33:JZJ37 JPN33:JPN37 JFR33:JFR37 IVV33:IVV37 ILZ33:ILZ37 ICD33:ICD37 HSH33:HSH37 HIL33:HIL37 GYP33:GYP37 GOT33:GOT37 GEX33:GEX37 FVB33:FVB37 FLF33:FLF37 FBJ33:FBJ37 ERN33:ERN37 EHR33:EHR37 DXV33:DXV37 DNZ33:DNZ37 DED33:DED37 CUH33:CUH37 CKL33:CKL37 CAP33:CAP37 BQT33:BQT37 BGX33:BGX37 AXB33:AXB37 ANF33:ANF37 WVY15:WVY18 ANF42:ANF46 AXB42:AXB46 BGX42:BGX46 BQT42:BQT46 CAP42:CAP46 CKL42:CKL46 CUH42:CUH46 DED42:DED46 DNZ42:DNZ46 DXV42:DXV46 EHR42:EHR46 ERN42:ERN46 FBJ42:FBJ46 FLF42:FLF46 FVB42:FVB46 GEX42:GEX46 GOT42:GOT46 GYP42:GYP46 HIL42:HIL46 HSH42:HSH46 ICD42:ICD46 ILZ42:ILZ46 IVV42:IVV46 JFR42:JFR46 JPN42:JPN46 JZJ42:JZJ46 KJF42:KJF46 KTB42:KTB46 LCX42:LCX46 LMT42:LMT46 LWP42:LWP46 MGL42:MGL46 MQH42:MQH46 NAD42:NAD46 NJZ42:NJZ46 NTV42:NTV46 ODR42:ODR46 ONN42:ONN46 OXJ42:OXJ46 PHF42:PHF46 PRB42:PRB46 QAX42:QAX46 QKT42:QKT46 QUP42:QUP46 REL42:REL46 ROH42:ROH46 RYD42:RYD46 SHZ42:SHZ46 SRV42:SRV46 TBR42:TBR46 TLN42:TLN46 TVJ42:TVJ46 UFF42:UFF46 UPB42:UPB46 UYX42:UYX46 VIT42:VIT46 VSP42:VSP46 WCL42:WCL46 WMH42:WMH46 WWD42:WWD46 KC42:KE46 TY42:UA46 ADU42:ADW46 ANQ42:ANS46 AXM42:AXO46 BHI42:BHK46 BRE42:BRG46 CBA42:CBC46 CKW42:CKY46 CUS42:CUU46 DEO42:DEQ46 DOK42:DOM46 DYG42:DYI46 EIC42:EIE46 ERY42:ESA46 FBU42:FBW46 FLQ42:FLS46 FVM42:FVO46 GFI42:GFK46 GPE42:GPG46 GZA42:GZC46 HIW42:HIY46 HSS42:HSU46 ICO42:ICQ46 IMK42:IMM46 IWG42:IWI46 JGC42:JGE46 JPY42:JQA46 JZU42:JZW46 KJQ42:KJS46 KTM42:KTO46 LDI42:LDK46 LNE42:LNG46 LXA42:LXC46 MGW42:MGY46 MQS42:MQU46 NAO42:NAQ46 NKK42:NKM46 NUG42:NUI46 OEC42:OEE46 ONY42:OOA46 OXU42:OXW46 PHQ42:PHS46 PRM42:PRO46 QBI42:QBK46 QLE42:QLG46 QVA42:QVC46 REW42:REY46 ROS42:ROU46 RYO42:RYQ46 SIK42:SIM46 SSG42:SSI46 TCC42:TCE46 TLY42:TMA46 TVU42:TVW46 UFQ42:UFS46 UPM42:UPO46 UZI42:UZK46 VJE42:VJG46 VTA42:VTC46 WCW42:WCY46 WMS42:WMU46 WWO42:WWQ46 JR42:JR46 TN42:TN46 ADJ42:ADJ46 BQL41 CAH41 CKD41 CTZ41 DDV41 DNR41 DXN41 EHJ41 ERF41 FBB41 FKX41 FUT41 GEP41 GOL41 GYH41 HID41 HRZ41 IBV41 ILR41 IVN41 JFJ41 JPF41 JZB41 KIX41 KST41 LCP41 LML41 LWH41 MGD41 MPZ41 MZV41 NJR41 NTN41 ODJ41 ONF41 OXB41 PGX41 PQT41 QAP41 QKL41 QUH41 RED41 RNZ41 RXV41 SHR41 SRN41 TBJ41 TLF41 TVB41 UEX41 UOT41 UYP41 VIL41 VSH41 WCD41 WLZ41 WVV41 JU41:JW41 TQ41:TS41 ADM41:ADO41 ANI41:ANK41 AXE41:AXG41 BHA41:BHC41 BQW41:BQY41 CAS41:CAU41 CKO41:CKQ41 CUK41:CUM41 DEG41:DEI41 DOC41:DOE41 DXY41:DYA41 EHU41:EHW41 ERQ41:ERS41 FBM41:FBO41 FLI41:FLK41 FVE41:FVG41 GFA41:GFC41 GOW41:GOY41 GYS41:GYU41 HIO41:HIQ41 HSK41:HSM41 ICG41:ICI41 IMC41:IME41 IVY41:IWA41 JFU41:JFW41 JPQ41:JPS41 JZM41:JZO41 KJI41:KJK41 KTE41:KTG41 LDA41:LDC41 LMW41:LMY41 LWS41:LWU41 MGO41:MGQ41 MQK41:MQM41 NAG41:NAI41 NKC41:NKE41 NTY41:NUA41 ODU41:ODW41 ONQ41:ONS41 OXM41:OXO41 PHI41:PHK41 PRE41:PRG41 QBA41:QBC41 QKW41:QKY41 QUS41:QUU41 REO41:REQ41 ROK41:ROM41 RYG41:RYI41 SIC41:SIE41 SRY41:SSA41 TBU41:TBW41 TLQ41:TLS41 TVM41:TVO41 UFI41:UFK41 UPE41:UPG41 UZA41:UZC41 VIW41:VIY41 VSS41:VSU41 WCO41:WCQ41 WMK41:WMM41 WWG41:WWI41 JJ41 TF41 ADB41 AMX41 AWT41 Y12:AA14 UOV19 UEZ19 TVD19 TLH19 TBL19 SRP19 SHT19 RXX19 ROB19 REF19 QUJ19 QKN19 QAR19 PQV19 PGZ19 OXD19 ONH19 ODL19 NTP19 NJT19 MZX19 MQB19 MGF19 LWJ19 LMN19 LCR19 KSV19 KIZ19 JZD19 JPH19 JFL19 IVP19 ILT19 IBX19 HSB19 HIF19 GYJ19 GON19 GER19 FUV19 FKZ19 FBD19 ERH19 EHL19 DXP19 DNT19 DDX19 CUB19 CKF19 CAJ19 BQN19 BGR19 AWV19 AMZ19 ADD19 TH19 JL19 WWI19:WWK19 WMM19:WMO19 WCQ19:WCS19 VSU19:VSW19 VIY19:VJA19 UZC19:UZE19 UPG19:UPI19 UFK19:UFM19 TVO19:TVQ19 TLS19:TLU19 TBW19:TBY19 SSA19:SSC19 SIE19:SIG19 RYI19:RYK19 ROM19:ROO19 REQ19:RES19 QUU19:QUW19 QKY19:QLA19 QBC19:QBE19 PRG19:PRI19 PHK19:PHM19 OXO19:OXQ19 ONS19:ONU19 ODW19:ODY19 NUA19:NUC19 NKE19:NKG19 NAI19:NAK19 MQM19:MQO19 MGQ19:MGS19 LWU19:LWW19 LMY19:LNA19 LDC19:LDE19 KTG19:KTI19 KJK19:KJM19 JZO19:JZQ19 JPS19:JPU19 JFW19:JFY19 IWA19:IWC19 IME19:IMG19 ICI19:ICK19 HSM19:HSO19 HIQ19:HIS19 GYU19:GYW19 GOY19:GPA19 GFC19:GFE19 FVG19:FVI19 FLK19:FLM19 FBO19:FBQ19 ERS19:ERU19 EHW19:EHY19 DYA19:DYC19 DOE19:DOG19 DEI19:DEK19 CUM19:CUO19 CKQ19:CKS19 CAU19:CAW19 BQY19:BRA19 BHC19:BHE19 AXG19:AXI19 ANK19:ANM19 ADO19:ADQ19 TS19:TU19 JW19:JY19 WVX19 WMB19 WCF19 VSJ19 N41:N47 M23:M24 AA25:AB28 JW25:JX28 TS25:TT28 ADO25:ADP28 ANK25:ANL28 AXG25:AXH28 BHC25:BHD28 BQY25:BQZ28 CAU25:CAV28 CKQ25:CKR28 CUM25:CUN28 DEI25:DEJ28 DOE25:DOF28 DYA25:DYB28 EHW25:EHX28 ERS25:ERT28 FBO25:FBP28 FLK25:FLL28 FVG25:FVH28 GFC25:GFD28 GOY25:GOZ28 GYU25:GYV28 HIQ25:HIR28 HSM25:HSN28 ICI25:ICJ28 IME25:IMF28 IWA25:IWB28 JFW25:JFX28 JPS25:JPT28 JZO25:JZP28 KJK25:KJL28 KTG25:KTH28 LDC25:LDD28 LMY25:LMZ28 LWU25:LWV28 MGQ25:MGR28 MQM25:MQN28 NAI25:NAJ28 NKE25:NKF28 NUA25:NUB28 ODW25:ODX28 ONS25:ONT28 OXO25:OXP28 PHK25:PHL28 PRG25:PRH28 QBC25:QBD28 QKY25:QKZ28 QUU25:QUV28 REQ25:RER28 ROM25:RON28 RYI25:RYJ28 SIE25:SIF28 SSA25:SSB28 TBW25:TBX28 TLS25:TLT28 TVO25:TVP28 UFK25:UFL28 UPG25:UPH28 UZC25:UZD28 VIY25:VIZ28 VSU25:VSV28 WCQ25:WCR28 WMM25:WMN28 WWI25:WWJ28 Q25:Q28 JM25:JM28 TI25:TI28 ADE25:ADE28 ANA25:ANA28 AWW25:AWW28 BGS25:BGS28 BQO25:BQO28 CAK25:CAK28 CKG25:CKG28 CUC25:CUC28 DDY25:DDY28 DNU25:DNU28 DXQ25:DXQ28 EHM25:EHM28 ERI25:ERI28 FBE25:FBE28 FLA25:FLA28 FUW25:FUW28 GES25:GES28 GOO25:GOO28 GYK25:GYK28 HIG25:HIG28 HSC25:HSC28 IBY25:IBY28 ILU25:ILU28 IVQ25:IVQ28 JFM25:JFM28 JPI25:JPI28 JZE25:JZE28 KJA25:KJA28 KSW25:KSW28 LCS25:LCS28 LMO25:LMO28 LWK25:LWK28 MGG25:MGG28 MQC25:MQC28 MZY25:MZY28 NJU25:NJU28 NTQ25:NTQ28 ODM25:ODM28 ONI25:ONI28 OXE25:OXE28 PHA25:PHA28 PQW25:PQW28 QAS25:QAS28 QKO25:QKO28 QUK25:QUK28 REG25:REG28 ROC25:ROC28 RXY25:RXY28 SHU25:SHU28 SRQ25:SRQ28 TBM25:TBM28 TLI25:TLI28 TVE25:TVE28 UFA25:UFA28 UOW25:UOW28 UYS25:UYS28 VIO25:VIO28 VSK25:VSK28 WCG25:WCG28 WMC25:WMC28 WVY25:WVY28 N29 Y41:AA47 WMC15:WMC18 WCG15:WCG18 VSK15:VSK18 VIO15:VIO18 UYS15:UYS18 UOW15:UOW18 UFA15:UFA18 TVE15:TVE18 TLI15:TLI18 TBM15:TBM18 SRQ15:SRQ18 SHU15:SHU18 RXY15:RXY18 ROC15:ROC18 REG15:REG18 QUK15:QUK18 QKO15:QKO18 QAS15:QAS18 PQW15:PQW18 PHA15:PHA18 OXE15:OXE18 ONI15:ONI18 ODM15:ODM18 NTQ15:NTQ18 NJU15:NJU18 MZY15:MZY18 MQC15:MQC18 MGG15:MGG18 LWK15:LWK18 LMO15:LMO18 LCS15:LCS18 KSW15:KSW18 KJA15:KJA18 JZE15:JZE18 JPI15:JPI18 JFM15:JFM18 IVQ15:IVQ18 ILU15:ILU18 IBY15:IBY18 HSC15:HSC18 HIG15:HIG18 GYK15:GYK18 GOO15:GOO18 GES15:GES18 FUW15:FUW18 FLA15:FLA18 FBE15:FBE18 ERI15:ERI18 EHM15:EHM18 DXQ15:DXQ18 DNU15:DNU18 DDY15:DDY18 CUC15:CUC18 CKG15:CKG18 CAK15:CAK18 BQO15:BQO18 BGS15:BGS18 AWW15:AWW18 ANA15:ANA18 ADE15:ADE18 TI15:TI18 JM15:JM18 WWI15:WWJ18 WMM15:WMN18 WCQ15:WCR18 VSU15:VSV18 VIY15:VIZ18 UZC15:UZD18 UPG15:UPH18 UFK15:UFL18 TVO15:TVP18 TLS15:TLT18 TBW15:TBX18 SSA15:SSB18 SIE15:SIF18 RYI15:RYJ18 ROM15:RON18 REQ15:RER18 QUU15:QUV18 QKY15:QKZ18 QBC15:QBD18 PRG15:PRH18 PHK15:PHL18 OXO15:OXP18 ONS15:ONT18 ODW15:ODX18 NUA15:NUB18 NKE15:NKF18 NAI15:NAJ18 MQM15:MQN18 MGQ15:MGR18 LWU15:LWV18 LMY15:LMZ18 LDC15:LDD18 KTG15:KTH18 KJK15:KJL18 JZO15:JZP18 JPS15:JPT18 JFW15:JFX18 IWA15:IWB18 IME15:IMF18 ICI15:ICJ18 HSM15:HSN18 HIQ15:HIR18 GYU15:GYV18 GOY15:GOZ18 GFC15:GFD18 FVG15:FVH18 FLK15:FLL18 FBO15:FBP18 ERS15:ERT18 EHW15:EHX18 DYA15:DYB18 DOE15:DOF18 DEI15:DEJ18 CUM15:CUN18 CKQ15:CKR18 CAU15:CAV18 BQY15:BQZ18 BHC15:BHD18 AXG15:AXH18 ANK15:ANL18 ADO15:ADP18 TS15:TT18 JW15:JX18 Q15:Q18 AA15:AB18 Y32:AA37 WVP50:WVP842 JO50:JQ842 TK50:TM842 ADG50:ADI842 ANC50:ANE842 AWY50:AXA842 BGU50:BGW842 BQQ50:BQS842 CAM50:CAO842 CKI50:CKK842 CUE50:CUG842 DEA50:DEC842 DNW50:DNY842 DXS50:DXU842 EHO50:EHQ842 ERK50:ERM842 FBG50:FBI842 FLC50:FLE842 FUY50:FVA842 GEU50:GEW842 GOQ50:GOS842 GYM50:GYO842 HII50:HIK842 HSE50:HSG842 ICA50:ICC842 ILW50:ILY842 IVS50:IVU842 JFO50:JFQ842 JPK50:JPM842 JZG50:JZI842 KJC50:KJE842 KSY50:KTA842 LCU50:LCW842 LMQ50:LMS842 LWM50:LWO842 MGI50:MGK842 MQE50:MQG842 NAA50:NAC842 NJW50:NJY842 NTS50:NTU842 ODO50:ODQ842 ONK50:ONM842 OXG50:OXI842 PHC50:PHE842 PQY50:PRA842 QAU50:QAW842 QKQ50:QKS842 QUM50:QUO842 REI50:REK842 ROE50:ROG842 RYA50:RYC842 SHW50:SHY842 SRS50:SRU842 TBO50:TBQ842 TLK50:TLM842 TVG50:TVI842 UFC50:UFE842 UOY50:UPA842 UYU50:UYW842 VIQ50:VIS842 VSM50:VSO842 WCI50:WCK842 WME50:WMG842 WWA50:WWC842 JD50:JD842 SZ50:SZ842 ACV50:ACV842 AMR50:AMR842 AWN50:AWN842 BGJ50:BGJ842 BQF50:BQF842 CAB50:CAB842 CJX50:CJX842 CTT50:CTT842 DDP50:DDP842 DNL50:DNL842 DXH50:DXH842 EHD50:EHD842 EQZ50:EQZ842 FAV50:FAV842 FKR50:FKR842 FUN50:FUN842 GEJ50:GEJ842 GOF50:GOF842 GYB50:GYB842 HHX50:HHX842 HRT50:HRT842 IBP50:IBP842 ILL50:ILL842 IVH50:IVH842 JFD50:JFD842 JOZ50:JOZ842 JYV50:JYV842 KIR50:KIR842 KSN50:KSN842 LCJ50:LCJ842 LMF50:LMF842 LWB50:LWB842 MFX50:MFX842 MPT50:MPT842 MZP50:MZP842 NJL50:NJL842 NTH50:NTH842 ODD50:ODD842 OMZ50:OMZ842 OWV50:OWV842 PGR50:PGR842 PQN50:PQN842 QAJ50:QAJ842 QKF50:QKF842 QUB50:QUB842 RDX50:RDX842 RNT50:RNT842 RXP50:RXP842 SHL50:SHL842 SRH50:SRH842 TBD50:TBD842 TKZ50:TKZ842 TUV50:TUV842 UER50:UER842 UON50:UON842 UYJ50:UYJ842 VIF50:VIF842 VSB50:VSB842 WBX50:WBX842 N19:N20">
      <formula1>0</formula1>
      <formula2>100</formula2>
    </dataValidation>
    <dataValidation type="custom" allowBlank="1" showInputMessage="1" showErrorMessage="1" sqref="WWH983010:WWH983882 AF65512:AF66384 JV65506:JV66378 TR65506:TR66378 ADN65506:ADN66378 ANJ65506:ANJ66378 AXF65506:AXF66378 BHB65506:BHB66378 BQX65506:BQX66378 CAT65506:CAT66378 CKP65506:CKP66378 CUL65506:CUL66378 DEH65506:DEH66378 DOD65506:DOD66378 DXZ65506:DXZ66378 EHV65506:EHV66378 ERR65506:ERR66378 FBN65506:FBN66378 FLJ65506:FLJ66378 FVF65506:FVF66378 GFB65506:GFB66378 GOX65506:GOX66378 GYT65506:GYT66378 HIP65506:HIP66378 HSL65506:HSL66378 ICH65506:ICH66378 IMD65506:IMD66378 IVZ65506:IVZ66378 JFV65506:JFV66378 JPR65506:JPR66378 JZN65506:JZN66378 KJJ65506:KJJ66378 KTF65506:KTF66378 LDB65506:LDB66378 LMX65506:LMX66378 LWT65506:LWT66378 MGP65506:MGP66378 MQL65506:MQL66378 NAH65506:NAH66378 NKD65506:NKD66378 NTZ65506:NTZ66378 ODV65506:ODV66378 ONR65506:ONR66378 OXN65506:OXN66378 PHJ65506:PHJ66378 PRF65506:PRF66378 QBB65506:QBB66378 QKX65506:QKX66378 QUT65506:QUT66378 REP65506:REP66378 ROL65506:ROL66378 RYH65506:RYH66378 SID65506:SID66378 SRZ65506:SRZ66378 TBV65506:TBV66378 TLR65506:TLR66378 TVN65506:TVN66378 UFJ65506:UFJ66378 UPF65506:UPF66378 UZB65506:UZB66378 VIX65506:VIX66378 VST65506:VST66378 WCP65506:WCP66378 WML65506:WML66378 WWH65506:WWH66378 AF131048:AF131920 JV131042:JV131914 TR131042:TR131914 ADN131042:ADN131914 ANJ131042:ANJ131914 AXF131042:AXF131914 BHB131042:BHB131914 BQX131042:BQX131914 CAT131042:CAT131914 CKP131042:CKP131914 CUL131042:CUL131914 DEH131042:DEH131914 DOD131042:DOD131914 DXZ131042:DXZ131914 EHV131042:EHV131914 ERR131042:ERR131914 FBN131042:FBN131914 FLJ131042:FLJ131914 FVF131042:FVF131914 GFB131042:GFB131914 GOX131042:GOX131914 GYT131042:GYT131914 HIP131042:HIP131914 HSL131042:HSL131914 ICH131042:ICH131914 IMD131042:IMD131914 IVZ131042:IVZ131914 JFV131042:JFV131914 JPR131042:JPR131914 JZN131042:JZN131914 KJJ131042:KJJ131914 KTF131042:KTF131914 LDB131042:LDB131914 LMX131042:LMX131914 LWT131042:LWT131914 MGP131042:MGP131914 MQL131042:MQL131914 NAH131042:NAH131914 NKD131042:NKD131914 NTZ131042:NTZ131914 ODV131042:ODV131914 ONR131042:ONR131914 OXN131042:OXN131914 PHJ131042:PHJ131914 PRF131042:PRF131914 QBB131042:QBB131914 QKX131042:QKX131914 QUT131042:QUT131914 REP131042:REP131914 ROL131042:ROL131914 RYH131042:RYH131914 SID131042:SID131914 SRZ131042:SRZ131914 TBV131042:TBV131914 TLR131042:TLR131914 TVN131042:TVN131914 UFJ131042:UFJ131914 UPF131042:UPF131914 UZB131042:UZB131914 VIX131042:VIX131914 VST131042:VST131914 WCP131042:WCP131914 WML131042:WML131914 WWH131042:WWH131914 AF196584:AF197456 JV196578:JV197450 TR196578:TR197450 ADN196578:ADN197450 ANJ196578:ANJ197450 AXF196578:AXF197450 BHB196578:BHB197450 BQX196578:BQX197450 CAT196578:CAT197450 CKP196578:CKP197450 CUL196578:CUL197450 DEH196578:DEH197450 DOD196578:DOD197450 DXZ196578:DXZ197450 EHV196578:EHV197450 ERR196578:ERR197450 FBN196578:FBN197450 FLJ196578:FLJ197450 FVF196578:FVF197450 GFB196578:GFB197450 GOX196578:GOX197450 GYT196578:GYT197450 HIP196578:HIP197450 HSL196578:HSL197450 ICH196578:ICH197450 IMD196578:IMD197450 IVZ196578:IVZ197450 JFV196578:JFV197450 JPR196578:JPR197450 JZN196578:JZN197450 KJJ196578:KJJ197450 KTF196578:KTF197450 LDB196578:LDB197450 LMX196578:LMX197450 LWT196578:LWT197450 MGP196578:MGP197450 MQL196578:MQL197450 NAH196578:NAH197450 NKD196578:NKD197450 NTZ196578:NTZ197450 ODV196578:ODV197450 ONR196578:ONR197450 OXN196578:OXN197450 PHJ196578:PHJ197450 PRF196578:PRF197450 QBB196578:QBB197450 QKX196578:QKX197450 QUT196578:QUT197450 REP196578:REP197450 ROL196578:ROL197450 RYH196578:RYH197450 SID196578:SID197450 SRZ196578:SRZ197450 TBV196578:TBV197450 TLR196578:TLR197450 TVN196578:TVN197450 UFJ196578:UFJ197450 UPF196578:UPF197450 UZB196578:UZB197450 VIX196578:VIX197450 VST196578:VST197450 WCP196578:WCP197450 WML196578:WML197450 WWH196578:WWH197450 AF262120:AF262992 JV262114:JV262986 TR262114:TR262986 ADN262114:ADN262986 ANJ262114:ANJ262986 AXF262114:AXF262986 BHB262114:BHB262986 BQX262114:BQX262986 CAT262114:CAT262986 CKP262114:CKP262986 CUL262114:CUL262986 DEH262114:DEH262986 DOD262114:DOD262986 DXZ262114:DXZ262986 EHV262114:EHV262986 ERR262114:ERR262986 FBN262114:FBN262986 FLJ262114:FLJ262986 FVF262114:FVF262986 GFB262114:GFB262986 GOX262114:GOX262986 GYT262114:GYT262986 HIP262114:HIP262986 HSL262114:HSL262986 ICH262114:ICH262986 IMD262114:IMD262986 IVZ262114:IVZ262986 JFV262114:JFV262986 JPR262114:JPR262986 JZN262114:JZN262986 KJJ262114:KJJ262986 KTF262114:KTF262986 LDB262114:LDB262986 LMX262114:LMX262986 LWT262114:LWT262986 MGP262114:MGP262986 MQL262114:MQL262986 NAH262114:NAH262986 NKD262114:NKD262986 NTZ262114:NTZ262986 ODV262114:ODV262986 ONR262114:ONR262986 OXN262114:OXN262986 PHJ262114:PHJ262986 PRF262114:PRF262986 QBB262114:QBB262986 QKX262114:QKX262986 QUT262114:QUT262986 REP262114:REP262986 ROL262114:ROL262986 RYH262114:RYH262986 SID262114:SID262986 SRZ262114:SRZ262986 TBV262114:TBV262986 TLR262114:TLR262986 TVN262114:TVN262986 UFJ262114:UFJ262986 UPF262114:UPF262986 UZB262114:UZB262986 VIX262114:VIX262986 VST262114:VST262986 WCP262114:WCP262986 WML262114:WML262986 WWH262114:WWH262986 AF327656:AF328528 JV327650:JV328522 TR327650:TR328522 ADN327650:ADN328522 ANJ327650:ANJ328522 AXF327650:AXF328522 BHB327650:BHB328522 BQX327650:BQX328522 CAT327650:CAT328522 CKP327650:CKP328522 CUL327650:CUL328522 DEH327650:DEH328522 DOD327650:DOD328522 DXZ327650:DXZ328522 EHV327650:EHV328522 ERR327650:ERR328522 FBN327650:FBN328522 FLJ327650:FLJ328522 FVF327650:FVF328522 GFB327650:GFB328522 GOX327650:GOX328522 GYT327650:GYT328522 HIP327650:HIP328522 HSL327650:HSL328522 ICH327650:ICH328522 IMD327650:IMD328522 IVZ327650:IVZ328522 JFV327650:JFV328522 JPR327650:JPR328522 JZN327650:JZN328522 KJJ327650:KJJ328522 KTF327650:KTF328522 LDB327650:LDB328522 LMX327650:LMX328522 LWT327650:LWT328522 MGP327650:MGP328522 MQL327650:MQL328522 NAH327650:NAH328522 NKD327650:NKD328522 NTZ327650:NTZ328522 ODV327650:ODV328522 ONR327650:ONR328522 OXN327650:OXN328522 PHJ327650:PHJ328522 PRF327650:PRF328522 QBB327650:QBB328522 QKX327650:QKX328522 QUT327650:QUT328522 REP327650:REP328522 ROL327650:ROL328522 RYH327650:RYH328522 SID327650:SID328522 SRZ327650:SRZ328522 TBV327650:TBV328522 TLR327650:TLR328522 TVN327650:TVN328522 UFJ327650:UFJ328522 UPF327650:UPF328522 UZB327650:UZB328522 VIX327650:VIX328522 VST327650:VST328522 WCP327650:WCP328522 WML327650:WML328522 WWH327650:WWH328522 AF393192:AF394064 JV393186:JV394058 TR393186:TR394058 ADN393186:ADN394058 ANJ393186:ANJ394058 AXF393186:AXF394058 BHB393186:BHB394058 BQX393186:BQX394058 CAT393186:CAT394058 CKP393186:CKP394058 CUL393186:CUL394058 DEH393186:DEH394058 DOD393186:DOD394058 DXZ393186:DXZ394058 EHV393186:EHV394058 ERR393186:ERR394058 FBN393186:FBN394058 FLJ393186:FLJ394058 FVF393186:FVF394058 GFB393186:GFB394058 GOX393186:GOX394058 GYT393186:GYT394058 HIP393186:HIP394058 HSL393186:HSL394058 ICH393186:ICH394058 IMD393186:IMD394058 IVZ393186:IVZ394058 JFV393186:JFV394058 JPR393186:JPR394058 JZN393186:JZN394058 KJJ393186:KJJ394058 KTF393186:KTF394058 LDB393186:LDB394058 LMX393186:LMX394058 LWT393186:LWT394058 MGP393186:MGP394058 MQL393186:MQL394058 NAH393186:NAH394058 NKD393186:NKD394058 NTZ393186:NTZ394058 ODV393186:ODV394058 ONR393186:ONR394058 OXN393186:OXN394058 PHJ393186:PHJ394058 PRF393186:PRF394058 QBB393186:QBB394058 QKX393186:QKX394058 QUT393186:QUT394058 REP393186:REP394058 ROL393186:ROL394058 RYH393186:RYH394058 SID393186:SID394058 SRZ393186:SRZ394058 TBV393186:TBV394058 TLR393186:TLR394058 TVN393186:TVN394058 UFJ393186:UFJ394058 UPF393186:UPF394058 UZB393186:UZB394058 VIX393186:VIX394058 VST393186:VST394058 WCP393186:WCP394058 WML393186:WML394058 WWH393186:WWH394058 AF458728:AF459600 JV458722:JV459594 TR458722:TR459594 ADN458722:ADN459594 ANJ458722:ANJ459594 AXF458722:AXF459594 BHB458722:BHB459594 BQX458722:BQX459594 CAT458722:CAT459594 CKP458722:CKP459594 CUL458722:CUL459594 DEH458722:DEH459594 DOD458722:DOD459594 DXZ458722:DXZ459594 EHV458722:EHV459594 ERR458722:ERR459594 FBN458722:FBN459594 FLJ458722:FLJ459594 FVF458722:FVF459594 GFB458722:GFB459594 GOX458722:GOX459594 GYT458722:GYT459594 HIP458722:HIP459594 HSL458722:HSL459594 ICH458722:ICH459594 IMD458722:IMD459594 IVZ458722:IVZ459594 JFV458722:JFV459594 JPR458722:JPR459594 JZN458722:JZN459594 KJJ458722:KJJ459594 KTF458722:KTF459594 LDB458722:LDB459594 LMX458722:LMX459594 LWT458722:LWT459594 MGP458722:MGP459594 MQL458722:MQL459594 NAH458722:NAH459594 NKD458722:NKD459594 NTZ458722:NTZ459594 ODV458722:ODV459594 ONR458722:ONR459594 OXN458722:OXN459594 PHJ458722:PHJ459594 PRF458722:PRF459594 QBB458722:QBB459594 QKX458722:QKX459594 QUT458722:QUT459594 REP458722:REP459594 ROL458722:ROL459594 RYH458722:RYH459594 SID458722:SID459594 SRZ458722:SRZ459594 TBV458722:TBV459594 TLR458722:TLR459594 TVN458722:TVN459594 UFJ458722:UFJ459594 UPF458722:UPF459594 UZB458722:UZB459594 VIX458722:VIX459594 VST458722:VST459594 WCP458722:WCP459594 WML458722:WML459594 WWH458722:WWH459594 AF524264:AF525136 JV524258:JV525130 TR524258:TR525130 ADN524258:ADN525130 ANJ524258:ANJ525130 AXF524258:AXF525130 BHB524258:BHB525130 BQX524258:BQX525130 CAT524258:CAT525130 CKP524258:CKP525130 CUL524258:CUL525130 DEH524258:DEH525130 DOD524258:DOD525130 DXZ524258:DXZ525130 EHV524258:EHV525130 ERR524258:ERR525130 FBN524258:FBN525130 FLJ524258:FLJ525130 FVF524258:FVF525130 GFB524258:GFB525130 GOX524258:GOX525130 GYT524258:GYT525130 HIP524258:HIP525130 HSL524258:HSL525130 ICH524258:ICH525130 IMD524258:IMD525130 IVZ524258:IVZ525130 JFV524258:JFV525130 JPR524258:JPR525130 JZN524258:JZN525130 KJJ524258:KJJ525130 KTF524258:KTF525130 LDB524258:LDB525130 LMX524258:LMX525130 LWT524258:LWT525130 MGP524258:MGP525130 MQL524258:MQL525130 NAH524258:NAH525130 NKD524258:NKD525130 NTZ524258:NTZ525130 ODV524258:ODV525130 ONR524258:ONR525130 OXN524258:OXN525130 PHJ524258:PHJ525130 PRF524258:PRF525130 QBB524258:QBB525130 QKX524258:QKX525130 QUT524258:QUT525130 REP524258:REP525130 ROL524258:ROL525130 RYH524258:RYH525130 SID524258:SID525130 SRZ524258:SRZ525130 TBV524258:TBV525130 TLR524258:TLR525130 TVN524258:TVN525130 UFJ524258:UFJ525130 UPF524258:UPF525130 UZB524258:UZB525130 VIX524258:VIX525130 VST524258:VST525130 WCP524258:WCP525130 WML524258:WML525130 WWH524258:WWH525130 AF589800:AF590672 JV589794:JV590666 TR589794:TR590666 ADN589794:ADN590666 ANJ589794:ANJ590666 AXF589794:AXF590666 BHB589794:BHB590666 BQX589794:BQX590666 CAT589794:CAT590666 CKP589794:CKP590666 CUL589794:CUL590666 DEH589794:DEH590666 DOD589794:DOD590666 DXZ589794:DXZ590666 EHV589794:EHV590666 ERR589794:ERR590666 FBN589794:FBN590666 FLJ589794:FLJ590666 FVF589794:FVF590666 GFB589794:GFB590666 GOX589794:GOX590666 GYT589794:GYT590666 HIP589794:HIP590666 HSL589794:HSL590666 ICH589794:ICH590666 IMD589794:IMD590666 IVZ589794:IVZ590666 JFV589794:JFV590666 JPR589794:JPR590666 JZN589794:JZN590666 KJJ589794:KJJ590666 KTF589794:KTF590666 LDB589794:LDB590666 LMX589794:LMX590666 LWT589794:LWT590666 MGP589794:MGP590666 MQL589794:MQL590666 NAH589794:NAH590666 NKD589794:NKD590666 NTZ589794:NTZ590666 ODV589794:ODV590666 ONR589794:ONR590666 OXN589794:OXN590666 PHJ589794:PHJ590666 PRF589794:PRF590666 QBB589794:QBB590666 QKX589794:QKX590666 QUT589794:QUT590666 REP589794:REP590666 ROL589794:ROL590666 RYH589794:RYH590666 SID589794:SID590666 SRZ589794:SRZ590666 TBV589794:TBV590666 TLR589794:TLR590666 TVN589794:TVN590666 UFJ589794:UFJ590666 UPF589794:UPF590666 UZB589794:UZB590666 VIX589794:VIX590666 VST589794:VST590666 WCP589794:WCP590666 WML589794:WML590666 WWH589794:WWH590666 AF655336:AF656208 JV655330:JV656202 TR655330:TR656202 ADN655330:ADN656202 ANJ655330:ANJ656202 AXF655330:AXF656202 BHB655330:BHB656202 BQX655330:BQX656202 CAT655330:CAT656202 CKP655330:CKP656202 CUL655330:CUL656202 DEH655330:DEH656202 DOD655330:DOD656202 DXZ655330:DXZ656202 EHV655330:EHV656202 ERR655330:ERR656202 FBN655330:FBN656202 FLJ655330:FLJ656202 FVF655330:FVF656202 GFB655330:GFB656202 GOX655330:GOX656202 GYT655330:GYT656202 HIP655330:HIP656202 HSL655330:HSL656202 ICH655330:ICH656202 IMD655330:IMD656202 IVZ655330:IVZ656202 JFV655330:JFV656202 JPR655330:JPR656202 JZN655330:JZN656202 KJJ655330:KJJ656202 KTF655330:KTF656202 LDB655330:LDB656202 LMX655330:LMX656202 LWT655330:LWT656202 MGP655330:MGP656202 MQL655330:MQL656202 NAH655330:NAH656202 NKD655330:NKD656202 NTZ655330:NTZ656202 ODV655330:ODV656202 ONR655330:ONR656202 OXN655330:OXN656202 PHJ655330:PHJ656202 PRF655330:PRF656202 QBB655330:QBB656202 QKX655330:QKX656202 QUT655330:QUT656202 REP655330:REP656202 ROL655330:ROL656202 RYH655330:RYH656202 SID655330:SID656202 SRZ655330:SRZ656202 TBV655330:TBV656202 TLR655330:TLR656202 TVN655330:TVN656202 UFJ655330:UFJ656202 UPF655330:UPF656202 UZB655330:UZB656202 VIX655330:VIX656202 VST655330:VST656202 WCP655330:WCP656202 WML655330:WML656202 WWH655330:WWH656202 AF720872:AF721744 JV720866:JV721738 TR720866:TR721738 ADN720866:ADN721738 ANJ720866:ANJ721738 AXF720866:AXF721738 BHB720866:BHB721738 BQX720866:BQX721738 CAT720866:CAT721738 CKP720866:CKP721738 CUL720866:CUL721738 DEH720866:DEH721738 DOD720866:DOD721738 DXZ720866:DXZ721738 EHV720866:EHV721738 ERR720866:ERR721738 FBN720866:FBN721738 FLJ720866:FLJ721738 FVF720866:FVF721738 GFB720866:GFB721738 GOX720866:GOX721738 GYT720866:GYT721738 HIP720866:HIP721738 HSL720866:HSL721738 ICH720866:ICH721738 IMD720866:IMD721738 IVZ720866:IVZ721738 JFV720866:JFV721738 JPR720866:JPR721738 JZN720866:JZN721738 KJJ720866:KJJ721738 KTF720866:KTF721738 LDB720866:LDB721738 LMX720866:LMX721738 LWT720866:LWT721738 MGP720866:MGP721738 MQL720866:MQL721738 NAH720866:NAH721738 NKD720866:NKD721738 NTZ720866:NTZ721738 ODV720866:ODV721738 ONR720866:ONR721738 OXN720866:OXN721738 PHJ720866:PHJ721738 PRF720866:PRF721738 QBB720866:QBB721738 QKX720866:QKX721738 QUT720866:QUT721738 REP720866:REP721738 ROL720866:ROL721738 RYH720866:RYH721738 SID720866:SID721738 SRZ720866:SRZ721738 TBV720866:TBV721738 TLR720866:TLR721738 TVN720866:TVN721738 UFJ720866:UFJ721738 UPF720866:UPF721738 UZB720866:UZB721738 VIX720866:VIX721738 VST720866:VST721738 WCP720866:WCP721738 WML720866:WML721738 WWH720866:WWH721738 AF786408:AF787280 JV786402:JV787274 TR786402:TR787274 ADN786402:ADN787274 ANJ786402:ANJ787274 AXF786402:AXF787274 BHB786402:BHB787274 BQX786402:BQX787274 CAT786402:CAT787274 CKP786402:CKP787274 CUL786402:CUL787274 DEH786402:DEH787274 DOD786402:DOD787274 DXZ786402:DXZ787274 EHV786402:EHV787274 ERR786402:ERR787274 FBN786402:FBN787274 FLJ786402:FLJ787274 FVF786402:FVF787274 GFB786402:GFB787274 GOX786402:GOX787274 GYT786402:GYT787274 HIP786402:HIP787274 HSL786402:HSL787274 ICH786402:ICH787274 IMD786402:IMD787274 IVZ786402:IVZ787274 JFV786402:JFV787274 JPR786402:JPR787274 JZN786402:JZN787274 KJJ786402:KJJ787274 KTF786402:KTF787274 LDB786402:LDB787274 LMX786402:LMX787274 LWT786402:LWT787274 MGP786402:MGP787274 MQL786402:MQL787274 NAH786402:NAH787274 NKD786402:NKD787274 NTZ786402:NTZ787274 ODV786402:ODV787274 ONR786402:ONR787274 OXN786402:OXN787274 PHJ786402:PHJ787274 PRF786402:PRF787274 QBB786402:QBB787274 QKX786402:QKX787274 QUT786402:QUT787274 REP786402:REP787274 ROL786402:ROL787274 RYH786402:RYH787274 SID786402:SID787274 SRZ786402:SRZ787274 TBV786402:TBV787274 TLR786402:TLR787274 TVN786402:TVN787274 UFJ786402:UFJ787274 UPF786402:UPF787274 UZB786402:UZB787274 VIX786402:VIX787274 VST786402:VST787274 WCP786402:WCP787274 WML786402:WML787274 WWH786402:WWH787274 AF851944:AF852816 JV851938:JV852810 TR851938:TR852810 ADN851938:ADN852810 ANJ851938:ANJ852810 AXF851938:AXF852810 BHB851938:BHB852810 BQX851938:BQX852810 CAT851938:CAT852810 CKP851938:CKP852810 CUL851938:CUL852810 DEH851938:DEH852810 DOD851938:DOD852810 DXZ851938:DXZ852810 EHV851938:EHV852810 ERR851938:ERR852810 FBN851938:FBN852810 FLJ851938:FLJ852810 FVF851938:FVF852810 GFB851938:GFB852810 GOX851938:GOX852810 GYT851938:GYT852810 HIP851938:HIP852810 HSL851938:HSL852810 ICH851938:ICH852810 IMD851938:IMD852810 IVZ851938:IVZ852810 JFV851938:JFV852810 JPR851938:JPR852810 JZN851938:JZN852810 KJJ851938:KJJ852810 KTF851938:KTF852810 LDB851938:LDB852810 LMX851938:LMX852810 LWT851938:LWT852810 MGP851938:MGP852810 MQL851938:MQL852810 NAH851938:NAH852810 NKD851938:NKD852810 NTZ851938:NTZ852810 ODV851938:ODV852810 ONR851938:ONR852810 OXN851938:OXN852810 PHJ851938:PHJ852810 PRF851938:PRF852810 QBB851938:QBB852810 QKX851938:QKX852810 QUT851938:QUT852810 REP851938:REP852810 ROL851938:ROL852810 RYH851938:RYH852810 SID851938:SID852810 SRZ851938:SRZ852810 TBV851938:TBV852810 TLR851938:TLR852810 TVN851938:TVN852810 UFJ851938:UFJ852810 UPF851938:UPF852810 UZB851938:UZB852810 VIX851938:VIX852810 VST851938:VST852810 WCP851938:WCP852810 WML851938:WML852810 WWH851938:WWH852810 AF917480:AF918352 JV917474:JV918346 TR917474:TR918346 ADN917474:ADN918346 ANJ917474:ANJ918346 AXF917474:AXF918346 BHB917474:BHB918346 BQX917474:BQX918346 CAT917474:CAT918346 CKP917474:CKP918346 CUL917474:CUL918346 DEH917474:DEH918346 DOD917474:DOD918346 DXZ917474:DXZ918346 EHV917474:EHV918346 ERR917474:ERR918346 FBN917474:FBN918346 FLJ917474:FLJ918346 FVF917474:FVF918346 GFB917474:GFB918346 GOX917474:GOX918346 GYT917474:GYT918346 HIP917474:HIP918346 HSL917474:HSL918346 ICH917474:ICH918346 IMD917474:IMD918346 IVZ917474:IVZ918346 JFV917474:JFV918346 JPR917474:JPR918346 JZN917474:JZN918346 KJJ917474:KJJ918346 KTF917474:KTF918346 LDB917474:LDB918346 LMX917474:LMX918346 LWT917474:LWT918346 MGP917474:MGP918346 MQL917474:MQL918346 NAH917474:NAH918346 NKD917474:NKD918346 NTZ917474:NTZ918346 ODV917474:ODV918346 ONR917474:ONR918346 OXN917474:OXN918346 PHJ917474:PHJ918346 PRF917474:PRF918346 QBB917474:QBB918346 QKX917474:QKX918346 QUT917474:QUT918346 REP917474:REP918346 ROL917474:ROL918346 RYH917474:RYH918346 SID917474:SID918346 SRZ917474:SRZ918346 TBV917474:TBV918346 TLR917474:TLR918346 TVN917474:TVN918346 UFJ917474:UFJ918346 UPF917474:UPF918346 UZB917474:UZB918346 VIX917474:VIX918346 VST917474:VST918346 WCP917474:WCP918346 WML917474:WML918346 WWH917474:WWH918346 AF983016:AF983888 JV983010:JV983882 TR983010:TR983882 ADN983010:ADN983882 ANJ983010:ANJ983882 AXF983010:AXF983882 BHB983010:BHB983882 BQX983010:BQX983882 CAT983010:CAT983882 CKP983010:CKP983882 CUL983010:CUL983882 DEH983010:DEH983882 DOD983010:DOD983882 DXZ983010:DXZ983882 EHV983010:EHV983882 ERR983010:ERR983882 FBN983010:FBN983882 FLJ983010:FLJ983882 FVF983010:FVF983882 GFB983010:GFB983882 GOX983010:GOX983882 GYT983010:GYT983882 HIP983010:HIP983882 HSL983010:HSL983882 ICH983010:ICH983882 IMD983010:IMD983882 IVZ983010:IVZ983882 JFV983010:JFV983882 JPR983010:JPR983882 JZN983010:JZN983882 KJJ983010:KJJ983882 KTF983010:KTF983882 LDB983010:LDB983882 LMX983010:LMX983882 LWT983010:LWT983882 MGP983010:MGP983882 MQL983010:MQL983882 NAH983010:NAH983882 NKD983010:NKD983882 NTZ983010:NTZ983882 ODV983010:ODV983882 ONR983010:ONR983882 OXN983010:OXN983882 PHJ983010:PHJ983882 PRF983010:PRF983882 QBB983010:QBB983882 QKX983010:QKX983882 QUT983010:QUT983882 REP983010:REP983882 ROL983010:ROL983882 RYH983010:RYH983882 SID983010:SID983882 SRZ983010:SRZ983882 TBV983010:TBV983882 TLR983010:TLR983882 TVN983010:TVN983882 UFJ983010:UFJ983882 UPF983010:UPF983882 UZB983010:UZB983882 VIX983010:VIX983882 VST983010:VST983882 WCP983010:WCP983882 WML983010:WML983882 AF54:AF848 AE40 AG10:BD10 AF12:AW12 BC12:BD12 AE47 AM40 AF41:AF44 AN30:AN31 UF33:UF37 AF8:AF10 TVN8:TVN13 TLR8:TLR13 TBV8:TBV13 SRZ8:SRZ13 SID8:SID13 RYH8:RYH13 ROL8:ROL13 REP8:REP13 QUT8:QUT13 QKX8:QKX13 QBB8:QBB13 PRF8:PRF13 PHJ8:PHJ13 OXN8:OXN13 ONR8:ONR13 ODV8:ODV13 NTZ8:NTZ13 NKD8:NKD13 NAH8:NAH13 MQL8:MQL13 MGP8:MGP13 LWT8:LWT13 LMX8:LMX13 LDB8:LDB13 KTF8:KTF13 KJJ8:KJJ13 JZN8:JZN13 JPR8:JPR13 JFV8:JFV13 IVZ8:IVZ13 IMD8:IMD13 ICH8:ICH13 HSL8:HSL13 HIP8:HIP13 GYT8:GYT13 GOX8:GOX13 GFB8:GFB13 FVF8:FVF13 FLJ8:FLJ13 FBN8:FBN13 ERR8:ERR13 EHV8:EHV13 DXZ8:DXZ13 DOD8:DOD13 DEH8:DEH13 CUL8:CUL13 CKP8:CKP13 CAT8:CAT13 BQX8:BQX13 BHB8:BHB13 AXF8:AXF13 ANJ8:ANJ13 ADN8:ADN13 TR8:TR13 JV8:JV13 WWH8:WWH13 WML8:WML13 WCP8:WCP13 VST8:VST13 VIX8:VIX13 UZB8:UZB13 UPF8:UPF13 UFJ8:UFJ13 AE10:AE11 AF30:AF35 AR30:AR31 WCV32 WMR32 WWN32 KB32 TX32 ADT32 ANP32 AXL32 BHH32 BRD32 CAZ32 CKV32 CUR32 DEN32 DOJ32 DYF32 EIB32 ERX32 FBT32 FLP32 FVL32 GFH32 GPD32 GYZ32 HIV32 HSR32 ICN32 IMJ32 IWF32 JGB32 JPX32 JZT32 KJP32 KTL32 LDH32 LND32 LWZ32 MGV32 MQR32 NAN32 NKJ32 NUF32 OEB32 ONX32 OXT32 PHP32 PRL32 QBH32 QLD32 QUZ32 REV32 ROR32 RYN32 SIJ32 SSF32 TCB32 TLX32 TVT32 UFP32 UPL32 UZH32 VJD32 VSZ32 KJ33:KJ37 WWV33:WWV37 WMZ33:WMZ37 WDD33:WDD37 VTH33:VTH37 VJL33:VJL37 UZP33:UZP37 UPT33:UPT37 UFX33:UFX37 TWB33:TWB37 TMF33:TMF37 TCJ33:TCJ37 SSN33:SSN37 SIR33:SIR37 RYV33:RYV37 ROZ33:ROZ37 RFD33:RFD37 QVH33:QVH37 QLL33:QLL37 QBP33:QBP37 PRT33:PRT37 PHX33:PHX37 OYB33:OYB37 OOF33:OOF37 OEJ33:OEJ37 NUN33:NUN37 NKR33:NKR37 NAV33:NAV37 MQZ33:MQZ37 MHD33:MHD37 LXH33:LXH37 LNL33:LNL37 LDP33:LDP37 KTT33:KTT37 KJX33:KJX37 KAB33:KAB37 JQF33:JQF37 JGJ33:JGJ37 IWN33:IWN37 IMR33:IMR37 ICV33:ICV37 HSZ33:HSZ37 HJD33:HJD37 GZH33:GZH37 GPL33:GPL37 GFP33:GFP37 FVT33:FVT37 FLX33:FLX37 FCB33:FCB37 ESF33:ESF37 EIJ33:EIJ37 DYN33:DYN37 DOR33:DOR37 BRL33:BRL37 DEV33:DEV37 BHP33:BHP37 CUZ33:CUZ37 AXT33:AXT37 CLD33:CLD37 CBH33:CBH37 ANX33:ANX37 AF37:AF38 AQ40 ANX42:ANX46 CBH42:CBH46 CLD42:CLD46 AXT42:AXT46 CUZ42:CUZ46 BHP42:BHP46 DEV42:DEV46 BRL42:BRL46 DOR42:DOR46 DYN42:DYN46 EIJ42:EIJ46 ESF42:ESF46 FCB42:FCB46 FLX42:FLX46 FVT42:FVT46 GFP42:GFP46 GPL42:GPL46 GZH42:GZH46 HJD42:HJD46 HSZ42:HSZ46 ICV42:ICV46 IMR42:IMR46 IWN42:IWN46 JGJ42:JGJ46 JQF42:JQF46 KAB42:KAB46 KJX42:KJX46 KTT42:KTT46 LDP42:LDP46 LNL42:LNL46 LXH42:LXH46 MHD42:MHD46 MQZ42:MQZ46 NAV42:NAV46 NKR42:NKR46 NUN42:NUN46 OEJ42:OEJ46 OOF42:OOF46 OYB42:OYB46 PHX42:PHX46 PRT42:PRT46 QBP42:QBP46 QLL42:QLL46 QVH42:QVH46 RFD42:RFD46 ROZ42:ROZ46 RYV42:RYV46 SIR42:SIR46 SSN42:SSN46 TCJ42:TCJ46 TMF42:TMF46 TWB42:TWB46 UFX42:UFX46 UPT42:UPT46 UZP42:UZP46 VJL42:VJL46 VTH42:VTH46 WDD42:WDD46 WMZ42:WMZ46 WWV42:WWV46 KJ42:KJ46 UF42:UF46 VSZ41 AEB42:AEB46 WCV41 WMR41 WWN41 KB41 TX41 ADT41 ANP41 AXL41 BHH41 BRD41 CAZ41 CKV41 CUR41 DEN41 DOJ41 DYF41 EIB41 ERX41 FBT41 FLP41 FVL41 GFH41 GPD41 GYZ41 HIV41 HSR41 ICN41 IMJ41 IWF41 JGB41 JPX41 JZT41 KJP41 KTL41 LDH41 LND41 LWZ41 MGV41 MQR41 NAN41 NKJ41 NUF41 OEB41 ONX41 OXT41 PHP41 PRL41 QBH41 QLD41 QUZ41 REV41 ROR41 RYN41 SIJ41 SSF41 TCB41 TLX41 TVT41 UFP41 UPL41 UZH41 VJD41 AF13:AF14 WWP14:WWP19 WMT14:WMT19 WCX14:WCX19 VTB14:VTB19 VJF14:VJF19 UZJ14:UZJ19 UPN14:UPN19 UFR14:UFR19 TVV14:TVV19 TLZ14:TLZ19 TCD14:TCD19 SSH14:SSH19 SIL14:SIL19 RYP14:RYP19 ROT14:ROT19 REX14:REX19 QVB14:QVB19 QLF14:QLF19 QBJ14:QBJ19 PRN14:PRN19 PHR14:PHR19 OXV14:OXV19 ONZ14:ONZ19 OED14:OED19 NUH14:NUH19 NKL14:NKL19 NAP14:NAP19 MQT14:MQT19 MGX14:MGX19 LXB14:LXB19 LNF14:LNF19 LDJ14:LDJ19 KTN14:KTN19 KJR14:KJR19 JZV14:JZV19 JPZ14:JPZ19 JGD14:JGD19 IWH14:IWH19 IML14:IML19 ICP14:ICP19 HST14:HST19 HIX14:HIX19 GZB14:GZB19 GPF14:GPF19 GFJ14:GFJ19 FVN14:FVN19 FLR14:FLR19 FBV14:FBV19 ERZ14:ERZ19 EID14:EID19 DYH14:DYH19 DOL14:DOL19 DEP14:DEP19 CUT14:CUT19 CKX14:CKX19 CBB14:CBB19 BRF14:BRF19 BHJ14:BHJ19 AXN14:AXN19 ANR14:ANR19 ADV14:ADV19 TZ14:TZ19 KD14:KD19 JV50:JV842 AH25:AH28 KD25:KD28 TZ25:TZ28 ADV25:ADV28 ANR25:ANR28 AXN25:AXN28 BHJ25:BHJ28 BRF25:BRF28 CBB25:CBB28 CKX25:CKX28 CUT25:CUT28 DEP25:DEP28 DOL25:DOL28 DYH25:DYH28 EID25:EID28 ERZ25:ERZ28 FBV25:FBV28 FLR25:FLR28 FVN25:FVN28 GFJ25:GFJ28 GPF25:GPF28 GZB25:GZB28 HIX25:HIX28 HST25:HST28 ICP25:ICP28 IML25:IML28 IWH25:IWH28 JGD25:JGD28 JPZ25:JPZ28 JZV25:JZV28 KJR25:KJR28 KTN25:KTN28 LDJ25:LDJ28 LNF25:LNF28 LXB25:LXB28 MGX25:MGX28 MQT25:MQT28 NAP25:NAP28 NKL25:NKL28 NUH25:NUH28 OED25:OED28 ONZ25:ONZ28 OXV25:OXV28 PHR25:PHR28 PRN25:PRN28 QBJ25:QBJ28 QLF25:QLF28 QVB25:QVB28 REX25:REX28 ROT25:ROT28 RYP25:RYP28 SIL25:SIL28 SSH25:SSH28 TCD25:TCD28 TLZ25:TLZ28 TVV25:TVV28 UFR25:UFR28 UPN25:UPN28 UZJ25:UZJ28 VJF25:VJF28 VTB25:VTB28 WCX25:WCX28 WMT25:WMT28 WWP25:WWP28 AF28 KB28:KB29 TX28:TX29 ADT28:ADT29 ANP28:ANP29 AXL28:AXL29 BHH28:BHH29 BRD28:BRD29 CAZ28:CAZ29 CKV28:CKV29 CUR28:CUR29 DEN28:DEN29 DOJ28:DOJ29 DYF28:DYF29 EIB28:EIB29 ERX28:ERX29 FBT28:FBT29 FLP28:FLP29 FVL28:FVL29 GFH28:GFH29 GPD28:GPD29 GYZ28:GYZ29 HIV28:HIV29 HSR28:HSR29 ICN28:ICN29 IMJ28:IMJ29 IWF28:IWF29 JGB28:JGB29 JPX28:JPX29 JZT28:JZT29 KJP28:KJP29 KTL28:KTL29 LDH28:LDH29 LND28:LND29 LWZ28:LWZ29 MGV28:MGV29 MQR28:MQR29 NAN28:NAN29 NKJ28:NKJ29 NUF28:NUF29 OEB28:OEB29 ONX28:ONX29 OXT28:OXT29 PHP28:PHP29 PRL28:PRL29 QBH28:QBH29 QLD28:QLD29 QUZ28:QUZ29 REV28:REV29 ROR28:ROR29 RYN28:RYN29 SIJ28:SIJ29 SSF28:SSF29 TCB28:TCB29 TLX28:TLX29 TVT28:TVT29 UFP28:UFP29 UPL28:UPL29 UZH28:UZH29 VJD28:VJD29 VSZ28:VSZ29 WCV28:WCV29 WMR28:WMR29 WWN28:WWN29 AF46 KB18 AH15:AH18 WWN18 WMR18 WCV18 VSZ18 VJD18 UZH18 UPL18 UFP18 TVT18 TLX18 TCB18 SSF18 SIJ18 RYN18 ROR18 REV18 QUZ18 QLD18 QBH18 PRL18 PHP18 OXT18 ONX18 OEB18 NUF18 NKJ18 NAN18 MQR18 MGV18 LWZ18 LND18 LDH18 KTL18 KJP18 JZT18 JPX18 JGB18 IWF18 IMJ18 ICN18 HSR18 HIV18 GYZ18 GPD18 GFH18 FVL18 FLP18 FBT18 ERX18 EIB18 DYF18 DOJ18 DEN18 CUR18 CKV18 CAZ18 BRD18 BHH18 AXL18 ANP18 ADT18 TX18 AEB33:AEB37 TR50:TR842 ADN50:ADN842 ANJ50:ANJ842 AXF50:AXF842 BHB50:BHB842 BQX50:BQX842 CAT50:CAT842 CKP50:CKP842 CUL50:CUL842 DEH50:DEH842 DOD50:DOD842 DXZ50:DXZ842 EHV50:EHV842 ERR50:ERR842 FBN50:FBN842 FLJ50:FLJ842 FVF50:FVF842 GFB50:GFB842 GOX50:GOX842 GYT50:GYT842 HIP50:HIP842 HSL50:HSL842 ICH50:ICH842 IMD50:IMD842 IVZ50:IVZ842 JFV50:JFV842 JPR50:JPR842 JZN50:JZN842 KJJ50:KJJ842 KTF50:KTF842 LDB50:LDB842 LMX50:LMX842 LWT50:LWT842 MGP50:MGP842 MQL50:MQL842 NAH50:NAH842 NKD50:NKD842 NTZ50:NTZ842 ODV50:ODV842 ONR50:ONR842 OXN50:OXN842 PHJ50:PHJ842 PRF50:PRF842 QBB50:QBB842 QKX50:QKX842 QUT50:QUT842 REP50:REP842 ROL50:ROL842 RYH50:RYH842 SID50:SID842 SRZ50:SRZ842 TBV50:TBV842 TLR50:TLR842 TVN50:TVN842 UFJ50:UFJ842 UPF50:UPF842 UZB50:UZB842 VIX50:VIX842 VST50:VST842 WCP50:WCP842 WML50:WML842 WWH50:WWH842 AF18:AF20">
      <formula1>AC8*AD8</formula1>
    </dataValidation>
    <dataValidation type="list" allowBlank="1" showInputMessage="1" showErrorMessage="1" sqref="WWE983010:WWE983036 AC65512:AC65538 JS65506:JS65532 TO65506:TO65532 ADK65506:ADK65532 ANG65506:ANG65532 AXC65506:AXC65532 BGY65506:BGY65532 BQU65506:BQU65532 CAQ65506:CAQ65532 CKM65506:CKM65532 CUI65506:CUI65532 DEE65506:DEE65532 DOA65506:DOA65532 DXW65506:DXW65532 EHS65506:EHS65532 ERO65506:ERO65532 FBK65506:FBK65532 FLG65506:FLG65532 FVC65506:FVC65532 GEY65506:GEY65532 GOU65506:GOU65532 GYQ65506:GYQ65532 HIM65506:HIM65532 HSI65506:HSI65532 ICE65506:ICE65532 IMA65506:IMA65532 IVW65506:IVW65532 JFS65506:JFS65532 JPO65506:JPO65532 JZK65506:JZK65532 KJG65506:KJG65532 KTC65506:KTC65532 LCY65506:LCY65532 LMU65506:LMU65532 LWQ65506:LWQ65532 MGM65506:MGM65532 MQI65506:MQI65532 NAE65506:NAE65532 NKA65506:NKA65532 NTW65506:NTW65532 ODS65506:ODS65532 ONO65506:ONO65532 OXK65506:OXK65532 PHG65506:PHG65532 PRC65506:PRC65532 QAY65506:QAY65532 QKU65506:QKU65532 QUQ65506:QUQ65532 REM65506:REM65532 ROI65506:ROI65532 RYE65506:RYE65532 SIA65506:SIA65532 SRW65506:SRW65532 TBS65506:TBS65532 TLO65506:TLO65532 TVK65506:TVK65532 UFG65506:UFG65532 UPC65506:UPC65532 UYY65506:UYY65532 VIU65506:VIU65532 VSQ65506:VSQ65532 WCM65506:WCM65532 WMI65506:WMI65532 WWE65506:WWE65532 AC131048:AC131074 JS131042:JS131068 TO131042:TO131068 ADK131042:ADK131068 ANG131042:ANG131068 AXC131042:AXC131068 BGY131042:BGY131068 BQU131042:BQU131068 CAQ131042:CAQ131068 CKM131042:CKM131068 CUI131042:CUI131068 DEE131042:DEE131068 DOA131042:DOA131068 DXW131042:DXW131068 EHS131042:EHS131068 ERO131042:ERO131068 FBK131042:FBK131068 FLG131042:FLG131068 FVC131042:FVC131068 GEY131042:GEY131068 GOU131042:GOU131068 GYQ131042:GYQ131068 HIM131042:HIM131068 HSI131042:HSI131068 ICE131042:ICE131068 IMA131042:IMA131068 IVW131042:IVW131068 JFS131042:JFS131068 JPO131042:JPO131068 JZK131042:JZK131068 KJG131042:KJG131068 KTC131042:KTC131068 LCY131042:LCY131068 LMU131042:LMU131068 LWQ131042:LWQ131068 MGM131042:MGM131068 MQI131042:MQI131068 NAE131042:NAE131068 NKA131042:NKA131068 NTW131042:NTW131068 ODS131042:ODS131068 ONO131042:ONO131068 OXK131042:OXK131068 PHG131042:PHG131068 PRC131042:PRC131068 QAY131042:QAY131068 QKU131042:QKU131068 QUQ131042:QUQ131068 REM131042:REM131068 ROI131042:ROI131068 RYE131042:RYE131068 SIA131042:SIA131068 SRW131042:SRW131068 TBS131042:TBS131068 TLO131042:TLO131068 TVK131042:TVK131068 UFG131042:UFG131068 UPC131042:UPC131068 UYY131042:UYY131068 VIU131042:VIU131068 VSQ131042:VSQ131068 WCM131042:WCM131068 WMI131042:WMI131068 WWE131042:WWE131068 AC196584:AC196610 JS196578:JS196604 TO196578:TO196604 ADK196578:ADK196604 ANG196578:ANG196604 AXC196578:AXC196604 BGY196578:BGY196604 BQU196578:BQU196604 CAQ196578:CAQ196604 CKM196578:CKM196604 CUI196578:CUI196604 DEE196578:DEE196604 DOA196578:DOA196604 DXW196578:DXW196604 EHS196578:EHS196604 ERO196578:ERO196604 FBK196578:FBK196604 FLG196578:FLG196604 FVC196578:FVC196604 GEY196578:GEY196604 GOU196578:GOU196604 GYQ196578:GYQ196604 HIM196578:HIM196604 HSI196578:HSI196604 ICE196578:ICE196604 IMA196578:IMA196604 IVW196578:IVW196604 JFS196578:JFS196604 JPO196578:JPO196604 JZK196578:JZK196604 KJG196578:KJG196604 KTC196578:KTC196604 LCY196578:LCY196604 LMU196578:LMU196604 LWQ196578:LWQ196604 MGM196578:MGM196604 MQI196578:MQI196604 NAE196578:NAE196604 NKA196578:NKA196604 NTW196578:NTW196604 ODS196578:ODS196604 ONO196578:ONO196604 OXK196578:OXK196604 PHG196578:PHG196604 PRC196578:PRC196604 QAY196578:QAY196604 QKU196578:QKU196604 QUQ196578:QUQ196604 REM196578:REM196604 ROI196578:ROI196604 RYE196578:RYE196604 SIA196578:SIA196604 SRW196578:SRW196604 TBS196578:TBS196604 TLO196578:TLO196604 TVK196578:TVK196604 UFG196578:UFG196604 UPC196578:UPC196604 UYY196578:UYY196604 VIU196578:VIU196604 VSQ196578:VSQ196604 WCM196578:WCM196604 WMI196578:WMI196604 WWE196578:WWE196604 AC262120:AC262146 JS262114:JS262140 TO262114:TO262140 ADK262114:ADK262140 ANG262114:ANG262140 AXC262114:AXC262140 BGY262114:BGY262140 BQU262114:BQU262140 CAQ262114:CAQ262140 CKM262114:CKM262140 CUI262114:CUI262140 DEE262114:DEE262140 DOA262114:DOA262140 DXW262114:DXW262140 EHS262114:EHS262140 ERO262114:ERO262140 FBK262114:FBK262140 FLG262114:FLG262140 FVC262114:FVC262140 GEY262114:GEY262140 GOU262114:GOU262140 GYQ262114:GYQ262140 HIM262114:HIM262140 HSI262114:HSI262140 ICE262114:ICE262140 IMA262114:IMA262140 IVW262114:IVW262140 JFS262114:JFS262140 JPO262114:JPO262140 JZK262114:JZK262140 KJG262114:KJG262140 KTC262114:KTC262140 LCY262114:LCY262140 LMU262114:LMU262140 LWQ262114:LWQ262140 MGM262114:MGM262140 MQI262114:MQI262140 NAE262114:NAE262140 NKA262114:NKA262140 NTW262114:NTW262140 ODS262114:ODS262140 ONO262114:ONO262140 OXK262114:OXK262140 PHG262114:PHG262140 PRC262114:PRC262140 QAY262114:QAY262140 QKU262114:QKU262140 QUQ262114:QUQ262140 REM262114:REM262140 ROI262114:ROI262140 RYE262114:RYE262140 SIA262114:SIA262140 SRW262114:SRW262140 TBS262114:TBS262140 TLO262114:TLO262140 TVK262114:TVK262140 UFG262114:UFG262140 UPC262114:UPC262140 UYY262114:UYY262140 VIU262114:VIU262140 VSQ262114:VSQ262140 WCM262114:WCM262140 WMI262114:WMI262140 WWE262114:WWE262140 AC327656:AC327682 JS327650:JS327676 TO327650:TO327676 ADK327650:ADK327676 ANG327650:ANG327676 AXC327650:AXC327676 BGY327650:BGY327676 BQU327650:BQU327676 CAQ327650:CAQ327676 CKM327650:CKM327676 CUI327650:CUI327676 DEE327650:DEE327676 DOA327650:DOA327676 DXW327650:DXW327676 EHS327650:EHS327676 ERO327650:ERO327676 FBK327650:FBK327676 FLG327650:FLG327676 FVC327650:FVC327676 GEY327650:GEY327676 GOU327650:GOU327676 GYQ327650:GYQ327676 HIM327650:HIM327676 HSI327650:HSI327676 ICE327650:ICE327676 IMA327650:IMA327676 IVW327650:IVW327676 JFS327650:JFS327676 JPO327650:JPO327676 JZK327650:JZK327676 KJG327650:KJG327676 KTC327650:KTC327676 LCY327650:LCY327676 LMU327650:LMU327676 LWQ327650:LWQ327676 MGM327650:MGM327676 MQI327650:MQI327676 NAE327650:NAE327676 NKA327650:NKA327676 NTW327650:NTW327676 ODS327650:ODS327676 ONO327650:ONO327676 OXK327650:OXK327676 PHG327650:PHG327676 PRC327650:PRC327676 QAY327650:QAY327676 QKU327650:QKU327676 QUQ327650:QUQ327676 REM327650:REM327676 ROI327650:ROI327676 RYE327650:RYE327676 SIA327650:SIA327676 SRW327650:SRW327676 TBS327650:TBS327676 TLO327650:TLO327676 TVK327650:TVK327676 UFG327650:UFG327676 UPC327650:UPC327676 UYY327650:UYY327676 VIU327650:VIU327676 VSQ327650:VSQ327676 WCM327650:WCM327676 WMI327650:WMI327676 WWE327650:WWE327676 AC393192:AC393218 JS393186:JS393212 TO393186:TO393212 ADK393186:ADK393212 ANG393186:ANG393212 AXC393186:AXC393212 BGY393186:BGY393212 BQU393186:BQU393212 CAQ393186:CAQ393212 CKM393186:CKM393212 CUI393186:CUI393212 DEE393186:DEE393212 DOA393186:DOA393212 DXW393186:DXW393212 EHS393186:EHS393212 ERO393186:ERO393212 FBK393186:FBK393212 FLG393186:FLG393212 FVC393186:FVC393212 GEY393186:GEY393212 GOU393186:GOU393212 GYQ393186:GYQ393212 HIM393186:HIM393212 HSI393186:HSI393212 ICE393186:ICE393212 IMA393186:IMA393212 IVW393186:IVW393212 JFS393186:JFS393212 JPO393186:JPO393212 JZK393186:JZK393212 KJG393186:KJG393212 KTC393186:KTC393212 LCY393186:LCY393212 LMU393186:LMU393212 LWQ393186:LWQ393212 MGM393186:MGM393212 MQI393186:MQI393212 NAE393186:NAE393212 NKA393186:NKA393212 NTW393186:NTW393212 ODS393186:ODS393212 ONO393186:ONO393212 OXK393186:OXK393212 PHG393186:PHG393212 PRC393186:PRC393212 QAY393186:QAY393212 QKU393186:QKU393212 QUQ393186:QUQ393212 REM393186:REM393212 ROI393186:ROI393212 RYE393186:RYE393212 SIA393186:SIA393212 SRW393186:SRW393212 TBS393186:TBS393212 TLO393186:TLO393212 TVK393186:TVK393212 UFG393186:UFG393212 UPC393186:UPC393212 UYY393186:UYY393212 VIU393186:VIU393212 VSQ393186:VSQ393212 WCM393186:WCM393212 WMI393186:WMI393212 WWE393186:WWE393212 AC458728:AC458754 JS458722:JS458748 TO458722:TO458748 ADK458722:ADK458748 ANG458722:ANG458748 AXC458722:AXC458748 BGY458722:BGY458748 BQU458722:BQU458748 CAQ458722:CAQ458748 CKM458722:CKM458748 CUI458722:CUI458748 DEE458722:DEE458748 DOA458722:DOA458748 DXW458722:DXW458748 EHS458722:EHS458748 ERO458722:ERO458748 FBK458722:FBK458748 FLG458722:FLG458748 FVC458722:FVC458748 GEY458722:GEY458748 GOU458722:GOU458748 GYQ458722:GYQ458748 HIM458722:HIM458748 HSI458722:HSI458748 ICE458722:ICE458748 IMA458722:IMA458748 IVW458722:IVW458748 JFS458722:JFS458748 JPO458722:JPO458748 JZK458722:JZK458748 KJG458722:KJG458748 KTC458722:KTC458748 LCY458722:LCY458748 LMU458722:LMU458748 LWQ458722:LWQ458748 MGM458722:MGM458748 MQI458722:MQI458748 NAE458722:NAE458748 NKA458722:NKA458748 NTW458722:NTW458748 ODS458722:ODS458748 ONO458722:ONO458748 OXK458722:OXK458748 PHG458722:PHG458748 PRC458722:PRC458748 QAY458722:QAY458748 QKU458722:QKU458748 QUQ458722:QUQ458748 REM458722:REM458748 ROI458722:ROI458748 RYE458722:RYE458748 SIA458722:SIA458748 SRW458722:SRW458748 TBS458722:TBS458748 TLO458722:TLO458748 TVK458722:TVK458748 UFG458722:UFG458748 UPC458722:UPC458748 UYY458722:UYY458748 VIU458722:VIU458748 VSQ458722:VSQ458748 WCM458722:WCM458748 WMI458722:WMI458748 WWE458722:WWE458748 AC524264:AC524290 JS524258:JS524284 TO524258:TO524284 ADK524258:ADK524284 ANG524258:ANG524284 AXC524258:AXC524284 BGY524258:BGY524284 BQU524258:BQU524284 CAQ524258:CAQ524284 CKM524258:CKM524284 CUI524258:CUI524284 DEE524258:DEE524284 DOA524258:DOA524284 DXW524258:DXW524284 EHS524258:EHS524284 ERO524258:ERO524284 FBK524258:FBK524284 FLG524258:FLG524284 FVC524258:FVC524284 GEY524258:GEY524284 GOU524258:GOU524284 GYQ524258:GYQ524284 HIM524258:HIM524284 HSI524258:HSI524284 ICE524258:ICE524284 IMA524258:IMA524284 IVW524258:IVW524284 JFS524258:JFS524284 JPO524258:JPO524284 JZK524258:JZK524284 KJG524258:KJG524284 KTC524258:KTC524284 LCY524258:LCY524284 LMU524258:LMU524284 LWQ524258:LWQ524284 MGM524258:MGM524284 MQI524258:MQI524284 NAE524258:NAE524284 NKA524258:NKA524284 NTW524258:NTW524284 ODS524258:ODS524284 ONO524258:ONO524284 OXK524258:OXK524284 PHG524258:PHG524284 PRC524258:PRC524284 QAY524258:QAY524284 QKU524258:QKU524284 QUQ524258:QUQ524284 REM524258:REM524284 ROI524258:ROI524284 RYE524258:RYE524284 SIA524258:SIA524284 SRW524258:SRW524284 TBS524258:TBS524284 TLO524258:TLO524284 TVK524258:TVK524284 UFG524258:UFG524284 UPC524258:UPC524284 UYY524258:UYY524284 VIU524258:VIU524284 VSQ524258:VSQ524284 WCM524258:WCM524284 WMI524258:WMI524284 WWE524258:WWE524284 AC589800:AC589826 JS589794:JS589820 TO589794:TO589820 ADK589794:ADK589820 ANG589794:ANG589820 AXC589794:AXC589820 BGY589794:BGY589820 BQU589794:BQU589820 CAQ589794:CAQ589820 CKM589794:CKM589820 CUI589794:CUI589820 DEE589794:DEE589820 DOA589794:DOA589820 DXW589794:DXW589820 EHS589794:EHS589820 ERO589794:ERO589820 FBK589794:FBK589820 FLG589794:FLG589820 FVC589794:FVC589820 GEY589794:GEY589820 GOU589794:GOU589820 GYQ589794:GYQ589820 HIM589794:HIM589820 HSI589794:HSI589820 ICE589794:ICE589820 IMA589794:IMA589820 IVW589794:IVW589820 JFS589794:JFS589820 JPO589794:JPO589820 JZK589794:JZK589820 KJG589794:KJG589820 KTC589794:KTC589820 LCY589794:LCY589820 LMU589794:LMU589820 LWQ589794:LWQ589820 MGM589794:MGM589820 MQI589794:MQI589820 NAE589794:NAE589820 NKA589794:NKA589820 NTW589794:NTW589820 ODS589794:ODS589820 ONO589794:ONO589820 OXK589794:OXK589820 PHG589794:PHG589820 PRC589794:PRC589820 QAY589794:QAY589820 QKU589794:QKU589820 QUQ589794:QUQ589820 REM589794:REM589820 ROI589794:ROI589820 RYE589794:RYE589820 SIA589794:SIA589820 SRW589794:SRW589820 TBS589794:TBS589820 TLO589794:TLO589820 TVK589794:TVK589820 UFG589794:UFG589820 UPC589794:UPC589820 UYY589794:UYY589820 VIU589794:VIU589820 VSQ589794:VSQ589820 WCM589794:WCM589820 WMI589794:WMI589820 WWE589794:WWE589820 AC655336:AC655362 JS655330:JS655356 TO655330:TO655356 ADK655330:ADK655356 ANG655330:ANG655356 AXC655330:AXC655356 BGY655330:BGY655356 BQU655330:BQU655356 CAQ655330:CAQ655356 CKM655330:CKM655356 CUI655330:CUI655356 DEE655330:DEE655356 DOA655330:DOA655356 DXW655330:DXW655356 EHS655330:EHS655356 ERO655330:ERO655356 FBK655330:FBK655356 FLG655330:FLG655356 FVC655330:FVC655356 GEY655330:GEY655356 GOU655330:GOU655356 GYQ655330:GYQ655356 HIM655330:HIM655356 HSI655330:HSI655356 ICE655330:ICE655356 IMA655330:IMA655356 IVW655330:IVW655356 JFS655330:JFS655356 JPO655330:JPO655356 JZK655330:JZK655356 KJG655330:KJG655356 KTC655330:KTC655356 LCY655330:LCY655356 LMU655330:LMU655356 LWQ655330:LWQ655356 MGM655330:MGM655356 MQI655330:MQI655356 NAE655330:NAE655356 NKA655330:NKA655356 NTW655330:NTW655356 ODS655330:ODS655356 ONO655330:ONO655356 OXK655330:OXK655356 PHG655330:PHG655356 PRC655330:PRC655356 QAY655330:QAY655356 QKU655330:QKU655356 QUQ655330:QUQ655356 REM655330:REM655356 ROI655330:ROI655356 RYE655330:RYE655356 SIA655330:SIA655356 SRW655330:SRW655356 TBS655330:TBS655356 TLO655330:TLO655356 TVK655330:TVK655356 UFG655330:UFG655356 UPC655330:UPC655356 UYY655330:UYY655356 VIU655330:VIU655356 VSQ655330:VSQ655356 WCM655330:WCM655356 WMI655330:WMI655356 WWE655330:WWE655356 AC720872:AC720898 JS720866:JS720892 TO720866:TO720892 ADK720866:ADK720892 ANG720866:ANG720892 AXC720866:AXC720892 BGY720866:BGY720892 BQU720866:BQU720892 CAQ720866:CAQ720892 CKM720866:CKM720892 CUI720866:CUI720892 DEE720866:DEE720892 DOA720866:DOA720892 DXW720866:DXW720892 EHS720866:EHS720892 ERO720866:ERO720892 FBK720866:FBK720892 FLG720866:FLG720892 FVC720866:FVC720892 GEY720866:GEY720892 GOU720866:GOU720892 GYQ720866:GYQ720892 HIM720866:HIM720892 HSI720866:HSI720892 ICE720866:ICE720892 IMA720866:IMA720892 IVW720866:IVW720892 JFS720866:JFS720892 JPO720866:JPO720892 JZK720866:JZK720892 KJG720866:KJG720892 KTC720866:KTC720892 LCY720866:LCY720892 LMU720866:LMU720892 LWQ720866:LWQ720892 MGM720866:MGM720892 MQI720866:MQI720892 NAE720866:NAE720892 NKA720866:NKA720892 NTW720866:NTW720892 ODS720866:ODS720892 ONO720866:ONO720892 OXK720866:OXK720892 PHG720866:PHG720892 PRC720866:PRC720892 QAY720866:QAY720892 QKU720866:QKU720892 QUQ720866:QUQ720892 REM720866:REM720892 ROI720866:ROI720892 RYE720866:RYE720892 SIA720866:SIA720892 SRW720866:SRW720892 TBS720866:TBS720892 TLO720866:TLO720892 TVK720866:TVK720892 UFG720866:UFG720892 UPC720866:UPC720892 UYY720866:UYY720892 VIU720866:VIU720892 VSQ720866:VSQ720892 WCM720866:WCM720892 WMI720866:WMI720892 WWE720866:WWE720892 AC786408:AC786434 JS786402:JS786428 TO786402:TO786428 ADK786402:ADK786428 ANG786402:ANG786428 AXC786402:AXC786428 BGY786402:BGY786428 BQU786402:BQU786428 CAQ786402:CAQ786428 CKM786402:CKM786428 CUI786402:CUI786428 DEE786402:DEE786428 DOA786402:DOA786428 DXW786402:DXW786428 EHS786402:EHS786428 ERO786402:ERO786428 FBK786402:FBK786428 FLG786402:FLG786428 FVC786402:FVC786428 GEY786402:GEY786428 GOU786402:GOU786428 GYQ786402:GYQ786428 HIM786402:HIM786428 HSI786402:HSI786428 ICE786402:ICE786428 IMA786402:IMA786428 IVW786402:IVW786428 JFS786402:JFS786428 JPO786402:JPO786428 JZK786402:JZK786428 KJG786402:KJG786428 KTC786402:KTC786428 LCY786402:LCY786428 LMU786402:LMU786428 LWQ786402:LWQ786428 MGM786402:MGM786428 MQI786402:MQI786428 NAE786402:NAE786428 NKA786402:NKA786428 NTW786402:NTW786428 ODS786402:ODS786428 ONO786402:ONO786428 OXK786402:OXK786428 PHG786402:PHG786428 PRC786402:PRC786428 QAY786402:QAY786428 QKU786402:QKU786428 QUQ786402:QUQ786428 REM786402:REM786428 ROI786402:ROI786428 RYE786402:RYE786428 SIA786402:SIA786428 SRW786402:SRW786428 TBS786402:TBS786428 TLO786402:TLO786428 TVK786402:TVK786428 UFG786402:UFG786428 UPC786402:UPC786428 UYY786402:UYY786428 VIU786402:VIU786428 VSQ786402:VSQ786428 WCM786402:WCM786428 WMI786402:WMI786428 WWE786402:WWE786428 AC851944:AC851970 JS851938:JS851964 TO851938:TO851964 ADK851938:ADK851964 ANG851938:ANG851964 AXC851938:AXC851964 BGY851938:BGY851964 BQU851938:BQU851964 CAQ851938:CAQ851964 CKM851938:CKM851964 CUI851938:CUI851964 DEE851938:DEE851964 DOA851938:DOA851964 DXW851938:DXW851964 EHS851938:EHS851964 ERO851938:ERO851964 FBK851938:FBK851964 FLG851938:FLG851964 FVC851938:FVC851964 GEY851938:GEY851964 GOU851938:GOU851964 GYQ851938:GYQ851964 HIM851938:HIM851964 HSI851938:HSI851964 ICE851938:ICE851964 IMA851938:IMA851964 IVW851938:IVW851964 JFS851938:JFS851964 JPO851938:JPO851964 JZK851938:JZK851964 KJG851938:KJG851964 KTC851938:KTC851964 LCY851938:LCY851964 LMU851938:LMU851964 LWQ851938:LWQ851964 MGM851938:MGM851964 MQI851938:MQI851964 NAE851938:NAE851964 NKA851938:NKA851964 NTW851938:NTW851964 ODS851938:ODS851964 ONO851938:ONO851964 OXK851938:OXK851964 PHG851938:PHG851964 PRC851938:PRC851964 QAY851938:QAY851964 QKU851938:QKU851964 QUQ851938:QUQ851964 REM851938:REM851964 ROI851938:ROI851964 RYE851938:RYE851964 SIA851938:SIA851964 SRW851938:SRW851964 TBS851938:TBS851964 TLO851938:TLO851964 TVK851938:TVK851964 UFG851938:UFG851964 UPC851938:UPC851964 UYY851938:UYY851964 VIU851938:VIU851964 VSQ851938:VSQ851964 WCM851938:WCM851964 WMI851938:WMI851964 WWE851938:WWE851964 AC917480:AC917506 JS917474:JS917500 TO917474:TO917500 ADK917474:ADK917500 ANG917474:ANG917500 AXC917474:AXC917500 BGY917474:BGY917500 BQU917474:BQU917500 CAQ917474:CAQ917500 CKM917474:CKM917500 CUI917474:CUI917500 DEE917474:DEE917500 DOA917474:DOA917500 DXW917474:DXW917500 EHS917474:EHS917500 ERO917474:ERO917500 FBK917474:FBK917500 FLG917474:FLG917500 FVC917474:FVC917500 GEY917474:GEY917500 GOU917474:GOU917500 GYQ917474:GYQ917500 HIM917474:HIM917500 HSI917474:HSI917500 ICE917474:ICE917500 IMA917474:IMA917500 IVW917474:IVW917500 JFS917474:JFS917500 JPO917474:JPO917500 JZK917474:JZK917500 KJG917474:KJG917500 KTC917474:KTC917500 LCY917474:LCY917500 LMU917474:LMU917500 LWQ917474:LWQ917500 MGM917474:MGM917500 MQI917474:MQI917500 NAE917474:NAE917500 NKA917474:NKA917500 NTW917474:NTW917500 ODS917474:ODS917500 ONO917474:ONO917500 OXK917474:OXK917500 PHG917474:PHG917500 PRC917474:PRC917500 QAY917474:QAY917500 QKU917474:QKU917500 QUQ917474:QUQ917500 REM917474:REM917500 ROI917474:ROI917500 RYE917474:RYE917500 SIA917474:SIA917500 SRW917474:SRW917500 TBS917474:TBS917500 TLO917474:TLO917500 TVK917474:TVK917500 UFG917474:UFG917500 UPC917474:UPC917500 UYY917474:UYY917500 VIU917474:VIU917500 VSQ917474:VSQ917500 WCM917474:WCM917500 WMI917474:WMI917500 WWE917474:WWE917500 AC983016:AC983042 JS983010:JS983036 TO983010:TO983036 ADK983010:ADK983036 ANG983010:ANG983036 AXC983010:AXC983036 BGY983010:BGY983036 BQU983010:BQU983036 CAQ983010:CAQ983036 CKM983010:CKM983036 CUI983010:CUI983036 DEE983010:DEE983036 DOA983010:DOA983036 DXW983010:DXW983036 EHS983010:EHS983036 ERO983010:ERO983036 FBK983010:FBK983036 FLG983010:FLG983036 FVC983010:FVC983036 GEY983010:GEY983036 GOU983010:GOU983036 GYQ983010:GYQ983036 HIM983010:HIM983036 HSI983010:HSI983036 ICE983010:ICE983036 IMA983010:IMA983036 IVW983010:IVW983036 JFS983010:JFS983036 JPO983010:JPO983036 JZK983010:JZK983036 KJG983010:KJG983036 KTC983010:KTC983036 LCY983010:LCY983036 LMU983010:LMU983036 LWQ983010:LWQ983036 MGM983010:MGM983036 MQI983010:MQI983036 NAE983010:NAE983036 NKA983010:NKA983036 NTW983010:NTW983036 ODS983010:ODS983036 ONO983010:ONO983036 OXK983010:OXK983036 PHG983010:PHG983036 PRC983010:PRC983036 QAY983010:QAY983036 QKU983010:QKU983036 QUQ983010:QUQ983036 REM983010:REM983036 ROI983010:ROI983036 RYE983010:RYE983036 SIA983010:SIA983036 SRW983010:SRW983036 TBS983010:TBS983036 TLO983010:TLO983036 TVK983010:TVK983036 UFG983010:UFG983036 UPC983010:UPC983036 UYY983010:UYY983036 VIU983010:VIU983036 VSQ983010:VSQ983036 WCM983010:WCM983036 WMI983010:WMI983036 AXC13 BGY13 BQU13 CAQ13 CKM13 CUI13 DEE13 DOA13 DXW13 EHS13 ERO13 FBK13 FLG13 FVC13 GEY13 GOU13 GYQ13 HIM13 HSI13 ICE13 IMA13 IVW13 JFS13 JPO13 JZK13 KJG13 KTC13 LCY13 LMU13 LWQ13 MGM13 MQI13 NAE13 NKA13 NTW13 ODS13 ONO13 OXK13 PHG13 PRC13 QAY13 QKU13 QUQ13 REM13 ROI13 RYE13 SIA13 SRW13 TBS13 TLO13 TVK13 UFG13 UPC13 UYY13 VIU13 VSQ13 WCM13 WMI13 WWE13 JS13 TO13 ADK13 ANG13 ADS14 ANO14 AXK14 BHG14 BRC14 CAY14 CKU14 CUQ14 DEM14 DOI14 DYE14 EIA14 ERW14 FBS14 FLO14 FVK14 GFG14 GPC14 GYY14 HIU14 HSQ14 ICM14 IMI14 IWE14 JGA14 JPW14 JZS14 KJO14 KTK14 LDG14 LNC14 LWY14 MGU14 MQQ14 NAM14 NKI14 NUE14 OEA14 ONW14 OXS14 PHO14 PRK14 QBG14 QLC14 QUY14 REU14 ROQ14 RYM14 SII14 SSE14 TCA14 TLW14 TVS14 UFO14 UPK14 UZG14 VJC14 VSY14 WCU14 WMQ14 WWM14 KA14 TW14 AB24 TW19 ADS19 ANO19 AXK19 BHG19 BRC19 CAY19 CKU19 CUQ19 DEM19 DOI19 DYE19 EIA19 ERW19 FBS19 FLO19 FVK19 GFG19 GPC19 GYY19 HIU19 HSQ19 ICM19 IMI19 IWE19 JGA19 JPW19 JZS19 KJO19 KTK19 LDG19 LNC19 LWY19 MGU19 MQQ19 NAM19 NKI19 NUE19 OEA19 ONW19 OXS19 PHO19 PRK19 QBG19 QLC19 QUY19 REU19 ROQ19 RYM19 SII19 SSE19 TCA19 TLW19 TVS19 UFO19 UPK19 UZG19 VJC19 VSY19 WCU19 WMQ19 WWM19 KA19">
      <formula1>НДС</formula1>
    </dataValidation>
    <dataValidation type="list" allowBlank="1" showInputMessage="1" showErrorMessage="1" sqref="U32 U35 U41 U44 U38 U19:U20">
      <formula1>Инкотермс</formula1>
    </dataValidation>
    <dataValidation type="custom" allowBlank="1" showInputMessage="1" showErrorMessage="1" sqref="AE24:AF24">
      <formula1>AB24*AC24</formula1>
    </dataValidation>
    <dataValidation type="custom" allowBlank="1" showInputMessage="1" showErrorMessage="1" sqref="AF15 KB15 TX15 ADT15 ANP15 AXL15 BHH15 BRD15 CAZ15 CKV15 CUR15 DEN15 DOJ15 DYF15 EIB15 ERX15 FBT15 FLP15 FVL15 GFH15 GPD15 GYZ15 HIV15 HSR15 ICN15 IMJ15 IWF15 JGB15 JPX15 JZT15 KJP15 KTL15 LDH15 LND15 LWZ15 MGV15 MQR15 NAN15 NKJ15 NUF15 OEB15 ONX15 OXT15 PHP15 PRL15 QBH15 QLD15 QUZ15 REV15 ROR15 RYN15 SIJ15 SSF15 TCB15 TLX15 TVT15 UFP15 UPL15 UZH15 VJD15 VSZ15 WCV15 WMR15 WWN15 AF25 KB25 TX25 ADT25 ANP25 AXL25 BHH25 BRD25 CAZ25 CKV25 CUR25 DEN25 DOJ25 DYF25 EIB25 ERX25 FBT25 FLP25 FVL25 GFH25 GPD25 GYZ25 HIV25 HSR25 ICN25 IMJ25 IWF25 JGB25 JPX25 JZT25 KJP25 KTL25 LDH25 LND25 LWZ25 MGV25 MQR25 NAN25 NKJ25 NUF25 OEB25 ONX25 OXT25 PHP25 PRL25 QBH25 QLD25 QUZ25 REV25 ROR25 RYN25 SIJ25 SSF25 TCB25 TLX25 TVT25 UFP25 UPL25 UZH25 VJD25 VSZ25 WCV25 WMR25 WWN25">
      <formula1>AE15*#REF!</formula1>
    </dataValidation>
    <dataValidation type="custom" allowBlank="1" showInputMessage="1" showErrorMessage="1" sqref="AF36">
      <formula1>AD39*AE39</formula1>
    </dataValidation>
    <dataValidation type="custom" allowBlank="1" showInputMessage="1" showErrorMessage="1" sqref="AF45">
      <formula1>#REF!*#REF!</formula1>
    </dataValidation>
    <dataValidation type="list" allowBlank="1" showInputMessage="1" showErrorMessage="1" sqref="AB38 AB19:AB20">
      <formula1>ЕИ</formula1>
    </dataValidation>
  </dataValidations>
  <pageMargins left="0.31496062992125984" right="0.31496062992125984" top="0.35433070866141736" bottom="0.35433070866141736" header="0.31496062992125984" footer="0.31496062992125984"/>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147"/>
  <sheetViews>
    <sheetView zoomScale="70" zoomScaleNormal="70" workbookViewId="0">
      <pane ySplit="6" topLeftCell="A40" activePane="bottomLeft" state="frozen"/>
      <selection pane="bottomLeft" activeCell="J85" sqref="J85"/>
    </sheetView>
  </sheetViews>
  <sheetFormatPr defaultRowHeight="12.75" x14ac:dyDescent="0.2"/>
  <cols>
    <col min="1" max="1" width="4.140625" style="36" customWidth="1"/>
    <col min="2" max="2" width="9" style="68" customWidth="1"/>
    <col min="3" max="3" width="7.85546875" style="46" customWidth="1"/>
    <col min="4" max="4" width="12.140625" style="46" customWidth="1"/>
    <col min="5" max="5" width="14.28515625" style="46" customWidth="1"/>
    <col min="6" max="6" width="10.85546875" style="46" customWidth="1"/>
    <col min="7" max="7" width="8.85546875" style="46" customWidth="1"/>
    <col min="8" max="8" width="9.140625" style="46" customWidth="1"/>
    <col min="9" max="9" width="35.28515625" style="46" customWidth="1"/>
    <col min="10" max="10" width="5.85546875" style="46" customWidth="1"/>
    <col min="11" max="11" width="4.28515625" style="46" customWidth="1"/>
    <col min="12" max="12" width="9.28515625" style="46" customWidth="1"/>
    <col min="13" max="13" width="12.140625" style="46" customWidth="1"/>
    <col min="14" max="14" width="5.7109375" style="46" customWidth="1"/>
    <col min="15" max="15" width="11.42578125" style="46" customWidth="1"/>
    <col min="16" max="16" width="2.140625" style="46" customWidth="1"/>
    <col min="17" max="18" width="6" style="92" customWidth="1"/>
    <col min="19" max="19" width="11.7109375" style="92" customWidth="1"/>
    <col min="20" max="20" width="16" style="92" customWidth="1"/>
    <col min="21" max="21" width="14.140625" style="92" customWidth="1"/>
    <col min="22" max="22" width="19" style="92" customWidth="1"/>
    <col min="23" max="23" width="21.42578125" style="92" customWidth="1"/>
    <col min="24" max="25" width="16.42578125" style="92" bestFit="1" customWidth="1"/>
    <col min="26" max="26" width="13.140625" style="92" customWidth="1"/>
    <col min="27" max="27" width="17.140625" style="92" customWidth="1"/>
    <col min="28" max="28" width="14" style="92" customWidth="1"/>
    <col min="29" max="29" width="17.42578125" style="92" customWidth="1"/>
    <col min="30" max="43" width="5.42578125" style="92" customWidth="1"/>
    <col min="44" max="44" width="12.85546875" style="92" customWidth="1"/>
    <col min="45" max="45" width="26.28515625" style="87" customWidth="1"/>
    <col min="46" max="46" width="21.42578125" style="87" customWidth="1"/>
    <col min="47" max="47" width="9.140625" style="36" customWidth="1"/>
    <col min="48" max="48" width="15.140625" style="93" customWidth="1"/>
    <col min="49" max="49" width="10.85546875" style="94" customWidth="1"/>
    <col min="50" max="50" width="3" style="36" customWidth="1"/>
    <col min="51" max="51" width="34.7109375" style="44" customWidth="1"/>
    <col min="52" max="52" width="7" style="44" customWidth="1"/>
    <col min="53" max="53" width="9.42578125" style="45" customWidth="1"/>
    <col min="54" max="202" width="9.140625" style="36" customWidth="1"/>
    <col min="203" max="203" width="6.140625" style="36" customWidth="1"/>
    <col min="204" max="204" width="14.42578125" style="36" customWidth="1"/>
    <col min="205" max="205" width="18.42578125" style="36" customWidth="1"/>
    <col min="206" max="206" width="23" style="36" customWidth="1"/>
    <col min="207" max="207" width="25.28515625" style="36" customWidth="1"/>
    <col min="208" max="208" width="15" style="36" customWidth="1"/>
    <col min="209" max="209" width="9.140625" style="36" customWidth="1"/>
    <col min="210" max="210" width="10.5703125" style="36" customWidth="1"/>
    <col min="211" max="211" width="15" style="36" customWidth="1"/>
    <col min="212" max="212" width="13.42578125" style="36" customWidth="1"/>
    <col min="213" max="213" width="12" style="36" customWidth="1"/>
    <col min="214" max="214" width="33" style="36" customWidth="1"/>
    <col min="215" max="215" width="9.140625" style="36" customWidth="1"/>
    <col min="216" max="222" width="15.85546875" style="36" customWidth="1"/>
    <col min="223" max="223" width="15.42578125" style="36" customWidth="1"/>
    <col min="224" max="225" width="18.7109375" style="36" customWidth="1"/>
    <col min="226" max="226" width="15.7109375" style="36" customWidth="1"/>
    <col min="227" max="227" width="12.28515625" style="36" customWidth="1"/>
    <col min="228" max="228" width="11.5703125" style="36" customWidth="1"/>
    <col min="229" max="16384" width="9.140625" style="36"/>
  </cols>
  <sheetData>
    <row r="1" spans="1:244" ht="13.15" customHeight="1" x14ac:dyDescent="0.2">
      <c r="B1" s="37"/>
      <c r="C1" s="37"/>
      <c r="D1" s="37"/>
      <c r="E1" s="37"/>
      <c r="F1" s="37"/>
      <c r="G1" s="37"/>
      <c r="H1" s="37"/>
      <c r="I1" s="38"/>
      <c r="J1" s="39"/>
      <c r="K1" s="38"/>
      <c r="L1" s="38"/>
      <c r="M1" s="38"/>
      <c r="N1" s="38"/>
      <c r="O1" s="38"/>
      <c r="P1" s="40"/>
      <c r="Q1" s="40"/>
      <c r="R1" s="40"/>
      <c r="S1" s="40"/>
      <c r="T1" s="40"/>
      <c r="U1" s="41"/>
      <c r="V1" s="41"/>
      <c r="W1" s="36"/>
      <c r="X1" s="40"/>
      <c r="Y1" s="40"/>
      <c r="Z1" s="40"/>
      <c r="AA1" s="40"/>
      <c r="AB1" s="40"/>
      <c r="AC1" s="40"/>
      <c r="AD1" s="40"/>
      <c r="AE1" s="40"/>
      <c r="AF1" s="40"/>
      <c r="AG1" s="40"/>
      <c r="AH1" s="40"/>
      <c r="AI1" s="40"/>
      <c r="AJ1" s="40"/>
      <c r="AK1" s="40"/>
      <c r="AL1" s="40"/>
      <c r="AM1" s="40"/>
      <c r="AN1" s="40"/>
      <c r="AO1" s="40"/>
      <c r="AP1" s="40"/>
      <c r="AQ1" s="40"/>
      <c r="AR1" s="42" t="s">
        <v>203</v>
      </c>
      <c r="AS1" s="43"/>
      <c r="AT1" s="43"/>
      <c r="AV1" s="36"/>
      <c r="AW1" s="36"/>
    </row>
    <row r="2" spans="1:244" ht="13.15" customHeight="1" x14ac:dyDescent="0.2">
      <c r="B2" s="37"/>
      <c r="C2" s="37"/>
      <c r="D2" s="37"/>
      <c r="E2" s="37"/>
      <c r="F2" s="37"/>
      <c r="G2" s="37"/>
      <c r="H2" s="37"/>
      <c r="J2" s="47" t="s">
        <v>245</v>
      </c>
      <c r="K2" s="38"/>
      <c r="L2" s="38"/>
      <c r="M2" s="38"/>
      <c r="N2" s="38"/>
      <c r="O2" s="38"/>
      <c r="P2" s="40"/>
      <c r="Q2" s="40"/>
      <c r="R2" s="40"/>
      <c r="S2" s="40"/>
      <c r="T2" s="40"/>
      <c r="U2" s="41"/>
      <c r="V2" s="41"/>
      <c r="W2" s="36"/>
      <c r="X2" s="40"/>
      <c r="Y2" s="40"/>
      <c r="Z2" s="40"/>
      <c r="AA2" s="40"/>
      <c r="AB2" s="40"/>
      <c r="AC2" s="40"/>
      <c r="AD2" s="40"/>
      <c r="AE2" s="40"/>
      <c r="AF2" s="40"/>
      <c r="AG2" s="40"/>
      <c r="AH2" s="40"/>
      <c r="AI2" s="40"/>
      <c r="AJ2" s="40"/>
      <c r="AK2" s="40"/>
      <c r="AL2" s="40"/>
      <c r="AM2" s="40"/>
      <c r="AN2" s="40"/>
      <c r="AO2" s="40"/>
      <c r="AP2" s="40"/>
      <c r="AQ2" s="40"/>
      <c r="AR2" s="48" t="s">
        <v>215</v>
      </c>
      <c r="AS2" s="43"/>
      <c r="AT2" s="43"/>
      <c r="AV2" s="36"/>
      <c r="AW2" s="36"/>
    </row>
    <row r="3" spans="1:244" ht="13.15" customHeight="1" x14ac:dyDescent="0.25">
      <c r="B3" s="49"/>
      <c r="C3" s="50"/>
      <c r="D3" s="51"/>
      <c r="E3" s="50"/>
      <c r="F3" s="50"/>
      <c r="G3" s="50"/>
      <c r="H3" s="50"/>
      <c r="I3" s="50"/>
      <c r="J3" s="50"/>
      <c r="K3" s="50"/>
      <c r="L3" s="50"/>
      <c r="M3" s="50"/>
      <c r="N3" s="50"/>
      <c r="O3" s="50"/>
      <c r="P3" s="50"/>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3"/>
      <c r="AT3" s="53"/>
      <c r="AU3" s="54"/>
      <c r="AV3" s="54"/>
      <c r="AW3" s="55"/>
      <c r="AX3" s="54"/>
      <c r="AY3" s="56"/>
      <c r="AZ3" s="56"/>
      <c r="BA3" s="57"/>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row>
    <row r="4" spans="1:244" ht="13.15" customHeight="1" x14ac:dyDescent="0.25">
      <c r="A4" s="372" t="s">
        <v>0</v>
      </c>
      <c r="B4" s="376" t="s">
        <v>1</v>
      </c>
      <c r="C4" s="375" t="s">
        <v>2</v>
      </c>
      <c r="D4" s="375" t="s">
        <v>3</v>
      </c>
      <c r="E4" s="375" t="s">
        <v>4</v>
      </c>
      <c r="F4" s="377" t="s">
        <v>5</v>
      </c>
      <c r="G4" s="375" t="s">
        <v>6</v>
      </c>
      <c r="H4" s="375" t="s">
        <v>7</v>
      </c>
      <c r="I4" s="375" t="s">
        <v>8</v>
      </c>
      <c r="J4" s="375" t="s">
        <v>9</v>
      </c>
      <c r="K4" s="375" t="s">
        <v>10</v>
      </c>
      <c r="L4" s="375" t="s">
        <v>11</v>
      </c>
      <c r="M4" s="375" t="s">
        <v>12</v>
      </c>
      <c r="N4" s="375" t="s">
        <v>13</v>
      </c>
      <c r="O4" s="375" t="s">
        <v>14</v>
      </c>
      <c r="P4" s="373" t="s">
        <v>15</v>
      </c>
      <c r="Q4" s="372" t="s">
        <v>16</v>
      </c>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t="s">
        <v>17</v>
      </c>
      <c r="AS4" s="372" t="s">
        <v>18</v>
      </c>
      <c r="AT4" s="372" t="s">
        <v>19</v>
      </c>
      <c r="AU4" s="373" t="s">
        <v>20</v>
      </c>
      <c r="AV4" s="374" t="s">
        <v>21</v>
      </c>
      <c r="AW4" s="373" t="s">
        <v>22</v>
      </c>
      <c r="AX4" s="106"/>
      <c r="AY4" s="56"/>
      <c r="AZ4" s="56"/>
      <c r="BA4" s="57"/>
      <c r="BB4" s="54"/>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row>
    <row r="5" spans="1:244" ht="12.75" customHeight="1" x14ac:dyDescent="0.25">
      <c r="A5" s="372"/>
      <c r="B5" s="376"/>
      <c r="C5" s="375"/>
      <c r="D5" s="375"/>
      <c r="E5" s="375"/>
      <c r="F5" s="377"/>
      <c r="G5" s="375"/>
      <c r="H5" s="375"/>
      <c r="I5" s="375"/>
      <c r="J5" s="375"/>
      <c r="K5" s="375"/>
      <c r="L5" s="375"/>
      <c r="M5" s="375"/>
      <c r="N5" s="375"/>
      <c r="O5" s="375"/>
      <c r="P5" s="373"/>
      <c r="Q5" s="95" t="s">
        <v>23</v>
      </c>
      <c r="R5" s="95" t="s">
        <v>24</v>
      </c>
      <c r="S5" s="95" t="s">
        <v>25</v>
      </c>
      <c r="T5" s="95" t="s">
        <v>26</v>
      </c>
      <c r="U5" s="95" t="s">
        <v>27</v>
      </c>
      <c r="V5" s="95" t="s">
        <v>28</v>
      </c>
      <c r="W5" s="95" t="s">
        <v>29</v>
      </c>
      <c r="X5" s="95" t="s">
        <v>30</v>
      </c>
      <c r="Y5" s="95" t="s">
        <v>31</v>
      </c>
      <c r="Z5" s="95" t="s">
        <v>32</v>
      </c>
      <c r="AA5" s="95" t="s">
        <v>33</v>
      </c>
      <c r="AB5" s="95" t="s">
        <v>34</v>
      </c>
      <c r="AC5" s="95" t="s">
        <v>35</v>
      </c>
      <c r="AD5" s="95" t="s">
        <v>36</v>
      </c>
      <c r="AE5" s="95" t="s">
        <v>37</v>
      </c>
      <c r="AF5" s="95" t="s">
        <v>38</v>
      </c>
      <c r="AG5" s="95" t="s">
        <v>39</v>
      </c>
      <c r="AH5" s="95" t="s">
        <v>40</v>
      </c>
      <c r="AI5" s="95" t="s">
        <v>41</v>
      </c>
      <c r="AJ5" s="95" t="s">
        <v>42</v>
      </c>
      <c r="AK5" s="95" t="s">
        <v>43</v>
      </c>
      <c r="AL5" s="95" t="s">
        <v>44</v>
      </c>
      <c r="AM5" s="95" t="s">
        <v>45</v>
      </c>
      <c r="AN5" s="95" t="s">
        <v>46</v>
      </c>
      <c r="AO5" s="95" t="s">
        <v>47</v>
      </c>
      <c r="AP5" s="95" t="s">
        <v>48</v>
      </c>
      <c r="AQ5" s="95" t="s">
        <v>49</v>
      </c>
      <c r="AR5" s="372"/>
      <c r="AS5" s="372"/>
      <c r="AT5" s="372"/>
      <c r="AU5" s="373"/>
      <c r="AV5" s="374"/>
      <c r="AW5" s="373"/>
      <c r="AX5" s="106"/>
      <c r="AY5" s="56"/>
      <c r="AZ5" s="56"/>
      <c r="BA5" s="57"/>
      <c r="BB5" s="54"/>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row>
    <row r="6" spans="1:244" ht="13.15" customHeight="1" x14ac:dyDescent="0.2">
      <c r="A6" s="61"/>
      <c r="B6" s="96"/>
      <c r="C6" s="96">
        <v>1</v>
      </c>
      <c r="D6" s="96">
        <v>2</v>
      </c>
      <c r="E6" s="96">
        <v>3</v>
      </c>
      <c r="F6" s="96"/>
      <c r="G6" s="96">
        <v>4</v>
      </c>
      <c r="H6" s="96">
        <v>5</v>
      </c>
      <c r="I6" s="96">
        <v>6</v>
      </c>
      <c r="J6" s="96">
        <v>7</v>
      </c>
      <c r="K6" s="96">
        <v>8</v>
      </c>
      <c r="L6" s="96">
        <v>9</v>
      </c>
      <c r="M6" s="96">
        <v>10</v>
      </c>
      <c r="N6" s="96">
        <v>11</v>
      </c>
      <c r="O6" s="96">
        <v>12</v>
      </c>
      <c r="P6" s="59">
        <v>13</v>
      </c>
      <c r="Q6" s="373">
        <v>14</v>
      </c>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59">
        <v>15</v>
      </c>
      <c r="AS6" s="59">
        <v>16</v>
      </c>
      <c r="AT6" s="59">
        <v>17</v>
      </c>
      <c r="AU6" s="59">
        <v>18</v>
      </c>
      <c r="AV6" s="97">
        <v>19</v>
      </c>
      <c r="AW6" s="59">
        <v>20</v>
      </c>
      <c r="AX6" s="106"/>
      <c r="AY6" s="56"/>
      <c r="AZ6" s="56"/>
      <c r="BA6" s="57"/>
      <c r="BB6" s="54"/>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row>
    <row r="7" spans="1:244" s="184" customFormat="1" ht="13.15" customHeight="1" x14ac:dyDescent="0.2">
      <c r="A7" s="178"/>
      <c r="B7" s="179"/>
      <c r="C7" s="180" t="s">
        <v>181</v>
      </c>
      <c r="D7" s="179"/>
      <c r="E7" s="179"/>
      <c r="F7" s="179"/>
      <c r="G7" s="179"/>
      <c r="H7" s="179"/>
      <c r="I7" s="179"/>
      <c r="J7" s="179"/>
      <c r="K7" s="179"/>
      <c r="L7" s="179"/>
      <c r="M7" s="179"/>
      <c r="N7" s="179"/>
      <c r="O7" s="179"/>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9"/>
      <c r="AW7" s="181"/>
      <c r="AX7" s="183" t="s">
        <v>50</v>
      </c>
      <c r="AY7" s="185"/>
      <c r="AZ7" s="185"/>
      <c r="BA7" s="186"/>
      <c r="BB7" s="187"/>
      <c r="BC7" s="188"/>
      <c r="BD7" s="188"/>
      <c r="BE7" s="188"/>
      <c r="BF7" s="188"/>
      <c r="BG7" s="188"/>
      <c r="BH7" s="188"/>
      <c r="BI7" s="188"/>
      <c r="BJ7" s="188"/>
      <c r="BK7" s="188"/>
      <c r="BL7" s="188"/>
      <c r="BM7" s="188"/>
      <c r="BN7" s="188"/>
      <c r="BO7" s="188"/>
      <c r="BP7" s="188"/>
      <c r="BQ7" s="188"/>
      <c r="BR7" s="188"/>
      <c r="BS7" s="188"/>
      <c r="BT7" s="188"/>
      <c r="BU7" s="188"/>
      <c r="BV7" s="188"/>
      <c r="BW7" s="188"/>
      <c r="BX7" s="188"/>
      <c r="BY7" s="188"/>
      <c r="BZ7" s="188"/>
      <c r="CA7" s="188"/>
      <c r="CB7" s="188"/>
      <c r="CC7" s="188"/>
      <c r="CD7" s="188"/>
      <c r="CE7" s="188"/>
      <c r="CF7" s="188"/>
      <c r="CG7" s="188"/>
      <c r="CH7" s="188"/>
      <c r="CI7" s="188"/>
      <c r="CJ7" s="188"/>
      <c r="CK7" s="188"/>
      <c r="CL7" s="188"/>
      <c r="CM7" s="188"/>
      <c r="CN7" s="188"/>
      <c r="CO7" s="188"/>
      <c r="CP7" s="188"/>
      <c r="CQ7" s="188"/>
      <c r="CR7" s="188"/>
      <c r="CS7" s="188"/>
      <c r="CT7" s="188"/>
      <c r="CU7" s="188"/>
      <c r="CV7" s="188"/>
      <c r="CW7" s="188"/>
      <c r="CX7" s="188"/>
      <c r="CY7" s="188"/>
      <c r="CZ7" s="188"/>
      <c r="DA7" s="188"/>
      <c r="DB7" s="188"/>
      <c r="DC7" s="188"/>
      <c r="DD7" s="188"/>
      <c r="DE7" s="188"/>
      <c r="DF7" s="188"/>
      <c r="DG7" s="188"/>
      <c r="DH7" s="188"/>
      <c r="DI7" s="188"/>
      <c r="DJ7" s="188"/>
      <c r="DK7" s="188"/>
      <c r="DL7" s="188"/>
      <c r="DM7" s="188"/>
      <c r="DN7" s="188"/>
      <c r="DO7" s="188"/>
      <c r="DP7" s="188"/>
      <c r="DQ7" s="188"/>
      <c r="DR7" s="188"/>
      <c r="DS7" s="188"/>
      <c r="DT7" s="188"/>
      <c r="DU7" s="188"/>
      <c r="DV7" s="188"/>
      <c r="DW7" s="188"/>
      <c r="DX7" s="188"/>
      <c r="DY7" s="188"/>
      <c r="DZ7" s="188"/>
      <c r="EA7" s="188"/>
      <c r="EB7" s="188"/>
      <c r="EC7" s="188"/>
      <c r="ED7" s="188"/>
      <c r="EE7" s="188"/>
      <c r="EF7" s="188"/>
      <c r="EG7" s="188"/>
      <c r="EH7" s="188"/>
      <c r="EI7" s="188"/>
      <c r="EJ7" s="188"/>
      <c r="EK7" s="188"/>
      <c r="EL7" s="188"/>
      <c r="EM7" s="188"/>
      <c r="EN7" s="188"/>
      <c r="EO7" s="188"/>
      <c r="EP7" s="188"/>
      <c r="EQ7" s="188"/>
      <c r="ER7" s="188"/>
      <c r="ES7" s="188"/>
      <c r="ET7" s="188"/>
      <c r="EU7" s="188"/>
      <c r="EV7" s="188"/>
      <c r="EW7" s="188"/>
      <c r="EX7" s="188"/>
      <c r="EY7" s="188"/>
      <c r="EZ7" s="188"/>
      <c r="FA7" s="188"/>
      <c r="FB7" s="188"/>
      <c r="FC7" s="188"/>
      <c r="FD7" s="188"/>
      <c r="FE7" s="188"/>
      <c r="FF7" s="188"/>
      <c r="FG7" s="188"/>
      <c r="FH7" s="188"/>
      <c r="FI7" s="188"/>
      <c r="FJ7" s="188"/>
      <c r="FK7" s="188"/>
      <c r="FL7" s="188"/>
      <c r="FM7" s="188"/>
      <c r="FN7" s="188"/>
      <c r="FO7" s="188"/>
      <c r="FP7" s="188"/>
      <c r="FQ7" s="188"/>
      <c r="FR7" s="188"/>
      <c r="FS7" s="188"/>
      <c r="FT7" s="188"/>
      <c r="FU7" s="188"/>
      <c r="FV7" s="188"/>
      <c r="FW7" s="188"/>
      <c r="FX7" s="188"/>
      <c r="FY7" s="188"/>
      <c r="FZ7" s="188"/>
      <c r="GA7" s="188"/>
      <c r="GB7" s="188"/>
      <c r="GC7" s="188"/>
      <c r="GD7" s="188"/>
      <c r="GE7" s="188"/>
      <c r="GF7" s="188"/>
      <c r="GG7" s="188"/>
      <c r="GH7" s="188"/>
      <c r="GI7" s="188"/>
      <c r="GJ7" s="188"/>
      <c r="GK7" s="188"/>
      <c r="GL7" s="188"/>
      <c r="GM7" s="188"/>
      <c r="GN7" s="188"/>
      <c r="GO7" s="188"/>
      <c r="GP7" s="188"/>
      <c r="GQ7" s="188"/>
      <c r="GR7" s="188"/>
      <c r="GS7" s="188"/>
      <c r="GT7" s="188"/>
      <c r="GU7" s="188"/>
      <c r="GV7" s="188"/>
      <c r="GW7" s="188"/>
      <c r="GX7" s="188"/>
      <c r="GY7" s="188"/>
      <c r="GZ7" s="188"/>
      <c r="HA7" s="188"/>
      <c r="HB7" s="188"/>
      <c r="HC7" s="188"/>
      <c r="HD7" s="188"/>
      <c r="HE7" s="188"/>
      <c r="HF7" s="188"/>
      <c r="HG7" s="188"/>
      <c r="HH7" s="188"/>
      <c r="HI7" s="188"/>
      <c r="HJ7" s="188"/>
      <c r="HK7" s="188"/>
      <c r="HL7" s="188"/>
      <c r="HM7" s="188"/>
      <c r="HN7" s="188"/>
      <c r="HO7" s="188"/>
      <c r="HP7" s="188"/>
      <c r="HQ7" s="188"/>
      <c r="HR7" s="188"/>
      <c r="HS7" s="188"/>
      <c r="HT7" s="188"/>
    </row>
    <row r="8" spans="1:244" s="184" customFormat="1" ht="13.15" customHeight="1" x14ac:dyDescent="0.2">
      <c r="A8" s="178"/>
      <c r="B8" s="179"/>
      <c r="C8" s="180" t="s">
        <v>185</v>
      </c>
      <c r="D8" s="179"/>
      <c r="E8" s="179"/>
      <c r="F8" s="179"/>
      <c r="G8" s="179"/>
      <c r="H8" s="179"/>
      <c r="I8" s="179"/>
      <c r="J8" s="179"/>
      <c r="K8" s="179"/>
      <c r="L8" s="179"/>
      <c r="M8" s="179"/>
      <c r="N8" s="179"/>
      <c r="O8" s="179"/>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9"/>
      <c r="AW8" s="181"/>
      <c r="AX8" s="183" t="s">
        <v>50</v>
      </c>
      <c r="AY8" s="185"/>
      <c r="AZ8" s="185"/>
      <c r="BA8" s="186"/>
      <c r="BB8" s="187"/>
      <c r="BC8" s="188"/>
      <c r="BD8" s="188"/>
      <c r="BE8" s="188"/>
      <c r="BF8" s="188"/>
      <c r="BG8" s="188"/>
      <c r="BH8" s="188"/>
      <c r="BI8" s="188"/>
      <c r="BJ8" s="188"/>
      <c r="BK8" s="188"/>
      <c r="BL8" s="188"/>
      <c r="BM8" s="188"/>
      <c r="BN8" s="188"/>
      <c r="BO8" s="188"/>
      <c r="BP8" s="188"/>
      <c r="BQ8" s="188"/>
      <c r="BR8" s="188"/>
      <c r="BS8" s="188"/>
      <c r="BT8" s="188"/>
      <c r="BU8" s="188"/>
      <c r="BV8" s="188"/>
      <c r="BW8" s="188"/>
      <c r="BX8" s="188"/>
      <c r="BY8" s="188"/>
      <c r="BZ8" s="188"/>
      <c r="CA8" s="188"/>
      <c r="CB8" s="188"/>
      <c r="CC8" s="188"/>
      <c r="CD8" s="188"/>
      <c r="CE8" s="188"/>
      <c r="CF8" s="188"/>
      <c r="CG8" s="188"/>
      <c r="CH8" s="188"/>
      <c r="CI8" s="188"/>
      <c r="CJ8" s="188"/>
      <c r="CK8" s="188"/>
      <c r="CL8" s="188"/>
      <c r="CM8" s="188"/>
      <c r="CN8" s="188"/>
      <c r="CO8" s="188"/>
      <c r="CP8" s="188"/>
      <c r="CQ8" s="188"/>
      <c r="CR8" s="188"/>
      <c r="CS8" s="188"/>
      <c r="CT8" s="188"/>
      <c r="CU8" s="188"/>
      <c r="CV8" s="188"/>
      <c r="CW8" s="188"/>
      <c r="CX8" s="188"/>
      <c r="CY8" s="188"/>
      <c r="CZ8" s="188"/>
      <c r="DA8" s="188"/>
      <c r="DB8" s="188"/>
      <c r="DC8" s="188"/>
      <c r="DD8" s="188"/>
      <c r="DE8" s="188"/>
      <c r="DF8" s="188"/>
      <c r="DG8" s="188"/>
      <c r="DH8" s="188"/>
      <c r="DI8" s="188"/>
      <c r="DJ8" s="188"/>
      <c r="DK8" s="188"/>
      <c r="DL8" s="188"/>
      <c r="DM8" s="188"/>
      <c r="DN8" s="188"/>
      <c r="DO8" s="188"/>
      <c r="DP8" s="188"/>
      <c r="DQ8" s="188"/>
      <c r="DR8" s="188"/>
      <c r="DS8" s="188"/>
      <c r="DT8" s="188"/>
      <c r="DU8" s="188"/>
      <c r="DV8" s="188"/>
      <c r="DW8" s="188"/>
      <c r="DX8" s="188"/>
      <c r="DY8" s="188"/>
      <c r="DZ8" s="188"/>
      <c r="EA8" s="188"/>
      <c r="EB8" s="188"/>
      <c r="EC8" s="188"/>
      <c r="ED8" s="188"/>
      <c r="EE8" s="188"/>
      <c r="EF8" s="188"/>
      <c r="EG8" s="188"/>
      <c r="EH8" s="188"/>
      <c r="EI8" s="188"/>
      <c r="EJ8" s="188"/>
      <c r="EK8" s="188"/>
      <c r="EL8" s="188"/>
      <c r="EM8" s="188"/>
      <c r="EN8" s="188"/>
      <c r="EO8" s="188"/>
      <c r="EP8" s="188"/>
      <c r="EQ8" s="188"/>
      <c r="ER8" s="188"/>
      <c r="ES8" s="188"/>
      <c r="ET8" s="188"/>
      <c r="EU8" s="188"/>
      <c r="EV8" s="188"/>
      <c r="EW8" s="188"/>
      <c r="EX8" s="188"/>
      <c r="EY8" s="188"/>
      <c r="EZ8" s="188"/>
      <c r="FA8" s="188"/>
      <c r="FB8" s="188"/>
      <c r="FC8" s="188"/>
      <c r="FD8" s="188"/>
      <c r="FE8" s="188"/>
      <c r="FF8" s="188"/>
      <c r="FG8" s="188"/>
      <c r="FH8" s="188"/>
      <c r="FI8" s="188"/>
      <c r="FJ8" s="188"/>
      <c r="FK8" s="188"/>
      <c r="FL8" s="188"/>
      <c r="FM8" s="188"/>
      <c r="FN8" s="188"/>
      <c r="FO8" s="188"/>
      <c r="FP8" s="188"/>
      <c r="FQ8" s="188"/>
      <c r="FR8" s="188"/>
      <c r="FS8" s="188"/>
      <c r="FT8" s="188"/>
      <c r="FU8" s="188"/>
      <c r="FV8" s="188"/>
      <c r="FW8" s="188"/>
      <c r="FX8" s="188"/>
      <c r="FY8" s="188"/>
      <c r="FZ8" s="188"/>
      <c r="GA8" s="188"/>
      <c r="GB8" s="188"/>
      <c r="GC8" s="188"/>
      <c r="GD8" s="188"/>
      <c r="GE8" s="188"/>
      <c r="GF8" s="188"/>
      <c r="GG8" s="188"/>
      <c r="GH8" s="188"/>
      <c r="GI8" s="188"/>
      <c r="GJ8" s="188"/>
      <c r="GK8" s="188"/>
      <c r="GL8" s="188"/>
      <c r="GM8" s="188"/>
      <c r="GN8" s="188"/>
      <c r="GO8" s="188"/>
      <c r="GP8" s="188"/>
      <c r="GQ8" s="188"/>
      <c r="GR8" s="188"/>
      <c r="GS8" s="188"/>
      <c r="GT8" s="188"/>
      <c r="GU8" s="188"/>
      <c r="GV8" s="188"/>
      <c r="GW8" s="188"/>
      <c r="GX8" s="188"/>
      <c r="GY8" s="188"/>
      <c r="GZ8" s="188"/>
      <c r="HA8" s="188"/>
      <c r="HB8" s="188"/>
      <c r="HC8" s="188"/>
      <c r="HD8" s="188"/>
      <c r="HE8" s="188"/>
      <c r="HF8" s="188"/>
      <c r="HG8" s="188"/>
      <c r="HH8" s="188"/>
      <c r="HI8" s="188"/>
      <c r="HJ8" s="188"/>
      <c r="HK8" s="188"/>
      <c r="HL8" s="188"/>
      <c r="HM8" s="188"/>
      <c r="HN8" s="188"/>
      <c r="HO8" s="188"/>
      <c r="HP8" s="188"/>
      <c r="HQ8" s="188"/>
      <c r="HR8" s="188"/>
      <c r="HS8" s="188"/>
      <c r="HT8" s="188"/>
    </row>
    <row r="9" spans="1:244" s="203" customFormat="1" ht="15" x14ac:dyDescent="0.25">
      <c r="A9" s="202">
        <v>104</v>
      </c>
      <c r="B9" s="202" t="s">
        <v>218</v>
      </c>
      <c r="C9" s="191" t="s">
        <v>287</v>
      </c>
      <c r="D9" s="191" t="s">
        <v>216</v>
      </c>
      <c r="E9" s="191" t="s">
        <v>288</v>
      </c>
      <c r="F9" s="191">
        <v>270006186</v>
      </c>
      <c r="G9" s="191" t="s">
        <v>238</v>
      </c>
      <c r="H9" s="191" t="s">
        <v>289</v>
      </c>
      <c r="I9" s="191" t="s">
        <v>290</v>
      </c>
      <c r="J9" s="191" t="s">
        <v>217</v>
      </c>
      <c r="K9" s="191">
        <v>57</v>
      </c>
      <c r="L9" s="191" t="s">
        <v>240</v>
      </c>
      <c r="M9" s="191" t="s">
        <v>220</v>
      </c>
      <c r="N9" s="191" t="s">
        <v>221</v>
      </c>
      <c r="O9" s="191" t="s">
        <v>222</v>
      </c>
      <c r="P9" s="191" t="s">
        <v>230</v>
      </c>
      <c r="Q9" s="190"/>
      <c r="R9" s="190"/>
      <c r="S9" s="190"/>
      <c r="T9" s="190">
        <v>4</v>
      </c>
      <c r="U9" s="190">
        <v>19</v>
      </c>
      <c r="V9" s="190">
        <v>3</v>
      </c>
      <c r="W9" s="190">
        <v>8</v>
      </c>
      <c r="X9" s="190">
        <v>19</v>
      </c>
      <c r="Y9" s="190"/>
      <c r="Z9" s="190"/>
      <c r="AA9" s="190"/>
      <c r="AB9" s="192"/>
      <c r="AC9" s="191"/>
      <c r="AD9" s="191"/>
      <c r="AE9" s="191"/>
      <c r="AF9" s="197"/>
      <c r="AG9" s="197"/>
      <c r="AH9" s="197"/>
      <c r="AI9" s="197"/>
      <c r="AJ9" s="197"/>
      <c r="AK9" s="197"/>
      <c r="AL9" s="197"/>
      <c r="AM9" s="197"/>
      <c r="AN9" s="197"/>
      <c r="AO9" s="197"/>
      <c r="AP9" s="197"/>
      <c r="AQ9" s="197"/>
      <c r="AR9" s="190">
        <v>60000</v>
      </c>
      <c r="AS9" s="190">
        <v>3180000</v>
      </c>
      <c r="AT9" s="192">
        <v>3561600.0000000005</v>
      </c>
      <c r="AU9" s="191" t="s">
        <v>223</v>
      </c>
      <c r="AV9" s="191">
        <v>2014</v>
      </c>
      <c r="AW9" s="191" t="s">
        <v>291</v>
      </c>
    </row>
    <row r="10" spans="1:244" s="203" customFormat="1" ht="15" x14ac:dyDescent="0.25">
      <c r="A10" s="199">
        <v>104</v>
      </c>
      <c r="B10" s="199" t="s">
        <v>218</v>
      </c>
      <c r="C10" s="199" t="s">
        <v>292</v>
      </c>
      <c r="D10" s="199" t="s">
        <v>216</v>
      </c>
      <c r="E10" s="199" t="s">
        <v>293</v>
      </c>
      <c r="F10" s="204">
        <v>270006187</v>
      </c>
      <c r="G10" s="199" t="s">
        <v>238</v>
      </c>
      <c r="H10" s="199" t="s">
        <v>294</v>
      </c>
      <c r="I10" s="199" t="s">
        <v>295</v>
      </c>
      <c r="J10" s="199" t="s">
        <v>217</v>
      </c>
      <c r="K10" s="199">
        <v>57</v>
      </c>
      <c r="L10" s="199" t="s">
        <v>240</v>
      </c>
      <c r="M10" s="199" t="s">
        <v>220</v>
      </c>
      <c r="N10" s="199" t="s">
        <v>221</v>
      </c>
      <c r="O10" s="199" t="s">
        <v>222</v>
      </c>
      <c r="P10" s="199" t="s">
        <v>230</v>
      </c>
      <c r="Q10" s="199"/>
      <c r="R10" s="199"/>
      <c r="S10" s="199"/>
      <c r="T10" s="193">
        <v>7</v>
      </c>
      <c r="U10" s="193">
        <v>28</v>
      </c>
      <c r="V10" s="193">
        <v>0</v>
      </c>
      <c r="W10" s="193">
        <v>28</v>
      </c>
      <c r="X10" s="193">
        <v>27</v>
      </c>
      <c r="Y10" s="193">
        <v>0</v>
      </c>
      <c r="Z10" s="193"/>
      <c r="AA10" s="190"/>
      <c r="AB10" s="192"/>
      <c r="AC10" s="193"/>
      <c r="AD10" s="199"/>
      <c r="AE10" s="191"/>
      <c r="AF10" s="197"/>
      <c r="AG10" s="197"/>
      <c r="AH10" s="197"/>
      <c r="AI10" s="197"/>
      <c r="AJ10" s="197"/>
      <c r="AK10" s="197"/>
      <c r="AL10" s="197"/>
      <c r="AM10" s="197"/>
      <c r="AN10" s="197"/>
      <c r="AO10" s="197"/>
      <c r="AP10" s="197"/>
      <c r="AQ10" s="197"/>
      <c r="AR10" s="193">
        <v>60000</v>
      </c>
      <c r="AS10" s="190">
        <v>5400000</v>
      </c>
      <c r="AT10" s="192">
        <v>6048000.0000000009</v>
      </c>
      <c r="AU10" s="193" t="s">
        <v>223</v>
      </c>
      <c r="AV10" s="199" t="s">
        <v>242</v>
      </c>
      <c r="AW10" s="191" t="s">
        <v>291</v>
      </c>
    </row>
    <row r="11" spans="1:244" s="203" customFormat="1" ht="15" x14ac:dyDescent="0.25">
      <c r="A11" s="199">
        <v>104</v>
      </c>
      <c r="B11" s="199" t="s">
        <v>218</v>
      </c>
      <c r="C11" s="199" t="s">
        <v>296</v>
      </c>
      <c r="D11" s="199" t="s">
        <v>216</v>
      </c>
      <c r="E11" s="199" t="s">
        <v>297</v>
      </c>
      <c r="F11" s="204">
        <v>270006188</v>
      </c>
      <c r="G11" s="199" t="s">
        <v>238</v>
      </c>
      <c r="H11" s="199" t="s">
        <v>298</v>
      </c>
      <c r="I11" s="199" t="s">
        <v>299</v>
      </c>
      <c r="J11" s="199" t="s">
        <v>217</v>
      </c>
      <c r="K11" s="199">
        <v>57</v>
      </c>
      <c r="L11" s="199" t="s">
        <v>240</v>
      </c>
      <c r="M11" s="199" t="s">
        <v>220</v>
      </c>
      <c r="N11" s="199" t="s">
        <v>221</v>
      </c>
      <c r="O11" s="199" t="s">
        <v>222</v>
      </c>
      <c r="P11" s="199" t="s">
        <v>230</v>
      </c>
      <c r="Q11" s="199"/>
      <c r="R11" s="199"/>
      <c r="S11" s="199"/>
      <c r="T11" s="193">
        <v>13</v>
      </c>
      <c r="U11" s="193">
        <v>19</v>
      </c>
      <c r="V11" s="193">
        <v>0</v>
      </c>
      <c r="W11" s="193">
        <v>17</v>
      </c>
      <c r="X11" s="193">
        <v>17</v>
      </c>
      <c r="Y11" s="193">
        <v>0</v>
      </c>
      <c r="Z11" s="193"/>
      <c r="AA11" s="190"/>
      <c r="AB11" s="192"/>
      <c r="AC11" s="193"/>
      <c r="AD11" s="199"/>
      <c r="AE11" s="191"/>
      <c r="AF11" s="197"/>
      <c r="AG11" s="197"/>
      <c r="AH11" s="197"/>
      <c r="AI11" s="197"/>
      <c r="AJ11" s="197"/>
      <c r="AK11" s="197"/>
      <c r="AL11" s="197"/>
      <c r="AM11" s="197"/>
      <c r="AN11" s="197"/>
      <c r="AO11" s="197"/>
      <c r="AP11" s="197"/>
      <c r="AQ11" s="197"/>
      <c r="AR11" s="193">
        <v>60000</v>
      </c>
      <c r="AS11" s="190">
        <v>3960000</v>
      </c>
      <c r="AT11" s="192">
        <v>4435200</v>
      </c>
      <c r="AU11" s="193" t="s">
        <v>223</v>
      </c>
      <c r="AV11" s="199" t="s">
        <v>242</v>
      </c>
      <c r="AW11" s="191" t="s">
        <v>291</v>
      </c>
    </row>
    <row r="12" spans="1:244" s="203" customFormat="1" ht="15" x14ac:dyDescent="0.25">
      <c r="A12" s="202">
        <v>104</v>
      </c>
      <c r="B12" s="190" t="s">
        <v>218</v>
      </c>
      <c r="C12" s="200" t="s">
        <v>300</v>
      </c>
      <c r="D12" s="205" t="s">
        <v>216</v>
      </c>
      <c r="E12" s="191" t="s">
        <v>301</v>
      </c>
      <c r="F12" s="206">
        <v>270006472</v>
      </c>
      <c r="G12" s="205" t="s">
        <v>248</v>
      </c>
      <c r="H12" s="205" t="s">
        <v>302</v>
      </c>
      <c r="I12" s="205" t="s">
        <v>303</v>
      </c>
      <c r="J12" s="207" t="s">
        <v>217</v>
      </c>
      <c r="K12" s="207">
        <v>57</v>
      </c>
      <c r="L12" s="202" t="s">
        <v>240</v>
      </c>
      <c r="M12" s="207" t="s">
        <v>220</v>
      </c>
      <c r="N12" s="202" t="s">
        <v>221</v>
      </c>
      <c r="O12" s="191" t="s">
        <v>222</v>
      </c>
      <c r="P12" s="202" t="s">
        <v>239</v>
      </c>
      <c r="Q12" s="208"/>
      <c r="R12" s="192"/>
      <c r="S12" s="192"/>
      <c r="T12" s="192">
        <v>4</v>
      </c>
      <c r="U12" s="192">
        <v>17</v>
      </c>
      <c r="V12" s="192">
        <v>0</v>
      </c>
      <c r="W12" s="192">
        <v>1</v>
      </c>
      <c r="X12" s="192">
        <v>6</v>
      </c>
      <c r="Y12" s="192"/>
      <c r="Z12" s="193"/>
      <c r="AA12" s="190"/>
      <c r="AB12" s="192"/>
      <c r="AC12" s="202"/>
      <c r="AD12" s="191"/>
      <c r="AE12" s="191"/>
      <c r="AF12" s="197"/>
      <c r="AG12" s="197"/>
      <c r="AH12" s="197"/>
      <c r="AI12" s="197"/>
      <c r="AJ12" s="197"/>
      <c r="AK12" s="197"/>
      <c r="AL12" s="197"/>
      <c r="AM12" s="197"/>
      <c r="AN12" s="197"/>
      <c r="AO12" s="197"/>
      <c r="AP12" s="197"/>
      <c r="AQ12" s="197"/>
      <c r="AR12" s="193">
        <v>60000</v>
      </c>
      <c r="AS12" s="190">
        <v>1680000</v>
      </c>
      <c r="AT12" s="192">
        <v>1881600.0000000002</v>
      </c>
      <c r="AU12" s="202" t="s">
        <v>223</v>
      </c>
      <c r="AV12" s="191">
        <v>2014</v>
      </c>
      <c r="AW12" s="191" t="s">
        <v>291</v>
      </c>
    </row>
    <row r="13" spans="1:244" s="203" customFormat="1" ht="15" x14ac:dyDescent="0.25">
      <c r="A13" s="202">
        <v>104</v>
      </c>
      <c r="B13" s="202" t="s">
        <v>218</v>
      </c>
      <c r="C13" s="191" t="s">
        <v>304</v>
      </c>
      <c r="D13" s="191" t="s">
        <v>216</v>
      </c>
      <c r="E13" s="191" t="s">
        <v>305</v>
      </c>
      <c r="F13" s="191">
        <v>270006473</v>
      </c>
      <c r="G13" s="191" t="s">
        <v>238</v>
      </c>
      <c r="H13" s="191" t="s">
        <v>306</v>
      </c>
      <c r="I13" s="191" t="s">
        <v>307</v>
      </c>
      <c r="J13" s="191" t="s">
        <v>217</v>
      </c>
      <c r="K13" s="191">
        <v>57</v>
      </c>
      <c r="L13" s="191" t="s">
        <v>240</v>
      </c>
      <c r="M13" s="191" t="s">
        <v>220</v>
      </c>
      <c r="N13" s="191" t="s">
        <v>221</v>
      </c>
      <c r="O13" s="191" t="s">
        <v>222</v>
      </c>
      <c r="P13" s="191" t="s">
        <v>239</v>
      </c>
      <c r="Q13" s="190"/>
      <c r="R13" s="190"/>
      <c r="S13" s="190"/>
      <c r="T13" s="190"/>
      <c r="U13" s="190">
        <v>5</v>
      </c>
      <c r="V13" s="190">
        <v>0</v>
      </c>
      <c r="W13" s="190">
        <v>0</v>
      </c>
      <c r="X13" s="190">
        <v>4</v>
      </c>
      <c r="Y13" s="190"/>
      <c r="Z13" s="193"/>
      <c r="AA13" s="190"/>
      <c r="AB13" s="192"/>
      <c r="AC13" s="191"/>
      <c r="AD13" s="191"/>
      <c r="AE13" s="191"/>
      <c r="AF13" s="197"/>
      <c r="AG13" s="197"/>
      <c r="AH13" s="197"/>
      <c r="AI13" s="197"/>
      <c r="AJ13" s="197"/>
      <c r="AK13" s="197"/>
      <c r="AL13" s="197"/>
      <c r="AM13" s="197"/>
      <c r="AN13" s="197"/>
      <c r="AO13" s="197"/>
      <c r="AP13" s="197"/>
      <c r="AQ13" s="197"/>
      <c r="AR13" s="193">
        <v>60000</v>
      </c>
      <c r="AS13" s="190">
        <v>540000</v>
      </c>
      <c r="AT13" s="192">
        <v>604800</v>
      </c>
      <c r="AU13" s="191" t="s">
        <v>223</v>
      </c>
      <c r="AV13" s="191">
        <v>2014</v>
      </c>
      <c r="AW13" s="191" t="s">
        <v>291</v>
      </c>
    </row>
    <row r="14" spans="1:244" s="114" customFormat="1" ht="15" customHeight="1" x14ac:dyDescent="0.2">
      <c r="A14" s="414">
        <v>104</v>
      </c>
      <c r="B14" s="414" t="s">
        <v>218</v>
      </c>
      <c r="C14" s="414" t="s">
        <v>499</v>
      </c>
      <c r="D14" s="415" t="s">
        <v>216</v>
      </c>
      <c r="E14" s="415" t="s">
        <v>309</v>
      </c>
      <c r="F14" s="416">
        <v>270008006</v>
      </c>
      <c r="G14" s="415" t="s">
        <v>238</v>
      </c>
      <c r="H14" s="415" t="s">
        <v>310</v>
      </c>
      <c r="I14" s="415" t="s">
        <v>311</v>
      </c>
      <c r="J14" s="415" t="s">
        <v>217</v>
      </c>
      <c r="K14" s="415">
        <v>57</v>
      </c>
      <c r="L14" s="415" t="s">
        <v>312</v>
      </c>
      <c r="M14" s="415" t="s">
        <v>220</v>
      </c>
      <c r="N14" s="415" t="s">
        <v>221</v>
      </c>
      <c r="O14" s="415" t="s">
        <v>222</v>
      </c>
      <c r="P14" s="415" t="s">
        <v>239</v>
      </c>
      <c r="Q14" s="415"/>
      <c r="R14" s="415"/>
      <c r="S14" s="415"/>
      <c r="T14" s="417">
        <v>2</v>
      </c>
      <c r="U14" s="417">
        <v>2</v>
      </c>
      <c r="V14" s="417">
        <v>1</v>
      </c>
      <c r="W14" s="417">
        <v>2</v>
      </c>
      <c r="X14" s="417">
        <v>2</v>
      </c>
      <c r="Y14" s="417">
        <v>0</v>
      </c>
      <c r="Z14" s="418"/>
      <c r="AA14" s="418"/>
      <c r="AB14" s="418"/>
      <c r="AC14" s="418"/>
      <c r="AD14" s="418"/>
      <c r="AE14" s="418"/>
      <c r="AF14" s="418"/>
      <c r="AG14" s="418"/>
      <c r="AH14" s="418"/>
      <c r="AI14" s="418"/>
      <c r="AJ14" s="418"/>
      <c r="AK14" s="418"/>
      <c r="AL14" s="418"/>
      <c r="AM14" s="418"/>
      <c r="AN14" s="418"/>
      <c r="AO14" s="418"/>
      <c r="AP14" s="418"/>
      <c r="AQ14" s="418"/>
      <c r="AR14" s="417">
        <v>11200</v>
      </c>
      <c r="AS14" s="419">
        <v>100800</v>
      </c>
      <c r="AT14" s="420">
        <f t="shared" ref="AT14" si="0">AS14*1.12</f>
        <v>112896.00000000001</v>
      </c>
      <c r="AU14" s="417" t="s">
        <v>223</v>
      </c>
      <c r="AV14" s="415" t="s">
        <v>242</v>
      </c>
      <c r="AW14" s="421">
        <v>14</v>
      </c>
      <c r="AX14" s="422" t="s">
        <v>50</v>
      </c>
      <c r="AY14" s="123"/>
      <c r="AZ14" s="123"/>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row>
    <row r="15" spans="1:244" s="203" customFormat="1" ht="15" x14ac:dyDescent="0.25">
      <c r="A15" s="199">
        <v>104</v>
      </c>
      <c r="B15" s="199" t="s">
        <v>218</v>
      </c>
      <c r="C15" s="199" t="s">
        <v>313</v>
      </c>
      <c r="D15" s="199" t="s">
        <v>216</v>
      </c>
      <c r="E15" s="199" t="s">
        <v>309</v>
      </c>
      <c r="F15" s="204">
        <v>270004998</v>
      </c>
      <c r="G15" s="199" t="s">
        <v>238</v>
      </c>
      <c r="H15" s="199" t="s">
        <v>310</v>
      </c>
      <c r="I15" s="199" t="s">
        <v>314</v>
      </c>
      <c r="J15" s="199" t="s">
        <v>217</v>
      </c>
      <c r="K15" s="199">
        <v>57</v>
      </c>
      <c r="L15" s="199" t="s">
        <v>312</v>
      </c>
      <c r="M15" s="199" t="s">
        <v>220</v>
      </c>
      <c r="N15" s="199" t="s">
        <v>221</v>
      </c>
      <c r="O15" s="199" t="s">
        <v>222</v>
      </c>
      <c r="P15" s="199" t="s">
        <v>239</v>
      </c>
      <c r="Q15" s="199"/>
      <c r="R15" s="199"/>
      <c r="S15" s="199"/>
      <c r="T15" s="193">
        <v>21</v>
      </c>
      <c r="U15" s="193">
        <v>33</v>
      </c>
      <c r="V15" s="193">
        <v>0</v>
      </c>
      <c r="W15" s="190">
        <v>15</v>
      </c>
      <c r="X15" s="193">
        <v>21</v>
      </c>
      <c r="Y15" s="193">
        <v>0</v>
      </c>
      <c r="Z15" s="193"/>
      <c r="AA15" s="190"/>
      <c r="AB15" s="192"/>
      <c r="AC15" s="193"/>
      <c r="AD15" s="199"/>
      <c r="AE15" s="191"/>
      <c r="AF15" s="197"/>
      <c r="AG15" s="197"/>
      <c r="AH15" s="197"/>
      <c r="AI15" s="197"/>
      <c r="AJ15" s="197"/>
      <c r="AK15" s="197"/>
      <c r="AL15" s="197"/>
      <c r="AM15" s="197"/>
      <c r="AN15" s="197"/>
      <c r="AO15" s="197"/>
      <c r="AP15" s="197"/>
      <c r="AQ15" s="197"/>
      <c r="AR15" s="193">
        <v>13660</v>
      </c>
      <c r="AS15" s="190">
        <v>1229400</v>
      </c>
      <c r="AT15" s="192">
        <v>1376928.0000000002</v>
      </c>
      <c r="AU15" s="193" t="s">
        <v>223</v>
      </c>
      <c r="AV15" s="199" t="s">
        <v>242</v>
      </c>
      <c r="AW15" s="191" t="s">
        <v>291</v>
      </c>
    </row>
    <row r="16" spans="1:244" s="203" customFormat="1" ht="15" x14ac:dyDescent="0.25">
      <c r="A16" s="199">
        <v>104</v>
      </c>
      <c r="B16" s="199" t="s">
        <v>218</v>
      </c>
      <c r="C16" s="199" t="s">
        <v>315</v>
      </c>
      <c r="D16" s="199" t="s">
        <v>216</v>
      </c>
      <c r="E16" s="199" t="s">
        <v>305</v>
      </c>
      <c r="F16" s="204">
        <v>270002542</v>
      </c>
      <c r="G16" s="199" t="s">
        <v>238</v>
      </c>
      <c r="H16" s="199" t="s">
        <v>306</v>
      </c>
      <c r="I16" s="199" t="s">
        <v>316</v>
      </c>
      <c r="J16" s="199" t="s">
        <v>217</v>
      </c>
      <c r="K16" s="199">
        <v>57</v>
      </c>
      <c r="L16" s="199" t="s">
        <v>312</v>
      </c>
      <c r="M16" s="199" t="s">
        <v>220</v>
      </c>
      <c r="N16" s="199" t="s">
        <v>221</v>
      </c>
      <c r="O16" s="199" t="s">
        <v>222</v>
      </c>
      <c r="P16" s="199" t="s">
        <v>239</v>
      </c>
      <c r="Q16" s="199"/>
      <c r="R16" s="199"/>
      <c r="S16" s="199"/>
      <c r="T16" s="193">
        <v>1</v>
      </c>
      <c r="U16" s="193">
        <v>1</v>
      </c>
      <c r="V16" s="193">
        <v>0</v>
      </c>
      <c r="W16" s="190">
        <v>9</v>
      </c>
      <c r="X16" s="193">
        <v>8</v>
      </c>
      <c r="Y16" s="193">
        <v>8</v>
      </c>
      <c r="Z16" s="193"/>
      <c r="AA16" s="190"/>
      <c r="AB16" s="192"/>
      <c r="AC16" s="193"/>
      <c r="AD16" s="199"/>
      <c r="AE16" s="191"/>
      <c r="AF16" s="197"/>
      <c r="AG16" s="197"/>
      <c r="AH16" s="197"/>
      <c r="AI16" s="197"/>
      <c r="AJ16" s="197"/>
      <c r="AK16" s="197"/>
      <c r="AL16" s="197"/>
      <c r="AM16" s="197"/>
      <c r="AN16" s="197"/>
      <c r="AO16" s="197"/>
      <c r="AP16" s="197"/>
      <c r="AQ16" s="197"/>
      <c r="AR16" s="193">
        <v>13660</v>
      </c>
      <c r="AS16" s="190">
        <v>396140</v>
      </c>
      <c r="AT16" s="192">
        <v>443676.80000000005</v>
      </c>
      <c r="AU16" s="193" t="s">
        <v>223</v>
      </c>
      <c r="AV16" s="199" t="s">
        <v>242</v>
      </c>
      <c r="AW16" s="191" t="s">
        <v>291</v>
      </c>
    </row>
    <row r="17" spans="1:49" s="203" customFormat="1" ht="15" x14ac:dyDescent="0.25">
      <c r="A17" s="199">
        <v>104</v>
      </c>
      <c r="B17" s="199" t="s">
        <v>218</v>
      </c>
      <c r="C17" s="199" t="s">
        <v>249</v>
      </c>
      <c r="D17" s="199" t="s">
        <v>216</v>
      </c>
      <c r="E17" s="199" t="s">
        <v>250</v>
      </c>
      <c r="F17" s="204">
        <v>270002371</v>
      </c>
      <c r="G17" s="199" t="s">
        <v>251</v>
      </c>
      <c r="H17" s="199" t="s">
        <v>252</v>
      </c>
      <c r="I17" s="199" t="s">
        <v>253</v>
      </c>
      <c r="J17" s="199" t="s">
        <v>217</v>
      </c>
      <c r="K17" s="199">
        <v>57</v>
      </c>
      <c r="L17" s="199" t="s">
        <v>240</v>
      </c>
      <c r="M17" s="199" t="s">
        <v>220</v>
      </c>
      <c r="N17" s="199" t="s">
        <v>221</v>
      </c>
      <c r="O17" s="199" t="s">
        <v>222</v>
      </c>
      <c r="P17" s="199" t="s">
        <v>239</v>
      </c>
      <c r="Q17" s="199"/>
      <c r="R17" s="199"/>
      <c r="S17" s="199"/>
      <c r="T17" s="193">
        <v>5</v>
      </c>
      <c r="U17" s="193">
        <v>55</v>
      </c>
      <c r="V17" s="193">
        <v>48</v>
      </c>
      <c r="W17" s="193">
        <v>55</v>
      </c>
      <c r="X17" s="193">
        <v>55</v>
      </c>
      <c r="Y17" s="193">
        <v>55</v>
      </c>
      <c r="Z17" s="193"/>
      <c r="AA17" s="190"/>
      <c r="AB17" s="192"/>
      <c r="AC17" s="193"/>
      <c r="AD17" s="199"/>
      <c r="AE17" s="191"/>
      <c r="AF17" s="197"/>
      <c r="AG17" s="197"/>
      <c r="AH17" s="197"/>
      <c r="AI17" s="197"/>
      <c r="AJ17" s="197"/>
      <c r="AK17" s="197"/>
      <c r="AL17" s="197"/>
      <c r="AM17" s="197"/>
      <c r="AN17" s="197"/>
      <c r="AO17" s="197"/>
      <c r="AP17" s="197"/>
      <c r="AQ17" s="197"/>
      <c r="AR17" s="193">
        <v>2500</v>
      </c>
      <c r="AS17" s="190">
        <v>682500</v>
      </c>
      <c r="AT17" s="192">
        <v>764400.00000000012</v>
      </c>
      <c r="AU17" s="193" t="s">
        <v>223</v>
      </c>
      <c r="AV17" s="199" t="s">
        <v>242</v>
      </c>
      <c r="AW17" s="191" t="s">
        <v>291</v>
      </c>
    </row>
    <row r="18" spans="1:49" s="203" customFormat="1" ht="15" x14ac:dyDescent="0.25">
      <c r="A18" s="199">
        <v>104</v>
      </c>
      <c r="B18" s="199" t="s">
        <v>218</v>
      </c>
      <c r="C18" s="199" t="s">
        <v>254</v>
      </c>
      <c r="D18" s="199" t="s">
        <v>216</v>
      </c>
      <c r="E18" s="199" t="s">
        <v>250</v>
      </c>
      <c r="F18" s="204">
        <v>270002372</v>
      </c>
      <c r="G18" s="199" t="s">
        <v>251</v>
      </c>
      <c r="H18" s="199" t="s">
        <v>252</v>
      </c>
      <c r="I18" s="199" t="s">
        <v>255</v>
      </c>
      <c r="J18" s="199" t="s">
        <v>217</v>
      </c>
      <c r="K18" s="199">
        <v>57</v>
      </c>
      <c r="L18" s="199" t="s">
        <v>240</v>
      </c>
      <c r="M18" s="199" t="s">
        <v>220</v>
      </c>
      <c r="N18" s="199" t="s">
        <v>221</v>
      </c>
      <c r="O18" s="199" t="s">
        <v>222</v>
      </c>
      <c r="P18" s="199" t="s">
        <v>239</v>
      </c>
      <c r="Q18" s="199"/>
      <c r="R18" s="199"/>
      <c r="S18" s="199"/>
      <c r="T18" s="193">
        <v>13</v>
      </c>
      <c r="U18" s="193">
        <v>20</v>
      </c>
      <c r="V18" s="193">
        <v>6</v>
      </c>
      <c r="W18" s="193">
        <v>20</v>
      </c>
      <c r="X18" s="193">
        <v>40</v>
      </c>
      <c r="Y18" s="193">
        <v>40</v>
      </c>
      <c r="Z18" s="193"/>
      <c r="AA18" s="190"/>
      <c r="AB18" s="192"/>
      <c r="AC18" s="193"/>
      <c r="AD18" s="199"/>
      <c r="AE18" s="191"/>
      <c r="AF18" s="197"/>
      <c r="AG18" s="197"/>
      <c r="AH18" s="197"/>
      <c r="AI18" s="197"/>
      <c r="AJ18" s="197"/>
      <c r="AK18" s="197"/>
      <c r="AL18" s="197"/>
      <c r="AM18" s="197"/>
      <c r="AN18" s="197"/>
      <c r="AO18" s="197"/>
      <c r="AP18" s="197"/>
      <c r="AQ18" s="197"/>
      <c r="AR18" s="193">
        <v>3170</v>
      </c>
      <c r="AS18" s="190">
        <v>440630</v>
      </c>
      <c r="AT18" s="192">
        <v>493505.60000000003</v>
      </c>
      <c r="AU18" s="193" t="s">
        <v>223</v>
      </c>
      <c r="AV18" s="199" t="s">
        <v>242</v>
      </c>
      <c r="AW18" s="191" t="s">
        <v>291</v>
      </c>
    </row>
    <row r="19" spans="1:49" s="203" customFormat="1" ht="15" x14ac:dyDescent="0.25">
      <c r="A19" s="202">
        <v>104</v>
      </c>
      <c r="B19" s="202" t="s">
        <v>218</v>
      </c>
      <c r="C19" s="191" t="s">
        <v>317</v>
      </c>
      <c r="D19" s="191" t="s">
        <v>216</v>
      </c>
      <c r="E19" s="191" t="s">
        <v>318</v>
      </c>
      <c r="F19" s="191">
        <v>270006432</v>
      </c>
      <c r="G19" s="191" t="s">
        <v>238</v>
      </c>
      <c r="H19" s="191" t="s">
        <v>319</v>
      </c>
      <c r="I19" s="191" t="s">
        <v>320</v>
      </c>
      <c r="J19" s="191" t="s">
        <v>217</v>
      </c>
      <c r="K19" s="191">
        <v>57</v>
      </c>
      <c r="L19" s="191" t="s">
        <v>240</v>
      </c>
      <c r="M19" s="191" t="s">
        <v>220</v>
      </c>
      <c r="N19" s="191" t="s">
        <v>221</v>
      </c>
      <c r="O19" s="191" t="s">
        <v>222</v>
      </c>
      <c r="P19" s="191" t="s">
        <v>239</v>
      </c>
      <c r="Q19" s="190"/>
      <c r="R19" s="190"/>
      <c r="S19" s="190"/>
      <c r="T19" s="190">
        <v>41</v>
      </c>
      <c r="U19" s="190">
        <v>0</v>
      </c>
      <c r="V19" s="190">
        <v>0</v>
      </c>
      <c r="W19" s="190"/>
      <c r="X19" s="190">
        <v>38</v>
      </c>
      <c r="Y19" s="190"/>
      <c r="Z19" s="190"/>
      <c r="AA19" s="190"/>
      <c r="AB19" s="192"/>
      <c r="AC19" s="191"/>
      <c r="AD19" s="191"/>
      <c r="AE19" s="191"/>
      <c r="AF19" s="197"/>
      <c r="AG19" s="197"/>
      <c r="AH19" s="197"/>
      <c r="AI19" s="197"/>
      <c r="AJ19" s="197"/>
      <c r="AK19" s="197"/>
      <c r="AL19" s="197"/>
      <c r="AM19" s="197"/>
      <c r="AN19" s="197"/>
      <c r="AO19" s="197"/>
      <c r="AP19" s="197"/>
      <c r="AQ19" s="197"/>
      <c r="AR19" s="190">
        <v>66983.509999999995</v>
      </c>
      <c r="AS19" s="190">
        <v>5291697.29</v>
      </c>
      <c r="AT19" s="192">
        <v>5926700.9648000002</v>
      </c>
      <c r="AU19" s="191" t="s">
        <v>223</v>
      </c>
      <c r="AV19" s="191">
        <v>2014</v>
      </c>
      <c r="AW19" s="191" t="s">
        <v>291</v>
      </c>
    </row>
    <row r="20" spans="1:49" s="203" customFormat="1" ht="15" x14ac:dyDescent="0.25">
      <c r="A20" s="202">
        <v>104</v>
      </c>
      <c r="B20" s="202" t="s">
        <v>218</v>
      </c>
      <c r="C20" s="191" t="s">
        <v>321</v>
      </c>
      <c r="D20" s="191" t="s">
        <v>216</v>
      </c>
      <c r="E20" s="191" t="s">
        <v>318</v>
      </c>
      <c r="F20" s="191">
        <v>270006434</v>
      </c>
      <c r="G20" s="191" t="s">
        <v>238</v>
      </c>
      <c r="H20" s="191" t="s">
        <v>319</v>
      </c>
      <c r="I20" s="191" t="s">
        <v>322</v>
      </c>
      <c r="J20" s="191" t="s">
        <v>217</v>
      </c>
      <c r="K20" s="191">
        <v>57</v>
      </c>
      <c r="L20" s="191" t="s">
        <v>240</v>
      </c>
      <c r="M20" s="191" t="s">
        <v>220</v>
      </c>
      <c r="N20" s="191" t="s">
        <v>221</v>
      </c>
      <c r="O20" s="191" t="s">
        <v>222</v>
      </c>
      <c r="P20" s="191" t="s">
        <v>239</v>
      </c>
      <c r="Q20" s="190"/>
      <c r="R20" s="190"/>
      <c r="S20" s="190"/>
      <c r="T20" s="190">
        <v>163</v>
      </c>
      <c r="U20" s="190">
        <v>0</v>
      </c>
      <c r="V20" s="190">
        <v>0</v>
      </c>
      <c r="W20" s="190"/>
      <c r="X20" s="190">
        <v>69</v>
      </c>
      <c r="Y20" s="190"/>
      <c r="Z20" s="190"/>
      <c r="AA20" s="190"/>
      <c r="AB20" s="192"/>
      <c r="AC20" s="191"/>
      <c r="AD20" s="191"/>
      <c r="AE20" s="191"/>
      <c r="AF20" s="197"/>
      <c r="AG20" s="197"/>
      <c r="AH20" s="197"/>
      <c r="AI20" s="197"/>
      <c r="AJ20" s="197"/>
      <c r="AK20" s="197"/>
      <c r="AL20" s="197"/>
      <c r="AM20" s="197"/>
      <c r="AN20" s="197"/>
      <c r="AO20" s="197"/>
      <c r="AP20" s="197"/>
      <c r="AQ20" s="197"/>
      <c r="AR20" s="190">
        <v>66983.509999999995</v>
      </c>
      <c r="AS20" s="190">
        <v>15540174.319999998</v>
      </c>
      <c r="AT20" s="192">
        <v>17404995.238400001</v>
      </c>
      <c r="AU20" s="191" t="s">
        <v>223</v>
      </c>
      <c r="AV20" s="191">
        <v>2014</v>
      </c>
      <c r="AW20" s="191" t="s">
        <v>291</v>
      </c>
    </row>
    <row r="21" spans="1:49" s="203" customFormat="1" ht="15" x14ac:dyDescent="0.25">
      <c r="A21" s="202">
        <v>104</v>
      </c>
      <c r="B21" s="202" t="s">
        <v>218</v>
      </c>
      <c r="C21" s="191" t="s">
        <v>323</v>
      </c>
      <c r="D21" s="191" t="s">
        <v>216</v>
      </c>
      <c r="E21" s="191" t="s">
        <v>318</v>
      </c>
      <c r="F21" s="191">
        <v>270006435</v>
      </c>
      <c r="G21" s="191" t="s">
        <v>238</v>
      </c>
      <c r="H21" s="191" t="s">
        <v>319</v>
      </c>
      <c r="I21" s="191" t="s">
        <v>324</v>
      </c>
      <c r="J21" s="191" t="s">
        <v>217</v>
      </c>
      <c r="K21" s="191">
        <v>57</v>
      </c>
      <c r="L21" s="191" t="s">
        <v>240</v>
      </c>
      <c r="M21" s="191" t="s">
        <v>220</v>
      </c>
      <c r="N21" s="191" t="s">
        <v>221</v>
      </c>
      <c r="O21" s="191" t="s">
        <v>222</v>
      </c>
      <c r="P21" s="191" t="s">
        <v>239</v>
      </c>
      <c r="Q21" s="190"/>
      <c r="R21" s="190"/>
      <c r="S21" s="190"/>
      <c r="T21" s="190">
        <v>142</v>
      </c>
      <c r="U21" s="190">
        <v>0</v>
      </c>
      <c r="V21" s="190">
        <v>0</v>
      </c>
      <c r="W21" s="190"/>
      <c r="X21" s="190">
        <v>62</v>
      </c>
      <c r="Y21" s="190"/>
      <c r="Z21" s="190"/>
      <c r="AA21" s="190"/>
      <c r="AB21" s="192"/>
      <c r="AC21" s="191"/>
      <c r="AD21" s="191"/>
      <c r="AE21" s="191"/>
      <c r="AF21" s="197"/>
      <c r="AG21" s="197"/>
      <c r="AH21" s="197"/>
      <c r="AI21" s="197"/>
      <c r="AJ21" s="197"/>
      <c r="AK21" s="197"/>
      <c r="AL21" s="197"/>
      <c r="AM21" s="197"/>
      <c r="AN21" s="197"/>
      <c r="AO21" s="197"/>
      <c r="AP21" s="197"/>
      <c r="AQ21" s="197"/>
      <c r="AR21" s="190">
        <v>66983.509999999995</v>
      </c>
      <c r="AS21" s="190">
        <v>13664636.039999999</v>
      </c>
      <c r="AT21" s="192">
        <v>15304392.364800001</v>
      </c>
      <c r="AU21" s="191" t="s">
        <v>223</v>
      </c>
      <c r="AV21" s="191">
        <v>2014</v>
      </c>
      <c r="AW21" s="191" t="s">
        <v>291</v>
      </c>
    </row>
    <row r="22" spans="1:49" s="203" customFormat="1" ht="15" x14ac:dyDescent="0.25">
      <c r="A22" s="202">
        <v>104</v>
      </c>
      <c r="B22" s="202" t="s">
        <v>218</v>
      </c>
      <c r="C22" s="191" t="s">
        <v>325</v>
      </c>
      <c r="D22" s="191" t="s">
        <v>216</v>
      </c>
      <c r="E22" s="191" t="s">
        <v>318</v>
      </c>
      <c r="F22" s="191">
        <v>270006436</v>
      </c>
      <c r="G22" s="191" t="s">
        <v>238</v>
      </c>
      <c r="H22" s="191" t="s">
        <v>319</v>
      </c>
      <c r="I22" s="191" t="s">
        <v>326</v>
      </c>
      <c r="J22" s="191" t="s">
        <v>217</v>
      </c>
      <c r="K22" s="191">
        <v>57</v>
      </c>
      <c r="L22" s="191" t="s">
        <v>240</v>
      </c>
      <c r="M22" s="191" t="s">
        <v>220</v>
      </c>
      <c r="N22" s="191" t="s">
        <v>221</v>
      </c>
      <c r="O22" s="191" t="s">
        <v>222</v>
      </c>
      <c r="P22" s="191" t="s">
        <v>239</v>
      </c>
      <c r="Q22" s="190"/>
      <c r="R22" s="190"/>
      <c r="S22" s="190"/>
      <c r="T22" s="190">
        <v>134</v>
      </c>
      <c r="U22" s="190">
        <v>0</v>
      </c>
      <c r="V22" s="190">
        <v>0</v>
      </c>
      <c r="W22" s="190"/>
      <c r="X22" s="190">
        <v>49</v>
      </c>
      <c r="Y22" s="190"/>
      <c r="Z22" s="190"/>
      <c r="AA22" s="190"/>
      <c r="AB22" s="192"/>
      <c r="AC22" s="191"/>
      <c r="AD22" s="191"/>
      <c r="AE22" s="191"/>
      <c r="AF22" s="197"/>
      <c r="AG22" s="197"/>
      <c r="AH22" s="197"/>
      <c r="AI22" s="197"/>
      <c r="AJ22" s="197"/>
      <c r="AK22" s="197"/>
      <c r="AL22" s="197"/>
      <c r="AM22" s="197"/>
      <c r="AN22" s="197"/>
      <c r="AO22" s="197"/>
      <c r="AP22" s="197"/>
      <c r="AQ22" s="197"/>
      <c r="AR22" s="190">
        <v>66983.509999999995</v>
      </c>
      <c r="AS22" s="190">
        <v>12257982.329999998</v>
      </c>
      <c r="AT22" s="192">
        <v>13728940.2096</v>
      </c>
      <c r="AU22" s="191" t="s">
        <v>223</v>
      </c>
      <c r="AV22" s="191">
        <v>2014</v>
      </c>
      <c r="AW22" s="191" t="s">
        <v>291</v>
      </c>
    </row>
    <row r="23" spans="1:49" s="203" customFormat="1" ht="15" x14ac:dyDescent="0.25">
      <c r="A23" s="202">
        <v>104</v>
      </c>
      <c r="B23" s="202" t="s">
        <v>218</v>
      </c>
      <c r="C23" s="191" t="s">
        <v>327</v>
      </c>
      <c r="D23" s="191" t="s">
        <v>216</v>
      </c>
      <c r="E23" s="191" t="s">
        <v>318</v>
      </c>
      <c r="F23" s="191">
        <v>270006438</v>
      </c>
      <c r="G23" s="191" t="s">
        <v>238</v>
      </c>
      <c r="H23" s="191" t="s">
        <v>319</v>
      </c>
      <c r="I23" s="191" t="s">
        <v>328</v>
      </c>
      <c r="J23" s="191" t="s">
        <v>217</v>
      </c>
      <c r="K23" s="191">
        <v>57</v>
      </c>
      <c r="L23" s="191" t="s">
        <v>240</v>
      </c>
      <c r="M23" s="191" t="s">
        <v>220</v>
      </c>
      <c r="N23" s="191" t="s">
        <v>221</v>
      </c>
      <c r="O23" s="191" t="s">
        <v>222</v>
      </c>
      <c r="P23" s="191" t="s">
        <v>239</v>
      </c>
      <c r="Q23" s="190"/>
      <c r="R23" s="190"/>
      <c r="S23" s="190"/>
      <c r="T23" s="190">
        <v>38</v>
      </c>
      <c r="U23" s="190">
        <v>0</v>
      </c>
      <c r="V23" s="190">
        <v>0</v>
      </c>
      <c r="W23" s="190"/>
      <c r="X23" s="190">
        <v>5</v>
      </c>
      <c r="Y23" s="190"/>
      <c r="Z23" s="190"/>
      <c r="AA23" s="190"/>
      <c r="AB23" s="192"/>
      <c r="AC23" s="191"/>
      <c r="AD23" s="191"/>
      <c r="AE23" s="191"/>
      <c r="AF23" s="197"/>
      <c r="AG23" s="197"/>
      <c r="AH23" s="197"/>
      <c r="AI23" s="197"/>
      <c r="AJ23" s="197"/>
      <c r="AK23" s="197"/>
      <c r="AL23" s="197"/>
      <c r="AM23" s="197"/>
      <c r="AN23" s="197"/>
      <c r="AO23" s="197"/>
      <c r="AP23" s="197"/>
      <c r="AQ23" s="197"/>
      <c r="AR23" s="190">
        <v>66983.509999999995</v>
      </c>
      <c r="AS23" s="190">
        <v>2880290.9299999997</v>
      </c>
      <c r="AT23" s="192">
        <v>3225925.8415999999</v>
      </c>
      <c r="AU23" s="191" t="s">
        <v>223</v>
      </c>
      <c r="AV23" s="191">
        <v>2014</v>
      </c>
      <c r="AW23" s="191" t="s">
        <v>291</v>
      </c>
    </row>
    <row r="24" spans="1:49" s="203" customFormat="1" ht="15" x14ac:dyDescent="0.25">
      <c r="A24" s="202">
        <v>104</v>
      </c>
      <c r="B24" s="202" t="s">
        <v>218</v>
      </c>
      <c r="C24" s="191" t="s">
        <v>329</v>
      </c>
      <c r="D24" s="191" t="s">
        <v>216</v>
      </c>
      <c r="E24" s="191" t="s">
        <v>318</v>
      </c>
      <c r="F24" s="191">
        <v>270006439</v>
      </c>
      <c r="G24" s="191" t="s">
        <v>238</v>
      </c>
      <c r="H24" s="191" t="s">
        <v>319</v>
      </c>
      <c r="I24" s="191" t="s">
        <v>330</v>
      </c>
      <c r="J24" s="191" t="s">
        <v>217</v>
      </c>
      <c r="K24" s="191">
        <v>57</v>
      </c>
      <c r="L24" s="191" t="s">
        <v>240</v>
      </c>
      <c r="M24" s="191" t="s">
        <v>220</v>
      </c>
      <c r="N24" s="191" t="s">
        <v>221</v>
      </c>
      <c r="O24" s="191" t="s">
        <v>222</v>
      </c>
      <c r="P24" s="191" t="s">
        <v>239</v>
      </c>
      <c r="Q24" s="190"/>
      <c r="R24" s="190"/>
      <c r="S24" s="190"/>
      <c r="T24" s="190">
        <v>49</v>
      </c>
      <c r="U24" s="190">
        <v>0</v>
      </c>
      <c r="V24" s="190"/>
      <c r="W24" s="190"/>
      <c r="X24" s="190">
        <v>7</v>
      </c>
      <c r="Y24" s="190"/>
      <c r="Z24" s="190"/>
      <c r="AA24" s="190"/>
      <c r="AB24" s="192"/>
      <c r="AC24" s="191"/>
      <c r="AD24" s="191"/>
      <c r="AE24" s="191"/>
      <c r="AF24" s="197"/>
      <c r="AG24" s="197"/>
      <c r="AH24" s="197"/>
      <c r="AI24" s="197"/>
      <c r="AJ24" s="197"/>
      <c r="AK24" s="197"/>
      <c r="AL24" s="197"/>
      <c r="AM24" s="197"/>
      <c r="AN24" s="197"/>
      <c r="AO24" s="197"/>
      <c r="AP24" s="197"/>
      <c r="AQ24" s="197"/>
      <c r="AR24" s="190">
        <v>66983.509999999995</v>
      </c>
      <c r="AS24" s="190">
        <v>3751076.5599999996</v>
      </c>
      <c r="AT24" s="192">
        <v>4201205.7472000001</v>
      </c>
      <c r="AU24" s="191" t="s">
        <v>223</v>
      </c>
      <c r="AV24" s="191">
        <v>2014</v>
      </c>
      <c r="AW24" s="191" t="s">
        <v>291</v>
      </c>
    </row>
    <row r="25" spans="1:49" s="203" customFormat="1" ht="15" x14ac:dyDescent="0.25">
      <c r="A25" s="202">
        <v>104</v>
      </c>
      <c r="B25" s="202" t="s">
        <v>218</v>
      </c>
      <c r="C25" s="191" t="s">
        <v>331</v>
      </c>
      <c r="D25" s="191" t="s">
        <v>216</v>
      </c>
      <c r="E25" s="191" t="s">
        <v>318</v>
      </c>
      <c r="F25" s="191">
        <v>270006440</v>
      </c>
      <c r="G25" s="191" t="s">
        <v>238</v>
      </c>
      <c r="H25" s="191" t="s">
        <v>319</v>
      </c>
      <c r="I25" s="191" t="s">
        <v>332</v>
      </c>
      <c r="J25" s="191" t="s">
        <v>217</v>
      </c>
      <c r="K25" s="191">
        <v>57</v>
      </c>
      <c r="L25" s="191" t="s">
        <v>240</v>
      </c>
      <c r="M25" s="191" t="s">
        <v>220</v>
      </c>
      <c r="N25" s="191" t="s">
        <v>221</v>
      </c>
      <c r="O25" s="191" t="s">
        <v>222</v>
      </c>
      <c r="P25" s="191" t="s">
        <v>239</v>
      </c>
      <c r="Q25" s="190"/>
      <c r="R25" s="190"/>
      <c r="S25" s="190"/>
      <c r="T25" s="190">
        <v>9</v>
      </c>
      <c r="U25" s="190">
        <v>0</v>
      </c>
      <c r="V25" s="190">
        <v>0</v>
      </c>
      <c r="W25" s="190"/>
      <c r="X25" s="190">
        <v>1</v>
      </c>
      <c r="Y25" s="190"/>
      <c r="Z25" s="190"/>
      <c r="AA25" s="190"/>
      <c r="AB25" s="192"/>
      <c r="AC25" s="191"/>
      <c r="AD25" s="191"/>
      <c r="AE25" s="191"/>
      <c r="AF25" s="197"/>
      <c r="AG25" s="197"/>
      <c r="AH25" s="197"/>
      <c r="AI25" s="197"/>
      <c r="AJ25" s="197"/>
      <c r="AK25" s="197"/>
      <c r="AL25" s="197"/>
      <c r="AM25" s="197"/>
      <c r="AN25" s="197"/>
      <c r="AO25" s="197"/>
      <c r="AP25" s="197"/>
      <c r="AQ25" s="197"/>
      <c r="AR25" s="190">
        <v>66983.509999999995</v>
      </c>
      <c r="AS25" s="190">
        <v>669835.1</v>
      </c>
      <c r="AT25" s="192">
        <v>750215.31200000003</v>
      </c>
      <c r="AU25" s="191" t="s">
        <v>223</v>
      </c>
      <c r="AV25" s="191">
        <v>2014</v>
      </c>
      <c r="AW25" s="191" t="s">
        <v>291</v>
      </c>
    </row>
    <row r="26" spans="1:49" s="203" customFormat="1" ht="15" x14ac:dyDescent="0.25">
      <c r="A26" s="202">
        <v>104</v>
      </c>
      <c r="B26" s="202" t="s">
        <v>218</v>
      </c>
      <c r="C26" s="191" t="s">
        <v>333</v>
      </c>
      <c r="D26" s="191" t="s">
        <v>216</v>
      </c>
      <c r="E26" s="191" t="s">
        <v>318</v>
      </c>
      <c r="F26" s="191">
        <v>270006441</v>
      </c>
      <c r="G26" s="191" t="s">
        <v>238</v>
      </c>
      <c r="H26" s="191" t="s">
        <v>319</v>
      </c>
      <c r="I26" s="191" t="s">
        <v>334</v>
      </c>
      <c r="J26" s="191" t="s">
        <v>217</v>
      </c>
      <c r="K26" s="191">
        <v>57</v>
      </c>
      <c r="L26" s="191" t="s">
        <v>240</v>
      </c>
      <c r="M26" s="191" t="s">
        <v>220</v>
      </c>
      <c r="N26" s="191" t="s">
        <v>221</v>
      </c>
      <c r="O26" s="191" t="s">
        <v>222</v>
      </c>
      <c r="P26" s="191" t="s">
        <v>239</v>
      </c>
      <c r="Q26" s="190"/>
      <c r="R26" s="190"/>
      <c r="S26" s="190"/>
      <c r="T26" s="190">
        <v>5</v>
      </c>
      <c r="U26" s="190">
        <v>0</v>
      </c>
      <c r="V26" s="190">
        <v>0</v>
      </c>
      <c r="W26" s="190"/>
      <c r="X26" s="190">
        <v>2</v>
      </c>
      <c r="Y26" s="190"/>
      <c r="Z26" s="190"/>
      <c r="AA26" s="190"/>
      <c r="AB26" s="192"/>
      <c r="AC26" s="191"/>
      <c r="AD26" s="191"/>
      <c r="AE26" s="191"/>
      <c r="AF26" s="197"/>
      <c r="AG26" s="197"/>
      <c r="AH26" s="197"/>
      <c r="AI26" s="197"/>
      <c r="AJ26" s="197"/>
      <c r="AK26" s="197"/>
      <c r="AL26" s="197"/>
      <c r="AM26" s="197"/>
      <c r="AN26" s="197"/>
      <c r="AO26" s="197"/>
      <c r="AP26" s="197"/>
      <c r="AQ26" s="197"/>
      <c r="AR26" s="190">
        <v>66983.509999999995</v>
      </c>
      <c r="AS26" s="190">
        <v>468884.56999999995</v>
      </c>
      <c r="AT26" s="192">
        <v>525150.71840000001</v>
      </c>
      <c r="AU26" s="191" t="s">
        <v>223</v>
      </c>
      <c r="AV26" s="191">
        <v>2014</v>
      </c>
      <c r="AW26" s="191" t="s">
        <v>291</v>
      </c>
    </row>
    <row r="27" spans="1:49" s="203" customFormat="1" ht="15" x14ac:dyDescent="0.25">
      <c r="A27" s="202">
        <v>104</v>
      </c>
      <c r="B27" s="202" t="s">
        <v>218</v>
      </c>
      <c r="C27" s="191" t="s">
        <v>335</v>
      </c>
      <c r="D27" s="191" t="s">
        <v>216</v>
      </c>
      <c r="E27" s="191" t="s">
        <v>336</v>
      </c>
      <c r="F27" s="191">
        <v>270008010</v>
      </c>
      <c r="G27" s="191" t="s">
        <v>238</v>
      </c>
      <c r="H27" s="191" t="s">
        <v>337</v>
      </c>
      <c r="I27" s="191" t="s">
        <v>338</v>
      </c>
      <c r="J27" s="191" t="s">
        <v>217</v>
      </c>
      <c r="K27" s="191">
        <v>57</v>
      </c>
      <c r="L27" s="191" t="s">
        <v>240</v>
      </c>
      <c r="M27" s="191" t="s">
        <v>220</v>
      </c>
      <c r="N27" s="191" t="s">
        <v>221</v>
      </c>
      <c r="O27" s="191" t="s">
        <v>222</v>
      </c>
      <c r="P27" s="191" t="s">
        <v>239</v>
      </c>
      <c r="Q27" s="190"/>
      <c r="R27" s="190"/>
      <c r="S27" s="190"/>
      <c r="T27" s="190">
        <v>117</v>
      </c>
      <c r="U27" s="190">
        <v>0</v>
      </c>
      <c r="V27" s="190">
        <v>0</v>
      </c>
      <c r="W27" s="190"/>
      <c r="X27" s="190">
        <v>117</v>
      </c>
      <c r="Y27" s="190"/>
      <c r="Z27" s="190"/>
      <c r="AA27" s="190"/>
      <c r="AB27" s="192"/>
      <c r="AC27" s="191"/>
      <c r="AD27" s="191"/>
      <c r="AE27" s="191"/>
      <c r="AF27" s="197"/>
      <c r="AG27" s="197"/>
      <c r="AH27" s="197"/>
      <c r="AI27" s="197"/>
      <c r="AJ27" s="197"/>
      <c r="AK27" s="197"/>
      <c r="AL27" s="197"/>
      <c r="AM27" s="197"/>
      <c r="AN27" s="197"/>
      <c r="AO27" s="197"/>
      <c r="AP27" s="197"/>
      <c r="AQ27" s="197"/>
      <c r="AR27" s="190">
        <v>66983.509999999995</v>
      </c>
      <c r="AS27" s="190">
        <v>15674141.339999998</v>
      </c>
      <c r="AT27" s="192">
        <v>17555038.300799999</v>
      </c>
      <c r="AU27" s="191" t="s">
        <v>223</v>
      </c>
      <c r="AV27" s="191">
        <v>2014</v>
      </c>
      <c r="AW27" s="191" t="s">
        <v>291</v>
      </c>
    </row>
    <row r="28" spans="1:49" s="203" customFormat="1" ht="15" x14ac:dyDescent="0.25">
      <c r="A28" s="201">
        <v>104</v>
      </c>
      <c r="B28" s="193" t="s">
        <v>218</v>
      </c>
      <c r="C28" s="199" t="s">
        <v>339</v>
      </c>
      <c r="D28" s="199" t="s">
        <v>216</v>
      </c>
      <c r="E28" s="199" t="s">
        <v>262</v>
      </c>
      <c r="F28" s="199">
        <v>270000030</v>
      </c>
      <c r="G28" s="199" t="s">
        <v>258</v>
      </c>
      <c r="H28" s="199" t="s">
        <v>263</v>
      </c>
      <c r="I28" s="199" t="s">
        <v>340</v>
      </c>
      <c r="J28" s="199" t="s">
        <v>246</v>
      </c>
      <c r="K28" s="199">
        <v>45</v>
      </c>
      <c r="L28" s="199" t="s">
        <v>247</v>
      </c>
      <c r="M28" s="199" t="s">
        <v>220</v>
      </c>
      <c r="N28" s="199" t="s">
        <v>221</v>
      </c>
      <c r="O28" s="199" t="s">
        <v>222</v>
      </c>
      <c r="P28" s="199" t="s">
        <v>241</v>
      </c>
      <c r="Q28" s="193"/>
      <c r="R28" s="193"/>
      <c r="S28" s="193"/>
      <c r="T28" s="193">
        <v>2880</v>
      </c>
      <c r="U28" s="193">
        <v>2880</v>
      </c>
      <c r="V28" s="193">
        <v>2880</v>
      </c>
      <c r="W28" s="193">
        <v>0</v>
      </c>
      <c r="X28" s="193">
        <v>34220</v>
      </c>
      <c r="Y28" s="193">
        <v>34220</v>
      </c>
      <c r="Z28" s="193"/>
      <c r="AA28" s="190"/>
      <c r="AB28" s="192"/>
      <c r="AC28" s="199"/>
      <c r="AD28" s="199"/>
      <c r="AE28" s="191"/>
      <c r="AF28" s="197"/>
      <c r="AG28" s="197"/>
      <c r="AH28" s="197"/>
      <c r="AI28" s="197"/>
      <c r="AJ28" s="197"/>
      <c r="AK28" s="197"/>
      <c r="AL28" s="197"/>
      <c r="AM28" s="197"/>
      <c r="AN28" s="197"/>
      <c r="AO28" s="197"/>
      <c r="AP28" s="197"/>
      <c r="AQ28" s="197"/>
      <c r="AR28" s="193">
        <v>429.46</v>
      </c>
      <c r="AS28" s="190">
        <v>33102776.799999997</v>
      </c>
      <c r="AT28" s="192">
        <v>37075110.016000003</v>
      </c>
      <c r="AU28" s="199" t="s">
        <v>223</v>
      </c>
      <c r="AV28" s="199" t="s">
        <v>244</v>
      </c>
      <c r="AW28" s="191" t="s">
        <v>291</v>
      </c>
    </row>
    <row r="29" spans="1:49" s="203" customFormat="1" ht="15" x14ac:dyDescent="0.25">
      <c r="A29" s="201">
        <v>104</v>
      </c>
      <c r="B29" s="201" t="s">
        <v>218</v>
      </c>
      <c r="C29" s="199" t="s">
        <v>256</v>
      </c>
      <c r="D29" s="199" t="s">
        <v>216</v>
      </c>
      <c r="E29" s="199" t="s">
        <v>257</v>
      </c>
      <c r="F29" s="204">
        <v>270006612</v>
      </c>
      <c r="G29" s="199" t="s">
        <v>258</v>
      </c>
      <c r="H29" s="199" t="s">
        <v>259</v>
      </c>
      <c r="I29" s="199" t="s">
        <v>260</v>
      </c>
      <c r="J29" s="199" t="s">
        <v>246</v>
      </c>
      <c r="K29" s="199">
        <v>45</v>
      </c>
      <c r="L29" s="199" t="s">
        <v>247</v>
      </c>
      <c r="M29" s="199" t="s">
        <v>220</v>
      </c>
      <c r="N29" s="199" t="s">
        <v>221</v>
      </c>
      <c r="O29" s="199" t="s">
        <v>222</v>
      </c>
      <c r="P29" s="199" t="s">
        <v>241</v>
      </c>
      <c r="Q29" s="193"/>
      <c r="R29" s="193"/>
      <c r="S29" s="193"/>
      <c r="T29" s="193">
        <v>17300</v>
      </c>
      <c r="U29" s="193">
        <v>0</v>
      </c>
      <c r="V29" s="193">
        <v>5190</v>
      </c>
      <c r="W29" s="193">
        <v>17252</v>
      </c>
      <c r="X29" s="193">
        <v>32870</v>
      </c>
      <c r="Y29" s="193">
        <v>32870</v>
      </c>
      <c r="Z29" s="193"/>
      <c r="AA29" s="190"/>
      <c r="AB29" s="192"/>
      <c r="AC29" s="193"/>
      <c r="AD29" s="199"/>
      <c r="AE29" s="191"/>
      <c r="AF29" s="197"/>
      <c r="AG29" s="197"/>
      <c r="AH29" s="197"/>
      <c r="AI29" s="197"/>
      <c r="AJ29" s="197"/>
      <c r="AK29" s="197"/>
      <c r="AL29" s="197"/>
      <c r="AM29" s="197"/>
      <c r="AN29" s="197"/>
      <c r="AO29" s="197"/>
      <c r="AP29" s="197"/>
      <c r="AQ29" s="197"/>
      <c r="AR29" s="193">
        <v>322.51</v>
      </c>
      <c r="AS29" s="190">
        <v>34018999.82</v>
      </c>
      <c r="AT29" s="192">
        <v>38101279.798400007</v>
      </c>
      <c r="AU29" s="193" t="s">
        <v>223</v>
      </c>
      <c r="AV29" s="199" t="s">
        <v>244</v>
      </c>
      <c r="AW29" s="191" t="s">
        <v>291</v>
      </c>
    </row>
    <row r="30" spans="1:49" s="203" customFormat="1" ht="15" x14ac:dyDescent="0.25">
      <c r="A30" s="201">
        <v>104</v>
      </c>
      <c r="B30" s="193" t="s">
        <v>218</v>
      </c>
      <c r="C30" s="199" t="s">
        <v>261</v>
      </c>
      <c r="D30" s="199" t="s">
        <v>216</v>
      </c>
      <c r="E30" s="199" t="s">
        <v>262</v>
      </c>
      <c r="F30" s="204">
        <v>270006772</v>
      </c>
      <c r="G30" s="199" t="s">
        <v>258</v>
      </c>
      <c r="H30" s="199" t="s">
        <v>263</v>
      </c>
      <c r="I30" s="199" t="s">
        <v>264</v>
      </c>
      <c r="J30" s="199" t="s">
        <v>246</v>
      </c>
      <c r="K30" s="199">
        <v>45</v>
      </c>
      <c r="L30" s="199" t="s">
        <v>247</v>
      </c>
      <c r="M30" s="199" t="s">
        <v>220</v>
      </c>
      <c r="N30" s="199" t="s">
        <v>221</v>
      </c>
      <c r="O30" s="199" t="s">
        <v>222</v>
      </c>
      <c r="P30" s="199" t="s">
        <v>241</v>
      </c>
      <c r="Q30" s="193"/>
      <c r="R30" s="193"/>
      <c r="S30" s="193"/>
      <c r="T30" s="193">
        <v>29597</v>
      </c>
      <c r="U30" s="193">
        <v>5537</v>
      </c>
      <c r="V30" s="193">
        <v>8838</v>
      </c>
      <c r="W30" s="193">
        <v>23206</v>
      </c>
      <c r="X30" s="193">
        <v>18954</v>
      </c>
      <c r="Y30" s="193">
        <v>18954</v>
      </c>
      <c r="Z30" s="193"/>
      <c r="AA30" s="190"/>
      <c r="AB30" s="192"/>
      <c r="AC30" s="193"/>
      <c r="AD30" s="199"/>
      <c r="AE30" s="191"/>
      <c r="AF30" s="197"/>
      <c r="AG30" s="197"/>
      <c r="AH30" s="197"/>
      <c r="AI30" s="197"/>
      <c r="AJ30" s="197"/>
      <c r="AK30" s="197"/>
      <c r="AL30" s="197"/>
      <c r="AM30" s="197"/>
      <c r="AN30" s="197"/>
      <c r="AO30" s="197"/>
      <c r="AP30" s="197"/>
      <c r="AQ30" s="197"/>
      <c r="AR30" s="193">
        <v>1305.99</v>
      </c>
      <c r="AS30" s="190">
        <v>137241265.14000002</v>
      </c>
      <c r="AT30" s="192">
        <v>153710216.95680004</v>
      </c>
      <c r="AU30" s="193" t="s">
        <v>223</v>
      </c>
      <c r="AV30" s="199" t="s">
        <v>244</v>
      </c>
      <c r="AW30" s="191" t="s">
        <v>291</v>
      </c>
    </row>
    <row r="31" spans="1:49" s="203" customFormat="1" ht="15" x14ac:dyDescent="0.25">
      <c r="A31" s="201">
        <v>104</v>
      </c>
      <c r="B31" s="193" t="s">
        <v>218</v>
      </c>
      <c r="C31" s="199" t="s">
        <v>265</v>
      </c>
      <c r="D31" s="199" t="s">
        <v>216</v>
      </c>
      <c r="E31" s="199" t="s">
        <v>266</v>
      </c>
      <c r="F31" s="204">
        <v>270006774</v>
      </c>
      <c r="G31" s="199" t="s">
        <v>258</v>
      </c>
      <c r="H31" s="199" t="s">
        <v>267</v>
      </c>
      <c r="I31" s="199" t="s">
        <v>268</v>
      </c>
      <c r="J31" s="199" t="s">
        <v>246</v>
      </c>
      <c r="K31" s="199">
        <v>45</v>
      </c>
      <c r="L31" s="199" t="s">
        <v>247</v>
      </c>
      <c r="M31" s="199" t="s">
        <v>220</v>
      </c>
      <c r="N31" s="199" t="s">
        <v>221</v>
      </c>
      <c r="O31" s="199" t="s">
        <v>222</v>
      </c>
      <c r="P31" s="199" t="s">
        <v>241</v>
      </c>
      <c r="Q31" s="193"/>
      <c r="R31" s="193"/>
      <c r="S31" s="193"/>
      <c r="T31" s="193">
        <v>34680</v>
      </c>
      <c r="U31" s="193">
        <v>5286</v>
      </c>
      <c r="V31" s="193">
        <v>10404</v>
      </c>
      <c r="W31" s="193">
        <v>35109</v>
      </c>
      <c r="X31" s="193">
        <v>36250</v>
      </c>
      <c r="Y31" s="193">
        <v>36250</v>
      </c>
      <c r="Z31" s="193"/>
      <c r="AA31" s="190"/>
      <c r="AB31" s="192"/>
      <c r="AC31" s="193"/>
      <c r="AD31" s="199"/>
      <c r="AE31" s="191"/>
      <c r="AF31" s="197"/>
      <c r="AG31" s="197"/>
      <c r="AH31" s="197"/>
      <c r="AI31" s="197"/>
      <c r="AJ31" s="197"/>
      <c r="AK31" s="197"/>
      <c r="AL31" s="197"/>
      <c r="AM31" s="197"/>
      <c r="AN31" s="197"/>
      <c r="AO31" s="197"/>
      <c r="AP31" s="197"/>
      <c r="AQ31" s="197"/>
      <c r="AR31" s="193">
        <v>109</v>
      </c>
      <c r="AS31" s="190">
        <v>17219711</v>
      </c>
      <c r="AT31" s="192">
        <v>19286076.32</v>
      </c>
      <c r="AU31" s="193" t="s">
        <v>223</v>
      </c>
      <c r="AV31" s="199" t="s">
        <v>244</v>
      </c>
      <c r="AW31" s="191" t="s">
        <v>291</v>
      </c>
    </row>
    <row r="32" spans="1:49" s="203" customFormat="1" ht="15" x14ac:dyDescent="0.25">
      <c r="A32" s="201">
        <v>104</v>
      </c>
      <c r="B32" s="193" t="s">
        <v>218</v>
      </c>
      <c r="C32" s="199" t="s">
        <v>269</v>
      </c>
      <c r="D32" s="199" t="s">
        <v>216</v>
      </c>
      <c r="E32" s="199" t="s">
        <v>266</v>
      </c>
      <c r="F32" s="204">
        <v>270008131</v>
      </c>
      <c r="G32" s="199" t="s">
        <v>258</v>
      </c>
      <c r="H32" s="199" t="s">
        <v>267</v>
      </c>
      <c r="I32" s="199" t="s">
        <v>270</v>
      </c>
      <c r="J32" s="199" t="s">
        <v>246</v>
      </c>
      <c r="K32" s="199">
        <v>45</v>
      </c>
      <c r="L32" s="199" t="s">
        <v>247</v>
      </c>
      <c r="M32" s="199" t="s">
        <v>220</v>
      </c>
      <c r="N32" s="199" t="s">
        <v>221</v>
      </c>
      <c r="O32" s="199" t="s">
        <v>222</v>
      </c>
      <c r="P32" s="199" t="s">
        <v>241</v>
      </c>
      <c r="Q32" s="193"/>
      <c r="R32" s="193"/>
      <c r="S32" s="193"/>
      <c r="T32" s="193">
        <v>2331</v>
      </c>
      <c r="U32" s="193">
        <v>2331</v>
      </c>
      <c r="V32" s="193">
        <v>0</v>
      </c>
      <c r="W32" s="193">
        <v>2332</v>
      </c>
      <c r="X32" s="193">
        <v>0</v>
      </c>
      <c r="Y32" s="193">
        <v>0</v>
      </c>
      <c r="Z32" s="193"/>
      <c r="AA32" s="190"/>
      <c r="AB32" s="192"/>
      <c r="AC32" s="193"/>
      <c r="AD32" s="199"/>
      <c r="AE32" s="191"/>
      <c r="AF32" s="197"/>
      <c r="AG32" s="197"/>
      <c r="AH32" s="197"/>
      <c r="AI32" s="197"/>
      <c r="AJ32" s="197"/>
      <c r="AK32" s="197"/>
      <c r="AL32" s="197"/>
      <c r="AM32" s="197"/>
      <c r="AN32" s="197"/>
      <c r="AO32" s="197"/>
      <c r="AP32" s="197"/>
      <c r="AQ32" s="197"/>
      <c r="AR32" s="193">
        <v>400</v>
      </c>
      <c r="AS32" s="190">
        <v>2797600</v>
      </c>
      <c r="AT32" s="192">
        <v>3133312.0000000005</v>
      </c>
      <c r="AU32" s="193" t="s">
        <v>223</v>
      </c>
      <c r="AV32" s="199" t="s">
        <v>244</v>
      </c>
      <c r="AW32" s="191" t="s">
        <v>341</v>
      </c>
    </row>
    <row r="33" spans="1:244" s="203" customFormat="1" ht="15" x14ac:dyDescent="0.25">
      <c r="A33" s="201">
        <v>104</v>
      </c>
      <c r="B33" s="193" t="s">
        <v>218</v>
      </c>
      <c r="C33" s="199" t="s">
        <v>271</v>
      </c>
      <c r="D33" s="199" t="s">
        <v>216</v>
      </c>
      <c r="E33" s="199" t="s">
        <v>272</v>
      </c>
      <c r="F33" s="204">
        <v>270009107</v>
      </c>
      <c r="G33" s="199" t="s">
        <v>258</v>
      </c>
      <c r="H33" s="199" t="s">
        <v>273</v>
      </c>
      <c r="I33" s="199" t="s">
        <v>274</v>
      </c>
      <c r="J33" s="199" t="s">
        <v>246</v>
      </c>
      <c r="K33" s="199">
        <v>45</v>
      </c>
      <c r="L33" s="199" t="s">
        <v>247</v>
      </c>
      <c r="M33" s="199" t="s">
        <v>220</v>
      </c>
      <c r="N33" s="199" t="s">
        <v>221</v>
      </c>
      <c r="O33" s="199" t="s">
        <v>222</v>
      </c>
      <c r="P33" s="199" t="s">
        <v>241</v>
      </c>
      <c r="Q33" s="193"/>
      <c r="R33" s="193"/>
      <c r="S33" s="193"/>
      <c r="T33" s="193">
        <v>31088</v>
      </c>
      <c r="U33" s="193">
        <v>6114</v>
      </c>
      <c r="V33" s="193">
        <v>15544</v>
      </c>
      <c r="W33" s="193">
        <v>41858</v>
      </c>
      <c r="X33" s="193">
        <v>20398</v>
      </c>
      <c r="Y33" s="193">
        <v>20398</v>
      </c>
      <c r="Z33" s="193"/>
      <c r="AA33" s="190"/>
      <c r="AB33" s="192"/>
      <c r="AC33" s="193"/>
      <c r="AD33" s="199"/>
      <c r="AE33" s="191"/>
      <c r="AF33" s="197"/>
      <c r="AG33" s="197"/>
      <c r="AH33" s="197"/>
      <c r="AI33" s="197"/>
      <c r="AJ33" s="197"/>
      <c r="AK33" s="197"/>
      <c r="AL33" s="197"/>
      <c r="AM33" s="197"/>
      <c r="AN33" s="197"/>
      <c r="AO33" s="197"/>
      <c r="AP33" s="197"/>
      <c r="AQ33" s="197"/>
      <c r="AR33" s="193">
        <v>372.52</v>
      </c>
      <c r="AS33" s="190">
        <v>50439208</v>
      </c>
      <c r="AT33" s="192">
        <v>56491912.960000008</v>
      </c>
      <c r="AU33" s="193" t="s">
        <v>223</v>
      </c>
      <c r="AV33" s="199" t="s">
        <v>244</v>
      </c>
      <c r="AW33" s="191" t="s">
        <v>291</v>
      </c>
    </row>
    <row r="34" spans="1:244" s="203" customFormat="1" ht="15" x14ac:dyDescent="0.25">
      <c r="A34" s="201">
        <v>104</v>
      </c>
      <c r="B34" s="201" t="s">
        <v>218</v>
      </c>
      <c r="C34" s="199" t="s">
        <v>342</v>
      </c>
      <c r="D34" s="199" t="s">
        <v>216</v>
      </c>
      <c r="E34" s="199" t="s">
        <v>343</v>
      </c>
      <c r="F34" s="204">
        <v>270009108</v>
      </c>
      <c r="G34" s="199" t="s">
        <v>344</v>
      </c>
      <c r="H34" s="199" t="s">
        <v>345</v>
      </c>
      <c r="I34" s="199" t="s">
        <v>346</v>
      </c>
      <c r="J34" s="199" t="s">
        <v>246</v>
      </c>
      <c r="K34" s="199">
        <v>45</v>
      </c>
      <c r="L34" s="199" t="s">
        <v>247</v>
      </c>
      <c r="M34" s="199" t="s">
        <v>220</v>
      </c>
      <c r="N34" s="199" t="s">
        <v>221</v>
      </c>
      <c r="O34" s="199" t="s">
        <v>222</v>
      </c>
      <c r="P34" s="199" t="s">
        <v>241</v>
      </c>
      <c r="Q34" s="193"/>
      <c r="R34" s="193"/>
      <c r="S34" s="193"/>
      <c r="T34" s="193">
        <v>2936</v>
      </c>
      <c r="U34" s="193">
        <v>0</v>
      </c>
      <c r="V34" s="193">
        <v>356</v>
      </c>
      <c r="W34" s="193">
        <v>2653</v>
      </c>
      <c r="X34" s="193">
        <v>527</v>
      </c>
      <c r="Y34" s="193">
        <v>0</v>
      </c>
      <c r="Z34" s="193"/>
      <c r="AA34" s="190"/>
      <c r="AB34" s="192"/>
      <c r="AC34" s="193"/>
      <c r="AD34" s="199"/>
      <c r="AE34" s="191"/>
      <c r="AF34" s="197"/>
      <c r="AG34" s="197"/>
      <c r="AH34" s="197"/>
      <c r="AI34" s="197"/>
      <c r="AJ34" s="197"/>
      <c r="AK34" s="197"/>
      <c r="AL34" s="197"/>
      <c r="AM34" s="197"/>
      <c r="AN34" s="197"/>
      <c r="AO34" s="197"/>
      <c r="AP34" s="197"/>
      <c r="AQ34" s="197"/>
      <c r="AR34" s="193">
        <v>2300</v>
      </c>
      <c r="AS34" s="190">
        <v>14885600</v>
      </c>
      <c r="AT34" s="192">
        <v>16671872.000000002</v>
      </c>
      <c r="AU34" s="193" t="s">
        <v>223</v>
      </c>
      <c r="AV34" s="199" t="s">
        <v>244</v>
      </c>
      <c r="AW34" s="191" t="s">
        <v>291</v>
      </c>
    </row>
    <row r="35" spans="1:244" s="203" customFormat="1" ht="15" x14ac:dyDescent="0.25">
      <c r="A35" s="201">
        <v>104</v>
      </c>
      <c r="B35" s="201" t="s">
        <v>218</v>
      </c>
      <c r="C35" s="199" t="s">
        <v>275</v>
      </c>
      <c r="D35" s="199" t="s">
        <v>216</v>
      </c>
      <c r="E35" s="199" t="s">
        <v>276</v>
      </c>
      <c r="F35" s="204">
        <v>270009109</v>
      </c>
      <c r="G35" s="199" t="s">
        <v>258</v>
      </c>
      <c r="H35" s="199" t="s">
        <v>277</v>
      </c>
      <c r="I35" s="199" t="s">
        <v>278</v>
      </c>
      <c r="J35" s="199" t="s">
        <v>246</v>
      </c>
      <c r="K35" s="199">
        <v>45</v>
      </c>
      <c r="L35" s="199" t="s">
        <v>247</v>
      </c>
      <c r="M35" s="199" t="s">
        <v>220</v>
      </c>
      <c r="N35" s="199" t="s">
        <v>221</v>
      </c>
      <c r="O35" s="199" t="s">
        <v>222</v>
      </c>
      <c r="P35" s="199" t="s">
        <v>241</v>
      </c>
      <c r="Q35" s="193"/>
      <c r="R35" s="193"/>
      <c r="S35" s="193"/>
      <c r="T35" s="193">
        <v>7567</v>
      </c>
      <c r="U35" s="193">
        <v>0</v>
      </c>
      <c r="V35" s="193">
        <v>4550</v>
      </c>
      <c r="W35" s="193">
        <v>8470</v>
      </c>
      <c r="X35" s="193">
        <v>4482</v>
      </c>
      <c r="Y35" s="193">
        <v>4482</v>
      </c>
      <c r="Z35" s="193"/>
      <c r="AA35" s="190"/>
      <c r="AB35" s="192"/>
      <c r="AC35" s="193"/>
      <c r="AD35" s="199"/>
      <c r="AE35" s="191"/>
      <c r="AF35" s="197"/>
      <c r="AG35" s="197"/>
      <c r="AH35" s="197"/>
      <c r="AI35" s="197"/>
      <c r="AJ35" s="197"/>
      <c r="AK35" s="197"/>
      <c r="AL35" s="197"/>
      <c r="AM35" s="197"/>
      <c r="AN35" s="197"/>
      <c r="AO35" s="197"/>
      <c r="AP35" s="197"/>
      <c r="AQ35" s="197"/>
      <c r="AR35" s="193">
        <v>1350</v>
      </c>
      <c r="AS35" s="190">
        <v>39893850</v>
      </c>
      <c r="AT35" s="192">
        <v>44681112.000000007</v>
      </c>
      <c r="AU35" s="193" t="s">
        <v>223</v>
      </c>
      <c r="AV35" s="199" t="s">
        <v>244</v>
      </c>
      <c r="AW35" s="191" t="s">
        <v>291</v>
      </c>
    </row>
    <row r="36" spans="1:244" s="114" customFormat="1" ht="15" customHeight="1" x14ac:dyDescent="0.2">
      <c r="A36" s="423">
        <v>104</v>
      </c>
      <c r="B36" s="424" t="s">
        <v>218</v>
      </c>
      <c r="C36" s="414" t="s">
        <v>498</v>
      </c>
      <c r="D36" s="415" t="s">
        <v>216</v>
      </c>
      <c r="E36" s="415" t="s">
        <v>225</v>
      </c>
      <c r="F36" s="416">
        <v>270003456</v>
      </c>
      <c r="G36" s="415" t="s">
        <v>226</v>
      </c>
      <c r="H36" s="415" t="s">
        <v>501</v>
      </c>
      <c r="I36" s="415" t="s">
        <v>228</v>
      </c>
      <c r="J36" s="415" t="s">
        <v>229</v>
      </c>
      <c r="K36" s="415">
        <v>57</v>
      </c>
      <c r="L36" s="415" t="s">
        <v>219</v>
      </c>
      <c r="M36" s="415" t="s">
        <v>220</v>
      </c>
      <c r="N36" s="415" t="s">
        <v>221</v>
      </c>
      <c r="O36" s="415" t="s">
        <v>222</v>
      </c>
      <c r="P36" s="415" t="s">
        <v>230</v>
      </c>
      <c r="Q36" s="417"/>
      <c r="R36" s="417"/>
      <c r="S36" s="417"/>
      <c r="T36" s="417"/>
      <c r="U36" s="417">
        <v>1233</v>
      </c>
      <c r="V36" s="417">
        <v>1650</v>
      </c>
      <c r="W36" s="417">
        <v>3095</v>
      </c>
      <c r="X36" s="417">
        <v>2441</v>
      </c>
      <c r="Y36" s="417">
        <v>1650</v>
      </c>
      <c r="Z36" s="417"/>
      <c r="AA36" s="419"/>
      <c r="AB36" s="420"/>
      <c r="AC36" s="417"/>
      <c r="AD36" s="415"/>
      <c r="AE36" s="425"/>
      <c r="AF36" s="422"/>
      <c r="AG36" s="426"/>
      <c r="AH36" s="426"/>
      <c r="AI36" s="427"/>
      <c r="AJ36" s="427"/>
      <c r="AK36" s="427"/>
      <c r="AL36" s="427"/>
      <c r="AM36" s="427"/>
      <c r="AN36" s="427"/>
      <c r="AO36" s="427"/>
      <c r="AP36" s="427"/>
      <c r="AQ36" s="427"/>
      <c r="AR36" s="417">
        <v>1582</v>
      </c>
      <c r="AS36" s="428">
        <v>15929158</v>
      </c>
      <c r="AT36" s="420">
        <f>AS36*1.12</f>
        <v>17840656.960000001</v>
      </c>
      <c r="AU36" s="417" t="s">
        <v>223</v>
      </c>
      <c r="AV36" s="415" t="s">
        <v>224</v>
      </c>
      <c r="AW36" s="425"/>
      <c r="AX36" s="422" t="s">
        <v>50</v>
      </c>
      <c r="AY36" s="123"/>
      <c r="AZ36" s="123"/>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128"/>
      <c r="CQ36" s="128"/>
      <c r="CR36" s="128"/>
      <c r="CS36" s="128"/>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128"/>
      <c r="GE36" s="128"/>
      <c r="GF36" s="128"/>
      <c r="GG36" s="128"/>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row>
    <row r="37" spans="1:244" s="203" customFormat="1" ht="15" x14ac:dyDescent="0.25">
      <c r="A37" s="201">
        <v>104</v>
      </c>
      <c r="B37" s="193" t="s">
        <v>218</v>
      </c>
      <c r="C37" s="199" t="s">
        <v>497</v>
      </c>
      <c r="D37" s="199" t="s">
        <v>216</v>
      </c>
      <c r="E37" s="199" t="s">
        <v>231</v>
      </c>
      <c r="F37" s="204">
        <v>270007330</v>
      </c>
      <c r="G37" s="199" t="s">
        <v>232</v>
      </c>
      <c r="H37" s="199" t="s">
        <v>233</v>
      </c>
      <c r="I37" s="199" t="s">
        <v>234</v>
      </c>
      <c r="J37" s="199" t="s">
        <v>229</v>
      </c>
      <c r="K37" s="199">
        <v>45</v>
      </c>
      <c r="L37" s="199" t="s">
        <v>219</v>
      </c>
      <c r="M37" s="199" t="s">
        <v>220</v>
      </c>
      <c r="N37" s="199" t="s">
        <v>221</v>
      </c>
      <c r="O37" s="199" t="s">
        <v>222</v>
      </c>
      <c r="P37" s="199" t="s">
        <v>235</v>
      </c>
      <c r="Q37" s="193"/>
      <c r="R37" s="193"/>
      <c r="S37" s="193"/>
      <c r="T37" s="193"/>
      <c r="U37" s="193">
        <v>1350</v>
      </c>
      <c r="V37" s="193">
        <v>1850</v>
      </c>
      <c r="W37" s="193">
        <v>3002</v>
      </c>
      <c r="X37" s="193">
        <v>1850</v>
      </c>
      <c r="Y37" s="193">
        <v>1850</v>
      </c>
      <c r="Z37" s="193"/>
      <c r="AA37" s="190"/>
      <c r="AB37" s="192"/>
      <c r="AC37" s="193"/>
      <c r="AD37" s="199"/>
      <c r="AE37" s="191"/>
      <c r="AF37" s="197"/>
      <c r="AG37" s="197"/>
      <c r="AH37" s="197"/>
      <c r="AI37" s="197"/>
      <c r="AJ37" s="197"/>
      <c r="AK37" s="197"/>
      <c r="AL37" s="197"/>
      <c r="AM37" s="197"/>
      <c r="AN37" s="197"/>
      <c r="AO37" s="197"/>
      <c r="AP37" s="197"/>
      <c r="AQ37" s="197"/>
      <c r="AR37" s="193">
        <v>397</v>
      </c>
      <c r="AS37" s="190">
        <v>3931094</v>
      </c>
      <c r="AT37" s="192">
        <v>4402825.28</v>
      </c>
      <c r="AU37" s="193" t="s">
        <v>223</v>
      </c>
      <c r="AV37" s="199" t="s">
        <v>224</v>
      </c>
      <c r="AW37" s="191" t="s">
        <v>291</v>
      </c>
    </row>
    <row r="38" spans="1:244" s="229" customFormat="1" ht="15" x14ac:dyDescent="0.25">
      <c r="A38" s="225">
        <v>104</v>
      </c>
      <c r="B38" s="225" t="s">
        <v>218</v>
      </c>
      <c r="C38" s="226" t="s">
        <v>236</v>
      </c>
      <c r="D38" s="226" t="s">
        <v>216</v>
      </c>
      <c r="E38" s="226" t="s">
        <v>231</v>
      </c>
      <c r="F38" s="227">
        <v>270006465</v>
      </c>
      <c r="G38" s="226" t="s">
        <v>232</v>
      </c>
      <c r="H38" s="226" t="s">
        <v>233</v>
      </c>
      <c r="I38" s="226" t="s">
        <v>237</v>
      </c>
      <c r="J38" s="226" t="s">
        <v>229</v>
      </c>
      <c r="K38" s="226">
        <v>45</v>
      </c>
      <c r="L38" s="226" t="s">
        <v>219</v>
      </c>
      <c r="M38" s="226" t="s">
        <v>220</v>
      </c>
      <c r="N38" s="226" t="s">
        <v>221</v>
      </c>
      <c r="O38" s="226" t="s">
        <v>222</v>
      </c>
      <c r="P38" s="226" t="s">
        <v>235</v>
      </c>
      <c r="Q38" s="228"/>
      <c r="R38" s="228"/>
      <c r="S38" s="228"/>
      <c r="T38" s="228"/>
      <c r="U38" s="228">
        <v>0</v>
      </c>
      <c r="V38" s="228">
        <v>0</v>
      </c>
      <c r="W38" s="228">
        <v>1144</v>
      </c>
      <c r="X38" s="228">
        <v>0</v>
      </c>
      <c r="Y38" s="228">
        <v>0</v>
      </c>
      <c r="Z38" s="228"/>
      <c r="AA38" s="220"/>
      <c r="AB38" s="222"/>
      <c r="AC38" s="228"/>
      <c r="AD38" s="226"/>
      <c r="AE38" s="215"/>
      <c r="AF38" s="232"/>
      <c r="AG38" s="232"/>
      <c r="AH38" s="232"/>
      <c r="AI38" s="232"/>
      <c r="AJ38" s="232"/>
      <c r="AK38" s="232"/>
      <c r="AL38" s="232"/>
      <c r="AM38" s="232"/>
      <c r="AN38" s="232"/>
      <c r="AO38" s="232"/>
      <c r="AP38" s="232"/>
      <c r="AQ38" s="232"/>
      <c r="AR38" s="228">
        <v>574.26</v>
      </c>
      <c r="AS38" s="220">
        <v>656953.43999999994</v>
      </c>
      <c r="AT38" s="222">
        <v>735787.85279999999</v>
      </c>
      <c r="AU38" s="228" t="s">
        <v>223</v>
      </c>
      <c r="AV38" s="226" t="s">
        <v>224</v>
      </c>
      <c r="AW38" s="215" t="s">
        <v>291</v>
      </c>
    </row>
    <row r="39" spans="1:244" s="229" customFormat="1" ht="15" x14ac:dyDescent="0.25">
      <c r="A39" s="225">
        <v>104</v>
      </c>
      <c r="B39" s="228" t="s">
        <v>218</v>
      </c>
      <c r="C39" s="226" t="s">
        <v>347</v>
      </c>
      <c r="D39" s="226" t="s">
        <v>216</v>
      </c>
      <c r="E39" s="226" t="s">
        <v>348</v>
      </c>
      <c r="F39" s="227">
        <v>270006161</v>
      </c>
      <c r="G39" s="226" t="s">
        <v>349</v>
      </c>
      <c r="H39" s="226" t="s">
        <v>350</v>
      </c>
      <c r="I39" s="226" t="s">
        <v>351</v>
      </c>
      <c r="J39" s="226" t="s">
        <v>229</v>
      </c>
      <c r="K39" s="226">
        <v>45</v>
      </c>
      <c r="L39" s="226" t="s">
        <v>219</v>
      </c>
      <c r="M39" s="226" t="s">
        <v>220</v>
      </c>
      <c r="N39" s="226" t="s">
        <v>221</v>
      </c>
      <c r="O39" s="226" t="s">
        <v>222</v>
      </c>
      <c r="P39" s="226" t="s">
        <v>235</v>
      </c>
      <c r="Q39" s="228"/>
      <c r="R39" s="228"/>
      <c r="S39" s="228"/>
      <c r="T39" s="228"/>
      <c r="U39" s="233">
        <v>128</v>
      </c>
      <c r="V39" s="233">
        <v>82</v>
      </c>
      <c r="W39" s="233">
        <v>128</v>
      </c>
      <c r="X39" s="233">
        <v>128</v>
      </c>
      <c r="Y39" s="233">
        <v>128</v>
      </c>
      <c r="Z39" s="233"/>
      <c r="AA39" s="220"/>
      <c r="AB39" s="222"/>
      <c r="AC39" s="226"/>
      <c r="AD39" s="226"/>
      <c r="AE39" s="215"/>
      <c r="AF39" s="232"/>
      <c r="AG39" s="232"/>
      <c r="AH39" s="232"/>
      <c r="AI39" s="232"/>
      <c r="AJ39" s="232"/>
      <c r="AK39" s="232"/>
      <c r="AL39" s="232"/>
      <c r="AM39" s="232"/>
      <c r="AN39" s="232"/>
      <c r="AO39" s="232"/>
      <c r="AP39" s="232"/>
      <c r="AQ39" s="232"/>
      <c r="AR39" s="233">
        <v>1470</v>
      </c>
      <c r="AS39" s="220">
        <v>873180</v>
      </c>
      <c r="AT39" s="222">
        <v>977961.60000000009</v>
      </c>
      <c r="AU39" s="226" t="s">
        <v>223</v>
      </c>
      <c r="AV39" s="226" t="s">
        <v>224</v>
      </c>
      <c r="AW39" s="215" t="s">
        <v>291</v>
      </c>
    </row>
    <row r="40" spans="1:244" s="114" customFormat="1" ht="15" customHeight="1" x14ac:dyDescent="0.2">
      <c r="A40" s="212">
        <v>131</v>
      </c>
      <c r="B40" s="213" t="s">
        <v>370</v>
      </c>
      <c r="C40" s="214" t="s">
        <v>371</v>
      </c>
      <c r="D40" s="215" t="s">
        <v>216</v>
      </c>
      <c r="E40" s="213" t="s">
        <v>372</v>
      </c>
      <c r="F40" s="216">
        <v>210028034</v>
      </c>
      <c r="G40" s="213" t="s">
        <v>373</v>
      </c>
      <c r="H40" s="217" t="s">
        <v>374</v>
      </c>
      <c r="I40" s="218" t="s">
        <v>375</v>
      </c>
      <c r="J40" s="215" t="s">
        <v>243</v>
      </c>
      <c r="K40" s="218">
        <v>0</v>
      </c>
      <c r="L40" s="218" t="s">
        <v>376</v>
      </c>
      <c r="M40" s="215" t="s">
        <v>377</v>
      </c>
      <c r="N40" s="218" t="s">
        <v>221</v>
      </c>
      <c r="O40" s="215" t="s">
        <v>378</v>
      </c>
      <c r="P40" s="215" t="s">
        <v>379</v>
      </c>
      <c r="Q40" s="219"/>
      <c r="R40" s="220"/>
      <c r="S40" s="220"/>
      <c r="T40" s="220"/>
      <c r="U40" s="220"/>
      <c r="V40" s="219">
        <v>252920</v>
      </c>
      <c r="W40" s="219">
        <v>275007</v>
      </c>
      <c r="X40" s="219">
        <v>78243.899999999994</v>
      </c>
      <c r="Y40" s="220"/>
      <c r="Z40" s="221"/>
      <c r="AA40" s="220"/>
      <c r="AB40" s="222"/>
      <c r="AC40" s="218"/>
      <c r="AD40" s="215"/>
      <c r="AE40" s="215"/>
      <c r="AF40" s="223"/>
      <c r="AG40" s="224"/>
      <c r="AH40" s="224"/>
      <c r="AI40" s="224"/>
      <c r="AJ40" s="224"/>
      <c r="AK40" s="224"/>
      <c r="AL40" s="224"/>
      <c r="AM40" s="224"/>
      <c r="AN40" s="224"/>
      <c r="AO40" s="224"/>
      <c r="AP40" s="224"/>
      <c r="AQ40" s="224"/>
      <c r="AR40" s="221">
        <v>240</v>
      </c>
      <c r="AS40" s="220">
        <f>(Q40+R40+S40+T40+U40+V40+W40+X40+Y40)*AR40</f>
        <v>145481016</v>
      </c>
      <c r="AT40" s="222">
        <f>AS40*1.12</f>
        <v>162938737.92000002</v>
      </c>
      <c r="AU40" s="218"/>
      <c r="AV40" s="215">
        <v>2017</v>
      </c>
      <c r="AW40" s="224"/>
      <c r="AX40" s="212" t="s">
        <v>50</v>
      </c>
      <c r="AY40" s="123"/>
      <c r="AZ40" s="123"/>
    </row>
    <row r="41" spans="1:244" s="114" customFormat="1" ht="15" customHeight="1" x14ac:dyDescent="0.2">
      <c r="A41" s="212">
        <v>131</v>
      </c>
      <c r="B41" s="213" t="s">
        <v>370</v>
      </c>
      <c r="C41" s="214" t="s">
        <v>380</v>
      </c>
      <c r="D41" s="215" t="s">
        <v>216</v>
      </c>
      <c r="E41" s="213" t="s">
        <v>372</v>
      </c>
      <c r="F41" s="216">
        <v>210028034</v>
      </c>
      <c r="G41" s="213" t="s">
        <v>373</v>
      </c>
      <c r="H41" s="217" t="s">
        <v>374</v>
      </c>
      <c r="I41" s="218" t="s">
        <v>375</v>
      </c>
      <c r="J41" s="215" t="s">
        <v>243</v>
      </c>
      <c r="K41" s="218">
        <v>0</v>
      </c>
      <c r="L41" s="218" t="s">
        <v>376</v>
      </c>
      <c r="M41" s="215" t="s">
        <v>381</v>
      </c>
      <c r="N41" s="218" t="s">
        <v>221</v>
      </c>
      <c r="O41" s="215" t="s">
        <v>378</v>
      </c>
      <c r="P41" s="215" t="s">
        <v>379</v>
      </c>
      <c r="Q41" s="219"/>
      <c r="R41" s="220"/>
      <c r="S41" s="220"/>
      <c r="T41" s="220"/>
      <c r="U41" s="220"/>
      <c r="V41" s="219">
        <v>185000</v>
      </c>
      <c r="W41" s="219">
        <v>48800</v>
      </c>
      <c r="X41" s="219">
        <v>105152.04</v>
      </c>
      <c r="Y41" s="220"/>
      <c r="Z41" s="221"/>
      <c r="AA41" s="220"/>
      <c r="AB41" s="222"/>
      <c r="AC41" s="218"/>
      <c r="AD41" s="215"/>
      <c r="AE41" s="215"/>
      <c r="AF41" s="223"/>
      <c r="AG41" s="224"/>
      <c r="AH41" s="224"/>
      <c r="AI41" s="224"/>
      <c r="AJ41" s="224"/>
      <c r="AK41" s="224"/>
      <c r="AL41" s="224"/>
      <c r="AM41" s="224"/>
      <c r="AN41" s="224"/>
      <c r="AO41" s="224"/>
      <c r="AP41" s="224"/>
      <c r="AQ41" s="224"/>
      <c r="AR41" s="221">
        <v>240</v>
      </c>
      <c r="AS41" s="220">
        <f>(Q41+R41+S41+T41+U41+V41+W41+X41+Y41)*AR41</f>
        <v>81348489.599999994</v>
      </c>
      <c r="AT41" s="222">
        <f>AS41*1.12</f>
        <v>91110308.351999998</v>
      </c>
      <c r="AU41" s="218"/>
      <c r="AV41" s="215">
        <v>2017</v>
      </c>
      <c r="AW41" s="224"/>
      <c r="AX41" s="212" t="s">
        <v>50</v>
      </c>
      <c r="AY41" s="123"/>
      <c r="AZ41" s="123"/>
    </row>
    <row r="42" spans="1:244" customFormat="1" ht="15" x14ac:dyDescent="0.25">
      <c r="A42" s="202">
        <v>105</v>
      </c>
      <c r="B42" s="202" t="s">
        <v>383</v>
      </c>
      <c r="C42" s="191" t="s">
        <v>384</v>
      </c>
      <c r="D42" s="191" t="s">
        <v>216</v>
      </c>
      <c r="E42" s="191" t="s">
        <v>385</v>
      </c>
      <c r="F42" s="191">
        <v>210013579</v>
      </c>
      <c r="G42" s="191" t="s">
        <v>386</v>
      </c>
      <c r="H42" s="191" t="s">
        <v>387</v>
      </c>
      <c r="I42" s="191" t="s">
        <v>388</v>
      </c>
      <c r="J42" s="240" t="s">
        <v>217</v>
      </c>
      <c r="K42" s="191">
        <v>53</v>
      </c>
      <c r="L42" s="191" t="s">
        <v>389</v>
      </c>
      <c r="M42" s="191" t="s">
        <v>220</v>
      </c>
      <c r="N42" s="191" t="s">
        <v>221</v>
      </c>
      <c r="O42" s="191" t="s">
        <v>222</v>
      </c>
      <c r="P42" s="191" t="s">
        <v>390</v>
      </c>
      <c r="Q42" s="190"/>
      <c r="R42" s="190"/>
      <c r="S42" s="190"/>
      <c r="T42" s="209">
        <v>142</v>
      </c>
      <c r="U42" s="209">
        <v>142</v>
      </c>
      <c r="V42" s="209">
        <v>125.46</v>
      </c>
      <c r="W42" s="209">
        <v>135.80000000000001</v>
      </c>
      <c r="X42" s="209">
        <v>135.80000000000001</v>
      </c>
      <c r="Y42" s="190"/>
      <c r="Z42" s="190"/>
      <c r="AA42" s="192"/>
      <c r="AB42" s="191"/>
      <c r="AC42" s="191"/>
      <c r="AD42" s="191"/>
      <c r="AE42" s="202"/>
      <c r="AF42" s="243"/>
      <c r="AG42" s="243"/>
      <c r="AH42" s="244"/>
      <c r="AI42" s="244"/>
      <c r="AJ42" s="244"/>
      <c r="AK42" s="244"/>
      <c r="AL42" s="244"/>
      <c r="AM42" s="244"/>
      <c r="AN42" s="244"/>
      <c r="AO42" s="244"/>
      <c r="AP42" s="244"/>
      <c r="AQ42" s="244"/>
      <c r="AR42" s="190">
        <v>1399019.4642857141</v>
      </c>
      <c r="AS42" s="190">
        <v>952816196.34642804</v>
      </c>
      <c r="AT42" s="192">
        <v>1067154139.9079999</v>
      </c>
      <c r="AU42" s="191" t="s">
        <v>223</v>
      </c>
      <c r="AV42" s="191">
        <v>2014</v>
      </c>
      <c r="AW42" s="191" t="s">
        <v>391</v>
      </c>
      <c r="AX42" s="202" t="s">
        <v>50</v>
      </c>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c r="DV42" s="241"/>
      <c r="DW42" s="241"/>
      <c r="DX42" s="241"/>
      <c r="DY42" s="241"/>
      <c r="DZ42" s="241"/>
      <c r="EA42" s="241"/>
      <c r="EB42" s="241"/>
      <c r="EC42" s="241"/>
      <c r="ED42" s="241"/>
      <c r="EE42" s="241"/>
      <c r="EF42" s="241"/>
      <c r="EG42" s="241"/>
      <c r="EH42" s="241"/>
      <c r="EI42" s="241"/>
      <c r="EJ42" s="241"/>
      <c r="EK42" s="241"/>
      <c r="EL42" s="241"/>
      <c r="EM42" s="241"/>
      <c r="EN42" s="241"/>
      <c r="EO42" s="241"/>
      <c r="EP42" s="241"/>
      <c r="EQ42" s="241"/>
      <c r="ER42" s="241"/>
      <c r="ES42" s="241"/>
      <c r="ET42" s="241"/>
      <c r="EU42" s="241"/>
      <c r="EV42" s="241"/>
      <c r="EW42" s="241"/>
      <c r="EX42" s="241"/>
      <c r="EY42" s="241"/>
      <c r="EZ42" s="241"/>
      <c r="FA42" s="241"/>
      <c r="FB42" s="241"/>
      <c r="FC42" s="241"/>
      <c r="FD42" s="241"/>
      <c r="FE42" s="241"/>
      <c r="FF42" s="241"/>
      <c r="FG42" s="241"/>
      <c r="FH42" s="241"/>
      <c r="FI42" s="241"/>
      <c r="FJ42" s="241"/>
      <c r="FK42" s="241"/>
      <c r="FL42" s="241"/>
      <c r="FM42" s="241"/>
      <c r="FN42" s="241"/>
      <c r="FO42" s="241"/>
      <c r="FP42" s="241"/>
      <c r="FQ42" s="241"/>
      <c r="FR42" s="241"/>
      <c r="FS42" s="241"/>
      <c r="FT42" s="241"/>
      <c r="FU42" s="241"/>
      <c r="FV42" s="241"/>
      <c r="FW42" s="241"/>
      <c r="FX42" s="241"/>
      <c r="FY42" s="241"/>
      <c r="FZ42" s="241"/>
      <c r="GA42" s="241"/>
      <c r="GB42" s="241"/>
      <c r="GC42" s="241"/>
      <c r="GD42" s="241"/>
      <c r="GE42" s="241"/>
      <c r="GF42" s="241"/>
      <c r="GG42" s="241"/>
      <c r="GH42" s="241"/>
      <c r="GI42" s="241"/>
      <c r="GJ42" s="241"/>
      <c r="GK42" s="241"/>
      <c r="GL42" s="241"/>
      <c r="GM42" s="241"/>
      <c r="GN42" s="241"/>
      <c r="GO42" s="241"/>
      <c r="GP42" s="241"/>
      <c r="GQ42" s="241"/>
      <c r="GR42" s="241"/>
      <c r="GS42" s="241"/>
      <c r="GT42" s="241"/>
      <c r="GU42" s="241"/>
      <c r="GV42" s="241"/>
      <c r="GW42" s="241"/>
      <c r="GX42" s="241"/>
      <c r="GY42" s="241"/>
      <c r="GZ42" s="241"/>
      <c r="HA42" s="241"/>
      <c r="HB42" s="241"/>
      <c r="HC42" s="241"/>
      <c r="HD42" s="241"/>
      <c r="HE42" s="241"/>
      <c r="HF42" s="241"/>
      <c r="HG42" s="241"/>
      <c r="HH42" s="241"/>
      <c r="HI42" s="241"/>
      <c r="HJ42" s="241"/>
      <c r="HK42" s="241"/>
      <c r="HL42" s="241"/>
      <c r="HM42" s="241"/>
      <c r="HN42" s="241"/>
      <c r="HO42" s="241"/>
      <c r="HP42" s="241"/>
      <c r="HQ42" s="241"/>
    </row>
    <row r="43" spans="1:244" s="242" customFormat="1" ht="15" customHeight="1" x14ac:dyDescent="0.2">
      <c r="A43" s="202">
        <v>171</v>
      </c>
      <c r="B43" s="190" t="s">
        <v>392</v>
      </c>
      <c r="C43" s="191" t="s">
        <v>393</v>
      </c>
      <c r="D43" s="191" t="s">
        <v>216</v>
      </c>
      <c r="E43" s="191" t="s">
        <v>394</v>
      </c>
      <c r="F43" s="191">
        <v>120000257</v>
      </c>
      <c r="G43" s="191" t="s">
        <v>395</v>
      </c>
      <c r="H43" s="191" t="s">
        <v>396</v>
      </c>
      <c r="I43" s="191" t="s">
        <v>397</v>
      </c>
      <c r="J43" s="191" t="s">
        <v>246</v>
      </c>
      <c r="K43" s="191">
        <v>57</v>
      </c>
      <c r="L43" s="191" t="s">
        <v>312</v>
      </c>
      <c r="M43" s="191" t="s">
        <v>220</v>
      </c>
      <c r="N43" s="191" t="s">
        <v>221</v>
      </c>
      <c r="O43" s="191" t="s">
        <v>222</v>
      </c>
      <c r="P43" s="191" t="s">
        <v>230</v>
      </c>
      <c r="Q43" s="190"/>
      <c r="R43" s="190"/>
      <c r="S43" s="190"/>
      <c r="T43" s="190">
        <v>3</v>
      </c>
      <c r="U43" s="190">
        <v>3</v>
      </c>
      <c r="V43" s="190">
        <v>3</v>
      </c>
      <c r="W43" s="190">
        <v>3</v>
      </c>
      <c r="X43" s="190">
        <v>3</v>
      </c>
      <c r="Y43" s="190"/>
      <c r="Z43" s="190"/>
      <c r="AA43" s="192"/>
      <c r="AB43" s="191"/>
      <c r="AC43" s="191"/>
      <c r="AD43" s="191"/>
      <c r="AE43" s="202"/>
      <c r="AF43" s="243"/>
      <c r="AG43" s="243"/>
      <c r="AH43" s="244"/>
      <c r="AI43" s="244"/>
      <c r="AJ43" s="244"/>
      <c r="AK43" s="244"/>
      <c r="AL43" s="244"/>
      <c r="AM43" s="244"/>
      <c r="AN43" s="244"/>
      <c r="AO43" s="244"/>
      <c r="AP43" s="244"/>
      <c r="AQ43" s="244"/>
      <c r="AR43" s="190">
        <v>5139999.9999999991</v>
      </c>
      <c r="AS43" s="190">
        <v>77099999.999999985</v>
      </c>
      <c r="AT43" s="192">
        <v>86351999.999999985</v>
      </c>
      <c r="AU43" s="191" t="s">
        <v>223</v>
      </c>
      <c r="AV43" s="191">
        <v>2015</v>
      </c>
      <c r="AW43" s="191" t="s">
        <v>391</v>
      </c>
      <c r="AX43" s="202" t="s">
        <v>50</v>
      </c>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c r="DM43" s="241"/>
      <c r="DN43" s="241"/>
      <c r="DO43" s="241"/>
      <c r="DP43" s="241"/>
      <c r="DQ43" s="241"/>
      <c r="DR43" s="241"/>
      <c r="DS43" s="241"/>
      <c r="DT43" s="241"/>
      <c r="DU43" s="241"/>
      <c r="DV43" s="241"/>
      <c r="DW43" s="241"/>
      <c r="DX43" s="241"/>
      <c r="DY43" s="241"/>
      <c r="DZ43" s="241"/>
      <c r="EA43" s="241"/>
      <c r="EB43" s="241"/>
      <c r="EC43" s="241"/>
      <c r="ED43" s="241"/>
      <c r="EE43" s="241"/>
      <c r="EF43" s="241"/>
      <c r="EG43" s="241"/>
      <c r="EH43" s="241"/>
      <c r="EI43" s="241"/>
      <c r="EJ43" s="241"/>
      <c r="EK43" s="241"/>
      <c r="EL43" s="241"/>
      <c r="EM43" s="241"/>
      <c r="EN43" s="241"/>
      <c r="EO43" s="241"/>
      <c r="EP43" s="241"/>
      <c r="EQ43" s="241"/>
      <c r="ER43" s="241"/>
      <c r="ES43" s="241"/>
      <c r="ET43" s="241"/>
      <c r="EU43" s="241"/>
      <c r="EV43" s="241"/>
      <c r="EW43" s="241"/>
      <c r="EX43" s="241"/>
      <c r="EY43" s="241"/>
      <c r="EZ43" s="241"/>
      <c r="FA43" s="241"/>
      <c r="FB43" s="241"/>
      <c r="FC43" s="241"/>
      <c r="FD43" s="241"/>
      <c r="FE43" s="241"/>
      <c r="FF43" s="241"/>
      <c r="FG43" s="241"/>
      <c r="FH43" s="241"/>
      <c r="FI43" s="241"/>
      <c r="FJ43" s="241"/>
      <c r="FK43" s="241"/>
      <c r="FL43" s="241"/>
      <c r="FM43" s="241"/>
      <c r="FN43" s="241"/>
      <c r="FO43" s="241"/>
      <c r="FP43" s="241"/>
      <c r="FQ43" s="241"/>
      <c r="FR43" s="241"/>
      <c r="FS43" s="241"/>
      <c r="FT43" s="241"/>
      <c r="FU43" s="241"/>
      <c r="FV43" s="241"/>
      <c r="FW43" s="241"/>
      <c r="FX43" s="241"/>
      <c r="FY43" s="241"/>
      <c r="FZ43" s="241"/>
      <c r="GA43" s="241"/>
      <c r="GB43" s="241"/>
      <c r="GC43" s="241"/>
      <c r="GD43" s="241"/>
      <c r="GE43" s="241"/>
      <c r="GF43" s="241"/>
      <c r="GG43" s="241"/>
      <c r="GH43" s="241"/>
      <c r="GI43" s="241"/>
      <c r="GJ43" s="241"/>
      <c r="GK43" s="241"/>
      <c r="GL43" s="241"/>
      <c r="GM43" s="241"/>
      <c r="GN43" s="241"/>
      <c r="GO43" s="241"/>
      <c r="GP43" s="241"/>
      <c r="GQ43" s="241"/>
      <c r="GR43" s="241"/>
      <c r="GS43" s="241"/>
      <c r="GT43" s="241"/>
      <c r="GU43" s="241"/>
      <c r="GV43" s="241"/>
      <c r="GW43" s="241"/>
      <c r="GX43" s="241"/>
      <c r="GY43" s="241"/>
      <c r="GZ43" s="241"/>
      <c r="HA43" s="241"/>
      <c r="HB43" s="241"/>
      <c r="HC43" s="241"/>
      <c r="HD43" s="241"/>
      <c r="HE43" s="241"/>
      <c r="HF43" s="241"/>
      <c r="HG43" s="241"/>
      <c r="HH43" s="241"/>
      <c r="HI43" s="241"/>
      <c r="HJ43" s="241"/>
      <c r="HK43" s="241"/>
      <c r="HL43" s="241"/>
      <c r="HM43" s="241"/>
      <c r="HN43" s="241"/>
      <c r="HO43" s="241"/>
      <c r="HP43" s="241"/>
      <c r="HQ43" s="241"/>
    </row>
    <row r="44" spans="1:244" s="114" customFormat="1" ht="15" customHeight="1" x14ac:dyDescent="0.2">
      <c r="A44" s="422">
        <v>104</v>
      </c>
      <c r="B44" s="422" t="s">
        <v>218</v>
      </c>
      <c r="C44" s="415" t="s">
        <v>503</v>
      </c>
      <c r="D44" s="415" t="s">
        <v>216</v>
      </c>
      <c r="E44" s="415" t="s">
        <v>231</v>
      </c>
      <c r="F44" s="416">
        <v>270006466</v>
      </c>
      <c r="G44" s="415" t="s">
        <v>232</v>
      </c>
      <c r="H44" s="415" t="s">
        <v>233</v>
      </c>
      <c r="I44" s="415" t="s">
        <v>504</v>
      </c>
      <c r="J44" s="415" t="s">
        <v>229</v>
      </c>
      <c r="K44" s="415">
        <v>45</v>
      </c>
      <c r="L44" s="415" t="s">
        <v>219</v>
      </c>
      <c r="M44" s="415" t="s">
        <v>220</v>
      </c>
      <c r="N44" s="415" t="s">
        <v>221</v>
      </c>
      <c r="O44" s="415" t="s">
        <v>222</v>
      </c>
      <c r="P44" s="415" t="s">
        <v>235</v>
      </c>
      <c r="Q44" s="417"/>
      <c r="R44" s="417"/>
      <c r="S44" s="417"/>
      <c r="T44" s="417"/>
      <c r="U44" s="417">
        <v>525</v>
      </c>
      <c r="V44" s="417">
        <v>1284</v>
      </c>
      <c r="W44" s="417">
        <v>2288</v>
      </c>
      <c r="X44" s="417">
        <v>1998</v>
      </c>
      <c r="Y44" s="417">
        <v>2100</v>
      </c>
      <c r="Z44" s="417"/>
      <c r="AA44" s="419"/>
      <c r="AB44" s="420"/>
      <c r="AC44" s="415"/>
      <c r="AD44" s="415"/>
      <c r="AE44" s="421"/>
      <c r="AF44" s="422"/>
      <c r="AG44" s="426"/>
      <c r="AH44" s="426"/>
      <c r="AI44" s="427"/>
      <c r="AJ44" s="427"/>
      <c r="AK44" s="427"/>
      <c r="AL44" s="427"/>
      <c r="AM44" s="427"/>
      <c r="AN44" s="427"/>
      <c r="AO44" s="427"/>
      <c r="AP44" s="427"/>
      <c r="AQ44" s="427"/>
      <c r="AR44" s="417">
        <v>600</v>
      </c>
      <c r="AS44" s="419">
        <v>4917000</v>
      </c>
      <c r="AT44" s="420">
        <f>AS44*1.12</f>
        <v>5507040.0000000009</v>
      </c>
      <c r="AU44" s="415" t="s">
        <v>223</v>
      </c>
      <c r="AV44" s="415" t="s">
        <v>224</v>
      </c>
      <c r="AW44" s="421"/>
      <c r="AX44" s="422" t="s">
        <v>50</v>
      </c>
      <c r="AY44" s="123"/>
      <c r="AZ44" s="123"/>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c r="CH44" s="128"/>
      <c r="CI44" s="128"/>
      <c r="CJ44" s="128"/>
      <c r="CK44" s="128"/>
      <c r="CL44" s="128"/>
      <c r="CM44" s="128"/>
      <c r="CN44" s="128"/>
      <c r="CO44" s="128"/>
      <c r="CP44" s="128"/>
      <c r="CQ44" s="128"/>
      <c r="CR44" s="128"/>
      <c r="CS44" s="128"/>
      <c r="CT44" s="128"/>
      <c r="CU44" s="128"/>
      <c r="CV44" s="128"/>
      <c r="CW44" s="128"/>
      <c r="CX44" s="128"/>
      <c r="CY44" s="128"/>
      <c r="CZ44" s="128"/>
      <c r="DA44" s="128"/>
      <c r="DB44" s="128"/>
      <c r="DC44" s="128"/>
      <c r="DD44" s="128"/>
      <c r="DE44" s="128"/>
      <c r="DF44" s="128"/>
      <c r="DG44" s="128"/>
      <c r="DH44" s="128"/>
      <c r="DI44" s="128"/>
      <c r="DJ44" s="128"/>
      <c r="DK44" s="128"/>
      <c r="DL44" s="128"/>
      <c r="DM44" s="128"/>
      <c r="DN44" s="128"/>
      <c r="DO44" s="128"/>
      <c r="DP44" s="128"/>
      <c r="DQ44" s="128"/>
      <c r="DR44" s="128"/>
      <c r="DS44" s="128"/>
      <c r="DT44" s="128"/>
      <c r="DU44" s="128"/>
      <c r="DV44" s="128"/>
      <c r="DW44" s="128"/>
      <c r="DX44" s="128"/>
      <c r="DY44" s="128"/>
      <c r="DZ44" s="128"/>
      <c r="EA44" s="128"/>
      <c r="EB44" s="128"/>
      <c r="EC44" s="128"/>
      <c r="ED44" s="128"/>
      <c r="EE44" s="128"/>
      <c r="EF44" s="128"/>
      <c r="EG44" s="128"/>
      <c r="EH44" s="128"/>
      <c r="EI44" s="128"/>
      <c r="EJ44" s="128"/>
      <c r="EK44" s="128"/>
      <c r="EL44" s="128"/>
      <c r="EM44" s="128"/>
      <c r="EN44" s="128"/>
      <c r="EO44" s="128"/>
      <c r="EP44" s="128"/>
      <c r="EQ44" s="128"/>
      <c r="ER44" s="128"/>
      <c r="ES44" s="128"/>
      <c r="ET44" s="128"/>
      <c r="EU44" s="128"/>
      <c r="EV44" s="128"/>
      <c r="EW44" s="128"/>
      <c r="EX44" s="128"/>
      <c r="EY44" s="128"/>
      <c r="EZ44" s="128"/>
      <c r="FA44" s="128"/>
      <c r="FB44" s="128"/>
      <c r="FC44" s="128"/>
      <c r="FD44" s="128"/>
      <c r="FE44" s="128"/>
      <c r="FF44" s="128"/>
      <c r="FG44" s="128"/>
      <c r="FH44" s="128"/>
      <c r="FI44" s="128"/>
      <c r="FJ44" s="128"/>
      <c r="FK44" s="128"/>
      <c r="FL44" s="128"/>
      <c r="FM44" s="128"/>
      <c r="FN44" s="128"/>
      <c r="FO44" s="128"/>
      <c r="FP44" s="128"/>
      <c r="FQ44" s="128"/>
      <c r="FR44" s="128"/>
      <c r="FS44" s="128"/>
      <c r="FT44" s="128"/>
      <c r="FU44" s="128"/>
      <c r="FV44" s="128"/>
      <c r="FW44" s="128"/>
      <c r="FX44" s="128"/>
      <c r="FY44" s="128"/>
      <c r="FZ44" s="128"/>
      <c r="GA44" s="128"/>
      <c r="GB44" s="128"/>
      <c r="GC44" s="128"/>
      <c r="GD44" s="128"/>
      <c r="GE44" s="128"/>
      <c r="GF44" s="128"/>
      <c r="GG44" s="128"/>
      <c r="GH44" s="128"/>
      <c r="GI44" s="128"/>
      <c r="GJ44" s="128"/>
      <c r="GK44" s="128"/>
      <c r="GL44" s="128"/>
      <c r="GM44" s="128"/>
      <c r="GN44" s="128"/>
      <c r="GO44" s="128"/>
      <c r="GP44" s="128"/>
      <c r="GQ44" s="128"/>
      <c r="GR44" s="128"/>
      <c r="GS44" s="128"/>
      <c r="GT44" s="128"/>
      <c r="GU44" s="128"/>
      <c r="GV44" s="128"/>
      <c r="GW44" s="128"/>
      <c r="GX44" s="128"/>
      <c r="GY44" s="128"/>
      <c r="GZ44" s="128"/>
      <c r="HA44" s="128"/>
      <c r="HB44" s="128"/>
      <c r="HC44" s="128"/>
      <c r="HD44" s="128"/>
      <c r="HE44" s="128"/>
      <c r="HF44" s="128"/>
      <c r="HG44" s="128"/>
      <c r="HH44" s="128"/>
      <c r="HI44" s="128"/>
      <c r="HJ44" s="128"/>
      <c r="HK44" s="128"/>
      <c r="HL44" s="128"/>
      <c r="HM44" s="128"/>
      <c r="HN44" s="128"/>
      <c r="HO44" s="128"/>
      <c r="HP44" s="128"/>
      <c r="HQ44" s="128"/>
      <c r="HR44" s="128"/>
      <c r="HS44" s="128"/>
      <c r="HT44" s="128"/>
      <c r="HU44" s="128"/>
      <c r="HV44" s="128"/>
      <c r="HW44" s="128"/>
      <c r="HX44" s="128"/>
      <c r="HY44" s="128"/>
      <c r="HZ44" s="128"/>
      <c r="IA44" s="128"/>
      <c r="IB44" s="128"/>
      <c r="IC44" s="128"/>
      <c r="ID44" s="128"/>
      <c r="IE44" s="128"/>
      <c r="IF44" s="128"/>
      <c r="IG44" s="128"/>
      <c r="IH44" s="128"/>
      <c r="II44" s="128"/>
      <c r="IJ44" s="128"/>
    </row>
    <row r="45" spans="1:244" s="184" customFormat="1" ht="13.15" customHeight="1" x14ac:dyDescent="0.25">
      <c r="A45" s="178"/>
      <c r="B45" s="179"/>
      <c r="C45" s="234" t="s">
        <v>206</v>
      </c>
      <c r="D45" s="179"/>
      <c r="E45" s="179"/>
      <c r="F45" s="179"/>
      <c r="G45" s="179"/>
      <c r="H45" s="179"/>
      <c r="I45" s="179"/>
      <c r="J45" s="179"/>
      <c r="K45" s="179"/>
      <c r="L45" s="179"/>
      <c r="M45" s="179"/>
      <c r="N45" s="179"/>
      <c r="O45" s="179"/>
      <c r="P45" s="181"/>
      <c r="Q45" s="181"/>
      <c r="R45" s="181"/>
      <c r="S45" s="181"/>
      <c r="T45" s="181"/>
      <c r="U45" s="181"/>
      <c r="V45" s="181"/>
      <c r="W45" s="181"/>
      <c r="X45" s="181"/>
      <c r="Y45" s="178"/>
      <c r="Z45" s="178"/>
      <c r="AA45" s="178"/>
      <c r="AB45" s="178"/>
      <c r="AC45" s="178"/>
      <c r="AD45" s="178"/>
      <c r="AE45" s="178"/>
      <c r="AF45" s="178"/>
      <c r="AG45" s="181"/>
      <c r="AH45" s="181"/>
      <c r="AI45" s="181"/>
      <c r="AJ45" s="181"/>
      <c r="AK45" s="181"/>
      <c r="AL45" s="181"/>
      <c r="AM45" s="181"/>
      <c r="AN45" s="181"/>
      <c r="AO45" s="181"/>
      <c r="AP45" s="181"/>
      <c r="AQ45" s="181"/>
      <c r="AR45" s="178"/>
      <c r="AS45" s="182">
        <f>SUM(AS9:AS43)</f>
        <v>1695543286.6264281</v>
      </c>
      <c r="AT45" s="182">
        <f>SUM(AT9:AT43)</f>
        <v>1899008481.0215998</v>
      </c>
      <c r="AU45" s="178"/>
      <c r="AV45" s="178"/>
      <c r="AW45" s="178"/>
      <c r="AX45" s="183" t="s">
        <v>50</v>
      </c>
      <c r="AZ45" s="185"/>
      <c r="BA45" s="186"/>
      <c r="BB45" s="187"/>
      <c r="BC45" s="188"/>
      <c r="BD45" s="188"/>
      <c r="BE45" s="188"/>
      <c r="BF45" s="188"/>
      <c r="BG45" s="188"/>
      <c r="BH45" s="188"/>
      <c r="BI45" s="188"/>
      <c r="BJ45" s="188"/>
      <c r="BK45" s="188"/>
      <c r="BL45" s="188"/>
      <c r="BM45" s="188"/>
      <c r="BN45" s="188"/>
      <c r="BO45" s="188"/>
      <c r="BP45" s="188"/>
      <c r="BQ45" s="188"/>
      <c r="BR45" s="188"/>
      <c r="BS45" s="188"/>
      <c r="BT45" s="188"/>
      <c r="BU45" s="188"/>
      <c r="BV45" s="188"/>
      <c r="BW45" s="188"/>
      <c r="BX45" s="188"/>
      <c r="BY45" s="188"/>
      <c r="BZ45" s="188"/>
      <c r="CA45" s="188"/>
      <c r="CB45" s="188"/>
      <c r="CC45" s="188"/>
      <c r="CD45" s="188"/>
      <c r="CE45" s="188"/>
      <c r="CF45" s="188"/>
      <c r="CG45" s="188"/>
      <c r="CH45" s="188"/>
      <c r="CI45" s="188"/>
      <c r="CJ45" s="188"/>
      <c r="CK45" s="188"/>
      <c r="CL45" s="188"/>
      <c r="CM45" s="188"/>
      <c r="CN45" s="188"/>
      <c r="CO45" s="188"/>
      <c r="CP45" s="188"/>
      <c r="CQ45" s="188"/>
      <c r="CR45" s="188"/>
      <c r="CS45" s="188"/>
      <c r="CT45" s="188"/>
      <c r="CU45" s="188"/>
      <c r="CV45" s="188"/>
      <c r="CW45" s="188"/>
      <c r="CX45" s="188"/>
      <c r="CY45" s="188"/>
      <c r="CZ45" s="188"/>
      <c r="DA45" s="188"/>
      <c r="DB45" s="188"/>
      <c r="DC45" s="188"/>
      <c r="DD45" s="188"/>
      <c r="DE45" s="188"/>
      <c r="DF45" s="188"/>
      <c r="DG45" s="188"/>
      <c r="DH45" s="188"/>
      <c r="DI45" s="188"/>
      <c r="DJ45" s="188"/>
      <c r="DK45" s="188"/>
      <c r="DL45" s="188"/>
      <c r="DM45" s="188"/>
      <c r="DN45" s="188"/>
      <c r="DO45" s="188"/>
      <c r="DP45" s="188"/>
      <c r="DQ45" s="188"/>
      <c r="DR45" s="188"/>
      <c r="DS45" s="188"/>
      <c r="DT45" s="188"/>
      <c r="DU45" s="188"/>
      <c r="DV45" s="188"/>
      <c r="DW45" s="188"/>
      <c r="DX45" s="188"/>
      <c r="DY45" s="188"/>
      <c r="DZ45" s="188"/>
      <c r="EA45" s="188"/>
      <c r="EB45" s="188"/>
      <c r="EC45" s="188"/>
      <c r="ED45" s="188"/>
      <c r="EE45" s="188"/>
      <c r="EF45" s="188"/>
      <c r="EG45" s="188"/>
      <c r="EH45" s="188"/>
      <c r="EI45" s="188"/>
      <c r="EJ45" s="188"/>
      <c r="EK45" s="188"/>
      <c r="EL45" s="188"/>
      <c r="EM45" s="188"/>
      <c r="EN45" s="188"/>
      <c r="EO45" s="188"/>
      <c r="EP45" s="188"/>
      <c r="EQ45" s="188"/>
      <c r="ER45" s="188"/>
      <c r="ES45" s="188"/>
      <c r="ET45" s="188"/>
      <c r="EU45" s="188"/>
      <c r="EV45" s="188"/>
      <c r="EW45" s="188"/>
      <c r="EX45" s="188"/>
      <c r="EY45" s="188"/>
      <c r="EZ45" s="188"/>
      <c r="FA45" s="188"/>
      <c r="FB45" s="188"/>
      <c r="FC45" s="188"/>
      <c r="FD45" s="188"/>
      <c r="FE45" s="188"/>
      <c r="FF45" s="188"/>
      <c r="FG45" s="188"/>
      <c r="FH45" s="188"/>
      <c r="FI45" s="188"/>
      <c r="FJ45" s="188"/>
      <c r="FK45" s="188"/>
      <c r="FL45" s="188"/>
      <c r="FM45" s="188"/>
      <c r="FN45" s="188"/>
      <c r="FO45" s="188"/>
      <c r="FP45" s="188"/>
      <c r="FQ45" s="188"/>
      <c r="FR45" s="188"/>
      <c r="FS45" s="188"/>
      <c r="FT45" s="188"/>
      <c r="FU45" s="188"/>
      <c r="FV45" s="188"/>
      <c r="FW45" s="188"/>
      <c r="FX45" s="188"/>
      <c r="FY45" s="188"/>
      <c r="FZ45" s="188"/>
      <c r="GA45" s="188"/>
      <c r="GB45" s="188"/>
      <c r="GC45" s="188"/>
      <c r="GD45" s="188"/>
      <c r="GE45" s="188"/>
      <c r="GF45" s="188"/>
      <c r="GG45" s="188"/>
      <c r="GH45" s="188"/>
      <c r="GI45" s="188"/>
      <c r="GJ45" s="188"/>
      <c r="GK45" s="188"/>
      <c r="GL45" s="188"/>
      <c r="GM45" s="188"/>
      <c r="GN45" s="188"/>
      <c r="GO45" s="188"/>
      <c r="GP45" s="188"/>
      <c r="GQ45" s="188"/>
      <c r="GR45" s="188"/>
      <c r="GS45" s="188"/>
      <c r="GT45" s="188"/>
      <c r="GU45" s="188"/>
      <c r="GV45" s="188"/>
      <c r="GW45" s="188"/>
      <c r="GX45" s="188"/>
      <c r="GY45" s="188"/>
      <c r="GZ45" s="188"/>
      <c r="HA45" s="188"/>
      <c r="HB45" s="188"/>
      <c r="HC45" s="188"/>
      <c r="HD45" s="188"/>
      <c r="HE45" s="188"/>
      <c r="HF45" s="188"/>
      <c r="HG45" s="188"/>
      <c r="HH45" s="188"/>
      <c r="HI45" s="188"/>
      <c r="HJ45" s="188"/>
      <c r="HK45" s="188"/>
      <c r="HL45" s="188"/>
      <c r="HM45" s="188"/>
      <c r="HN45" s="188"/>
      <c r="HO45" s="188"/>
      <c r="HP45" s="188"/>
      <c r="HQ45" s="188"/>
      <c r="HR45" s="188"/>
      <c r="HS45" s="188"/>
      <c r="HT45" s="188"/>
    </row>
    <row r="46" spans="1:244" s="184" customFormat="1" ht="13.15" customHeight="1" x14ac:dyDescent="0.25">
      <c r="A46" s="178"/>
      <c r="B46" s="179"/>
      <c r="C46" s="234" t="s">
        <v>207</v>
      </c>
      <c r="D46" s="179"/>
      <c r="E46" s="179"/>
      <c r="F46" s="179"/>
      <c r="G46" s="179"/>
      <c r="H46" s="179"/>
      <c r="I46" s="179"/>
      <c r="J46" s="179"/>
      <c r="K46" s="179"/>
      <c r="L46" s="179"/>
      <c r="M46" s="179"/>
      <c r="N46" s="179"/>
      <c r="O46" s="179"/>
      <c r="P46" s="181"/>
      <c r="Q46" s="181"/>
      <c r="R46" s="181"/>
      <c r="S46" s="181"/>
      <c r="T46" s="181"/>
      <c r="U46" s="181"/>
      <c r="V46" s="181"/>
      <c r="W46" s="181"/>
      <c r="X46" s="181"/>
      <c r="Y46" s="181"/>
      <c r="Z46" s="178"/>
      <c r="AA46" s="178"/>
      <c r="AB46" s="178"/>
      <c r="AC46" s="178"/>
      <c r="AD46" s="178"/>
      <c r="AE46" s="178"/>
      <c r="AF46" s="178"/>
      <c r="AG46" s="181"/>
      <c r="AH46" s="181"/>
      <c r="AI46" s="181"/>
      <c r="AJ46" s="181"/>
      <c r="AK46" s="181"/>
      <c r="AL46" s="181"/>
      <c r="AM46" s="181"/>
      <c r="AN46" s="181"/>
      <c r="AO46" s="181"/>
      <c r="AP46" s="181"/>
      <c r="AQ46" s="181"/>
      <c r="AR46" s="181"/>
      <c r="AS46" s="181"/>
      <c r="AT46" s="181"/>
      <c r="AU46" s="181"/>
      <c r="AV46" s="181"/>
      <c r="AW46" s="181"/>
      <c r="AX46" s="183" t="s">
        <v>50</v>
      </c>
      <c r="AY46" s="185"/>
      <c r="AZ46" s="185"/>
      <c r="BA46" s="186"/>
      <c r="BB46" s="187"/>
      <c r="BC46" s="188"/>
      <c r="BD46" s="188"/>
      <c r="BE46" s="188"/>
      <c r="BF46" s="188"/>
      <c r="BG46" s="188"/>
      <c r="BH46" s="188"/>
      <c r="BI46" s="188"/>
      <c r="BJ46" s="188"/>
      <c r="BK46" s="188"/>
      <c r="BL46" s="188"/>
      <c r="BM46" s="188"/>
      <c r="BN46" s="188"/>
      <c r="BO46" s="188"/>
      <c r="BP46" s="188"/>
      <c r="BQ46" s="188"/>
      <c r="BR46" s="188"/>
      <c r="BS46" s="188"/>
      <c r="BT46" s="188"/>
      <c r="BU46" s="188"/>
      <c r="BV46" s="188"/>
      <c r="BW46" s="188"/>
      <c r="BX46" s="188"/>
      <c r="BY46" s="188"/>
      <c r="BZ46" s="188"/>
      <c r="CA46" s="188"/>
      <c r="CB46" s="188"/>
      <c r="CC46" s="188"/>
      <c r="CD46" s="188"/>
      <c r="CE46" s="188"/>
      <c r="CF46" s="188"/>
      <c r="CG46" s="188"/>
      <c r="CH46" s="188"/>
      <c r="CI46" s="188"/>
      <c r="CJ46" s="188"/>
      <c r="CK46" s="188"/>
      <c r="CL46" s="188"/>
      <c r="CM46" s="188"/>
      <c r="CN46" s="188"/>
      <c r="CO46" s="188"/>
      <c r="CP46" s="188"/>
      <c r="CQ46" s="188"/>
      <c r="CR46" s="188"/>
      <c r="CS46" s="188"/>
      <c r="CT46" s="188"/>
      <c r="CU46" s="188"/>
      <c r="CV46" s="188"/>
      <c r="CW46" s="188"/>
      <c r="CX46" s="188"/>
      <c r="CY46" s="188"/>
      <c r="CZ46" s="188"/>
      <c r="DA46" s="188"/>
      <c r="DB46" s="188"/>
      <c r="DC46" s="188"/>
      <c r="DD46" s="188"/>
      <c r="DE46" s="188"/>
      <c r="DF46" s="188"/>
      <c r="DG46" s="188"/>
      <c r="DH46" s="188"/>
      <c r="DI46" s="188"/>
      <c r="DJ46" s="188"/>
      <c r="DK46" s="188"/>
      <c r="DL46" s="188"/>
      <c r="DM46" s="188"/>
      <c r="DN46" s="188"/>
      <c r="DO46" s="188"/>
      <c r="DP46" s="188"/>
      <c r="DQ46" s="188"/>
      <c r="DR46" s="188"/>
      <c r="DS46" s="188"/>
      <c r="DT46" s="188"/>
      <c r="DU46" s="188"/>
      <c r="DV46" s="188"/>
      <c r="DW46" s="188"/>
      <c r="DX46" s="188"/>
      <c r="DY46" s="188"/>
      <c r="DZ46" s="188"/>
      <c r="EA46" s="188"/>
      <c r="EB46" s="188"/>
      <c r="EC46" s="188"/>
      <c r="ED46" s="188"/>
      <c r="EE46" s="188"/>
      <c r="EF46" s="188"/>
      <c r="EG46" s="188"/>
      <c r="EH46" s="188"/>
      <c r="EI46" s="188"/>
      <c r="EJ46" s="188"/>
      <c r="EK46" s="188"/>
      <c r="EL46" s="188"/>
      <c r="EM46" s="188"/>
      <c r="EN46" s="188"/>
      <c r="EO46" s="188"/>
      <c r="EP46" s="188"/>
      <c r="EQ46" s="188"/>
      <c r="ER46" s="188"/>
      <c r="ES46" s="188"/>
      <c r="ET46" s="188"/>
      <c r="EU46" s="188"/>
      <c r="EV46" s="188"/>
      <c r="EW46" s="188"/>
      <c r="EX46" s="188"/>
      <c r="EY46" s="188"/>
      <c r="EZ46" s="188"/>
      <c r="FA46" s="188"/>
      <c r="FB46" s="188"/>
      <c r="FC46" s="188"/>
      <c r="FD46" s="188"/>
      <c r="FE46" s="188"/>
      <c r="FF46" s="188"/>
      <c r="FG46" s="188"/>
      <c r="FH46" s="188"/>
      <c r="FI46" s="188"/>
      <c r="FJ46" s="188"/>
      <c r="FK46" s="188"/>
      <c r="FL46" s="188"/>
      <c r="FM46" s="188"/>
      <c r="FN46" s="188"/>
      <c r="FO46" s="188"/>
      <c r="FP46" s="188"/>
      <c r="FQ46" s="188"/>
      <c r="FR46" s="188"/>
      <c r="FS46" s="188"/>
      <c r="FT46" s="188"/>
      <c r="FU46" s="188"/>
      <c r="FV46" s="188"/>
      <c r="FW46" s="188"/>
      <c r="FX46" s="188"/>
      <c r="FY46" s="188"/>
      <c r="FZ46" s="188"/>
      <c r="GA46" s="188"/>
      <c r="GB46" s="188"/>
      <c r="GC46" s="188"/>
      <c r="GD46" s="188"/>
      <c r="GE46" s="188"/>
      <c r="GF46" s="188"/>
      <c r="GG46" s="188"/>
      <c r="GH46" s="188"/>
      <c r="GI46" s="188"/>
      <c r="GJ46" s="188"/>
      <c r="GK46" s="188"/>
      <c r="GL46" s="188"/>
      <c r="GM46" s="188"/>
      <c r="GN46" s="188"/>
      <c r="GO46" s="188"/>
      <c r="GP46" s="188"/>
      <c r="GQ46" s="188"/>
      <c r="GR46" s="188"/>
      <c r="GS46" s="188"/>
      <c r="GT46" s="188"/>
      <c r="GU46" s="188"/>
      <c r="GV46" s="188"/>
      <c r="GW46" s="188"/>
      <c r="GX46" s="188"/>
      <c r="GY46" s="188"/>
      <c r="GZ46" s="188"/>
      <c r="HA46" s="188"/>
      <c r="HB46" s="188"/>
      <c r="HC46" s="188"/>
      <c r="HD46" s="188"/>
      <c r="HE46" s="188"/>
      <c r="HF46" s="188"/>
      <c r="HG46" s="188"/>
      <c r="HH46" s="188"/>
      <c r="HI46" s="188"/>
      <c r="HJ46" s="188"/>
      <c r="HK46" s="188"/>
      <c r="HL46" s="188"/>
      <c r="HM46" s="188"/>
      <c r="HN46" s="188"/>
      <c r="HO46" s="188"/>
      <c r="HP46" s="188"/>
      <c r="HQ46" s="188"/>
      <c r="HR46" s="188"/>
      <c r="HS46" s="188"/>
      <c r="HT46" s="188"/>
    </row>
    <row r="47" spans="1:244" s="203" customFormat="1" ht="15" x14ac:dyDescent="0.25">
      <c r="A47" s="394">
        <v>104</v>
      </c>
      <c r="B47" s="394" t="s">
        <v>218</v>
      </c>
      <c r="C47" s="380" t="s">
        <v>352</v>
      </c>
      <c r="D47" s="380" t="s">
        <v>216</v>
      </c>
      <c r="E47" s="380" t="s">
        <v>288</v>
      </c>
      <c r="F47" s="380">
        <v>270006186</v>
      </c>
      <c r="G47" s="380" t="s">
        <v>238</v>
      </c>
      <c r="H47" s="380" t="s">
        <v>289</v>
      </c>
      <c r="I47" s="380" t="s">
        <v>290</v>
      </c>
      <c r="J47" s="380" t="s">
        <v>217</v>
      </c>
      <c r="K47" s="380">
        <v>57</v>
      </c>
      <c r="L47" s="380" t="s">
        <v>240</v>
      </c>
      <c r="M47" s="380" t="s">
        <v>220</v>
      </c>
      <c r="N47" s="380" t="s">
        <v>221</v>
      </c>
      <c r="O47" s="380" t="s">
        <v>222</v>
      </c>
      <c r="P47" s="380" t="s">
        <v>230</v>
      </c>
      <c r="Q47" s="381"/>
      <c r="R47" s="381"/>
      <c r="S47" s="381"/>
      <c r="T47" s="381">
        <v>4</v>
      </c>
      <c r="U47" s="381">
        <v>19</v>
      </c>
      <c r="V47" s="381">
        <v>3</v>
      </c>
      <c r="W47" s="381">
        <v>8</v>
      </c>
      <c r="X47" s="381">
        <v>0</v>
      </c>
      <c r="Y47" s="381"/>
      <c r="Z47" s="381"/>
      <c r="AA47" s="381"/>
      <c r="AB47" s="382"/>
      <c r="AC47" s="380"/>
      <c r="AD47" s="380"/>
      <c r="AE47" s="380"/>
      <c r="AF47" s="383"/>
      <c r="AG47" s="383"/>
      <c r="AH47" s="383"/>
      <c r="AI47" s="383"/>
      <c r="AJ47" s="383"/>
      <c r="AK47" s="383"/>
      <c r="AL47" s="383"/>
      <c r="AM47" s="383"/>
      <c r="AN47" s="383"/>
      <c r="AO47" s="383"/>
      <c r="AP47" s="383"/>
      <c r="AQ47" s="383"/>
      <c r="AR47" s="381">
        <v>60000</v>
      </c>
      <c r="AS47" s="384">
        <f>(T47+U47+V47+W47+X47+Y47)*AR47</f>
        <v>2040000</v>
      </c>
      <c r="AT47" s="382">
        <f>AS47*1.12</f>
        <v>2284800</v>
      </c>
      <c r="AU47" s="380" t="s">
        <v>223</v>
      </c>
      <c r="AV47" s="380">
        <v>2014</v>
      </c>
      <c r="AW47" s="380"/>
      <c r="AX47" s="385"/>
    </row>
    <row r="48" spans="1:244" s="203" customFormat="1" ht="15" x14ac:dyDescent="0.25">
      <c r="A48" s="407">
        <v>104</v>
      </c>
      <c r="B48" s="407" t="s">
        <v>218</v>
      </c>
      <c r="C48" s="407" t="s">
        <v>353</v>
      </c>
      <c r="D48" s="407" t="s">
        <v>216</v>
      </c>
      <c r="E48" s="407" t="s">
        <v>293</v>
      </c>
      <c r="F48" s="408">
        <v>270006187</v>
      </c>
      <c r="G48" s="407" t="s">
        <v>238</v>
      </c>
      <c r="H48" s="407" t="s">
        <v>294</v>
      </c>
      <c r="I48" s="407" t="s">
        <v>295</v>
      </c>
      <c r="J48" s="407" t="s">
        <v>217</v>
      </c>
      <c r="K48" s="407">
        <v>57</v>
      </c>
      <c r="L48" s="407" t="s">
        <v>240</v>
      </c>
      <c r="M48" s="407" t="s">
        <v>220</v>
      </c>
      <c r="N48" s="407" t="s">
        <v>221</v>
      </c>
      <c r="O48" s="407" t="s">
        <v>222</v>
      </c>
      <c r="P48" s="407" t="s">
        <v>230</v>
      </c>
      <c r="Q48" s="407"/>
      <c r="R48" s="407"/>
      <c r="S48" s="407"/>
      <c r="T48" s="409">
        <v>7</v>
      </c>
      <c r="U48" s="409">
        <v>28</v>
      </c>
      <c r="V48" s="409">
        <v>0</v>
      </c>
      <c r="W48" s="409">
        <v>28</v>
      </c>
      <c r="X48" s="409">
        <v>0</v>
      </c>
      <c r="Y48" s="409"/>
      <c r="Z48" s="409"/>
      <c r="AA48" s="410"/>
      <c r="AB48" s="411"/>
      <c r="AC48" s="409"/>
      <c r="AD48" s="407"/>
      <c r="AE48" s="412"/>
      <c r="AF48" s="413"/>
      <c r="AG48" s="413"/>
      <c r="AH48" s="413"/>
      <c r="AI48" s="413"/>
      <c r="AJ48" s="413"/>
      <c r="AK48" s="413"/>
      <c r="AL48" s="413"/>
      <c r="AM48" s="413"/>
      <c r="AN48" s="413"/>
      <c r="AO48" s="413"/>
      <c r="AP48" s="413"/>
      <c r="AQ48" s="413"/>
      <c r="AR48" s="409">
        <v>60000</v>
      </c>
      <c r="AS48" s="384">
        <f t="shared" ref="AS48:AS82" si="1">(T48+U48+V48+W48+X48+Y48)*AR48</f>
        <v>3780000</v>
      </c>
      <c r="AT48" s="382">
        <f t="shared" ref="AT48:AT82" si="2">AS48*1.12</f>
        <v>4233600</v>
      </c>
      <c r="AU48" s="409" t="s">
        <v>223</v>
      </c>
      <c r="AV48" s="407" t="s">
        <v>242</v>
      </c>
      <c r="AW48" s="412"/>
      <c r="AX48" s="385"/>
    </row>
    <row r="49" spans="1:50" s="203" customFormat="1" ht="15" x14ac:dyDescent="0.25">
      <c r="A49" s="386">
        <v>104</v>
      </c>
      <c r="B49" s="386" t="s">
        <v>218</v>
      </c>
      <c r="C49" s="386" t="s">
        <v>354</v>
      </c>
      <c r="D49" s="386" t="s">
        <v>216</v>
      </c>
      <c r="E49" s="386" t="s">
        <v>297</v>
      </c>
      <c r="F49" s="387">
        <v>270006188</v>
      </c>
      <c r="G49" s="386" t="s">
        <v>238</v>
      </c>
      <c r="H49" s="386" t="s">
        <v>298</v>
      </c>
      <c r="I49" s="386" t="s">
        <v>299</v>
      </c>
      <c r="J49" s="386" t="s">
        <v>217</v>
      </c>
      <c r="K49" s="386">
        <v>57</v>
      </c>
      <c r="L49" s="386" t="s">
        <v>240</v>
      </c>
      <c r="M49" s="386" t="s">
        <v>220</v>
      </c>
      <c r="N49" s="386" t="s">
        <v>221</v>
      </c>
      <c r="O49" s="386" t="s">
        <v>222</v>
      </c>
      <c r="P49" s="386" t="s">
        <v>230</v>
      </c>
      <c r="Q49" s="386"/>
      <c r="R49" s="386"/>
      <c r="S49" s="386"/>
      <c r="T49" s="388">
        <v>13</v>
      </c>
      <c r="U49" s="388">
        <v>19</v>
      </c>
      <c r="V49" s="388">
        <v>0</v>
      </c>
      <c r="W49" s="388">
        <v>17</v>
      </c>
      <c r="X49" s="388">
        <v>0</v>
      </c>
      <c r="Y49" s="388"/>
      <c r="Z49" s="388"/>
      <c r="AA49" s="381"/>
      <c r="AB49" s="382"/>
      <c r="AC49" s="388"/>
      <c r="AD49" s="386"/>
      <c r="AE49" s="389"/>
      <c r="AF49" s="383"/>
      <c r="AG49" s="383"/>
      <c r="AH49" s="383"/>
      <c r="AI49" s="383"/>
      <c r="AJ49" s="383"/>
      <c r="AK49" s="383"/>
      <c r="AL49" s="383"/>
      <c r="AM49" s="383"/>
      <c r="AN49" s="383"/>
      <c r="AO49" s="383"/>
      <c r="AP49" s="383"/>
      <c r="AQ49" s="383"/>
      <c r="AR49" s="388">
        <v>60000</v>
      </c>
      <c r="AS49" s="384">
        <f t="shared" si="1"/>
        <v>2940000</v>
      </c>
      <c r="AT49" s="382">
        <f t="shared" si="2"/>
        <v>3292800.0000000005</v>
      </c>
      <c r="AU49" s="388" t="s">
        <v>223</v>
      </c>
      <c r="AV49" s="386" t="s">
        <v>242</v>
      </c>
      <c r="AW49" s="389"/>
      <c r="AX49" s="385"/>
    </row>
    <row r="50" spans="1:50" s="203" customFormat="1" ht="15" x14ac:dyDescent="0.25">
      <c r="A50" s="394">
        <v>104</v>
      </c>
      <c r="B50" s="381" t="s">
        <v>218</v>
      </c>
      <c r="C50" s="390" t="s">
        <v>355</v>
      </c>
      <c r="D50" s="391" t="s">
        <v>216</v>
      </c>
      <c r="E50" s="380" t="s">
        <v>301</v>
      </c>
      <c r="F50" s="392">
        <v>270006472</v>
      </c>
      <c r="G50" s="391" t="s">
        <v>248</v>
      </c>
      <c r="H50" s="391" t="s">
        <v>302</v>
      </c>
      <c r="I50" s="391" t="s">
        <v>303</v>
      </c>
      <c r="J50" s="393" t="s">
        <v>217</v>
      </c>
      <c r="K50" s="393">
        <v>57</v>
      </c>
      <c r="L50" s="394" t="s">
        <v>240</v>
      </c>
      <c r="M50" s="393" t="s">
        <v>220</v>
      </c>
      <c r="N50" s="394" t="s">
        <v>221</v>
      </c>
      <c r="O50" s="380" t="s">
        <v>222</v>
      </c>
      <c r="P50" s="394" t="s">
        <v>239</v>
      </c>
      <c r="Q50" s="395"/>
      <c r="R50" s="382"/>
      <c r="S50" s="382"/>
      <c r="T50" s="382">
        <v>4</v>
      </c>
      <c r="U50" s="382">
        <v>17</v>
      </c>
      <c r="V50" s="382">
        <v>0</v>
      </c>
      <c r="W50" s="382">
        <v>1</v>
      </c>
      <c r="X50" s="382">
        <v>0</v>
      </c>
      <c r="Y50" s="382"/>
      <c r="Z50" s="388"/>
      <c r="AA50" s="381"/>
      <c r="AB50" s="382"/>
      <c r="AC50" s="394"/>
      <c r="AD50" s="380"/>
      <c r="AE50" s="380"/>
      <c r="AF50" s="383"/>
      <c r="AG50" s="383"/>
      <c r="AH50" s="383"/>
      <c r="AI50" s="383"/>
      <c r="AJ50" s="383"/>
      <c r="AK50" s="383"/>
      <c r="AL50" s="383"/>
      <c r="AM50" s="383"/>
      <c r="AN50" s="383"/>
      <c r="AO50" s="383"/>
      <c r="AP50" s="383"/>
      <c r="AQ50" s="383"/>
      <c r="AR50" s="388">
        <v>60000</v>
      </c>
      <c r="AS50" s="384">
        <f t="shared" si="1"/>
        <v>1320000</v>
      </c>
      <c r="AT50" s="382">
        <f t="shared" si="2"/>
        <v>1478400.0000000002</v>
      </c>
      <c r="AU50" s="394" t="s">
        <v>223</v>
      </c>
      <c r="AV50" s="380">
        <v>2014</v>
      </c>
      <c r="AW50" s="380"/>
      <c r="AX50" s="385"/>
    </row>
    <row r="51" spans="1:50" s="203" customFormat="1" ht="15" x14ac:dyDescent="0.25">
      <c r="A51" s="394">
        <v>104</v>
      </c>
      <c r="B51" s="394" t="s">
        <v>218</v>
      </c>
      <c r="C51" s="380" t="s">
        <v>356</v>
      </c>
      <c r="D51" s="380" t="s">
        <v>216</v>
      </c>
      <c r="E51" s="380" t="s">
        <v>305</v>
      </c>
      <c r="F51" s="380">
        <v>270006473</v>
      </c>
      <c r="G51" s="380" t="s">
        <v>238</v>
      </c>
      <c r="H51" s="380" t="s">
        <v>306</v>
      </c>
      <c r="I51" s="380" t="s">
        <v>307</v>
      </c>
      <c r="J51" s="380" t="s">
        <v>217</v>
      </c>
      <c r="K51" s="380">
        <v>57</v>
      </c>
      <c r="L51" s="380" t="s">
        <v>240</v>
      </c>
      <c r="M51" s="380" t="s">
        <v>220</v>
      </c>
      <c r="N51" s="380" t="s">
        <v>221</v>
      </c>
      <c r="O51" s="380" t="s">
        <v>222</v>
      </c>
      <c r="P51" s="380" t="s">
        <v>239</v>
      </c>
      <c r="Q51" s="381"/>
      <c r="R51" s="381"/>
      <c r="S51" s="381"/>
      <c r="T51" s="381">
        <v>0</v>
      </c>
      <c r="U51" s="381">
        <v>5</v>
      </c>
      <c r="V51" s="381">
        <v>0</v>
      </c>
      <c r="W51" s="381">
        <v>0</v>
      </c>
      <c r="X51" s="381">
        <v>0</v>
      </c>
      <c r="Y51" s="381"/>
      <c r="Z51" s="388"/>
      <c r="AA51" s="381"/>
      <c r="AB51" s="382"/>
      <c r="AC51" s="380"/>
      <c r="AD51" s="380"/>
      <c r="AE51" s="380"/>
      <c r="AF51" s="383"/>
      <c r="AG51" s="383"/>
      <c r="AH51" s="383"/>
      <c r="AI51" s="383"/>
      <c r="AJ51" s="383"/>
      <c r="AK51" s="383"/>
      <c r="AL51" s="383"/>
      <c r="AM51" s="383"/>
      <c r="AN51" s="383"/>
      <c r="AO51" s="383"/>
      <c r="AP51" s="383"/>
      <c r="AQ51" s="383"/>
      <c r="AR51" s="388">
        <v>60000</v>
      </c>
      <c r="AS51" s="384">
        <f t="shared" si="1"/>
        <v>300000</v>
      </c>
      <c r="AT51" s="382">
        <f t="shared" si="2"/>
        <v>336000.00000000006</v>
      </c>
      <c r="AU51" s="380" t="s">
        <v>223</v>
      </c>
      <c r="AV51" s="380">
        <v>2014</v>
      </c>
      <c r="AW51" s="380"/>
      <c r="AX51" s="385"/>
    </row>
    <row r="52" spans="1:50" s="203" customFormat="1" ht="15" x14ac:dyDescent="0.25">
      <c r="A52" s="386">
        <v>104</v>
      </c>
      <c r="B52" s="386" t="s">
        <v>218</v>
      </c>
      <c r="C52" s="386" t="s">
        <v>308</v>
      </c>
      <c r="D52" s="386" t="s">
        <v>216</v>
      </c>
      <c r="E52" s="386" t="s">
        <v>309</v>
      </c>
      <c r="F52" s="387">
        <v>270008006</v>
      </c>
      <c r="G52" s="386" t="s">
        <v>238</v>
      </c>
      <c r="H52" s="386" t="s">
        <v>310</v>
      </c>
      <c r="I52" s="386" t="s">
        <v>311</v>
      </c>
      <c r="J52" s="386" t="s">
        <v>217</v>
      </c>
      <c r="K52" s="386">
        <v>57</v>
      </c>
      <c r="L52" s="386" t="s">
        <v>312</v>
      </c>
      <c r="M52" s="386" t="s">
        <v>220</v>
      </c>
      <c r="N52" s="386" t="s">
        <v>221</v>
      </c>
      <c r="O52" s="386" t="s">
        <v>222</v>
      </c>
      <c r="P52" s="386" t="s">
        <v>239</v>
      </c>
      <c r="Q52" s="386"/>
      <c r="R52" s="386"/>
      <c r="S52" s="386"/>
      <c r="T52" s="388">
        <v>2</v>
      </c>
      <c r="U52" s="388">
        <v>2</v>
      </c>
      <c r="V52" s="388">
        <v>1</v>
      </c>
      <c r="W52" s="388">
        <v>0</v>
      </c>
      <c r="X52" s="388">
        <v>2</v>
      </c>
      <c r="Y52" s="388"/>
      <c r="Z52" s="388"/>
      <c r="AA52" s="381"/>
      <c r="AB52" s="382"/>
      <c r="AC52" s="388"/>
      <c r="AD52" s="386"/>
      <c r="AE52" s="389"/>
      <c r="AF52" s="383"/>
      <c r="AG52" s="383"/>
      <c r="AH52" s="383"/>
      <c r="AI52" s="383"/>
      <c r="AJ52" s="383"/>
      <c r="AK52" s="383"/>
      <c r="AL52" s="383"/>
      <c r="AM52" s="383"/>
      <c r="AN52" s="383"/>
      <c r="AO52" s="383"/>
      <c r="AP52" s="383"/>
      <c r="AQ52" s="383"/>
      <c r="AR52" s="388">
        <v>11200</v>
      </c>
      <c r="AS52" s="384">
        <f t="shared" si="1"/>
        <v>78400</v>
      </c>
      <c r="AT52" s="382">
        <f t="shared" si="2"/>
        <v>87808.000000000015</v>
      </c>
      <c r="AU52" s="388" t="s">
        <v>223</v>
      </c>
      <c r="AV52" s="386" t="s">
        <v>242</v>
      </c>
      <c r="AW52" s="389"/>
      <c r="AX52" s="385"/>
    </row>
    <row r="53" spans="1:50" s="203" customFormat="1" ht="15" x14ac:dyDescent="0.25">
      <c r="A53" s="386">
        <v>104</v>
      </c>
      <c r="B53" s="386" t="s">
        <v>218</v>
      </c>
      <c r="C53" s="386" t="s">
        <v>357</v>
      </c>
      <c r="D53" s="386" t="s">
        <v>216</v>
      </c>
      <c r="E53" s="386" t="s">
        <v>309</v>
      </c>
      <c r="F53" s="387">
        <v>270004998</v>
      </c>
      <c r="G53" s="386" t="s">
        <v>238</v>
      </c>
      <c r="H53" s="386" t="s">
        <v>310</v>
      </c>
      <c r="I53" s="386" t="s">
        <v>314</v>
      </c>
      <c r="J53" s="386" t="s">
        <v>217</v>
      </c>
      <c r="K53" s="386">
        <v>57</v>
      </c>
      <c r="L53" s="386" t="s">
        <v>312</v>
      </c>
      <c r="M53" s="386" t="s">
        <v>220</v>
      </c>
      <c r="N53" s="386" t="s">
        <v>221</v>
      </c>
      <c r="O53" s="386" t="s">
        <v>222</v>
      </c>
      <c r="P53" s="386" t="s">
        <v>239</v>
      </c>
      <c r="Q53" s="386"/>
      <c r="R53" s="386"/>
      <c r="S53" s="386"/>
      <c r="T53" s="388">
        <v>21</v>
      </c>
      <c r="U53" s="388">
        <v>33</v>
      </c>
      <c r="V53" s="388">
        <v>0</v>
      </c>
      <c r="W53" s="381">
        <v>15</v>
      </c>
      <c r="X53" s="388">
        <v>0</v>
      </c>
      <c r="Y53" s="388"/>
      <c r="Z53" s="388"/>
      <c r="AA53" s="381"/>
      <c r="AB53" s="382"/>
      <c r="AC53" s="388"/>
      <c r="AD53" s="386"/>
      <c r="AE53" s="380"/>
      <c r="AF53" s="383"/>
      <c r="AG53" s="383"/>
      <c r="AH53" s="383"/>
      <c r="AI53" s="383"/>
      <c r="AJ53" s="383"/>
      <c r="AK53" s="383"/>
      <c r="AL53" s="383"/>
      <c r="AM53" s="383"/>
      <c r="AN53" s="383"/>
      <c r="AO53" s="383"/>
      <c r="AP53" s="383"/>
      <c r="AQ53" s="383"/>
      <c r="AR53" s="388">
        <v>13660</v>
      </c>
      <c r="AS53" s="384">
        <f t="shared" si="1"/>
        <v>942540</v>
      </c>
      <c r="AT53" s="382">
        <f t="shared" si="2"/>
        <v>1055644.8</v>
      </c>
      <c r="AU53" s="388" t="s">
        <v>223</v>
      </c>
      <c r="AV53" s="386" t="s">
        <v>242</v>
      </c>
      <c r="AW53" s="380"/>
      <c r="AX53" s="385"/>
    </row>
    <row r="54" spans="1:50" s="203" customFormat="1" ht="15" x14ac:dyDescent="0.25">
      <c r="A54" s="386">
        <v>104</v>
      </c>
      <c r="B54" s="386" t="s">
        <v>218</v>
      </c>
      <c r="C54" s="386" t="s">
        <v>358</v>
      </c>
      <c r="D54" s="386" t="s">
        <v>216</v>
      </c>
      <c r="E54" s="386" t="s">
        <v>305</v>
      </c>
      <c r="F54" s="387">
        <v>270002542</v>
      </c>
      <c r="G54" s="386" t="s">
        <v>238</v>
      </c>
      <c r="H54" s="386" t="s">
        <v>306</v>
      </c>
      <c r="I54" s="386" t="s">
        <v>316</v>
      </c>
      <c r="J54" s="386" t="s">
        <v>217</v>
      </c>
      <c r="K54" s="386">
        <v>57</v>
      </c>
      <c r="L54" s="386" t="s">
        <v>312</v>
      </c>
      <c r="M54" s="386" t="s">
        <v>220</v>
      </c>
      <c r="N54" s="386" t="s">
        <v>221</v>
      </c>
      <c r="O54" s="386" t="s">
        <v>222</v>
      </c>
      <c r="P54" s="386" t="s">
        <v>239</v>
      </c>
      <c r="Q54" s="386"/>
      <c r="R54" s="386"/>
      <c r="S54" s="386"/>
      <c r="T54" s="388">
        <v>1</v>
      </c>
      <c r="U54" s="388">
        <v>1</v>
      </c>
      <c r="V54" s="388">
        <v>0</v>
      </c>
      <c r="W54" s="381">
        <v>9</v>
      </c>
      <c r="X54" s="388">
        <v>0</v>
      </c>
      <c r="Y54" s="388"/>
      <c r="Z54" s="388"/>
      <c r="AA54" s="381"/>
      <c r="AB54" s="382"/>
      <c r="AC54" s="388"/>
      <c r="AD54" s="386"/>
      <c r="AE54" s="380"/>
      <c r="AF54" s="383"/>
      <c r="AG54" s="383"/>
      <c r="AH54" s="383"/>
      <c r="AI54" s="383"/>
      <c r="AJ54" s="383"/>
      <c r="AK54" s="383"/>
      <c r="AL54" s="383"/>
      <c r="AM54" s="383"/>
      <c r="AN54" s="383"/>
      <c r="AO54" s="383"/>
      <c r="AP54" s="383"/>
      <c r="AQ54" s="383"/>
      <c r="AR54" s="388">
        <v>13660</v>
      </c>
      <c r="AS54" s="384">
        <f t="shared" si="1"/>
        <v>150260</v>
      </c>
      <c r="AT54" s="382">
        <f t="shared" si="2"/>
        <v>168291.20000000001</v>
      </c>
      <c r="AU54" s="388" t="s">
        <v>223</v>
      </c>
      <c r="AV54" s="386" t="s">
        <v>242</v>
      </c>
      <c r="AW54" s="380"/>
      <c r="AX54" s="385"/>
    </row>
    <row r="55" spans="1:50" s="203" customFormat="1" ht="15" x14ac:dyDescent="0.25">
      <c r="A55" s="386">
        <v>104</v>
      </c>
      <c r="B55" s="386" t="s">
        <v>218</v>
      </c>
      <c r="C55" s="386" t="s">
        <v>279</v>
      </c>
      <c r="D55" s="386" t="s">
        <v>216</v>
      </c>
      <c r="E55" s="386" t="s">
        <v>250</v>
      </c>
      <c r="F55" s="387">
        <v>270002371</v>
      </c>
      <c r="G55" s="386" t="s">
        <v>251</v>
      </c>
      <c r="H55" s="386" t="s">
        <v>252</v>
      </c>
      <c r="I55" s="386" t="s">
        <v>253</v>
      </c>
      <c r="J55" s="386" t="s">
        <v>217</v>
      </c>
      <c r="K55" s="386">
        <v>57</v>
      </c>
      <c r="L55" s="386" t="s">
        <v>240</v>
      </c>
      <c r="M55" s="386" t="s">
        <v>220</v>
      </c>
      <c r="N55" s="386" t="s">
        <v>221</v>
      </c>
      <c r="O55" s="386" t="s">
        <v>222</v>
      </c>
      <c r="P55" s="386" t="s">
        <v>239</v>
      </c>
      <c r="Q55" s="386"/>
      <c r="R55" s="386"/>
      <c r="S55" s="386"/>
      <c r="T55" s="388">
        <v>5</v>
      </c>
      <c r="U55" s="388">
        <v>55</v>
      </c>
      <c r="V55" s="388">
        <v>48</v>
      </c>
      <c r="W55" s="388">
        <v>55</v>
      </c>
      <c r="X55" s="388">
        <v>0</v>
      </c>
      <c r="Y55" s="388"/>
      <c r="Z55" s="388"/>
      <c r="AA55" s="381"/>
      <c r="AB55" s="382"/>
      <c r="AC55" s="388"/>
      <c r="AD55" s="386"/>
      <c r="AE55" s="389"/>
      <c r="AF55" s="383"/>
      <c r="AG55" s="383"/>
      <c r="AH55" s="383"/>
      <c r="AI55" s="383"/>
      <c r="AJ55" s="383"/>
      <c r="AK55" s="383"/>
      <c r="AL55" s="383"/>
      <c r="AM55" s="383"/>
      <c r="AN55" s="383"/>
      <c r="AO55" s="383"/>
      <c r="AP55" s="383"/>
      <c r="AQ55" s="383"/>
      <c r="AR55" s="388">
        <v>2500</v>
      </c>
      <c r="AS55" s="384">
        <f t="shared" si="1"/>
        <v>407500</v>
      </c>
      <c r="AT55" s="382">
        <f t="shared" si="2"/>
        <v>456400.00000000006</v>
      </c>
      <c r="AU55" s="388" t="s">
        <v>223</v>
      </c>
      <c r="AV55" s="386" t="s">
        <v>242</v>
      </c>
      <c r="AW55" s="389"/>
      <c r="AX55" s="385"/>
    </row>
    <row r="56" spans="1:50" s="203" customFormat="1" ht="15" x14ac:dyDescent="0.25">
      <c r="A56" s="386">
        <v>104</v>
      </c>
      <c r="B56" s="386" t="s">
        <v>218</v>
      </c>
      <c r="C56" s="386" t="s">
        <v>280</v>
      </c>
      <c r="D56" s="386" t="s">
        <v>216</v>
      </c>
      <c r="E56" s="386" t="s">
        <v>250</v>
      </c>
      <c r="F56" s="387">
        <v>270002372</v>
      </c>
      <c r="G56" s="386" t="s">
        <v>251</v>
      </c>
      <c r="H56" s="386" t="s">
        <v>252</v>
      </c>
      <c r="I56" s="386" t="s">
        <v>255</v>
      </c>
      <c r="J56" s="386" t="s">
        <v>217</v>
      </c>
      <c r="K56" s="386">
        <v>57</v>
      </c>
      <c r="L56" s="386" t="s">
        <v>240</v>
      </c>
      <c r="M56" s="386" t="s">
        <v>220</v>
      </c>
      <c r="N56" s="386" t="s">
        <v>221</v>
      </c>
      <c r="O56" s="386" t="s">
        <v>222</v>
      </c>
      <c r="P56" s="386" t="s">
        <v>239</v>
      </c>
      <c r="Q56" s="386"/>
      <c r="R56" s="386"/>
      <c r="S56" s="386"/>
      <c r="T56" s="388">
        <v>13</v>
      </c>
      <c r="U56" s="388">
        <v>20</v>
      </c>
      <c r="V56" s="388">
        <v>6</v>
      </c>
      <c r="W56" s="388">
        <v>20</v>
      </c>
      <c r="X56" s="388">
        <v>0</v>
      </c>
      <c r="Y56" s="388"/>
      <c r="Z56" s="388"/>
      <c r="AA56" s="381"/>
      <c r="AB56" s="382"/>
      <c r="AC56" s="388"/>
      <c r="AD56" s="386"/>
      <c r="AE56" s="389"/>
      <c r="AF56" s="383"/>
      <c r="AG56" s="383"/>
      <c r="AH56" s="383"/>
      <c r="AI56" s="383"/>
      <c r="AJ56" s="383"/>
      <c r="AK56" s="383"/>
      <c r="AL56" s="383"/>
      <c r="AM56" s="383"/>
      <c r="AN56" s="383"/>
      <c r="AO56" s="383"/>
      <c r="AP56" s="383"/>
      <c r="AQ56" s="383"/>
      <c r="AR56" s="388">
        <v>3170</v>
      </c>
      <c r="AS56" s="384">
        <f t="shared" si="1"/>
        <v>187030</v>
      </c>
      <c r="AT56" s="382">
        <f t="shared" si="2"/>
        <v>209473.6</v>
      </c>
      <c r="AU56" s="388" t="s">
        <v>223</v>
      </c>
      <c r="AV56" s="386" t="s">
        <v>242</v>
      </c>
      <c r="AW56" s="389"/>
      <c r="AX56" s="385"/>
    </row>
    <row r="57" spans="1:50" s="203" customFormat="1" ht="15" x14ac:dyDescent="0.25">
      <c r="A57" s="394">
        <v>104</v>
      </c>
      <c r="B57" s="394" t="s">
        <v>218</v>
      </c>
      <c r="C57" s="380" t="s">
        <v>359</v>
      </c>
      <c r="D57" s="380" t="s">
        <v>216</v>
      </c>
      <c r="E57" s="380" t="s">
        <v>318</v>
      </c>
      <c r="F57" s="380">
        <v>270006432</v>
      </c>
      <c r="G57" s="380" t="s">
        <v>238</v>
      </c>
      <c r="H57" s="380" t="s">
        <v>319</v>
      </c>
      <c r="I57" s="380" t="s">
        <v>320</v>
      </c>
      <c r="J57" s="380" t="s">
        <v>217</v>
      </c>
      <c r="K57" s="380">
        <v>57</v>
      </c>
      <c r="L57" s="380" t="s">
        <v>240</v>
      </c>
      <c r="M57" s="380" t="s">
        <v>220</v>
      </c>
      <c r="N57" s="380" t="s">
        <v>221</v>
      </c>
      <c r="O57" s="380" t="s">
        <v>222</v>
      </c>
      <c r="P57" s="380" t="s">
        <v>239</v>
      </c>
      <c r="Q57" s="381"/>
      <c r="R57" s="381"/>
      <c r="S57" s="381"/>
      <c r="T57" s="381">
        <v>41</v>
      </c>
      <c r="U57" s="381">
        <v>0</v>
      </c>
      <c r="V57" s="381">
        <v>0</v>
      </c>
      <c r="W57" s="381">
        <v>0</v>
      </c>
      <c r="X57" s="381">
        <v>36</v>
      </c>
      <c r="Y57" s="381"/>
      <c r="Z57" s="381"/>
      <c r="AA57" s="381"/>
      <c r="AB57" s="382"/>
      <c r="AC57" s="380"/>
      <c r="AD57" s="380"/>
      <c r="AE57" s="380"/>
      <c r="AF57" s="383"/>
      <c r="AG57" s="383"/>
      <c r="AH57" s="383"/>
      <c r="AI57" s="383"/>
      <c r="AJ57" s="383"/>
      <c r="AK57" s="383"/>
      <c r="AL57" s="383"/>
      <c r="AM57" s="383"/>
      <c r="AN57" s="383"/>
      <c r="AO57" s="383"/>
      <c r="AP57" s="383"/>
      <c r="AQ57" s="383"/>
      <c r="AR57" s="381">
        <v>66983.509999999995</v>
      </c>
      <c r="AS57" s="384">
        <f t="shared" si="1"/>
        <v>5157730.2699999996</v>
      </c>
      <c r="AT57" s="382">
        <f t="shared" si="2"/>
        <v>5776657.9024</v>
      </c>
      <c r="AU57" s="380" t="s">
        <v>223</v>
      </c>
      <c r="AV57" s="380">
        <v>2014</v>
      </c>
      <c r="AW57" s="380"/>
      <c r="AX57" s="385"/>
    </row>
    <row r="58" spans="1:50" s="203" customFormat="1" ht="15" x14ac:dyDescent="0.25">
      <c r="A58" s="394">
        <v>104</v>
      </c>
      <c r="B58" s="394" t="s">
        <v>218</v>
      </c>
      <c r="C58" s="380" t="s">
        <v>360</v>
      </c>
      <c r="D58" s="380" t="s">
        <v>216</v>
      </c>
      <c r="E58" s="380" t="s">
        <v>318</v>
      </c>
      <c r="F58" s="380">
        <v>270006434</v>
      </c>
      <c r="G58" s="380" t="s">
        <v>238</v>
      </c>
      <c r="H58" s="380" t="s">
        <v>319</v>
      </c>
      <c r="I58" s="380" t="s">
        <v>322</v>
      </c>
      <c r="J58" s="380" t="s">
        <v>217</v>
      </c>
      <c r="K58" s="380">
        <v>57</v>
      </c>
      <c r="L58" s="380" t="s">
        <v>240</v>
      </c>
      <c r="M58" s="380" t="s">
        <v>220</v>
      </c>
      <c r="N58" s="380" t="s">
        <v>221</v>
      </c>
      <c r="O58" s="380" t="s">
        <v>222</v>
      </c>
      <c r="P58" s="380" t="s">
        <v>239</v>
      </c>
      <c r="Q58" s="381"/>
      <c r="R58" s="381"/>
      <c r="S58" s="381"/>
      <c r="T58" s="381">
        <v>163</v>
      </c>
      <c r="U58" s="381">
        <v>0</v>
      </c>
      <c r="V58" s="381">
        <v>0</v>
      </c>
      <c r="W58" s="381">
        <v>0</v>
      </c>
      <c r="X58" s="381">
        <v>41</v>
      </c>
      <c r="Y58" s="381"/>
      <c r="Z58" s="381"/>
      <c r="AA58" s="381"/>
      <c r="AB58" s="382"/>
      <c r="AC58" s="380"/>
      <c r="AD58" s="380"/>
      <c r="AE58" s="380"/>
      <c r="AF58" s="383"/>
      <c r="AG58" s="383"/>
      <c r="AH58" s="383"/>
      <c r="AI58" s="383"/>
      <c r="AJ58" s="383"/>
      <c r="AK58" s="383"/>
      <c r="AL58" s="383"/>
      <c r="AM58" s="383"/>
      <c r="AN58" s="383"/>
      <c r="AO58" s="383"/>
      <c r="AP58" s="383"/>
      <c r="AQ58" s="383"/>
      <c r="AR58" s="381">
        <v>66983.509999999995</v>
      </c>
      <c r="AS58" s="384">
        <f t="shared" si="1"/>
        <v>13664636.039999999</v>
      </c>
      <c r="AT58" s="382">
        <f t="shared" si="2"/>
        <v>15304392.364800001</v>
      </c>
      <c r="AU58" s="380" t="s">
        <v>223</v>
      </c>
      <c r="AV58" s="380">
        <v>2014</v>
      </c>
      <c r="AW58" s="380"/>
      <c r="AX58" s="385"/>
    </row>
    <row r="59" spans="1:50" s="203" customFormat="1" ht="15" x14ac:dyDescent="0.25">
      <c r="A59" s="394">
        <v>104</v>
      </c>
      <c r="B59" s="394" t="s">
        <v>218</v>
      </c>
      <c r="C59" s="380" t="s">
        <v>361</v>
      </c>
      <c r="D59" s="380" t="s">
        <v>216</v>
      </c>
      <c r="E59" s="380" t="s">
        <v>318</v>
      </c>
      <c r="F59" s="380">
        <v>270006435</v>
      </c>
      <c r="G59" s="380" t="s">
        <v>238</v>
      </c>
      <c r="H59" s="380" t="s">
        <v>319</v>
      </c>
      <c r="I59" s="380" t="s">
        <v>324</v>
      </c>
      <c r="J59" s="380" t="s">
        <v>217</v>
      </c>
      <c r="K59" s="380">
        <v>57</v>
      </c>
      <c r="L59" s="380" t="s">
        <v>240</v>
      </c>
      <c r="M59" s="380" t="s">
        <v>220</v>
      </c>
      <c r="N59" s="380" t="s">
        <v>221</v>
      </c>
      <c r="O59" s="380" t="s">
        <v>222</v>
      </c>
      <c r="P59" s="380" t="s">
        <v>239</v>
      </c>
      <c r="Q59" s="381"/>
      <c r="R59" s="381"/>
      <c r="S59" s="381"/>
      <c r="T59" s="381">
        <v>142</v>
      </c>
      <c r="U59" s="381">
        <v>0</v>
      </c>
      <c r="V59" s="381">
        <v>0</v>
      </c>
      <c r="W59" s="381">
        <v>0</v>
      </c>
      <c r="X59" s="381">
        <v>26</v>
      </c>
      <c r="Y59" s="381"/>
      <c r="Z59" s="381"/>
      <c r="AA59" s="381"/>
      <c r="AB59" s="382"/>
      <c r="AC59" s="380"/>
      <c r="AD59" s="380"/>
      <c r="AE59" s="380"/>
      <c r="AF59" s="383"/>
      <c r="AG59" s="383"/>
      <c r="AH59" s="383"/>
      <c r="AI59" s="383"/>
      <c r="AJ59" s="383"/>
      <c r="AK59" s="383"/>
      <c r="AL59" s="383"/>
      <c r="AM59" s="383"/>
      <c r="AN59" s="383"/>
      <c r="AO59" s="383"/>
      <c r="AP59" s="383"/>
      <c r="AQ59" s="383"/>
      <c r="AR59" s="381">
        <v>66983.509999999995</v>
      </c>
      <c r="AS59" s="384">
        <f t="shared" si="1"/>
        <v>11253229.68</v>
      </c>
      <c r="AT59" s="382">
        <f t="shared" si="2"/>
        <v>12603617.241600001</v>
      </c>
      <c r="AU59" s="380" t="s">
        <v>223</v>
      </c>
      <c r="AV59" s="380">
        <v>2014</v>
      </c>
      <c r="AW59" s="380"/>
      <c r="AX59" s="385"/>
    </row>
    <row r="60" spans="1:50" s="203" customFormat="1" ht="15" x14ac:dyDescent="0.25">
      <c r="A60" s="394">
        <v>104</v>
      </c>
      <c r="B60" s="394" t="s">
        <v>218</v>
      </c>
      <c r="C60" s="380" t="s">
        <v>362</v>
      </c>
      <c r="D60" s="380" t="s">
        <v>216</v>
      </c>
      <c r="E60" s="380" t="s">
        <v>318</v>
      </c>
      <c r="F60" s="380">
        <v>270006436</v>
      </c>
      <c r="G60" s="380" t="s">
        <v>238</v>
      </c>
      <c r="H60" s="380" t="s">
        <v>319</v>
      </c>
      <c r="I60" s="380" t="s">
        <v>326</v>
      </c>
      <c r="J60" s="380" t="s">
        <v>217</v>
      </c>
      <c r="K60" s="380">
        <v>57</v>
      </c>
      <c r="L60" s="380" t="s">
        <v>240</v>
      </c>
      <c r="M60" s="380" t="s">
        <v>220</v>
      </c>
      <c r="N60" s="380" t="s">
        <v>221</v>
      </c>
      <c r="O60" s="380" t="s">
        <v>222</v>
      </c>
      <c r="P60" s="380" t="s">
        <v>239</v>
      </c>
      <c r="Q60" s="381"/>
      <c r="R60" s="381"/>
      <c r="S60" s="381"/>
      <c r="T60" s="381">
        <v>134</v>
      </c>
      <c r="U60" s="381">
        <v>0</v>
      </c>
      <c r="V60" s="381">
        <v>0</v>
      </c>
      <c r="W60" s="381">
        <v>0</v>
      </c>
      <c r="X60" s="381">
        <v>18</v>
      </c>
      <c r="Y60" s="381"/>
      <c r="Z60" s="381"/>
      <c r="AA60" s="381"/>
      <c r="AB60" s="382"/>
      <c r="AC60" s="380"/>
      <c r="AD60" s="380"/>
      <c r="AE60" s="380"/>
      <c r="AF60" s="383"/>
      <c r="AG60" s="383"/>
      <c r="AH60" s="383"/>
      <c r="AI60" s="383"/>
      <c r="AJ60" s="383"/>
      <c r="AK60" s="383"/>
      <c r="AL60" s="383"/>
      <c r="AM60" s="383"/>
      <c r="AN60" s="383"/>
      <c r="AO60" s="383"/>
      <c r="AP60" s="383"/>
      <c r="AQ60" s="383"/>
      <c r="AR60" s="381">
        <v>66983.509999999995</v>
      </c>
      <c r="AS60" s="384">
        <f t="shared" si="1"/>
        <v>10181493.52</v>
      </c>
      <c r="AT60" s="382">
        <f t="shared" si="2"/>
        <v>11403272.7424</v>
      </c>
      <c r="AU60" s="380" t="s">
        <v>223</v>
      </c>
      <c r="AV60" s="380">
        <v>2014</v>
      </c>
      <c r="AW60" s="380"/>
      <c r="AX60" s="385"/>
    </row>
    <row r="61" spans="1:50" s="203" customFormat="1" ht="15" x14ac:dyDescent="0.25">
      <c r="A61" s="394">
        <v>104</v>
      </c>
      <c r="B61" s="394" t="s">
        <v>218</v>
      </c>
      <c r="C61" s="380" t="s">
        <v>363</v>
      </c>
      <c r="D61" s="380" t="s">
        <v>216</v>
      </c>
      <c r="E61" s="380" t="s">
        <v>318</v>
      </c>
      <c r="F61" s="380">
        <v>270006438</v>
      </c>
      <c r="G61" s="380" t="s">
        <v>238</v>
      </c>
      <c r="H61" s="380" t="s">
        <v>319</v>
      </c>
      <c r="I61" s="380" t="s">
        <v>328</v>
      </c>
      <c r="J61" s="380" t="s">
        <v>217</v>
      </c>
      <c r="K61" s="380">
        <v>57</v>
      </c>
      <c r="L61" s="380" t="s">
        <v>240</v>
      </c>
      <c r="M61" s="380" t="s">
        <v>220</v>
      </c>
      <c r="N61" s="380" t="s">
        <v>221</v>
      </c>
      <c r="O61" s="380" t="s">
        <v>222</v>
      </c>
      <c r="P61" s="380" t="s">
        <v>239</v>
      </c>
      <c r="Q61" s="381"/>
      <c r="R61" s="381"/>
      <c r="S61" s="381"/>
      <c r="T61" s="381">
        <v>38</v>
      </c>
      <c r="U61" s="381">
        <v>0</v>
      </c>
      <c r="V61" s="381">
        <v>0</v>
      </c>
      <c r="W61" s="381">
        <v>0</v>
      </c>
      <c r="X61" s="381">
        <v>0</v>
      </c>
      <c r="Y61" s="381"/>
      <c r="Z61" s="381"/>
      <c r="AA61" s="381"/>
      <c r="AB61" s="382"/>
      <c r="AC61" s="380"/>
      <c r="AD61" s="380"/>
      <c r="AE61" s="380"/>
      <c r="AF61" s="383"/>
      <c r="AG61" s="383"/>
      <c r="AH61" s="383"/>
      <c r="AI61" s="383"/>
      <c r="AJ61" s="383"/>
      <c r="AK61" s="383"/>
      <c r="AL61" s="383"/>
      <c r="AM61" s="383"/>
      <c r="AN61" s="383"/>
      <c r="AO61" s="383"/>
      <c r="AP61" s="383"/>
      <c r="AQ61" s="383"/>
      <c r="AR61" s="381">
        <v>66983.509999999995</v>
      </c>
      <c r="AS61" s="384">
        <f t="shared" si="1"/>
        <v>2545373.38</v>
      </c>
      <c r="AT61" s="382">
        <f t="shared" si="2"/>
        <v>2850818.1856</v>
      </c>
      <c r="AU61" s="380" t="s">
        <v>223</v>
      </c>
      <c r="AV61" s="380">
        <v>2014</v>
      </c>
      <c r="AW61" s="380"/>
      <c r="AX61" s="385"/>
    </row>
    <row r="62" spans="1:50" s="203" customFormat="1" ht="15" x14ac:dyDescent="0.25">
      <c r="A62" s="394">
        <v>104</v>
      </c>
      <c r="B62" s="394" t="s">
        <v>218</v>
      </c>
      <c r="C62" s="380" t="s">
        <v>364</v>
      </c>
      <c r="D62" s="380" t="s">
        <v>216</v>
      </c>
      <c r="E62" s="380" t="s">
        <v>318</v>
      </c>
      <c r="F62" s="380">
        <v>270006439</v>
      </c>
      <c r="G62" s="380" t="s">
        <v>238</v>
      </c>
      <c r="H62" s="380" t="s">
        <v>319</v>
      </c>
      <c r="I62" s="380" t="s">
        <v>330</v>
      </c>
      <c r="J62" s="380" t="s">
        <v>217</v>
      </c>
      <c r="K62" s="380">
        <v>57</v>
      </c>
      <c r="L62" s="380" t="s">
        <v>240</v>
      </c>
      <c r="M62" s="380" t="s">
        <v>220</v>
      </c>
      <c r="N62" s="380" t="s">
        <v>221</v>
      </c>
      <c r="O62" s="380" t="s">
        <v>222</v>
      </c>
      <c r="P62" s="380" t="s">
        <v>239</v>
      </c>
      <c r="Q62" s="381"/>
      <c r="R62" s="381"/>
      <c r="S62" s="381"/>
      <c r="T62" s="381">
        <v>49</v>
      </c>
      <c r="U62" s="381">
        <v>0</v>
      </c>
      <c r="V62" s="381">
        <v>0</v>
      </c>
      <c r="W62" s="381">
        <v>0</v>
      </c>
      <c r="X62" s="381">
        <v>0</v>
      </c>
      <c r="Y62" s="381"/>
      <c r="Z62" s="381"/>
      <c r="AA62" s="381"/>
      <c r="AB62" s="382"/>
      <c r="AC62" s="380"/>
      <c r="AD62" s="380"/>
      <c r="AE62" s="380"/>
      <c r="AF62" s="383"/>
      <c r="AG62" s="383"/>
      <c r="AH62" s="383"/>
      <c r="AI62" s="383"/>
      <c r="AJ62" s="383"/>
      <c r="AK62" s="383"/>
      <c r="AL62" s="383"/>
      <c r="AM62" s="383"/>
      <c r="AN62" s="383"/>
      <c r="AO62" s="383"/>
      <c r="AP62" s="383"/>
      <c r="AQ62" s="383"/>
      <c r="AR62" s="381">
        <v>66983.509999999995</v>
      </c>
      <c r="AS62" s="384">
        <f t="shared" si="1"/>
        <v>3282191.9899999998</v>
      </c>
      <c r="AT62" s="382">
        <f t="shared" si="2"/>
        <v>3676055.0288</v>
      </c>
      <c r="AU62" s="380" t="s">
        <v>223</v>
      </c>
      <c r="AV62" s="380">
        <v>2014</v>
      </c>
      <c r="AW62" s="380"/>
      <c r="AX62" s="385"/>
    </row>
    <row r="63" spans="1:50" s="203" customFormat="1" ht="15" x14ac:dyDescent="0.25">
      <c r="A63" s="394">
        <v>104</v>
      </c>
      <c r="B63" s="394" t="s">
        <v>218</v>
      </c>
      <c r="C63" s="380" t="s">
        <v>365</v>
      </c>
      <c r="D63" s="380" t="s">
        <v>216</v>
      </c>
      <c r="E63" s="380" t="s">
        <v>318</v>
      </c>
      <c r="F63" s="380">
        <v>270006440</v>
      </c>
      <c r="G63" s="380" t="s">
        <v>238</v>
      </c>
      <c r="H63" s="380" t="s">
        <v>319</v>
      </c>
      <c r="I63" s="380" t="s">
        <v>332</v>
      </c>
      <c r="J63" s="380" t="s">
        <v>217</v>
      </c>
      <c r="K63" s="380">
        <v>57</v>
      </c>
      <c r="L63" s="380" t="s">
        <v>240</v>
      </c>
      <c r="M63" s="380" t="s">
        <v>220</v>
      </c>
      <c r="N63" s="380" t="s">
        <v>221</v>
      </c>
      <c r="O63" s="380" t="s">
        <v>222</v>
      </c>
      <c r="P63" s="380" t="s">
        <v>239</v>
      </c>
      <c r="Q63" s="381"/>
      <c r="R63" s="381"/>
      <c r="S63" s="381"/>
      <c r="T63" s="381">
        <v>9</v>
      </c>
      <c r="U63" s="381">
        <v>0</v>
      </c>
      <c r="V63" s="381">
        <v>0</v>
      </c>
      <c r="W63" s="381">
        <v>0</v>
      </c>
      <c r="X63" s="381">
        <v>0</v>
      </c>
      <c r="Y63" s="381"/>
      <c r="Z63" s="381"/>
      <c r="AA63" s="381"/>
      <c r="AB63" s="382"/>
      <c r="AC63" s="380"/>
      <c r="AD63" s="380"/>
      <c r="AE63" s="380"/>
      <c r="AF63" s="383"/>
      <c r="AG63" s="383"/>
      <c r="AH63" s="383"/>
      <c r="AI63" s="383"/>
      <c r="AJ63" s="383"/>
      <c r="AK63" s="383"/>
      <c r="AL63" s="383"/>
      <c r="AM63" s="383"/>
      <c r="AN63" s="383"/>
      <c r="AO63" s="383"/>
      <c r="AP63" s="383"/>
      <c r="AQ63" s="383"/>
      <c r="AR63" s="381">
        <v>66983.509999999995</v>
      </c>
      <c r="AS63" s="384">
        <f t="shared" si="1"/>
        <v>602851.59</v>
      </c>
      <c r="AT63" s="382">
        <f t="shared" si="2"/>
        <v>675193.78080000007</v>
      </c>
      <c r="AU63" s="380" t="s">
        <v>223</v>
      </c>
      <c r="AV63" s="380">
        <v>2014</v>
      </c>
      <c r="AW63" s="380"/>
      <c r="AX63" s="385"/>
    </row>
    <row r="64" spans="1:50" s="203" customFormat="1" ht="15" x14ac:dyDescent="0.25">
      <c r="A64" s="394">
        <v>104</v>
      </c>
      <c r="B64" s="394" t="s">
        <v>218</v>
      </c>
      <c r="C64" s="380" t="s">
        <v>366</v>
      </c>
      <c r="D64" s="380" t="s">
        <v>216</v>
      </c>
      <c r="E64" s="380" t="s">
        <v>318</v>
      </c>
      <c r="F64" s="380">
        <v>270006441</v>
      </c>
      <c r="G64" s="380" t="s">
        <v>238</v>
      </c>
      <c r="H64" s="380" t="s">
        <v>319</v>
      </c>
      <c r="I64" s="380" t="s">
        <v>334</v>
      </c>
      <c r="J64" s="380" t="s">
        <v>217</v>
      </c>
      <c r="K64" s="380">
        <v>57</v>
      </c>
      <c r="L64" s="380" t="s">
        <v>240</v>
      </c>
      <c r="M64" s="380" t="s">
        <v>220</v>
      </c>
      <c r="N64" s="380" t="s">
        <v>221</v>
      </c>
      <c r="O64" s="380" t="s">
        <v>222</v>
      </c>
      <c r="P64" s="380" t="s">
        <v>239</v>
      </c>
      <c r="Q64" s="381"/>
      <c r="R64" s="381"/>
      <c r="S64" s="381"/>
      <c r="T64" s="381">
        <v>5</v>
      </c>
      <c r="U64" s="381">
        <v>0</v>
      </c>
      <c r="V64" s="381">
        <v>0</v>
      </c>
      <c r="W64" s="381">
        <v>0</v>
      </c>
      <c r="X64" s="381">
        <v>0</v>
      </c>
      <c r="Y64" s="381"/>
      <c r="Z64" s="381"/>
      <c r="AA64" s="381"/>
      <c r="AB64" s="382"/>
      <c r="AC64" s="380"/>
      <c r="AD64" s="380"/>
      <c r="AE64" s="380"/>
      <c r="AF64" s="383"/>
      <c r="AG64" s="383"/>
      <c r="AH64" s="383"/>
      <c r="AI64" s="383"/>
      <c r="AJ64" s="383"/>
      <c r="AK64" s="383"/>
      <c r="AL64" s="383"/>
      <c r="AM64" s="383"/>
      <c r="AN64" s="383"/>
      <c r="AO64" s="383"/>
      <c r="AP64" s="383"/>
      <c r="AQ64" s="383"/>
      <c r="AR64" s="381">
        <v>66983.509999999995</v>
      </c>
      <c r="AS64" s="384">
        <f t="shared" si="1"/>
        <v>334917.55</v>
      </c>
      <c r="AT64" s="382">
        <f t="shared" si="2"/>
        <v>375107.65600000002</v>
      </c>
      <c r="AU64" s="380" t="s">
        <v>223</v>
      </c>
      <c r="AV64" s="380">
        <v>2014</v>
      </c>
      <c r="AW64" s="380"/>
      <c r="AX64" s="385"/>
    </row>
    <row r="65" spans="1:225" s="203" customFormat="1" ht="15" x14ac:dyDescent="0.25">
      <c r="A65" s="394">
        <v>104</v>
      </c>
      <c r="B65" s="394" t="s">
        <v>218</v>
      </c>
      <c r="C65" s="380" t="s">
        <v>367</v>
      </c>
      <c r="D65" s="380" t="s">
        <v>216</v>
      </c>
      <c r="E65" s="380" t="s">
        <v>336</v>
      </c>
      <c r="F65" s="380">
        <v>270008010</v>
      </c>
      <c r="G65" s="380" t="s">
        <v>238</v>
      </c>
      <c r="H65" s="380" t="s">
        <v>337</v>
      </c>
      <c r="I65" s="380" t="s">
        <v>338</v>
      </c>
      <c r="J65" s="380" t="s">
        <v>217</v>
      </c>
      <c r="K65" s="380">
        <v>57</v>
      </c>
      <c r="L65" s="380" t="s">
        <v>240</v>
      </c>
      <c r="M65" s="380" t="s">
        <v>220</v>
      </c>
      <c r="N65" s="380" t="s">
        <v>221</v>
      </c>
      <c r="O65" s="380" t="s">
        <v>222</v>
      </c>
      <c r="P65" s="380" t="s">
        <v>239</v>
      </c>
      <c r="Q65" s="381"/>
      <c r="R65" s="381"/>
      <c r="S65" s="381"/>
      <c r="T65" s="381">
        <v>117</v>
      </c>
      <c r="U65" s="381">
        <v>0</v>
      </c>
      <c r="V65" s="381">
        <v>0</v>
      </c>
      <c r="W65" s="381">
        <v>0</v>
      </c>
      <c r="X65" s="381">
        <v>0</v>
      </c>
      <c r="Y65" s="381"/>
      <c r="Z65" s="381"/>
      <c r="AA65" s="381"/>
      <c r="AB65" s="382"/>
      <c r="AC65" s="380"/>
      <c r="AD65" s="380"/>
      <c r="AE65" s="380"/>
      <c r="AF65" s="383"/>
      <c r="AG65" s="383"/>
      <c r="AH65" s="383"/>
      <c r="AI65" s="383"/>
      <c r="AJ65" s="383"/>
      <c r="AK65" s="383"/>
      <c r="AL65" s="383"/>
      <c r="AM65" s="383"/>
      <c r="AN65" s="383"/>
      <c r="AO65" s="383"/>
      <c r="AP65" s="383"/>
      <c r="AQ65" s="383"/>
      <c r="AR65" s="381">
        <v>66983.509999999995</v>
      </c>
      <c r="AS65" s="384">
        <f t="shared" si="1"/>
        <v>7837070.669999999</v>
      </c>
      <c r="AT65" s="382">
        <f t="shared" si="2"/>
        <v>8777519.1503999997</v>
      </c>
      <c r="AU65" s="380" t="s">
        <v>223</v>
      </c>
      <c r="AV65" s="380">
        <v>2014</v>
      </c>
      <c r="AW65" s="380"/>
      <c r="AX65" s="385"/>
    </row>
    <row r="66" spans="1:225" s="203" customFormat="1" ht="15" x14ac:dyDescent="0.25">
      <c r="A66" s="406">
        <v>104</v>
      </c>
      <c r="B66" s="388" t="s">
        <v>218</v>
      </c>
      <c r="C66" s="386" t="s">
        <v>368</v>
      </c>
      <c r="D66" s="386" t="s">
        <v>216</v>
      </c>
      <c r="E66" s="386" t="s">
        <v>262</v>
      </c>
      <c r="F66" s="386">
        <v>270000030</v>
      </c>
      <c r="G66" s="386" t="s">
        <v>258</v>
      </c>
      <c r="H66" s="386" t="s">
        <v>263</v>
      </c>
      <c r="I66" s="386" t="s">
        <v>340</v>
      </c>
      <c r="J66" s="386" t="s">
        <v>246</v>
      </c>
      <c r="K66" s="386">
        <v>45</v>
      </c>
      <c r="L66" s="386" t="s">
        <v>247</v>
      </c>
      <c r="M66" s="386" t="s">
        <v>220</v>
      </c>
      <c r="N66" s="386" t="s">
        <v>221</v>
      </c>
      <c r="O66" s="386" t="s">
        <v>222</v>
      </c>
      <c r="P66" s="386" t="s">
        <v>241</v>
      </c>
      <c r="Q66" s="388"/>
      <c r="R66" s="388"/>
      <c r="S66" s="388"/>
      <c r="T66" s="388">
        <v>2304</v>
      </c>
      <c r="U66" s="388">
        <v>2304</v>
      </c>
      <c r="V66" s="388">
        <v>864</v>
      </c>
      <c r="W66" s="388">
        <v>0</v>
      </c>
      <c r="X66" s="388">
        <v>0</v>
      </c>
      <c r="Y66" s="388"/>
      <c r="Z66" s="388"/>
      <c r="AA66" s="381"/>
      <c r="AB66" s="382"/>
      <c r="AC66" s="386"/>
      <c r="AD66" s="386"/>
      <c r="AE66" s="386"/>
      <c r="AF66" s="383"/>
      <c r="AG66" s="383"/>
      <c r="AH66" s="383"/>
      <c r="AI66" s="383"/>
      <c r="AJ66" s="383"/>
      <c r="AK66" s="383"/>
      <c r="AL66" s="383"/>
      <c r="AM66" s="383"/>
      <c r="AN66" s="383"/>
      <c r="AO66" s="383"/>
      <c r="AP66" s="383"/>
      <c r="AQ66" s="383"/>
      <c r="AR66" s="388">
        <v>429.46</v>
      </c>
      <c r="AS66" s="384">
        <f t="shared" si="1"/>
        <v>2350005.12</v>
      </c>
      <c r="AT66" s="382">
        <f t="shared" si="2"/>
        <v>2632005.7344000004</v>
      </c>
      <c r="AU66" s="386" t="s">
        <v>223</v>
      </c>
      <c r="AV66" s="386" t="s">
        <v>244</v>
      </c>
      <c r="AW66" s="386"/>
      <c r="AX66" s="385"/>
    </row>
    <row r="67" spans="1:225" s="203" customFormat="1" ht="15" x14ac:dyDescent="0.25">
      <c r="A67" s="406">
        <v>104</v>
      </c>
      <c r="B67" s="406" t="s">
        <v>218</v>
      </c>
      <c r="C67" s="386" t="s">
        <v>281</v>
      </c>
      <c r="D67" s="386" t="s">
        <v>216</v>
      </c>
      <c r="E67" s="386" t="s">
        <v>257</v>
      </c>
      <c r="F67" s="387">
        <v>270006612</v>
      </c>
      <c r="G67" s="386" t="s">
        <v>258</v>
      </c>
      <c r="H67" s="386" t="s">
        <v>259</v>
      </c>
      <c r="I67" s="386" t="s">
        <v>260</v>
      </c>
      <c r="J67" s="386" t="s">
        <v>246</v>
      </c>
      <c r="K67" s="386">
        <v>45</v>
      </c>
      <c r="L67" s="386" t="s">
        <v>247</v>
      </c>
      <c r="M67" s="386" t="s">
        <v>220</v>
      </c>
      <c r="N67" s="386" t="s">
        <v>221</v>
      </c>
      <c r="O67" s="386" t="s">
        <v>222</v>
      </c>
      <c r="P67" s="386" t="s">
        <v>241</v>
      </c>
      <c r="Q67" s="388"/>
      <c r="R67" s="388"/>
      <c r="S67" s="388"/>
      <c r="T67" s="388">
        <v>13840</v>
      </c>
      <c r="U67" s="388">
        <v>0</v>
      </c>
      <c r="V67" s="388">
        <v>5190</v>
      </c>
      <c r="W67" s="388">
        <v>17252</v>
      </c>
      <c r="X67" s="388">
        <v>30567</v>
      </c>
      <c r="Y67" s="388"/>
      <c r="Z67" s="388"/>
      <c r="AA67" s="381"/>
      <c r="AB67" s="382"/>
      <c r="AC67" s="388"/>
      <c r="AD67" s="386"/>
      <c r="AE67" s="396"/>
      <c r="AF67" s="383"/>
      <c r="AG67" s="383"/>
      <c r="AH67" s="383"/>
      <c r="AI67" s="383"/>
      <c r="AJ67" s="383"/>
      <c r="AK67" s="383"/>
      <c r="AL67" s="383"/>
      <c r="AM67" s="383"/>
      <c r="AN67" s="383"/>
      <c r="AO67" s="383"/>
      <c r="AP67" s="383"/>
      <c r="AQ67" s="383"/>
      <c r="AR67" s="388">
        <v>322.51</v>
      </c>
      <c r="AS67" s="384">
        <f t="shared" si="1"/>
        <v>21559470.989999998</v>
      </c>
      <c r="AT67" s="382">
        <f t="shared" si="2"/>
        <v>24146607.5088</v>
      </c>
      <c r="AU67" s="388" t="s">
        <v>223</v>
      </c>
      <c r="AV67" s="386" t="s">
        <v>244</v>
      </c>
      <c r="AW67" s="396"/>
      <c r="AX67" s="385"/>
    </row>
    <row r="68" spans="1:225" s="203" customFormat="1" ht="15" x14ac:dyDescent="0.25">
      <c r="A68" s="406">
        <v>104</v>
      </c>
      <c r="B68" s="388" t="s">
        <v>218</v>
      </c>
      <c r="C68" s="386" t="s">
        <v>282</v>
      </c>
      <c r="D68" s="386" t="s">
        <v>216</v>
      </c>
      <c r="E68" s="386" t="s">
        <v>262</v>
      </c>
      <c r="F68" s="387">
        <v>270006772</v>
      </c>
      <c r="G68" s="386" t="s">
        <v>258</v>
      </c>
      <c r="H68" s="386" t="s">
        <v>263</v>
      </c>
      <c r="I68" s="386" t="s">
        <v>264</v>
      </c>
      <c r="J68" s="386" t="s">
        <v>246</v>
      </c>
      <c r="K68" s="386">
        <v>45</v>
      </c>
      <c r="L68" s="386" t="s">
        <v>247</v>
      </c>
      <c r="M68" s="386" t="s">
        <v>220</v>
      </c>
      <c r="N68" s="386" t="s">
        <v>221</v>
      </c>
      <c r="O68" s="386" t="s">
        <v>222</v>
      </c>
      <c r="P68" s="386" t="s">
        <v>241</v>
      </c>
      <c r="Q68" s="388"/>
      <c r="R68" s="388"/>
      <c r="S68" s="388"/>
      <c r="T68" s="388">
        <v>23678</v>
      </c>
      <c r="U68" s="388">
        <v>4430</v>
      </c>
      <c r="V68" s="388">
        <v>8838</v>
      </c>
      <c r="W68" s="388">
        <v>23206</v>
      </c>
      <c r="X68" s="388">
        <v>15096</v>
      </c>
      <c r="Y68" s="388"/>
      <c r="Z68" s="388"/>
      <c r="AA68" s="381"/>
      <c r="AB68" s="382"/>
      <c r="AC68" s="388"/>
      <c r="AD68" s="386"/>
      <c r="AE68" s="389"/>
      <c r="AF68" s="383"/>
      <c r="AG68" s="383"/>
      <c r="AH68" s="383"/>
      <c r="AI68" s="383"/>
      <c r="AJ68" s="383"/>
      <c r="AK68" s="383"/>
      <c r="AL68" s="383"/>
      <c r="AM68" s="383"/>
      <c r="AN68" s="383"/>
      <c r="AO68" s="383"/>
      <c r="AP68" s="383"/>
      <c r="AQ68" s="383"/>
      <c r="AR68" s="388">
        <v>1305.99</v>
      </c>
      <c r="AS68" s="384">
        <f t="shared" si="1"/>
        <v>98273135.519999996</v>
      </c>
      <c r="AT68" s="382">
        <f t="shared" si="2"/>
        <v>110065911.78240001</v>
      </c>
      <c r="AU68" s="388" t="s">
        <v>223</v>
      </c>
      <c r="AV68" s="386" t="s">
        <v>244</v>
      </c>
      <c r="AW68" s="389"/>
      <c r="AX68" s="385"/>
    </row>
    <row r="69" spans="1:225" s="203" customFormat="1" ht="15" x14ac:dyDescent="0.25">
      <c r="A69" s="406">
        <v>104</v>
      </c>
      <c r="B69" s="388" t="s">
        <v>218</v>
      </c>
      <c r="C69" s="386" t="s">
        <v>283</v>
      </c>
      <c r="D69" s="386" t="s">
        <v>216</v>
      </c>
      <c r="E69" s="386" t="s">
        <v>266</v>
      </c>
      <c r="F69" s="387">
        <v>270006774</v>
      </c>
      <c r="G69" s="386" t="s">
        <v>258</v>
      </c>
      <c r="H69" s="386" t="s">
        <v>267</v>
      </c>
      <c r="I69" s="386" t="s">
        <v>268</v>
      </c>
      <c r="J69" s="386" t="s">
        <v>246</v>
      </c>
      <c r="K69" s="386">
        <v>45</v>
      </c>
      <c r="L69" s="386" t="s">
        <v>247</v>
      </c>
      <c r="M69" s="386" t="s">
        <v>220</v>
      </c>
      <c r="N69" s="386" t="s">
        <v>221</v>
      </c>
      <c r="O69" s="386" t="s">
        <v>222</v>
      </c>
      <c r="P69" s="386" t="s">
        <v>241</v>
      </c>
      <c r="Q69" s="388"/>
      <c r="R69" s="388"/>
      <c r="S69" s="388"/>
      <c r="T69" s="388">
        <v>27744</v>
      </c>
      <c r="U69" s="388">
        <v>5286</v>
      </c>
      <c r="V69" s="388">
        <v>10404</v>
      </c>
      <c r="W69" s="388">
        <v>35109</v>
      </c>
      <c r="X69" s="388">
        <v>46677</v>
      </c>
      <c r="Y69" s="388"/>
      <c r="Z69" s="388"/>
      <c r="AA69" s="381"/>
      <c r="AB69" s="382"/>
      <c r="AC69" s="388"/>
      <c r="AD69" s="386"/>
      <c r="AE69" s="396"/>
      <c r="AF69" s="383"/>
      <c r="AG69" s="383"/>
      <c r="AH69" s="383"/>
      <c r="AI69" s="383"/>
      <c r="AJ69" s="383"/>
      <c r="AK69" s="383"/>
      <c r="AL69" s="383"/>
      <c r="AM69" s="383"/>
      <c r="AN69" s="383"/>
      <c r="AO69" s="383"/>
      <c r="AP69" s="383"/>
      <c r="AQ69" s="383"/>
      <c r="AR69" s="388">
        <v>109</v>
      </c>
      <c r="AS69" s="384">
        <f t="shared" si="1"/>
        <v>13648980</v>
      </c>
      <c r="AT69" s="382">
        <f t="shared" si="2"/>
        <v>15286857.600000001</v>
      </c>
      <c r="AU69" s="388" t="s">
        <v>223</v>
      </c>
      <c r="AV69" s="386" t="s">
        <v>244</v>
      </c>
      <c r="AW69" s="396"/>
      <c r="AX69" s="385"/>
    </row>
    <row r="70" spans="1:225" s="203" customFormat="1" ht="15" x14ac:dyDescent="0.25">
      <c r="A70" s="406">
        <v>104</v>
      </c>
      <c r="B70" s="388" t="s">
        <v>218</v>
      </c>
      <c r="C70" s="386" t="s">
        <v>284</v>
      </c>
      <c r="D70" s="386" t="s">
        <v>216</v>
      </c>
      <c r="E70" s="386" t="s">
        <v>266</v>
      </c>
      <c r="F70" s="387">
        <v>270008131</v>
      </c>
      <c r="G70" s="386" t="s">
        <v>258</v>
      </c>
      <c r="H70" s="386" t="s">
        <v>267</v>
      </c>
      <c r="I70" s="386" t="s">
        <v>270</v>
      </c>
      <c r="J70" s="386" t="s">
        <v>246</v>
      </c>
      <c r="K70" s="386">
        <v>45</v>
      </c>
      <c r="L70" s="386" t="s">
        <v>247</v>
      </c>
      <c r="M70" s="386" t="s">
        <v>220</v>
      </c>
      <c r="N70" s="386" t="s">
        <v>221</v>
      </c>
      <c r="O70" s="386" t="s">
        <v>222</v>
      </c>
      <c r="P70" s="386" t="s">
        <v>241</v>
      </c>
      <c r="Q70" s="388"/>
      <c r="R70" s="388"/>
      <c r="S70" s="388"/>
      <c r="T70" s="388">
        <v>1632</v>
      </c>
      <c r="U70" s="388">
        <v>1632</v>
      </c>
      <c r="V70" s="388">
        <v>0</v>
      </c>
      <c r="W70" s="388">
        <v>2332</v>
      </c>
      <c r="X70" s="388">
        <v>15720</v>
      </c>
      <c r="Y70" s="388"/>
      <c r="Z70" s="388"/>
      <c r="AA70" s="381"/>
      <c r="AB70" s="382"/>
      <c r="AC70" s="388"/>
      <c r="AD70" s="386"/>
      <c r="AE70" s="396"/>
      <c r="AF70" s="383"/>
      <c r="AG70" s="383"/>
      <c r="AH70" s="383"/>
      <c r="AI70" s="383"/>
      <c r="AJ70" s="383"/>
      <c r="AK70" s="383"/>
      <c r="AL70" s="383"/>
      <c r="AM70" s="383"/>
      <c r="AN70" s="383"/>
      <c r="AO70" s="383"/>
      <c r="AP70" s="383"/>
      <c r="AQ70" s="383"/>
      <c r="AR70" s="388">
        <v>152.5</v>
      </c>
      <c r="AS70" s="384">
        <f t="shared" si="1"/>
        <v>3250690</v>
      </c>
      <c r="AT70" s="382">
        <f t="shared" si="2"/>
        <v>3640772.8000000003</v>
      </c>
      <c r="AU70" s="388" t="s">
        <v>223</v>
      </c>
      <c r="AV70" s="386" t="s">
        <v>244</v>
      </c>
      <c r="AW70" s="396"/>
      <c r="AX70" s="385"/>
    </row>
    <row r="71" spans="1:225" s="203" customFormat="1" ht="15" x14ac:dyDescent="0.25">
      <c r="A71" s="406">
        <v>104</v>
      </c>
      <c r="B71" s="388" t="s">
        <v>218</v>
      </c>
      <c r="C71" s="386" t="s">
        <v>285</v>
      </c>
      <c r="D71" s="386" t="s">
        <v>216</v>
      </c>
      <c r="E71" s="386" t="s">
        <v>272</v>
      </c>
      <c r="F71" s="387">
        <v>270009107</v>
      </c>
      <c r="G71" s="386" t="s">
        <v>258</v>
      </c>
      <c r="H71" s="386" t="s">
        <v>273</v>
      </c>
      <c r="I71" s="386" t="s">
        <v>274</v>
      </c>
      <c r="J71" s="386" t="s">
        <v>246</v>
      </c>
      <c r="K71" s="386">
        <v>45</v>
      </c>
      <c r="L71" s="386" t="s">
        <v>247</v>
      </c>
      <c r="M71" s="386" t="s">
        <v>220</v>
      </c>
      <c r="N71" s="386" t="s">
        <v>221</v>
      </c>
      <c r="O71" s="386" t="s">
        <v>222</v>
      </c>
      <c r="P71" s="386" t="s">
        <v>241</v>
      </c>
      <c r="Q71" s="388"/>
      <c r="R71" s="388"/>
      <c r="S71" s="388"/>
      <c r="T71" s="388">
        <v>21762</v>
      </c>
      <c r="U71" s="388">
        <v>4280</v>
      </c>
      <c r="V71" s="388">
        <v>15544</v>
      </c>
      <c r="W71" s="388">
        <v>41858</v>
      </c>
      <c r="X71" s="388">
        <v>40167</v>
      </c>
      <c r="Y71" s="388"/>
      <c r="Z71" s="388"/>
      <c r="AA71" s="381"/>
      <c r="AB71" s="382"/>
      <c r="AC71" s="388"/>
      <c r="AD71" s="386"/>
      <c r="AE71" s="396"/>
      <c r="AF71" s="383"/>
      <c r="AG71" s="383"/>
      <c r="AH71" s="383"/>
      <c r="AI71" s="383"/>
      <c r="AJ71" s="383"/>
      <c r="AK71" s="383"/>
      <c r="AL71" s="383"/>
      <c r="AM71" s="383"/>
      <c r="AN71" s="383"/>
      <c r="AO71" s="383"/>
      <c r="AP71" s="383"/>
      <c r="AQ71" s="383"/>
      <c r="AR71" s="388">
        <v>372.52</v>
      </c>
      <c r="AS71" s="384">
        <f t="shared" si="1"/>
        <v>46047569.719999999</v>
      </c>
      <c r="AT71" s="382">
        <f t="shared" si="2"/>
        <v>51573278.086400002</v>
      </c>
      <c r="AU71" s="388" t="s">
        <v>223</v>
      </c>
      <c r="AV71" s="386" t="s">
        <v>244</v>
      </c>
      <c r="AW71" s="396"/>
      <c r="AX71" s="385"/>
    </row>
    <row r="72" spans="1:225" s="203" customFormat="1" ht="15" x14ac:dyDescent="0.25">
      <c r="A72" s="406">
        <v>104</v>
      </c>
      <c r="B72" s="406" t="s">
        <v>218</v>
      </c>
      <c r="C72" s="386" t="s">
        <v>369</v>
      </c>
      <c r="D72" s="386" t="s">
        <v>216</v>
      </c>
      <c r="E72" s="386" t="s">
        <v>343</v>
      </c>
      <c r="F72" s="387">
        <v>270009108</v>
      </c>
      <c r="G72" s="386" t="s">
        <v>344</v>
      </c>
      <c r="H72" s="386" t="s">
        <v>345</v>
      </c>
      <c r="I72" s="386" t="s">
        <v>346</v>
      </c>
      <c r="J72" s="386" t="s">
        <v>246</v>
      </c>
      <c r="K72" s="386">
        <v>45</v>
      </c>
      <c r="L72" s="386" t="s">
        <v>247</v>
      </c>
      <c r="M72" s="386" t="s">
        <v>220</v>
      </c>
      <c r="N72" s="386" t="s">
        <v>221</v>
      </c>
      <c r="O72" s="386" t="s">
        <v>222</v>
      </c>
      <c r="P72" s="386" t="s">
        <v>241</v>
      </c>
      <c r="Q72" s="388"/>
      <c r="R72" s="388"/>
      <c r="S72" s="388"/>
      <c r="T72" s="388">
        <v>2936</v>
      </c>
      <c r="U72" s="388">
        <v>0</v>
      </c>
      <c r="V72" s="388">
        <v>356</v>
      </c>
      <c r="W72" s="388">
        <v>2653</v>
      </c>
      <c r="X72" s="388">
        <v>2699</v>
      </c>
      <c r="Y72" s="388"/>
      <c r="Z72" s="388"/>
      <c r="AA72" s="381"/>
      <c r="AB72" s="382"/>
      <c r="AC72" s="388"/>
      <c r="AD72" s="386"/>
      <c r="AE72" s="389"/>
      <c r="AF72" s="383"/>
      <c r="AG72" s="383"/>
      <c r="AH72" s="383"/>
      <c r="AI72" s="383"/>
      <c r="AJ72" s="383"/>
      <c r="AK72" s="383"/>
      <c r="AL72" s="383"/>
      <c r="AM72" s="383"/>
      <c r="AN72" s="383"/>
      <c r="AO72" s="383"/>
      <c r="AP72" s="383"/>
      <c r="AQ72" s="383"/>
      <c r="AR72" s="388">
        <v>2300</v>
      </c>
      <c r="AS72" s="384">
        <f t="shared" si="1"/>
        <v>19881200</v>
      </c>
      <c r="AT72" s="382">
        <f t="shared" si="2"/>
        <v>22266944.000000004</v>
      </c>
      <c r="AU72" s="388" t="s">
        <v>223</v>
      </c>
      <c r="AV72" s="386" t="s">
        <v>244</v>
      </c>
      <c r="AW72" s="389"/>
      <c r="AX72" s="385"/>
    </row>
    <row r="73" spans="1:225" s="203" customFormat="1" ht="15" x14ac:dyDescent="0.25">
      <c r="A73" s="406">
        <v>104</v>
      </c>
      <c r="B73" s="406" t="s">
        <v>218</v>
      </c>
      <c r="C73" s="386" t="s">
        <v>286</v>
      </c>
      <c r="D73" s="386" t="s">
        <v>216</v>
      </c>
      <c r="E73" s="386" t="s">
        <v>276</v>
      </c>
      <c r="F73" s="387">
        <v>270009109</v>
      </c>
      <c r="G73" s="386" t="s">
        <v>258</v>
      </c>
      <c r="H73" s="386" t="s">
        <v>277</v>
      </c>
      <c r="I73" s="386" t="s">
        <v>278</v>
      </c>
      <c r="J73" s="386" t="s">
        <v>246</v>
      </c>
      <c r="K73" s="386">
        <v>45</v>
      </c>
      <c r="L73" s="386" t="s">
        <v>247</v>
      </c>
      <c r="M73" s="386" t="s">
        <v>220</v>
      </c>
      <c r="N73" s="386" t="s">
        <v>221</v>
      </c>
      <c r="O73" s="386" t="s">
        <v>222</v>
      </c>
      <c r="P73" s="386" t="s">
        <v>241</v>
      </c>
      <c r="Q73" s="388"/>
      <c r="R73" s="388"/>
      <c r="S73" s="388"/>
      <c r="T73" s="388">
        <v>7567</v>
      </c>
      <c r="U73" s="388">
        <v>0</v>
      </c>
      <c r="V73" s="388">
        <v>4550</v>
      </c>
      <c r="W73" s="388">
        <v>8470</v>
      </c>
      <c r="X73" s="388">
        <v>8414</v>
      </c>
      <c r="Y73" s="388"/>
      <c r="Z73" s="388"/>
      <c r="AA73" s="381"/>
      <c r="AB73" s="382"/>
      <c r="AC73" s="388"/>
      <c r="AD73" s="386"/>
      <c r="AE73" s="389"/>
      <c r="AF73" s="383"/>
      <c r="AG73" s="383"/>
      <c r="AH73" s="383"/>
      <c r="AI73" s="383"/>
      <c r="AJ73" s="383"/>
      <c r="AK73" s="383"/>
      <c r="AL73" s="383"/>
      <c r="AM73" s="383"/>
      <c r="AN73" s="383"/>
      <c r="AO73" s="383"/>
      <c r="AP73" s="383"/>
      <c r="AQ73" s="383"/>
      <c r="AR73" s="388">
        <v>1350</v>
      </c>
      <c r="AS73" s="384">
        <f t="shared" si="1"/>
        <v>39151350</v>
      </c>
      <c r="AT73" s="382">
        <f t="shared" si="2"/>
        <v>43849512.000000007</v>
      </c>
      <c r="AU73" s="388" t="s">
        <v>223</v>
      </c>
      <c r="AV73" s="386" t="s">
        <v>244</v>
      </c>
      <c r="AW73" s="389"/>
      <c r="AX73" s="385"/>
    </row>
    <row r="74" spans="1:225" s="378" customFormat="1" ht="15" x14ac:dyDescent="0.25">
      <c r="A74" s="406">
        <v>104</v>
      </c>
      <c r="B74" s="388" t="s">
        <v>218</v>
      </c>
      <c r="C74" s="386" t="s">
        <v>500</v>
      </c>
      <c r="D74" s="386" t="s">
        <v>216</v>
      </c>
      <c r="E74" s="386" t="s">
        <v>225</v>
      </c>
      <c r="F74" s="387">
        <v>270003456</v>
      </c>
      <c r="G74" s="386" t="s">
        <v>226</v>
      </c>
      <c r="H74" s="386" t="s">
        <v>227</v>
      </c>
      <c r="I74" s="386" t="s">
        <v>228</v>
      </c>
      <c r="J74" s="386" t="s">
        <v>229</v>
      </c>
      <c r="K74" s="386">
        <v>57</v>
      </c>
      <c r="L74" s="386" t="s">
        <v>219</v>
      </c>
      <c r="M74" s="386" t="s">
        <v>220</v>
      </c>
      <c r="N74" s="386" t="s">
        <v>221</v>
      </c>
      <c r="O74" s="386" t="s">
        <v>222</v>
      </c>
      <c r="P74" s="386" t="s">
        <v>230</v>
      </c>
      <c r="Q74" s="388"/>
      <c r="R74" s="388"/>
      <c r="S74" s="388"/>
      <c r="T74" s="388"/>
      <c r="U74" s="388">
        <v>1233</v>
      </c>
      <c r="V74" s="388">
        <v>1650</v>
      </c>
      <c r="W74" s="388">
        <v>3095</v>
      </c>
      <c r="X74" s="388">
        <v>2441</v>
      </c>
      <c r="Y74" s="388"/>
      <c r="Z74" s="388"/>
      <c r="AA74" s="381"/>
      <c r="AB74" s="382"/>
      <c r="AC74" s="388"/>
      <c r="AD74" s="386"/>
      <c r="AE74" s="396"/>
      <c r="AF74" s="383"/>
      <c r="AG74" s="383"/>
      <c r="AH74" s="383"/>
      <c r="AI74" s="383"/>
      <c r="AJ74" s="383"/>
      <c r="AK74" s="383"/>
      <c r="AL74" s="383"/>
      <c r="AM74" s="383"/>
      <c r="AN74" s="383"/>
      <c r="AO74" s="383"/>
      <c r="AP74" s="383"/>
      <c r="AQ74" s="383"/>
      <c r="AR74" s="388">
        <v>1582</v>
      </c>
      <c r="AS74" s="384">
        <f t="shared" si="1"/>
        <v>13318858</v>
      </c>
      <c r="AT74" s="382">
        <f t="shared" si="2"/>
        <v>14917120.960000001</v>
      </c>
      <c r="AU74" s="388" t="s">
        <v>223</v>
      </c>
      <c r="AV74" s="386" t="s">
        <v>224</v>
      </c>
      <c r="AW74" s="396"/>
      <c r="AX74" s="385"/>
    </row>
    <row r="75" spans="1:225" s="378" customFormat="1" ht="15" x14ac:dyDescent="0.25">
      <c r="A75" s="406">
        <v>104</v>
      </c>
      <c r="B75" s="388" t="s">
        <v>218</v>
      </c>
      <c r="C75" s="386" t="s">
        <v>502</v>
      </c>
      <c r="D75" s="386" t="s">
        <v>216</v>
      </c>
      <c r="E75" s="386" t="s">
        <v>231</v>
      </c>
      <c r="F75" s="387">
        <v>270007330</v>
      </c>
      <c r="G75" s="386" t="s">
        <v>232</v>
      </c>
      <c r="H75" s="386" t="s">
        <v>233</v>
      </c>
      <c r="I75" s="386" t="s">
        <v>234</v>
      </c>
      <c r="J75" s="386" t="s">
        <v>229</v>
      </c>
      <c r="K75" s="386">
        <v>45</v>
      </c>
      <c r="L75" s="386" t="s">
        <v>219</v>
      </c>
      <c r="M75" s="386" t="s">
        <v>220</v>
      </c>
      <c r="N75" s="386" t="s">
        <v>221</v>
      </c>
      <c r="O75" s="386" t="s">
        <v>222</v>
      </c>
      <c r="P75" s="386" t="s">
        <v>235</v>
      </c>
      <c r="Q75" s="388"/>
      <c r="R75" s="388"/>
      <c r="S75" s="388"/>
      <c r="T75" s="388"/>
      <c r="U75" s="388">
        <v>1350</v>
      </c>
      <c r="V75" s="388">
        <v>1850</v>
      </c>
      <c r="W75" s="388">
        <v>3002</v>
      </c>
      <c r="X75" s="388">
        <v>2437</v>
      </c>
      <c r="Y75" s="388"/>
      <c r="Z75" s="388"/>
      <c r="AA75" s="381"/>
      <c r="AB75" s="382"/>
      <c r="AC75" s="388"/>
      <c r="AD75" s="386"/>
      <c r="AE75" s="396"/>
      <c r="AF75" s="383"/>
      <c r="AG75" s="383"/>
      <c r="AH75" s="383"/>
      <c r="AI75" s="383"/>
      <c r="AJ75" s="383"/>
      <c r="AK75" s="383"/>
      <c r="AL75" s="383"/>
      <c r="AM75" s="383"/>
      <c r="AN75" s="383"/>
      <c r="AO75" s="383"/>
      <c r="AP75" s="383"/>
      <c r="AQ75" s="383"/>
      <c r="AR75" s="388">
        <v>397</v>
      </c>
      <c r="AS75" s="384">
        <f t="shared" si="1"/>
        <v>3429683</v>
      </c>
      <c r="AT75" s="382">
        <f t="shared" si="2"/>
        <v>3841244.9600000004</v>
      </c>
      <c r="AU75" s="388" t="s">
        <v>223</v>
      </c>
      <c r="AV75" s="386" t="s">
        <v>224</v>
      </c>
      <c r="AW75" s="396"/>
      <c r="AX75" s="385"/>
    </row>
    <row r="76" spans="1:225" s="203" customFormat="1" ht="15" x14ac:dyDescent="0.25">
      <c r="A76" s="406">
        <v>104</v>
      </c>
      <c r="B76" s="406" t="s">
        <v>218</v>
      </c>
      <c r="C76" s="386" t="s">
        <v>496</v>
      </c>
      <c r="D76" s="386" t="s">
        <v>216</v>
      </c>
      <c r="E76" s="386" t="s">
        <v>231</v>
      </c>
      <c r="F76" s="387">
        <v>270006465</v>
      </c>
      <c r="G76" s="386" t="s">
        <v>232</v>
      </c>
      <c r="H76" s="386" t="s">
        <v>233</v>
      </c>
      <c r="I76" s="386" t="s">
        <v>237</v>
      </c>
      <c r="J76" s="386" t="s">
        <v>229</v>
      </c>
      <c r="K76" s="386">
        <v>45</v>
      </c>
      <c r="L76" s="386" t="s">
        <v>219</v>
      </c>
      <c r="M76" s="386" t="s">
        <v>220</v>
      </c>
      <c r="N76" s="386" t="s">
        <v>221</v>
      </c>
      <c r="O76" s="386" t="s">
        <v>222</v>
      </c>
      <c r="P76" s="386" t="s">
        <v>235</v>
      </c>
      <c r="Q76" s="388"/>
      <c r="R76" s="388"/>
      <c r="S76" s="388"/>
      <c r="T76" s="388"/>
      <c r="U76" s="388">
        <v>0</v>
      </c>
      <c r="V76" s="388">
        <v>0</v>
      </c>
      <c r="W76" s="388">
        <v>1144</v>
      </c>
      <c r="X76" s="388">
        <v>243</v>
      </c>
      <c r="Y76" s="388"/>
      <c r="Z76" s="388"/>
      <c r="AA76" s="381"/>
      <c r="AB76" s="382"/>
      <c r="AC76" s="388"/>
      <c r="AD76" s="386"/>
      <c r="AE76" s="396"/>
      <c r="AF76" s="383"/>
      <c r="AG76" s="383"/>
      <c r="AH76" s="383"/>
      <c r="AI76" s="383"/>
      <c r="AJ76" s="383"/>
      <c r="AK76" s="383"/>
      <c r="AL76" s="383"/>
      <c r="AM76" s="383"/>
      <c r="AN76" s="383"/>
      <c r="AO76" s="383"/>
      <c r="AP76" s="383"/>
      <c r="AQ76" s="383"/>
      <c r="AR76" s="388">
        <v>945</v>
      </c>
      <c r="AS76" s="384">
        <f t="shared" si="1"/>
        <v>1310715</v>
      </c>
      <c r="AT76" s="382">
        <f t="shared" si="2"/>
        <v>1468000.8</v>
      </c>
      <c r="AU76" s="388" t="s">
        <v>223</v>
      </c>
      <c r="AV76" s="386" t="s">
        <v>224</v>
      </c>
      <c r="AW76" s="396"/>
      <c r="AX76" s="385"/>
    </row>
    <row r="77" spans="1:225" s="378" customFormat="1" ht="15" x14ac:dyDescent="0.25">
      <c r="A77" s="406">
        <v>104</v>
      </c>
      <c r="B77" s="388" t="s">
        <v>218</v>
      </c>
      <c r="C77" s="386" t="s">
        <v>495</v>
      </c>
      <c r="D77" s="386" t="s">
        <v>216</v>
      </c>
      <c r="E77" s="386" t="s">
        <v>348</v>
      </c>
      <c r="F77" s="387">
        <v>270006161</v>
      </c>
      <c r="G77" s="386" t="s">
        <v>349</v>
      </c>
      <c r="H77" s="386" t="s">
        <v>350</v>
      </c>
      <c r="I77" s="386" t="s">
        <v>351</v>
      </c>
      <c r="J77" s="386" t="s">
        <v>229</v>
      </c>
      <c r="K77" s="386">
        <v>45</v>
      </c>
      <c r="L77" s="386" t="s">
        <v>219</v>
      </c>
      <c r="M77" s="386" t="s">
        <v>220</v>
      </c>
      <c r="N77" s="386" t="s">
        <v>221</v>
      </c>
      <c r="O77" s="386" t="s">
        <v>222</v>
      </c>
      <c r="P77" s="386" t="s">
        <v>235</v>
      </c>
      <c r="Q77" s="388"/>
      <c r="R77" s="388"/>
      <c r="S77" s="388"/>
      <c r="T77" s="388"/>
      <c r="U77" s="397">
        <v>128</v>
      </c>
      <c r="V77" s="397">
        <v>82</v>
      </c>
      <c r="W77" s="397">
        <v>128</v>
      </c>
      <c r="X77" s="397">
        <v>128</v>
      </c>
      <c r="Y77" s="397"/>
      <c r="Z77" s="397"/>
      <c r="AA77" s="381"/>
      <c r="AB77" s="382"/>
      <c r="AC77" s="386"/>
      <c r="AD77" s="407"/>
      <c r="AE77" s="432"/>
      <c r="AF77" s="413"/>
      <c r="AG77" s="413"/>
      <c r="AH77" s="413"/>
      <c r="AI77" s="413"/>
      <c r="AJ77" s="413"/>
      <c r="AK77" s="413"/>
      <c r="AL77" s="413"/>
      <c r="AM77" s="413"/>
      <c r="AN77" s="413"/>
      <c r="AO77" s="413"/>
      <c r="AP77" s="413"/>
      <c r="AQ77" s="413"/>
      <c r="AR77" s="433">
        <v>1470</v>
      </c>
      <c r="AS77" s="384">
        <f t="shared" si="1"/>
        <v>685020</v>
      </c>
      <c r="AT77" s="382">
        <f t="shared" si="2"/>
        <v>767222.4</v>
      </c>
      <c r="AU77" s="386" t="s">
        <v>223</v>
      </c>
      <c r="AV77" s="386" t="s">
        <v>224</v>
      </c>
      <c r="AW77" s="396"/>
      <c r="AX77" s="385"/>
    </row>
    <row r="78" spans="1:225" s="114" customFormat="1" ht="15" customHeight="1" x14ac:dyDescent="0.2">
      <c r="A78" s="394">
        <v>131</v>
      </c>
      <c r="B78" s="399" t="s">
        <v>370</v>
      </c>
      <c r="C78" s="398" t="s">
        <v>382</v>
      </c>
      <c r="D78" s="380" t="s">
        <v>216</v>
      </c>
      <c r="E78" s="399" t="s">
        <v>372</v>
      </c>
      <c r="F78" s="380">
        <v>210028034</v>
      </c>
      <c r="G78" s="399" t="s">
        <v>373</v>
      </c>
      <c r="H78" s="400" t="s">
        <v>374</v>
      </c>
      <c r="I78" s="401" t="s">
        <v>375</v>
      </c>
      <c r="J78" s="380" t="s">
        <v>243</v>
      </c>
      <c r="K78" s="401">
        <v>0</v>
      </c>
      <c r="L78" s="401" t="s">
        <v>376</v>
      </c>
      <c r="M78" s="380" t="s">
        <v>377</v>
      </c>
      <c r="N78" s="401" t="s">
        <v>221</v>
      </c>
      <c r="O78" s="380" t="s">
        <v>378</v>
      </c>
      <c r="P78" s="380" t="s">
        <v>379</v>
      </c>
      <c r="Q78" s="402"/>
      <c r="R78" s="381"/>
      <c r="S78" s="381"/>
      <c r="T78" s="381"/>
      <c r="U78" s="381"/>
      <c r="V78" s="402">
        <v>252920</v>
      </c>
      <c r="W78" s="402">
        <v>275007</v>
      </c>
      <c r="X78" s="402">
        <f>78243.9+5152.04</f>
        <v>83395.939999999988</v>
      </c>
      <c r="Y78" s="381"/>
      <c r="Z78" s="403"/>
      <c r="AA78" s="381"/>
      <c r="AB78" s="382"/>
      <c r="AC78" s="401"/>
      <c r="AD78" s="430"/>
      <c r="AE78" s="430"/>
      <c r="AF78" s="434"/>
      <c r="AG78" s="435"/>
      <c r="AH78" s="435"/>
      <c r="AI78" s="435"/>
      <c r="AJ78" s="435"/>
      <c r="AK78" s="435"/>
      <c r="AL78" s="435"/>
      <c r="AM78" s="435"/>
      <c r="AN78" s="435"/>
      <c r="AO78" s="435"/>
      <c r="AP78" s="435"/>
      <c r="AQ78" s="435"/>
      <c r="AR78" s="436">
        <v>240</v>
      </c>
      <c r="AS78" s="384">
        <f t="shared" si="1"/>
        <v>146717505.59999999</v>
      </c>
      <c r="AT78" s="382">
        <f t="shared" si="2"/>
        <v>164323606.27200001</v>
      </c>
      <c r="AU78" s="401"/>
      <c r="AV78" s="380">
        <v>2017</v>
      </c>
      <c r="AW78" s="404"/>
      <c r="AX78" s="394" t="s">
        <v>50</v>
      </c>
      <c r="AY78" s="123"/>
      <c r="AZ78" s="123"/>
    </row>
    <row r="79" spans="1:225" s="114" customFormat="1" ht="15" customHeight="1" x14ac:dyDescent="0.2">
      <c r="A79" s="394">
        <v>131</v>
      </c>
      <c r="B79" s="399" t="s">
        <v>370</v>
      </c>
      <c r="C79" s="398" t="s">
        <v>398</v>
      </c>
      <c r="D79" s="380" t="s">
        <v>216</v>
      </c>
      <c r="E79" s="399" t="s">
        <v>372</v>
      </c>
      <c r="F79" s="380">
        <v>210028034</v>
      </c>
      <c r="G79" s="399" t="s">
        <v>373</v>
      </c>
      <c r="H79" s="400" t="s">
        <v>374</v>
      </c>
      <c r="I79" s="401" t="s">
        <v>375</v>
      </c>
      <c r="J79" s="380" t="s">
        <v>243</v>
      </c>
      <c r="K79" s="401">
        <v>0</v>
      </c>
      <c r="L79" s="401" t="s">
        <v>376</v>
      </c>
      <c r="M79" s="380" t="s">
        <v>381</v>
      </c>
      <c r="N79" s="401" t="s">
        <v>221</v>
      </c>
      <c r="O79" s="380" t="s">
        <v>378</v>
      </c>
      <c r="P79" s="380" t="s">
        <v>379</v>
      </c>
      <c r="Q79" s="402"/>
      <c r="R79" s="381"/>
      <c r="S79" s="381"/>
      <c r="T79" s="381"/>
      <c r="U79" s="381"/>
      <c r="V79" s="402">
        <v>185000</v>
      </c>
      <c r="W79" s="402">
        <v>48800</v>
      </c>
      <c r="X79" s="402">
        <v>100000</v>
      </c>
      <c r="Y79" s="381"/>
      <c r="Z79" s="403"/>
      <c r="AA79" s="381"/>
      <c r="AB79" s="382"/>
      <c r="AC79" s="401"/>
      <c r="AD79" s="430"/>
      <c r="AE79" s="430"/>
      <c r="AF79" s="434"/>
      <c r="AG79" s="435"/>
      <c r="AH79" s="435"/>
      <c r="AI79" s="435"/>
      <c r="AJ79" s="435"/>
      <c r="AK79" s="435"/>
      <c r="AL79" s="435"/>
      <c r="AM79" s="435"/>
      <c r="AN79" s="435"/>
      <c r="AO79" s="435"/>
      <c r="AP79" s="435"/>
      <c r="AQ79" s="435"/>
      <c r="AR79" s="436">
        <v>240</v>
      </c>
      <c r="AS79" s="384">
        <f t="shared" si="1"/>
        <v>80112000</v>
      </c>
      <c r="AT79" s="382">
        <f t="shared" si="2"/>
        <v>89725440.000000015</v>
      </c>
      <c r="AU79" s="401"/>
      <c r="AV79" s="380">
        <v>2017</v>
      </c>
      <c r="AW79" s="404"/>
      <c r="AX79" s="394" t="s">
        <v>50</v>
      </c>
      <c r="AY79" s="123"/>
      <c r="AZ79" s="123"/>
    </row>
    <row r="80" spans="1:225" customFormat="1" ht="15" x14ac:dyDescent="0.25">
      <c r="A80" s="394">
        <v>105</v>
      </c>
      <c r="B80" s="394" t="s">
        <v>383</v>
      </c>
      <c r="C80" s="380" t="s">
        <v>494</v>
      </c>
      <c r="D80" s="380" t="s">
        <v>216</v>
      </c>
      <c r="E80" s="380" t="s">
        <v>385</v>
      </c>
      <c r="F80" s="380">
        <v>210013579</v>
      </c>
      <c r="G80" s="380" t="s">
        <v>386</v>
      </c>
      <c r="H80" s="380" t="s">
        <v>387</v>
      </c>
      <c r="I80" s="380" t="s">
        <v>388</v>
      </c>
      <c r="J80" s="399" t="s">
        <v>217</v>
      </c>
      <c r="K80" s="380">
        <v>53</v>
      </c>
      <c r="L80" s="380" t="s">
        <v>389</v>
      </c>
      <c r="M80" s="380" t="s">
        <v>220</v>
      </c>
      <c r="N80" s="380" t="s">
        <v>221</v>
      </c>
      <c r="O80" s="380" t="s">
        <v>222</v>
      </c>
      <c r="P80" s="380" t="s">
        <v>390</v>
      </c>
      <c r="Q80" s="381"/>
      <c r="R80" s="381"/>
      <c r="S80" s="381"/>
      <c r="T80" s="405">
        <v>142</v>
      </c>
      <c r="U80" s="405">
        <v>142</v>
      </c>
      <c r="V80" s="405">
        <v>142</v>
      </c>
      <c r="W80" s="405">
        <v>142</v>
      </c>
      <c r="X80" s="405">
        <v>41.485000000000007</v>
      </c>
      <c r="Y80" s="381"/>
      <c r="Z80" s="381"/>
      <c r="AA80" s="382"/>
      <c r="AB80" s="380"/>
      <c r="AC80" s="380"/>
      <c r="AD80" s="430"/>
      <c r="AE80" s="429"/>
      <c r="AF80" s="437"/>
      <c r="AG80" s="437"/>
      <c r="AH80" s="438"/>
      <c r="AI80" s="438"/>
      <c r="AJ80" s="438"/>
      <c r="AK80" s="438"/>
      <c r="AL80" s="438"/>
      <c r="AM80" s="438"/>
      <c r="AN80" s="438"/>
      <c r="AO80" s="438"/>
      <c r="AP80" s="438"/>
      <c r="AQ80" s="438"/>
      <c r="AR80" s="410">
        <v>1741071.43</v>
      </c>
      <c r="AS80" s="384">
        <f t="shared" si="1"/>
        <v>1061156920.51355</v>
      </c>
      <c r="AT80" s="382">
        <f t="shared" si="2"/>
        <v>1188495750.9751761</v>
      </c>
      <c r="AU80" s="380" t="s">
        <v>223</v>
      </c>
      <c r="AV80" s="380">
        <v>2014</v>
      </c>
      <c r="AW80" s="380"/>
      <c r="AX80" s="394" t="s">
        <v>50</v>
      </c>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c r="BZ80" s="241"/>
      <c r="CA80" s="241"/>
      <c r="CB80" s="241"/>
      <c r="CC80" s="241"/>
      <c r="CD80" s="241"/>
      <c r="CE80" s="241"/>
      <c r="CF80" s="241"/>
      <c r="CG80" s="241"/>
      <c r="CH80" s="241"/>
      <c r="CI80" s="241"/>
      <c r="CJ80" s="241"/>
      <c r="CK80" s="241"/>
      <c r="CL80" s="241"/>
      <c r="CM80" s="241"/>
      <c r="CN80" s="241"/>
      <c r="CO80" s="241"/>
      <c r="CP80" s="241"/>
      <c r="CQ80" s="241"/>
      <c r="CR80" s="241"/>
      <c r="CS80" s="241"/>
      <c r="CT80" s="241"/>
      <c r="CU80" s="241"/>
      <c r="CV80" s="241"/>
      <c r="CW80" s="241"/>
      <c r="CX80" s="241"/>
      <c r="CY80" s="241"/>
      <c r="CZ80" s="241"/>
      <c r="DA80" s="241"/>
      <c r="DB80" s="241"/>
      <c r="DC80" s="241"/>
      <c r="DD80" s="241"/>
      <c r="DE80" s="241"/>
      <c r="DF80" s="241"/>
      <c r="DG80" s="241"/>
      <c r="DH80" s="241"/>
      <c r="DI80" s="241"/>
      <c r="DJ80" s="241"/>
      <c r="DK80" s="241"/>
      <c r="DL80" s="241"/>
      <c r="DM80" s="241"/>
      <c r="DN80" s="241"/>
      <c r="DO80" s="241"/>
      <c r="DP80" s="241"/>
      <c r="DQ80" s="241"/>
      <c r="DR80" s="241"/>
      <c r="DS80" s="241"/>
      <c r="DT80" s="241"/>
      <c r="DU80" s="241"/>
      <c r="DV80" s="241"/>
      <c r="DW80" s="241"/>
      <c r="DX80" s="241"/>
      <c r="DY80" s="241"/>
      <c r="DZ80" s="241"/>
      <c r="EA80" s="241"/>
      <c r="EB80" s="241"/>
      <c r="EC80" s="241"/>
      <c r="ED80" s="241"/>
      <c r="EE80" s="241"/>
      <c r="EF80" s="241"/>
      <c r="EG80" s="241"/>
      <c r="EH80" s="241"/>
      <c r="EI80" s="241"/>
      <c r="EJ80" s="241"/>
      <c r="EK80" s="241"/>
      <c r="EL80" s="241"/>
      <c r="EM80" s="241"/>
      <c r="EN80" s="241"/>
      <c r="EO80" s="241"/>
      <c r="EP80" s="241"/>
      <c r="EQ80" s="241"/>
      <c r="ER80" s="241"/>
      <c r="ES80" s="241"/>
      <c r="ET80" s="241"/>
      <c r="EU80" s="241"/>
      <c r="EV80" s="241"/>
      <c r="EW80" s="241"/>
      <c r="EX80" s="241"/>
      <c r="EY80" s="241"/>
      <c r="EZ80" s="241"/>
      <c r="FA80" s="241"/>
      <c r="FB80" s="241"/>
      <c r="FC80" s="241"/>
      <c r="FD80" s="241"/>
      <c r="FE80" s="241"/>
      <c r="FF80" s="241"/>
      <c r="FG80" s="241"/>
      <c r="FH80" s="241"/>
      <c r="FI80" s="241"/>
      <c r="FJ80" s="241"/>
      <c r="FK80" s="241"/>
      <c r="FL80" s="241"/>
      <c r="FM80" s="241"/>
      <c r="FN80" s="241"/>
      <c r="FO80" s="241"/>
      <c r="FP80" s="241"/>
      <c r="FQ80" s="241"/>
      <c r="FR80" s="241"/>
      <c r="FS80" s="241"/>
      <c r="FT80" s="241"/>
      <c r="FU80" s="241"/>
      <c r="FV80" s="241"/>
      <c r="FW80" s="241"/>
      <c r="FX80" s="241"/>
      <c r="FY80" s="241"/>
      <c r="FZ80" s="241"/>
      <c r="GA80" s="241"/>
      <c r="GB80" s="241"/>
      <c r="GC80" s="241"/>
      <c r="GD80" s="241"/>
      <c r="GE80" s="241"/>
      <c r="GF80" s="241"/>
      <c r="GG80" s="241"/>
      <c r="GH80" s="241"/>
      <c r="GI80" s="241"/>
      <c r="GJ80" s="241"/>
      <c r="GK80" s="241"/>
      <c r="GL80" s="241"/>
      <c r="GM80" s="241"/>
      <c r="GN80" s="241"/>
      <c r="GO80" s="241"/>
      <c r="GP80" s="241"/>
      <c r="GQ80" s="241"/>
      <c r="GR80" s="241"/>
      <c r="GS80" s="241"/>
      <c r="GT80" s="241"/>
      <c r="GU80" s="241"/>
      <c r="GV80" s="241"/>
      <c r="GW80" s="241"/>
      <c r="GX80" s="241"/>
      <c r="GY80" s="241"/>
      <c r="GZ80" s="241"/>
      <c r="HA80" s="241"/>
      <c r="HB80" s="241"/>
      <c r="HC80" s="241"/>
      <c r="HD80" s="241"/>
      <c r="HE80" s="241"/>
      <c r="HF80" s="241"/>
      <c r="HG80" s="241"/>
      <c r="HH80" s="241"/>
      <c r="HI80" s="241"/>
      <c r="HJ80" s="241"/>
      <c r="HK80" s="241"/>
      <c r="HL80" s="241"/>
      <c r="HM80" s="241"/>
      <c r="HN80" s="241"/>
      <c r="HO80" s="241"/>
      <c r="HP80" s="241"/>
      <c r="HQ80" s="241"/>
    </row>
    <row r="81" spans="1:246" s="242" customFormat="1" ht="15" customHeight="1" x14ac:dyDescent="0.2">
      <c r="A81" s="394">
        <v>171</v>
      </c>
      <c r="B81" s="381" t="s">
        <v>392</v>
      </c>
      <c r="C81" s="380" t="s">
        <v>493</v>
      </c>
      <c r="D81" s="380" t="s">
        <v>216</v>
      </c>
      <c r="E81" s="380" t="s">
        <v>394</v>
      </c>
      <c r="F81" s="380">
        <v>120000257</v>
      </c>
      <c r="G81" s="380" t="s">
        <v>395</v>
      </c>
      <c r="H81" s="380" t="s">
        <v>396</v>
      </c>
      <c r="I81" s="380" t="s">
        <v>397</v>
      </c>
      <c r="J81" s="380" t="s">
        <v>246</v>
      </c>
      <c r="K81" s="380">
        <v>57</v>
      </c>
      <c r="L81" s="380" t="s">
        <v>312</v>
      </c>
      <c r="M81" s="380" t="s">
        <v>220</v>
      </c>
      <c r="N81" s="380" t="s">
        <v>221</v>
      </c>
      <c r="O81" s="380" t="s">
        <v>222</v>
      </c>
      <c r="P81" s="380" t="s">
        <v>230</v>
      </c>
      <c r="Q81" s="381"/>
      <c r="R81" s="381"/>
      <c r="S81" s="381"/>
      <c r="T81" s="381">
        <v>3</v>
      </c>
      <c r="U81" s="381">
        <v>3</v>
      </c>
      <c r="V81" s="381">
        <v>3</v>
      </c>
      <c r="W81" s="379">
        <v>0</v>
      </c>
      <c r="X81" s="379">
        <v>2</v>
      </c>
      <c r="Y81" s="381"/>
      <c r="Z81" s="381"/>
      <c r="AA81" s="382"/>
      <c r="AB81" s="380"/>
      <c r="AC81" s="380"/>
      <c r="AD81" s="430"/>
      <c r="AE81" s="429"/>
      <c r="AF81" s="437"/>
      <c r="AG81" s="437"/>
      <c r="AH81" s="438"/>
      <c r="AI81" s="438"/>
      <c r="AJ81" s="438"/>
      <c r="AK81" s="438"/>
      <c r="AL81" s="438"/>
      <c r="AM81" s="438"/>
      <c r="AN81" s="438"/>
      <c r="AO81" s="438"/>
      <c r="AP81" s="438"/>
      <c r="AQ81" s="438"/>
      <c r="AR81" s="410">
        <v>7075820</v>
      </c>
      <c r="AS81" s="384">
        <f t="shared" si="1"/>
        <v>77834020</v>
      </c>
      <c r="AT81" s="382">
        <f t="shared" si="2"/>
        <v>87174102.400000006</v>
      </c>
      <c r="AU81" s="380" t="s">
        <v>223</v>
      </c>
      <c r="AV81" s="380">
        <v>2015</v>
      </c>
      <c r="AW81" s="380"/>
      <c r="AX81" s="394" t="s">
        <v>50</v>
      </c>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c r="BZ81" s="241"/>
      <c r="CA81" s="241"/>
      <c r="CB81" s="241"/>
      <c r="CC81" s="241"/>
      <c r="CD81" s="241"/>
      <c r="CE81" s="241"/>
      <c r="CF81" s="241"/>
      <c r="CG81" s="241"/>
      <c r="CH81" s="241"/>
      <c r="CI81" s="241"/>
      <c r="CJ81" s="241"/>
      <c r="CK81" s="241"/>
      <c r="CL81" s="241"/>
      <c r="CM81" s="241"/>
      <c r="CN81" s="241"/>
      <c r="CO81" s="241"/>
      <c r="CP81" s="241"/>
      <c r="CQ81" s="241"/>
      <c r="CR81" s="241"/>
      <c r="CS81" s="241"/>
      <c r="CT81" s="241"/>
      <c r="CU81" s="241"/>
      <c r="CV81" s="241"/>
      <c r="CW81" s="241"/>
      <c r="CX81" s="241"/>
      <c r="CY81" s="241"/>
      <c r="CZ81" s="241"/>
      <c r="DA81" s="241"/>
      <c r="DB81" s="241"/>
      <c r="DC81" s="241"/>
      <c r="DD81" s="241"/>
      <c r="DE81" s="241"/>
      <c r="DF81" s="241"/>
      <c r="DG81" s="241"/>
      <c r="DH81" s="241"/>
      <c r="DI81" s="241"/>
      <c r="DJ81" s="241"/>
      <c r="DK81" s="241"/>
      <c r="DL81" s="241"/>
      <c r="DM81" s="241"/>
      <c r="DN81" s="241"/>
      <c r="DO81" s="241"/>
      <c r="DP81" s="241"/>
      <c r="DQ81" s="241"/>
      <c r="DR81" s="241"/>
      <c r="DS81" s="241"/>
      <c r="DT81" s="241"/>
      <c r="DU81" s="241"/>
      <c r="DV81" s="241"/>
      <c r="DW81" s="241"/>
      <c r="DX81" s="241"/>
      <c r="DY81" s="241"/>
      <c r="DZ81" s="241"/>
      <c r="EA81" s="241"/>
      <c r="EB81" s="241"/>
      <c r="EC81" s="241"/>
      <c r="ED81" s="241"/>
      <c r="EE81" s="241"/>
      <c r="EF81" s="241"/>
      <c r="EG81" s="241"/>
      <c r="EH81" s="241"/>
      <c r="EI81" s="241"/>
      <c r="EJ81" s="241"/>
      <c r="EK81" s="241"/>
      <c r="EL81" s="241"/>
      <c r="EM81" s="241"/>
      <c r="EN81" s="241"/>
      <c r="EO81" s="241"/>
      <c r="EP81" s="241"/>
      <c r="EQ81" s="241"/>
      <c r="ER81" s="241"/>
      <c r="ES81" s="241"/>
      <c r="ET81" s="241"/>
      <c r="EU81" s="241"/>
      <c r="EV81" s="241"/>
      <c r="EW81" s="241"/>
      <c r="EX81" s="241"/>
      <c r="EY81" s="241"/>
      <c r="EZ81" s="241"/>
      <c r="FA81" s="241"/>
      <c r="FB81" s="241"/>
      <c r="FC81" s="241"/>
      <c r="FD81" s="241"/>
      <c r="FE81" s="241"/>
      <c r="FF81" s="241"/>
      <c r="FG81" s="241"/>
      <c r="FH81" s="241"/>
      <c r="FI81" s="241"/>
      <c r="FJ81" s="241"/>
      <c r="FK81" s="241"/>
      <c r="FL81" s="241"/>
      <c r="FM81" s="241"/>
      <c r="FN81" s="241"/>
      <c r="FO81" s="241"/>
      <c r="FP81" s="241"/>
      <c r="FQ81" s="241"/>
      <c r="FR81" s="241"/>
      <c r="FS81" s="241"/>
      <c r="FT81" s="241"/>
      <c r="FU81" s="241"/>
      <c r="FV81" s="241"/>
      <c r="FW81" s="241"/>
      <c r="FX81" s="241"/>
      <c r="FY81" s="241"/>
      <c r="FZ81" s="241"/>
      <c r="GA81" s="241"/>
      <c r="GB81" s="241"/>
      <c r="GC81" s="241"/>
      <c r="GD81" s="241"/>
      <c r="GE81" s="241"/>
      <c r="GF81" s="241"/>
      <c r="GG81" s="241"/>
      <c r="GH81" s="241"/>
      <c r="GI81" s="241"/>
      <c r="GJ81" s="241"/>
      <c r="GK81" s="241"/>
      <c r="GL81" s="241"/>
      <c r="GM81" s="241"/>
      <c r="GN81" s="241"/>
      <c r="GO81" s="241"/>
      <c r="GP81" s="241"/>
      <c r="GQ81" s="241"/>
      <c r="GR81" s="241"/>
      <c r="GS81" s="241"/>
      <c r="GT81" s="241"/>
      <c r="GU81" s="241"/>
      <c r="GV81" s="241"/>
      <c r="GW81" s="241"/>
      <c r="GX81" s="241"/>
      <c r="GY81" s="241"/>
      <c r="GZ81" s="241"/>
      <c r="HA81" s="241"/>
      <c r="HB81" s="241"/>
      <c r="HC81" s="241"/>
      <c r="HD81" s="241"/>
      <c r="HE81" s="241"/>
      <c r="HF81" s="241"/>
      <c r="HG81" s="241"/>
      <c r="HH81" s="241"/>
      <c r="HI81" s="241"/>
      <c r="HJ81" s="241"/>
      <c r="HK81" s="241"/>
      <c r="HL81" s="241"/>
      <c r="HM81" s="241"/>
      <c r="HN81" s="241"/>
      <c r="HO81" s="241"/>
      <c r="HP81" s="241"/>
      <c r="HQ81" s="241"/>
    </row>
    <row r="82" spans="1:246" s="114" customFormat="1" ht="15" customHeight="1" x14ac:dyDescent="0.2">
      <c r="A82" s="439">
        <v>104</v>
      </c>
      <c r="B82" s="439" t="s">
        <v>218</v>
      </c>
      <c r="C82" s="407" t="s">
        <v>505</v>
      </c>
      <c r="D82" s="407" t="s">
        <v>216</v>
      </c>
      <c r="E82" s="407" t="s">
        <v>231</v>
      </c>
      <c r="F82" s="408">
        <v>270006466</v>
      </c>
      <c r="G82" s="407" t="s">
        <v>232</v>
      </c>
      <c r="H82" s="407" t="s">
        <v>233</v>
      </c>
      <c r="I82" s="407" t="s">
        <v>504</v>
      </c>
      <c r="J82" s="407" t="s">
        <v>229</v>
      </c>
      <c r="K82" s="407">
        <v>45</v>
      </c>
      <c r="L82" s="407" t="s">
        <v>219</v>
      </c>
      <c r="M82" s="407" t="s">
        <v>220</v>
      </c>
      <c r="N82" s="407" t="s">
        <v>221</v>
      </c>
      <c r="O82" s="407" t="s">
        <v>222</v>
      </c>
      <c r="P82" s="407" t="s">
        <v>235</v>
      </c>
      <c r="Q82" s="409"/>
      <c r="R82" s="409"/>
      <c r="S82" s="409"/>
      <c r="T82" s="409"/>
      <c r="U82" s="409">
        <v>525</v>
      </c>
      <c r="V82" s="409">
        <v>1284</v>
      </c>
      <c r="W82" s="409">
        <v>2288</v>
      </c>
      <c r="X82" s="431">
        <v>2100</v>
      </c>
      <c r="Y82" s="409">
        <v>2100</v>
      </c>
      <c r="Z82" s="409"/>
      <c r="AA82" s="410"/>
      <c r="AB82" s="411"/>
      <c r="AC82" s="407"/>
      <c r="AD82" s="407"/>
      <c r="AE82" s="412"/>
      <c r="AF82" s="439"/>
      <c r="AG82" s="437"/>
      <c r="AH82" s="437"/>
      <c r="AI82" s="438"/>
      <c r="AJ82" s="438"/>
      <c r="AK82" s="438"/>
      <c r="AL82" s="438"/>
      <c r="AM82" s="438"/>
      <c r="AN82" s="438"/>
      <c r="AO82" s="438"/>
      <c r="AP82" s="438"/>
      <c r="AQ82" s="438"/>
      <c r="AR82" s="409">
        <v>600</v>
      </c>
      <c r="AS82" s="384">
        <f t="shared" si="1"/>
        <v>4978200</v>
      </c>
      <c r="AT82" s="382">
        <f t="shared" si="2"/>
        <v>5575584.0000000009</v>
      </c>
      <c r="AU82" s="415" t="s">
        <v>223</v>
      </c>
      <c r="AV82" s="415" t="s">
        <v>224</v>
      </c>
      <c r="AW82" s="421"/>
      <c r="AX82" s="422" t="s">
        <v>50</v>
      </c>
      <c r="AY82" s="123"/>
      <c r="AZ82" s="123"/>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128"/>
      <c r="DQ82" s="128"/>
      <c r="DR82" s="128"/>
      <c r="DS82" s="128"/>
      <c r="DT82" s="128"/>
      <c r="DU82" s="128"/>
      <c r="DV82" s="128"/>
      <c r="DW82" s="128"/>
      <c r="DX82" s="128"/>
      <c r="DY82" s="128"/>
      <c r="DZ82" s="128"/>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128"/>
    </row>
    <row r="83" spans="1:246" s="46" customFormat="1" ht="13.15" customHeight="1" x14ac:dyDescent="0.25">
      <c r="A83" s="60"/>
      <c r="B83" s="64"/>
      <c r="C83" s="99" t="s">
        <v>209</v>
      </c>
      <c r="D83" s="99"/>
      <c r="E83" s="99"/>
      <c r="F83" s="99"/>
      <c r="G83" s="99"/>
      <c r="H83" s="99"/>
      <c r="I83" s="99"/>
      <c r="J83" s="99"/>
      <c r="K83" s="99"/>
      <c r="L83" s="99"/>
      <c r="M83" s="99"/>
      <c r="N83" s="99"/>
      <c r="O83" s="99"/>
      <c r="P83" s="99"/>
      <c r="Q83" s="101"/>
      <c r="R83" s="64"/>
      <c r="S83" s="64"/>
      <c r="T83" s="62"/>
      <c r="U83" s="62"/>
      <c r="V83" s="62"/>
      <c r="W83" s="62"/>
      <c r="X83" s="62"/>
      <c r="Y83" s="62"/>
      <c r="Z83" s="64"/>
      <c r="AA83" s="60"/>
      <c r="AB83" s="60"/>
      <c r="AC83" s="60"/>
      <c r="AD83" s="60"/>
      <c r="AE83" s="60"/>
      <c r="AF83" s="60"/>
      <c r="AG83" s="64"/>
      <c r="AH83" s="64"/>
      <c r="AI83" s="64"/>
      <c r="AJ83" s="64"/>
      <c r="AK83" s="64"/>
      <c r="AL83" s="64"/>
      <c r="AM83" s="64"/>
      <c r="AN83" s="64"/>
      <c r="AO83" s="64"/>
      <c r="AP83" s="64"/>
      <c r="AQ83" s="64"/>
      <c r="AR83" s="64"/>
      <c r="AS83" s="127">
        <f>SUM(AS47:AS82)</f>
        <v>1700710548.1535501</v>
      </c>
      <c r="AT83" s="245">
        <f>SUM(AT47:AT81)</f>
        <v>1899220229.9319763</v>
      </c>
      <c r="AU83" s="64"/>
      <c r="AV83" s="64"/>
      <c r="AW83" s="64"/>
      <c r="AX83" s="61" t="s">
        <v>52</v>
      </c>
      <c r="BA83" s="68"/>
      <c r="BC83" s="47"/>
      <c r="BD83" s="47"/>
      <c r="BE83" s="47"/>
      <c r="BF83" s="47"/>
      <c r="BG83" s="47"/>
      <c r="BH83" s="47"/>
      <c r="BI83" s="47"/>
      <c r="BJ83" s="47"/>
      <c r="BK83" s="47"/>
      <c r="BL83" s="47"/>
      <c r="BM83" s="47"/>
      <c r="BN83" s="47"/>
      <c r="BO83" s="47"/>
      <c r="BP83" s="47"/>
      <c r="BQ83" s="47"/>
      <c r="BR83" s="47"/>
      <c r="BS83" s="47"/>
      <c r="BT83" s="47"/>
      <c r="BU83" s="47"/>
      <c r="BV83" s="47"/>
      <c r="BW83" s="47"/>
      <c r="BX83" s="47"/>
      <c r="BY83" s="47"/>
      <c r="BZ83" s="47"/>
      <c r="CA83" s="47"/>
      <c r="CB83" s="47"/>
      <c r="CC83" s="47"/>
      <c r="CD83" s="47"/>
      <c r="CE83" s="47"/>
      <c r="CF83" s="47"/>
      <c r="CG83" s="47"/>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c r="DF83" s="47"/>
      <c r="DG83" s="47"/>
      <c r="DH83" s="47"/>
      <c r="DI83" s="47"/>
      <c r="DJ83" s="47"/>
      <c r="DK83" s="47"/>
      <c r="DL83" s="47"/>
      <c r="DM83" s="47"/>
      <c r="DN83" s="47"/>
      <c r="DO83" s="47"/>
      <c r="DP83" s="47"/>
      <c r="DQ83" s="47"/>
      <c r="DR83" s="47"/>
      <c r="DS83" s="47"/>
      <c r="DT83" s="47"/>
      <c r="DU83" s="47"/>
      <c r="DV83" s="47"/>
      <c r="DW83" s="47"/>
      <c r="DX83" s="47"/>
      <c r="DY83" s="47"/>
      <c r="DZ83" s="47"/>
      <c r="EA83" s="47"/>
      <c r="EB83" s="47"/>
      <c r="EC83" s="47"/>
      <c r="ED83" s="47"/>
      <c r="EE83" s="47"/>
      <c r="EF83" s="47"/>
      <c r="EG83" s="47"/>
      <c r="EH83" s="47"/>
      <c r="EI83" s="47"/>
      <c r="EJ83" s="47"/>
      <c r="EK83" s="47"/>
      <c r="EL83" s="47"/>
      <c r="EM83" s="47"/>
      <c r="EN83" s="47"/>
      <c r="EO83" s="47"/>
      <c r="EP83" s="47"/>
      <c r="EQ83" s="47"/>
      <c r="ER83" s="47"/>
      <c r="ES83" s="47"/>
      <c r="ET83" s="47"/>
      <c r="EU83" s="47"/>
      <c r="EV83" s="47"/>
      <c r="EW83" s="47"/>
      <c r="EX83" s="47"/>
      <c r="EY83" s="47"/>
      <c r="EZ83" s="47"/>
      <c r="FA83" s="47"/>
      <c r="FB83" s="47"/>
      <c r="FC83" s="47"/>
      <c r="FD83" s="47"/>
      <c r="FE83" s="47"/>
      <c r="FF83" s="47"/>
      <c r="FG83" s="47"/>
      <c r="FH83" s="47"/>
      <c r="FI83" s="47"/>
      <c r="FJ83" s="47"/>
      <c r="FK83" s="47"/>
      <c r="FL83" s="47"/>
      <c r="FM83" s="47"/>
      <c r="FN83" s="47"/>
      <c r="FO83" s="47"/>
      <c r="FP83" s="47"/>
      <c r="FQ83" s="47"/>
      <c r="FR83" s="47"/>
      <c r="FS83" s="47"/>
      <c r="FT83" s="47"/>
      <c r="FU83" s="47"/>
      <c r="FV83" s="47"/>
      <c r="FW83" s="47"/>
      <c r="FX83" s="47"/>
      <c r="FY83" s="47"/>
      <c r="FZ83" s="47"/>
      <c r="GA83" s="47"/>
      <c r="GB83" s="47"/>
      <c r="GC83" s="47"/>
      <c r="GD83" s="47"/>
      <c r="GE83" s="47"/>
      <c r="GF83" s="47"/>
      <c r="GG83" s="47"/>
      <c r="GH83" s="47"/>
      <c r="GI83" s="47"/>
      <c r="GJ83" s="47"/>
      <c r="GK83" s="47"/>
      <c r="GL83" s="47"/>
      <c r="GM83" s="47"/>
      <c r="GN83" s="47"/>
      <c r="GO83" s="47"/>
      <c r="GP83" s="47"/>
      <c r="GQ83" s="47"/>
      <c r="GR83" s="47"/>
      <c r="GS83" s="47"/>
      <c r="GT83" s="47"/>
      <c r="GU83" s="47"/>
      <c r="GV83" s="47"/>
      <c r="GW83" s="47"/>
      <c r="GX83" s="47"/>
      <c r="GY83" s="47"/>
      <c r="GZ83" s="47"/>
      <c r="HA83" s="47"/>
      <c r="HB83" s="47"/>
      <c r="HC83" s="47"/>
      <c r="HD83" s="47"/>
      <c r="HE83" s="47"/>
      <c r="HF83" s="47"/>
      <c r="HG83" s="47"/>
      <c r="HH83" s="47"/>
      <c r="HI83" s="47"/>
      <c r="HJ83" s="47"/>
      <c r="HK83" s="47"/>
      <c r="HL83" s="47"/>
      <c r="HM83" s="47"/>
      <c r="HN83" s="47"/>
      <c r="HO83" s="47"/>
      <c r="HP83" s="47"/>
      <c r="HQ83" s="47"/>
      <c r="HR83" s="47"/>
      <c r="HS83" s="47"/>
      <c r="HT83" s="47"/>
    </row>
    <row r="84" spans="1:246" s="46" customFormat="1" ht="13.15" customHeight="1" x14ac:dyDescent="0.2">
      <c r="A84" s="60"/>
      <c r="B84" s="62"/>
      <c r="C84" s="99" t="s">
        <v>207</v>
      </c>
      <c r="D84" s="63"/>
      <c r="E84" s="66"/>
      <c r="F84" s="66"/>
      <c r="G84" s="66"/>
      <c r="H84" s="66"/>
      <c r="I84" s="66"/>
      <c r="J84" s="66"/>
      <c r="K84" s="66"/>
      <c r="L84" s="60"/>
      <c r="M84" s="66"/>
      <c r="N84" s="66"/>
      <c r="O84" s="66"/>
      <c r="P84" s="60"/>
      <c r="Q84" s="64"/>
      <c r="R84" s="102"/>
      <c r="S84" s="102"/>
      <c r="T84" s="62"/>
      <c r="U84" s="62"/>
      <c r="V84" s="62"/>
      <c r="W84" s="62"/>
      <c r="X84" s="62"/>
      <c r="Y84" s="62"/>
      <c r="Z84" s="62"/>
      <c r="AA84" s="60"/>
      <c r="AB84" s="60"/>
      <c r="AC84" s="60"/>
      <c r="AD84" s="60"/>
      <c r="AE84" s="60"/>
      <c r="AF84" s="60"/>
      <c r="AG84" s="62"/>
      <c r="AH84" s="62"/>
      <c r="AI84" s="62"/>
      <c r="AJ84" s="62"/>
      <c r="AK84" s="62"/>
      <c r="AL84" s="62"/>
      <c r="AM84" s="62"/>
      <c r="AN84" s="62"/>
      <c r="AO84" s="62"/>
      <c r="AP84" s="62"/>
      <c r="AQ84" s="62"/>
      <c r="AR84" s="62"/>
      <c r="AS84" s="62"/>
      <c r="AT84" s="62"/>
      <c r="AU84" s="62"/>
      <c r="AV84" s="62"/>
      <c r="AW84" s="62"/>
      <c r="AX84" s="61" t="s">
        <v>52</v>
      </c>
      <c r="BA84" s="68"/>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47"/>
      <c r="CH84" s="47"/>
      <c r="CI84" s="47"/>
      <c r="CJ84" s="47"/>
      <c r="CK84" s="47"/>
      <c r="CL84" s="47"/>
      <c r="CM84" s="47"/>
      <c r="CN84" s="47"/>
      <c r="CO84" s="47"/>
      <c r="CP84" s="47"/>
      <c r="CQ84" s="47"/>
      <c r="CR84" s="47"/>
      <c r="CS84" s="47"/>
      <c r="CT84" s="47"/>
      <c r="CU84" s="47"/>
      <c r="CV84" s="47"/>
      <c r="CW84" s="47"/>
      <c r="CX84" s="47"/>
      <c r="CY84" s="47"/>
      <c r="CZ84" s="47"/>
      <c r="DA84" s="47"/>
      <c r="DB84" s="47"/>
      <c r="DC84" s="47"/>
      <c r="DD84" s="47"/>
      <c r="DE84" s="47"/>
      <c r="DF84" s="47"/>
      <c r="DG84" s="47"/>
      <c r="DH84" s="47"/>
      <c r="DI84" s="47"/>
      <c r="DJ84" s="47"/>
      <c r="DK84" s="47"/>
      <c r="DL84" s="47"/>
      <c r="DM84" s="47"/>
      <c r="DN84" s="47"/>
      <c r="DO84" s="47"/>
      <c r="DP84" s="47"/>
      <c r="DQ84" s="47"/>
      <c r="DR84" s="47"/>
      <c r="DS84" s="47"/>
      <c r="DT84" s="47"/>
      <c r="DU84" s="47"/>
      <c r="DV84" s="47"/>
      <c r="DW84" s="47"/>
      <c r="DX84" s="47"/>
      <c r="DY84" s="47"/>
      <c r="DZ84" s="47"/>
      <c r="EA84" s="47"/>
      <c r="EB84" s="47"/>
      <c r="EC84" s="47"/>
      <c r="ED84" s="47"/>
      <c r="EE84" s="47"/>
      <c r="EF84" s="47"/>
      <c r="EG84" s="47"/>
      <c r="EH84" s="47"/>
      <c r="EI84" s="47"/>
      <c r="EJ84" s="47"/>
      <c r="EK84" s="47"/>
      <c r="EL84" s="47"/>
      <c r="EM84" s="47"/>
      <c r="EN84" s="47"/>
      <c r="EO84" s="47"/>
      <c r="EP84" s="47"/>
      <c r="EQ84" s="47"/>
      <c r="ER84" s="47"/>
      <c r="ES84" s="47"/>
      <c r="ET84" s="47"/>
      <c r="EU84" s="47"/>
      <c r="EV84" s="47"/>
      <c r="EW84" s="47"/>
      <c r="EX84" s="47"/>
      <c r="EY84" s="47"/>
      <c r="EZ84" s="47"/>
      <c r="FA84" s="47"/>
      <c r="FB84" s="47"/>
      <c r="FC84" s="47"/>
      <c r="FD84" s="47"/>
      <c r="FE84" s="47"/>
      <c r="FF84" s="47"/>
      <c r="FG84" s="47"/>
      <c r="FH84" s="47"/>
      <c r="FI84" s="47"/>
      <c r="FJ84" s="47"/>
      <c r="FK84" s="47"/>
      <c r="FL84" s="47"/>
      <c r="FM84" s="47"/>
      <c r="FN84" s="47"/>
      <c r="FO84" s="47"/>
      <c r="FP84" s="47"/>
      <c r="FQ84" s="47"/>
      <c r="FR84" s="47"/>
      <c r="FS84" s="47"/>
      <c r="FT84" s="47"/>
      <c r="FU84" s="47"/>
      <c r="FV84" s="47"/>
      <c r="FW84" s="47"/>
      <c r="FX84" s="47"/>
      <c r="FY84" s="47"/>
      <c r="FZ84" s="47"/>
      <c r="GA84" s="47"/>
      <c r="GB84" s="47"/>
      <c r="GC84" s="47"/>
      <c r="GD84" s="47"/>
      <c r="GE84" s="47"/>
      <c r="GF84" s="47"/>
      <c r="GG84" s="47"/>
      <c r="GH84" s="47"/>
      <c r="GI84" s="47"/>
      <c r="GJ84" s="47"/>
      <c r="GK84" s="47"/>
      <c r="GL84" s="47"/>
      <c r="GM84" s="47"/>
      <c r="GN84" s="47"/>
      <c r="GO84" s="47"/>
      <c r="GP84" s="47"/>
      <c r="GQ84" s="47"/>
      <c r="GR84" s="47"/>
      <c r="GS84" s="47"/>
      <c r="GT84" s="47"/>
      <c r="GU84" s="47"/>
      <c r="GV84" s="47"/>
      <c r="GW84" s="47"/>
      <c r="GX84" s="47"/>
      <c r="GY84" s="47"/>
      <c r="GZ84" s="47"/>
      <c r="HA84" s="47"/>
      <c r="HB84" s="47"/>
      <c r="HC84" s="47"/>
      <c r="HD84" s="47"/>
      <c r="HE84" s="47"/>
      <c r="HF84" s="47"/>
      <c r="HG84" s="47"/>
      <c r="HH84" s="47"/>
      <c r="HI84" s="47"/>
      <c r="HJ84" s="47"/>
      <c r="HK84" s="47"/>
      <c r="HL84" s="47"/>
      <c r="HM84" s="47"/>
      <c r="HN84" s="47"/>
      <c r="HO84" s="47"/>
      <c r="HP84" s="47"/>
      <c r="HQ84" s="47"/>
      <c r="HR84" s="47"/>
      <c r="HS84" s="47"/>
      <c r="HT84" s="47"/>
    </row>
    <row r="85" spans="1:246" s="114" customFormat="1" ht="15" customHeight="1" x14ac:dyDescent="0.2">
      <c r="A85" s="111"/>
      <c r="B85" s="124"/>
      <c r="C85" s="111"/>
      <c r="D85" s="130"/>
      <c r="E85" s="63"/>
      <c r="F85" s="111"/>
      <c r="G85" s="111"/>
      <c r="H85" s="111"/>
      <c r="I85" s="166"/>
      <c r="J85" s="111"/>
      <c r="K85" s="111"/>
      <c r="L85" s="115"/>
      <c r="M85" s="111"/>
      <c r="N85" s="110"/>
      <c r="O85" s="111"/>
      <c r="P85" s="111"/>
      <c r="Q85" s="111"/>
      <c r="R85" s="110"/>
      <c r="S85" s="110"/>
      <c r="T85" s="110"/>
      <c r="U85" s="110"/>
      <c r="V85" s="110"/>
      <c r="W85" s="171"/>
      <c r="X85" s="167"/>
      <c r="Y85" s="110"/>
      <c r="Z85" s="110"/>
      <c r="AA85" s="111"/>
      <c r="AB85" s="111"/>
      <c r="AC85" s="111"/>
      <c r="AD85" s="111"/>
      <c r="AE85" s="111"/>
      <c r="AF85" s="111"/>
      <c r="AG85" s="124"/>
      <c r="AH85" s="124"/>
      <c r="AI85" s="124"/>
      <c r="AJ85" s="124"/>
      <c r="AK85" s="124"/>
      <c r="AL85" s="124"/>
      <c r="AM85" s="124"/>
      <c r="AN85" s="124"/>
      <c r="AO85" s="124"/>
      <c r="AP85" s="124"/>
      <c r="AQ85" s="124"/>
      <c r="AR85" s="124"/>
      <c r="AS85" s="110"/>
      <c r="AT85" s="110"/>
      <c r="AU85" s="163"/>
      <c r="AV85" s="135"/>
      <c r="AW85" s="134"/>
      <c r="AX85" s="129"/>
      <c r="AY85" s="123"/>
      <c r="AZ85" s="123"/>
      <c r="BA85" s="128"/>
      <c r="BB85" s="128"/>
      <c r="BC85" s="128"/>
      <c r="BD85" s="128"/>
      <c r="BE85" s="128"/>
      <c r="BF85" s="128"/>
      <c r="BG85" s="128"/>
      <c r="BH85" s="128"/>
      <c r="BI85" s="128"/>
      <c r="BJ85" s="128"/>
      <c r="BK85" s="128"/>
      <c r="BL85" s="128"/>
      <c r="BM85" s="128"/>
      <c r="BN85" s="128"/>
      <c r="BO85" s="128"/>
      <c r="BP85" s="128"/>
      <c r="BQ85" s="128"/>
      <c r="BR85" s="128"/>
      <c r="BS85" s="128"/>
      <c r="BT85" s="128"/>
      <c r="BU85" s="128"/>
      <c r="BV85" s="128"/>
      <c r="BW85" s="128"/>
      <c r="BX85" s="128"/>
      <c r="BY85" s="128"/>
      <c r="BZ85" s="128"/>
      <c r="CA85" s="128"/>
      <c r="CB85" s="128"/>
      <c r="CC85" s="128"/>
      <c r="CD85" s="128"/>
      <c r="CE85" s="128"/>
      <c r="CF85" s="128"/>
      <c r="CG85" s="128"/>
      <c r="CH85" s="128"/>
      <c r="CI85" s="128"/>
      <c r="CJ85" s="128"/>
      <c r="CK85" s="128"/>
      <c r="CL85" s="128"/>
      <c r="CM85" s="128"/>
      <c r="CN85" s="128"/>
      <c r="CO85" s="128"/>
      <c r="CP85" s="128"/>
      <c r="CQ85" s="128"/>
      <c r="CR85" s="128"/>
      <c r="CS85" s="128"/>
      <c r="CT85" s="128"/>
      <c r="CU85" s="128"/>
      <c r="CV85" s="128"/>
      <c r="CW85" s="128"/>
      <c r="CX85" s="128"/>
      <c r="CY85" s="128"/>
      <c r="CZ85" s="128"/>
      <c r="DA85" s="128"/>
      <c r="DB85" s="128"/>
      <c r="DC85" s="128"/>
      <c r="DD85" s="128"/>
      <c r="DE85" s="128"/>
      <c r="DF85" s="128"/>
      <c r="DG85" s="128"/>
      <c r="DH85" s="128"/>
      <c r="DI85" s="128"/>
      <c r="DJ85" s="128"/>
      <c r="DK85" s="128"/>
      <c r="DL85" s="128"/>
      <c r="DM85" s="128"/>
      <c r="DN85" s="128"/>
      <c r="DO85" s="128"/>
      <c r="DP85" s="128"/>
      <c r="DQ85" s="128"/>
      <c r="DR85" s="128"/>
      <c r="DS85" s="128"/>
      <c r="DT85" s="128"/>
      <c r="DU85" s="128"/>
      <c r="DV85" s="128"/>
      <c r="DW85" s="128"/>
      <c r="DX85" s="128"/>
      <c r="DY85" s="128"/>
      <c r="DZ85" s="128"/>
      <c r="EA85" s="128"/>
      <c r="EB85" s="128"/>
      <c r="EC85" s="128"/>
      <c r="ED85" s="128"/>
      <c r="EE85" s="128"/>
      <c r="EF85" s="128"/>
      <c r="EG85" s="128"/>
      <c r="EH85" s="128"/>
      <c r="EI85" s="128"/>
      <c r="EJ85" s="128"/>
      <c r="EK85" s="128"/>
      <c r="EL85" s="128"/>
      <c r="EM85" s="128"/>
      <c r="EN85" s="128"/>
      <c r="EO85" s="128"/>
      <c r="EP85" s="128"/>
      <c r="EQ85" s="128"/>
      <c r="ER85" s="128"/>
      <c r="ES85" s="128"/>
      <c r="ET85" s="128"/>
      <c r="EU85" s="128"/>
      <c r="EV85" s="128"/>
      <c r="EW85" s="128"/>
      <c r="EX85" s="128"/>
      <c r="EY85" s="128"/>
      <c r="EZ85" s="128"/>
      <c r="FA85" s="128"/>
      <c r="FB85" s="128"/>
      <c r="FC85" s="128"/>
      <c r="FD85" s="128"/>
      <c r="FE85" s="128"/>
      <c r="FF85" s="128"/>
      <c r="FG85" s="128"/>
      <c r="FH85" s="128"/>
      <c r="FI85" s="128"/>
      <c r="FJ85" s="128"/>
      <c r="FK85" s="128"/>
      <c r="FL85" s="128"/>
      <c r="FM85" s="128"/>
      <c r="FN85" s="128"/>
      <c r="FO85" s="128"/>
      <c r="FP85" s="128"/>
      <c r="FQ85" s="128"/>
      <c r="FR85" s="128"/>
      <c r="FS85" s="128"/>
      <c r="FT85" s="128"/>
      <c r="FU85" s="128"/>
      <c r="FV85" s="128"/>
      <c r="FW85" s="128"/>
      <c r="FX85" s="128"/>
      <c r="FY85" s="128"/>
      <c r="FZ85" s="128"/>
      <c r="GA85" s="128"/>
      <c r="GB85" s="128"/>
      <c r="GC85" s="128"/>
      <c r="GD85" s="128"/>
      <c r="GE85" s="128"/>
      <c r="GF85" s="128"/>
      <c r="GG85" s="128"/>
      <c r="GH85" s="128"/>
      <c r="GI85" s="128"/>
      <c r="GJ85" s="128"/>
      <c r="GK85" s="128"/>
      <c r="GL85" s="128"/>
      <c r="GM85" s="128"/>
      <c r="GN85" s="128"/>
      <c r="GO85" s="128"/>
      <c r="GP85" s="128"/>
      <c r="GQ85" s="128"/>
      <c r="GR85" s="128"/>
      <c r="GS85" s="128"/>
      <c r="GT85" s="128"/>
      <c r="GU85" s="128"/>
      <c r="GV85" s="128"/>
      <c r="GW85" s="128"/>
      <c r="GX85" s="128"/>
      <c r="GY85" s="128"/>
      <c r="GZ85" s="128"/>
      <c r="HA85" s="128"/>
      <c r="HB85" s="128"/>
      <c r="HC85" s="128"/>
      <c r="HD85" s="128"/>
      <c r="HE85" s="128"/>
      <c r="HF85" s="128"/>
      <c r="HG85" s="128"/>
      <c r="HH85" s="128"/>
      <c r="HI85" s="128"/>
      <c r="HJ85" s="128"/>
      <c r="HK85" s="128"/>
      <c r="HL85" s="128"/>
      <c r="HM85" s="128"/>
      <c r="HN85" s="128"/>
      <c r="HO85" s="128"/>
      <c r="HP85" s="128"/>
      <c r="HQ85" s="128"/>
      <c r="HR85" s="128"/>
      <c r="HS85" s="128"/>
      <c r="HT85" s="128"/>
      <c r="HU85" s="128"/>
      <c r="HV85" s="128"/>
      <c r="HW85" s="128"/>
      <c r="HX85" s="128"/>
      <c r="HY85" s="128"/>
      <c r="HZ85" s="128"/>
      <c r="IA85" s="128"/>
      <c r="IB85" s="128"/>
      <c r="IC85" s="128"/>
      <c r="ID85" s="128"/>
      <c r="IE85" s="128"/>
      <c r="IF85" s="128"/>
      <c r="IG85" s="128"/>
      <c r="IH85" s="128"/>
      <c r="II85" s="128"/>
      <c r="IJ85" s="128"/>
      <c r="IK85" s="128"/>
      <c r="IL85" s="128"/>
    </row>
    <row r="86" spans="1:246" s="114" customFormat="1" ht="15" customHeight="1" x14ac:dyDescent="0.25">
      <c r="A86" s="60"/>
      <c r="B86" s="62"/>
      <c r="C86" s="60"/>
      <c r="D86" s="158"/>
      <c r="E86" s="63"/>
      <c r="F86" s="66"/>
      <c r="G86" s="63"/>
      <c r="H86" s="63"/>
      <c r="I86" s="66"/>
      <c r="J86" s="66"/>
      <c r="K86" s="66"/>
      <c r="L86" s="66"/>
      <c r="M86" s="66"/>
      <c r="N86" s="60"/>
      <c r="O86" s="60"/>
      <c r="P86" s="60"/>
      <c r="Q86" s="64"/>
      <c r="R86" s="64"/>
      <c r="S86" s="64"/>
      <c r="T86" s="159"/>
      <c r="U86" s="159"/>
      <c r="V86" s="159"/>
      <c r="W86" s="159"/>
      <c r="X86" s="164"/>
      <c r="Y86" s="64"/>
      <c r="Z86" s="62"/>
      <c r="AA86" s="67"/>
      <c r="AB86" s="67"/>
      <c r="AC86" s="67"/>
      <c r="AD86" s="67"/>
      <c r="AE86" s="67"/>
      <c r="AF86" s="67"/>
      <c r="AG86" s="67"/>
      <c r="AH86" s="67"/>
      <c r="AI86" s="67"/>
      <c r="AJ86" s="67"/>
      <c r="AK86" s="67"/>
      <c r="AL86" s="67"/>
      <c r="AM86" s="67"/>
      <c r="AN86" s="67"/>
      <c r="AO86" s="67"/>
      <c r="AP86" s="67"/>
      <c r="AQ86" s="67"/>
      <c r="AR86" s="67"/>
      <c r="AS86" s="110"/>
      <c r="AT86" s="110"/>
      <c r="AU86" s="160"/>
      <c r="AV86" s="160"/>
      <c r="AW86" s="161"/>
      <c r="AX86" s="61"/>
      <c r="AY86" s="123"/>
      <c r="AZ86" s="123"/>
    </row>
    <row r="87" spans="1:246" ht="13.15" customHeight="1" x14ac:dyDescent="0.2">
      <c r="A87" s="61"/>
      <c r="B87" s="62"/>
      <c r="C87" s="99" t="s">
        <v>210</v>
      </c>
      <c r="D87" s="63"/>
      <c r="E87" s="66"/>
      <c r="F87" s="66"/>
      <c r="G87" s="66"/>
      <c r="H87" s="66"/>
      <c r="I87" s="66"/>
      <c r="J87" s="66"/>
      <c r="K87" s="66"/>
      <c r="L87" s="60"/>
      <c r="M87" s="66"/>
      <c r="N87" s="66"/>
      <c r="O87" s="66"/>
      <c r="P87" s="60"/>
      <c r="Q87" s="64"/>
      <c r="R87" s="103"/>
      <c r="S87" s="103"/>
      <c r="T87" s="62"/>
      <c r="U87" s="62"/>
      <c r="V87" s="62"/>
      <c r="W87" s="124"/>
      <c r="X87" s="62"/>
      <c r="Y87" s="62"/>
      <c r="Z87" s="69"/>
      <c r="AA87" s="69"/>
      <c r="AB87" s="69"/>
      <c r="AC87" s="69"/>
      <c r="AD87" s="69"/>
      <c r="AE87" s="69"/>
      <c r="AF87" s="69"/>
      <c r="AG87" s="69"/>
      <c r="AH87" s="69"/>
      <c r="AI87" s="69"/>
      <c r="AJ87" s="69"/>
      <c r="AK87" s="69"/>
      <c r="AL87" s="69"/>
      <c r="AM87" s="69"/>
      <c r="AN87" s="69"/>
      <c r="AO87" s="69"/>
      <c r="AP87" s="69"/>
      <c r="AQ87" s="69"/>
      <c r="AR87" s="69"/>
      <c r="AS87" s="127" t="e">
        <f>AS85+#REF!</f>
        <v>#REF!</v>
      </c>
      <c r="AT87" s="168" t="e">
        <f>AT85+#REF!</f>
        <v>#REF!</v>
      </c>
      <c r="AU87" s="104"/>
      <c r="AV87" s="105"/>
      <c r="AW87" s="61"/>
      <c r="AX87" s="61" t="s">
        <v>52</v>
      </c>
      <c r="AY87" s="107"/>
      <c r="AZ87" s="107"/>
      <c r="BA87" s="108"/>
      <c r="BB87" s="70"/>
      <c r="BC87" s="109"/>
      <c r="BD87" s="109"/>
      <c r="BE87" s="109"/>
      <c r="BF87" s="109"/>
      <c r="BG87" s="109"/>
      <c r="BH87" s="109"/>
      <c r="BI87" s="109"/>
      <c r="BJ87" s="109"/>
      <c r="BK87" s="109"/>
      <c r="BL87" s="109"/>
      <c r="BM87" s="109"/>
      <c r="BN87" s="109"/>
      <c r="BO87" s="109"/>
      <c r="BP87" s="109"/>
      <c r="BQ87" s="65"/>
      <c r="BR87" s="65"/>
      <c r="BS87" s="65"/>
      <c r="BT87" s="65"/>
      <c r="BU87" s="65"/>
      <c r="BV87" s="65"/>
      <c r="BW87" s="65"/>
      <c r="BX87" s="65"/>
      <c r="BY87" s="65"/>
      <c r="BZ87" s="65"/>
      <c r="CA87" s="65"/>
      <c r="CB87" s="65"/>
      <c r="CC87" s="65"/>
      <c r="CD87" s="65"/>
      <c r="CE87" s="65"/>
      <c r="CF87" s="65"/>
      <c r="CG87" s="65"/>
      <c r="CH87" s="65"/>
      <c r="CI87" s="65"/>
      <c r="CJ87" s="65"/>
      <c r="CK87" s="65"/>
      <c r="CL87" s="65"/>
      <c r="CM87" s="65"/>
      <c r="CN87" s="65"/>
      <c r="CO87" s="65"/>
      <c r="CP87" s="65"/>
      <c r="CQ87" s="65"/>
      <c r="CR87" s="65"/>
      <c r="CS87" s="65"/>
      <c r="CT87" s="65"/>
      <c r="CU87" s="65"/>
      <c r="CV87" s="65"/>
      <c r="CW87" s="65"/>
      <c r="CX87" s="65"/>
      <c r="CY87" s="65"/>
      <c r="CZ87" s="65"/>
      <c r="DA87" s="65"/>
      <c r="DB87" s="65"/>
      <c r="DC87" s="65"/>
      <c r="DD87" s="65"/>
      <c r="DE87" s="65"/>
      <c r="DF87" s="65"/>
      <c r="DG87" s="65"/>
      <c r="DH87" s="65"/>
      <c r="DI87" s="65"/>
      <c r="DJ87" s="65"/>
      <c r="DK87" s="65"/>
      <c r="DL87" s="65"/>
      <c r="DM87" s="65"/>
      <c r="DN87" s="65"/>
      <c r="DO87" s="65"/>
      <c r="DP87" s="65"/>
      <c r="DQ87" s="65"/>
      <c r="DR87" s="65"/>
      <c r="DS87" s="65"/>
      <c r="DT87" s="65"/>
      <c r="DU87" s="65"/>
      <c r="DV87" s="65"/>
      <c r="DW87" s="65"/>
      <c r="DX87" s="65"/>
      <c r="DY87" s="65"/>
      <c r="DZ87" s="65"/>
      <c r="EA87" s="65"/>
      <c r="EB87" s="65"/>
      <c r="EC87" s="65"/>
      <c r="ED87" s="65"/>
      <c r="EE87" s="65"/>
      <c r="EF87" s="65"/>
      <c r="EG87" s="65"/>
      <c r="EH87" s="65"/>
      <c r="EI87" s="65"/>
      <c r="EJ87" s="65"/>
      <c r="EK87" s="65"/>
      <c r="EL87" s="65"/>
      <c r="EM87" s="65"/>
      <c r="EN87" s="65"/>
      <c r="EO87" s="65"/>
      <c r="EP87" s="65"/>
      <c r="EQ87" s="65"/>
      <c r="ER87" s="65"/>
      <c r="ES87" s="65"/>
      <c r="ET87" s="65"/>
      <c r="EU87" s="65"/>
      <c r="EV87" s="65"/>
      <c r="EW87" s="65"/>
      <c r="EX87" s="65"/>
      <c r="EY87" s="65"/>
      <c r="EZ87" s="65"/>
      <c r="FA87" s="65"/>
      <c r="FB87" s="65"/>
      <c r="FC87" s="65"/>
      <c r="FD87" s="65"/>
      <c r="FE87" s="65"/>
      <c r="FF87" s="65"/>
      <c r="FG87" s="65"/>
      <c r="FH87" s="65"/>
      <c r="FI87" s="65"/>
      <c r="FJ87" s="65"/>
      <c r="FK87" s="65"/>
      <c r="FL87" s="65"/>
      <c r="FM87" s="65"/>
      <c r="FN87" s="65"/>
      <c r="FO87" s="65"/>
      <c r="FP87" s="65"/>
      <c r="FQ87" s="65"/>
      <c r="FR87" s="65"/>
      <c r="FS87" s="65"/>
      <c r="FT87" s="65"/>
      <c r="FU87" s="65"/>
      <c r="FV87" s="65"/>
      <c r="FW87" s="65"/>
      <c r="FX87" s="65"/>
      <c r="FY87" s="65"/>
      <c r="FZ87" s="65"/>
      <c r="GA87" s="65"/>
      <c r="GB87" s="65"/>
      <c r="GC87" s="65"/>
      <c r="GD87" s="65"/>
      <c r="GE87" s="65"/>
      <c r="GF87" s="65"/>
      <c r="GG87" s="65"/>
      <c r="GH87" s="65"/>
      <c r="GI87" s="65"/>
      <c r="GJ87" s="65"/>
      <c r="GK87" s="65"/>
      <c r="GL87" s="65"/>
      <c r="GM87" s="65"/>
      <c r="GN87" s="65"/>
      <c r="GO87" s="65"/>
      <c r="GP87" s="65"/>
      <c r="GQ87" s="65"/>
      <c r="GR87" s="65"/>
      <c r="GS87" s="65"/>
      <c r="GT87" s="65"/>
      <c r="GU87" s="65"/>
      <c r="GV87" s="65"/>
      <c r="GW87" s="65"/>
      <c r="GX87" s="65"/>
      <c r="GY87" s="65"/>
      <c r="GZ87" s="65"/>
      <c r="HA87" s="65"/>
      <c r="HB87" s="65"/>
      <c r="HC87" s="65"/>
      <c r="HD87" s="65"/>
      <c r="HE87" s="65"/>
      <c r="HF87" s="65"/>
      <c r="HG87" s="65"/>
      <c r="HH87" s="65"/>
      <c r="HI87" s="65"/>
      <c r="HJ87" s="65"/>
      <c r="HK87" s="65"/>
      <c r="HL87" s="65"/>
      <c r="HM87" s="65"/>
      <c r="HN87" s="65"/>
      <c r="HO87" s="65"/>
      <c r="HP87" s="65"/>
      <c r="HQ87" s="65"/>
      <c r="HR87" s="65"/>
      <c r="HS87" s="65"/>
      <c r="HT87" s="65"/>
    </row>
    <row r="88" spans="1:246" ht="13.15" customHeight="1" x14ac:dyDescent="0.2">
      <c r="A88" s="61"/>
      <c r="B88" s="62"/>
      <c r="C88" s="99" t="s">
        <v>180</v>
      </c>
      <c r="D88" s="63"/>
      <c r="E88" s="66"/>
      <c r="F88" s="66"/>
      <c r="G88" s="66"/>
      <c r="H88" s="66"/>
      <c r="I88" s="66"/>
      <c r="J88" s="66"/>
      <c r="K88" s="66"/>
      <c r="L88" s="60"/>
      <c r="M88" s="66"/>
      <c r="N88" s="66"/>
      <c r="O88" s="66"/>
      <c r="P88" s="60"/>
      <c r="Q88" s="64"/>
      <c r="R88" s="103"/>
      <c r="S88" s="103"/>
      <c r="T88" s="62"/>
      <c r="U88" s="62"/>
      <c r="V88" s="62"/>
      <c r="W88" s="62"/>
      <c r="X88" s="62"/>
      <c r="Y88" s="62"/>
      <c r="Z88" s="69"/>
      <c r="AA88" s="69"/>
      <c r="AB88" s="69"/>
      <c r="AC88" s="69"/>
      <c r="AD88" s="69"/>
      <c r="AE88" s="69"/>
      <c r="AF88" s="69"/>
      <c r="AG88" s="69"/>
      <c r="AH88" s="69"/>
      <c r="AI88" s="69"/>
      <c r="AJ88" s="69"/>
      <c r="AK88" s="69"/>
      <c r="AL88" s="69"/>
      <c r="AM88" s="69"/>
      <c r="AN88" s="69"/>
      <c r="AO88" s="69"/>
      <c r="AP88" s="69"/>
      <c r="AQ88" s="69"/>
      <c r="AR88" s="69"/>
      <c r="AS88" s="98"/>
      <c r="AT88" s="98"/>
      <c r="AU88" s="104"/>
      <c r="AV88" s="105"/>
      <c r="AW88" s="61"/>
      <c r="AX88" s="61" t="s">
        <v>54</v>
      </c>
      <c r="AY88" s="107"/>
      <c r="AZ88" s="107"/>
      <c r="BA88" s="108"/>
      <c r="BB88" s="70"/>
      <c r="BC88" s="109"/>
      <c r="BD88" s="109"/>
      <c r="BE88" s="109"/>
      <c r="BF88" s="109"/>
      <c r="BG88" s="109"/>
      <c r="BH88" s="109"/>
      <c r="BI88" s="109"/>
      <c r="BJ88" s="109"/>
      <c r="BK88" s="109"/>
      <c r="BL88" s="109"/>
      <c r="BM88" s="109"/>
      <c r="BN88" s="109"/>
      <c r="BO88" s="109"/>
      <c r="BP88" s="109"/>
      <c r="BQ88" s="65"/>
      <c r="BR88" s="65"/>
      <c r="BS88" s="65"/>
      <c r="BT88" s="65"/>
      <c r="BU88" s="65"/>
      <c r="BV88" s="65"/>
      <c r="BW88" s="65"/>
      <c r="BX88" s="65"/>
      <c r="BY88" s="65"/>
      <c r="BZ88" s="65"/>
      <c r="CA88" s="65"/>
      <c r="CB88" s="65"/>
      <c r="CC88" s="65"/>
      <c r="CD88" s="65"/>
      <c r="CE88" s="65"/>
      <c r="CF88" s="65"/>
      <c r="CG88" s="65"/>
      <c r="CH88" s="65"/>
      <c r="CI88" s="65"/>
      <c r="CJ88" s="65"/>
      <c r="CK88" s="65"/>
      <c r="CL88" s="65"/>
      <c r="CM88" s="65"/>
      <c r="CN88" s="65"/>
      <c r="CO88" s="65"/>
      <c r="CP88" s="65"/>
      <c r="CQ88" s="65"/>
      <c r="CR88" s="65"/>
      <c r="CS88" s="65"/>
      <c r="CT88" s="65"/>
      <c r="CU88" s="65"/>
      <c r="CV88" s="65"/>
      <c r="CW88" s="65"/>
      <c r="CX88" s="65"/>
      <c r="CY88" s="65"/>
      <c r="CZ88" s="65"/>
      <c r="DA88" s="65"/>
      <c r="DB88" s="65"/>
      <c r="DC88" s="65"/>
      <c r="DD88" s="65"/>
      <c r="DE88" s="65"/>
      <c r="DF88" s="65"/>
      <c r="DG88" s="65"/>
      <c r="DH88" s="65"/>
      <c r="DI88" s="65"/>
      <c r="DJ88" s="65"/>
      <c r="DK88" s="65"/>
      <c r="DL88" s="65"/>
      <c r="DM88" s="65"/>
      <c r="DN88" s="65"/>
      <c r="DO88" s="65"/>
      <c r="DP88" s="65"/>
      <c r="DQ88" s="65"/>
      <c r="DR88" s="65"/>
      <c r="DS88" s="65"/>
      <c r="DT88" s="65"/>
      <c r="DU88" s="65"/>
      <c r="DV88" s="65"/>
      <c r="DW88" s="65"/>
      <c r="DX88" s="65"/>
      <c r="DY88" s="65"/>
      <c r="DZ88" s="65"/>
      <c r="EA88" s="65"/>
      <c r="EB88" s="65"/>
      <c r="EC88" s="65"/>
      <c r="ED88" s="65"/>
      <c r="EE88" s="65"/>
      <c r="EF88" s="65"/>
      <c r="EG88" s="65"/>
      <c r="EH88" s="65"/>
      <c r="EI88" s="65"/>
      <c r="EJ88" s="65"/>
      <c r="EK88" s="65"/>
      <c r="EL88" s="65"/>
      <c r="EM88" s="65"/>
      <c r="EN88" s="65"/>
      <c r="EO88" s="65"/>
      <c r="EP88" s="65"/>
      <c r="EQ88" s="65"/>
      <c r="ER88" s="65"/>
      <c r="ES88" s="65"/>
      <c r="ET88" s="65"/>
      <c r="EU88" s="65"/>
      <c r="EV88" s="65"/>
      <c r="EW88" s="65"/>
      <c r="EX88" s="65"/>
      <c r="EY88" s="65"/>
      <c r="EZ88" s="65"/>
      <c r="FA88" s="65"/>
      <c r="FB88" s="65"/>
      <c r="FC88" s="65"/>
      <c r="FD88" s="65"/>
      <c r="FE88" s="65"/>
      <c r="FF88" s="65"/>
      <c r="FG88" s="65"/>
      <c r="FH88" s="65"/>
      <c r="FI88" s="65"/>
      <c r="FJ88" s="65"/>
      <c r="FK88" s="65"/>
      <c r="FL88" s="65"/>
      <c r="FM88" s="65"/>
      <c r="FN88" s="65"/>
      <c r="FO88" s="65"/>
      <c r="FP88" s="65"/>
      <c r="FQ88" s="65"/>
      <c r="FR88" s="65"/>
      <c r="FS88" s="65"/>
      <c r="FT88" s="65"/>
      <c r="FU88" s="65"/>
      <c r="FV88" s="65"/>
      <c r="FW88" s="65"/>
      <c r="FX88" s="65"/>
      <c r="FY88" s="65"/>
      <c r="FZ88" s="65"/>
      <c r="GA88" s="65"/>
      <c r="GB88" s="65"/>
      <c r="GC88" s="65"/>
      <c r="GD88" s="65"/>
      <c r="GE88" s="65"/>
      <c r="GF88" s="65"/>
      <c r="GG88" s="65"/>
      <c r="GH88" s="65"/>
      <c r="GI88" s="65"/>
      <c r="GJ88" s="65"/>
      <c r="GK88" s="65"/>
      <c r="GL88" s="65"/>
      <c r="GM88" s="65"/>
      <c r="GN88" s="65"/>
      <c r="GO88" s="65"/>
      <c r="GP88" s="65"/>
      <c r="GQ88" s="65"/>
      <c r="GR88" s="65"/>
      <c r="GS88" s="65"/>
      <c r="GT88" s="65"/>
      <c r="GU88" s="65"/>
      <c r="GV88" s="65"/>
      <c r="GW88" s="65"/>
      <c r="GX88" s="65"/>
      <c r="GY88" s="65"/>
      <c r="GZ88" s="65"/>
      <c r="HA88" s="65"/>
      <c r="HB88" s="65"/>
      <c r="HC88" s="65"/>
      <c r="HD88" s="65"/>
      <c r="HE88" s="65"/>
      <c r="HF88" s="65"/>
      <c r="HG88" s="65"/>
      <c r="HH88" s="65"/>
      <c r="HI88" s="65"/>
      <c r="HJ88" s="65"/>
      <c r="HK88" s="65"/>
      <c r="HL88" s="65"/>
      <c r="HM88" s="65"/>
      <c r="HN88" s="65"/>
      <c r="HO88" s="65"/>
      <c r="HP88" s="65"/>
      <c r="HQ88" s="65"/>
      <c r="HR88" s="65"/>
      <c r="HS88" s="65"/>
      <c r="HT88" s="65"/>
    </row>
    <row r="89" spans="1:246" x14ac:dyDescent="0.2">
      <c r="A89" s="61"/>
      <c r="B89" s="62"/>
      <c r="C89" s="99" t="s">
        <v>185</v>
      </c>
      <c r="D89" s="63"/>
      <c r="E89" s="66"/>
      <c r="F89" s="66"/>
      <c r="G89" s="66"/>
      <c r="H89" s="66"/>
      <c r="I89" s="66"/>
      <c r="J89" s="66"/>
      <c r="K89" s="66"/>
      <c r="L89" s="60"/>
      <c r="M89" s="66"/>
      <c r="N89" s="66"/>
      <c r="O89" s="66"/>
      <c r="P89" s="60"/>
      <c r="Q89" s="64"/>
      <c r="R89" s="103"/>
      <c r="S89" s="103"/>
      <c r="T89" s="62"/>
      <c r="U89" s="62"/>
      <c r="V89" s="62"/>
      <c r="W89" s="62"/>
      <c r="X89" s="62"/>
      <c r="Y89" s="62"/>
      <c r="Z89" s="69"/>
      <c r="AA89" s="69"/>
      <c r="AB89" s="69"/>
      <c r="AC89" s="69"/>
      <c r="AD89" s="69"/>
      <c r="AE89" s="69"/>
      <c r="AF89" s="69"/>
      <c r="AG89" s="69"/>
      <c r="AH89" s="69"/>
      <c r="AI89" s="69"/>
      <c r="AJ89" s="69"/>
      <c r="AK89" s="69"/>
      <c r="AL89" s="69"/>
      <c r="AM89" s="69"/>
      <c r="AN89" s="69"/>
      <c r="AO89" s="69"/>
      <c r="AP89" s="69"/>
      <c r="AQ89" s="69"/>
      <c r="AR89" s="69"/>
      <c r="AS89" s="98"/>
      <c r="AT89" s="98"/>
      <c r="AU89" s="104"/>
      <c r="AV89" s="105"/>
      <c r="AW89" s="61"/>
      <c r="AX89" s="61" t="s">
        <v>54</v>
      </c>
      <c r="AY89" s="107"/>
      <c r="AZ89" s="107"/>
      <c r="BA89" s="108"/>
      <c r="BB89" s="70"/>
      <c r="BC89" s="109"/>
      <c r="BD89" s="109"/>
      <c r="BE89" s="109"/>
      <c r="BF89" s="109"/>
      <c r="BG89" s="109"/>
      <c r="BH89" s="109"/>
      <c r="BI89" s="109"/>
      <c r="BJ89" s="109"/>
      <c r="BK89" s="109"/>
      <c r="BL89" s="109"/>
      <c r="BM89" s="109"/>
      <c r="BN89" s="109"/>
      <c r="BO89" s="109"/>
      <c r="BP89" s="109"/>
      <c r="BQ89" s="65"/>
      <c r="BR89" s="65"/>
      <c r="BS89" s="65"/>
      <c r="BT89" s="65"/>
      <c r="BU89" s="65"/>
      <c r="BV89" s="65"/>
      <c r="BW89" s="65"/>
      <c r="BX89" s="65"/>
      <c r="BY89" s="65"/>
      <c r="BZ89" s="65"/>
      <c r="CA89" s="65"/>
      <c r="CB89" s="65"/>
      <c r="CC89" s="65"/>
      <c r="CD89" s="65"/>
      <c r="CE89" s="65"/>
      <c r="CF89" s="65"/>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c r="HL89" s="65"/>
      <c r="HM89" s="65"/>
      <c r="HN89" s="65"/>
      <c r="HO89" s="65"/>
      <c r="HP89" s="65"/>
      <c r="HQ89" s="65"/>
      <c r="HR89" s="65"/>
      <c r="HS89" s="65"/>
      <c r="HT89" s="65"/>
    </row>
    <row r="90" spans="1:246" s="114" customFormat="1" x14ac:dyDescent="0.25">
      <c r="A90" s="111"/>
      <c r="B90" s="111"/>
      <c r="C90" s="111"/>
      <c r="D90" s="130"/>
      <c r="E90" s="111"/>
      <c r="F90" s="111"/>
      <c r="G90" s="235"/>
      <c r="H90" s="117"/>
      <c r="I90" s="111"/>
      <c r="J90" s="111"/>
      <c r="K90" s="111"/>
      <c r="L90" s="111"/>
      <c r="M90" s="111"/>
      <c r="N90" s="111"/>
      <c r="O90" s="111"/>
      <c r="P90" s="111"/>
      <c r="Q90" s="110"/>
      <c r="R90" s="110"/>
      <c r="S90" s="110"/>
      <c r="T90" s="110"/>
      <c r="U90" s="169"/>
      <c r="V90" s="169"/>
      <c r="W90" s="169"/>
      <c r="X90" s="236"/>
      <c r="Y90" s="169"/>
      <c r="Z90" s="169"/>
      <c r="AA90" s="169"/>
      <c r="AB90" s="169"/>
      <c r="AC90" s="169"/>
      <c r="AD90" s="169"/>
      <c r="AE90" s="169"/>
      <c r="AF90" s="169"/>
      <c r="AG90" s="169"/>
      <c r="AH90" s="169"/>
      <c r="AI90" s="169"/>
      <c r="AJ90" s="169"/>
      <c r="AK90" s="169"/>
      <c r="AL90" s="169"/>
      <c r="AM90" s="169"/>
      <c r="AN90" s="169"/>
      <c r="AO90" s="169"/>
      <c r="AP90" s="169"/>
      <c r="AQ90" s="169"/>
      <c r="AR90" s="169"/>
      <c r="AS90" s="169"/>
      <c r="AT90" s="169"/>
      <c r="AU90" s="111"/>
      <c r="AV90" s="163"/>
      <c r="AW90" s="237"/>
      <c r="AX90" s="123"/>
      <c r="AY90" s="123"/>
      <c r="AZ90" s="238"/>
      <c r="BA90" s="238"/>
      <c r="BB90" s="239"/>
      <c r="BC90" s="239"/>
      <c r="BD90" s="239"/>
      <c r="BE90" s="239"/>
      <c r="BF90" s="239"/>
      <c r="BG90" s="239"/>
      <c r="BH90" s="239"/>
      <c r="BI90" s="239"/>
      <c r="BJ90" s="239"/>
      <c r="BK90" s="239"/>
      <c r="BL90" s="239"/>
      <c r="BM90" s="239"/>
      <c r="BN90" s="239"/>
      <c r="BO90" s="239"/>
      <c r="BP90" s="239"/>
      <c r="BQ90" s="239"/>
      <c r="BR90" s="239"/>
      <c r="BS90" s="239"/>
      <c r="BT90" s="239"/>
      <c r="BU90" s="239"/>
      <c r="BV90" s="239"/>
      <c r="BW90" s="239"/>
      <c r="BX90" s="239"/>
      <c r="BY90" s="239"/>
      <c r="BZ90" s="239"/>
      <c r="CA90" s="239"/>
      <c r="CB90" s="239"/>
      <c r="CC90" s="239"/>
      <c r="CD90" s="239"/>
      <c r="CE90" s="239"/>
      <c r="CF90" s="239"/>
      <c r="CG90" s="239"/>
      <c r="CH90" s="239"/>
      <c r="CI90" s="239"/>
      <c r="CJ90" s="239"/>
      <c r="CK90" s="239"/>
      <c r="CL90" s="239"/>
      <c r="CM90" s="239"/>
      <c r="CN90" s="239"/>
      <c r="CO90" s="239"/>
      <c r="CP90" s="239"/>
      <c r="CQ90" s="239"/>
      <c r="CR90" s="239"/>
      <c r="CS90" s="239"/>
      <c r="CT90" s="239"/>
      <c r="CU90" s="239"/>
      <c r="CV90" s="239"/>
      <c r="CW90" s="239"/>
      <c r="CX90" s="239"/>
      <c r="CY90" s="239"/>
      <c r="CZ90" s="239"/>
      <c r="DA90" s="239"/>
      <c r="DB90" s="239"/>
      <c r="DC90" s="239"/>
      <c r="DD90" s="239"/>
      <c r="DE90" s="239"/>
      <c r="DF90" s="239"/>
      <c r="DG90" s="239"/>
      <c r="DH90" s="239"/>
      <c r="DI90" s="239"/>
      <c r="DJ90" s="239"/>
      <c r="DK90" s="239"/>
      <c r="DL90" s="239"/>
      <c r="DM90" s="239"/>
      <c r="DN90" s="239"/>
      <c r="DO90" s="239"/>
      <c r="DP90" s="239"/>
      <c r="DQ90" s="239"/>
      <c r="DR90" s="239"/>
      <c r="DS90" s="239"/>
      <c r="DT90" s="239"/>
      <c r="DU90" s="239"/>
      <c r="DV90" s="239"/>
      <c r="DW90" s="239"/>
      <c r="DX90" s="239"/>
      <c r="DY90" s="239"/>
      <c r="DZ90" s="239"/>
      <c r="EA90" s="239"/>
      <c r="EB90" s="239"/>
      <c r="EC90" s="239"/>
      <c r="ED90" s="239"/>
      <c r="EE90" s="239"/>
      <c r="EF90" s="239"/>
      <c r="EG90" s="239"/>
      <c r="EH90" s="239"/>
      <c r="EI90" s="239"/>
      <c r="EJ90" s="239"/>
      <c r="EK90" s="239"/>
      <c r="EL90" s="239"/>
      <c r="EM90" s="239"/>
      <c r="EN90" s="239"/>
      <c r="EO90" s="239"/>
      <c r="EP90" s="239"/>
      <c r="EQ90" s="239"/>
      <c r="ER90" s="239"/>
      <c r="ES90" s="239"/>
      <c r="ET90" s="239"/>
      <c r="EU90" s="239"/>
      <c r="EV90" s="239"/>
      <c r="EW90" s="239"/>
      <c r="EX90" s="239"/>
      <c r="EY90" s="239"/>
      <c r="EZ90" s="239"/>
      <c r="FA90" s="239"/>
      <c r="FB90" s="239"/>
      <c r="FC90" s="239"/>
      <c r="FD90" s="239"/>
      <c r="FE90" s="239"/>
      <c r="FF90" s="239"/>
      <c r="FG90" s="239"/>
      <c r="FH90" s="239"/>
      <c r="FI90" s="239"/>
      <c r="FJ90" s="239"/>
      <c r="FK90" s="239"/>
      <c r="FL90" s="239"/>
      <c r="FM90" s="239"/>
      <c r="FN90" s="239"/>
      <c r="FO90" s="239"/>
      <c r="FP90" s="239"/>
      <c r="FQ90" s="239"/>
      <c r="FR90" s="239"/>
      <c r="FS90" s="239"/>
      <c r="FT90" s="239"/>
      <c r="FU90" s="239"/>
      <c r="FV90" s="239"/>
      <c r="FW90" s="239"/>
      <c r="FX90" s="239"/>
      <c r="FY90" s="239"/>
      <c r="FZ90" s="239"/>
      <c r="GA90" s="239"/>
      <c r="GB90" s="239"/>
      <c r="GC90" s="239"/>
      <c r="GD90" s="239"/>
      <c r="GE90" s="239"/>
      <c r="GF90" s="239"/>
      <c r="GG90" s="239"/>
      <c r="GH90" s="239"/>
      <c r="GI90" s="239"/>
      <c r="GJ90" s="239"/>
      <c r="GK90" s="239"/>
      <c r="GL90" s="239"/>
      <c r="GM90" s="239"/>
      <c r="GN90" s="239"/>
      <c r="GO90" s="239"/>
      <c r="GP90" s="239"/>
      <c r="GQ90" s="239"/>
      <c r="GR90" s="239"/>
      <c r="GS90" s="239"/>
      <c r="GT90" s="239"/>
      <c r="GU90" s="239"/>
      <c r="GV90" s="239"/>
      <c r="GW90" s="239"/>
      <c r="GX90" s="239"/>
      <c r="GY90" s="239"/>
      <c r="GZ90" s="239"/>
      <c r="HA90" s="239"/>
      <c r="HB90" s="239"/>
      <c r="HC90" s="239"/>
      <c r="HD90" s="239"/>
      <c r="HE90" s="239"/>
      <c r="HF90" s="239"/>
      <c r="HG90" s="239"/>
      <c r="HH90" s="239"/>
      <c r="HI90" s="239"/>
      <c r="HJ90" s="239"/>
      <c r="HK90" s="239"/>
      <c r="HL90" s="239"/>
      <c r="HM90" s="239"/>
      <c r="HN90" s="239"/>
      <c r="HO90" s="239"/>
      <c r="HP90" s="239"/>
      <c r="HQ90" s="239"/>
      <c r="HR90" s="239"/>
      <c r="HS90" s="239"/>
      <c r="HT90" s="239"/>
      <c r="HU90" s="239"/>
      <c r="HV90" s="239"/>
      <c r="HW90" s="239"/>
      <c r="HX90" s="239"/>
      <c r="HY90" s="239"/>
      <c r="HZ90" s="239"/>
      <c r="IA90" s="239"/>
      <c r="IB90" s="239"/>
      <c r="IC90" s="239"/>
      <c r="ID90" s="239"/>
      <c r="IE90" s="239"/>
      <c r="IF90" s="239"/>
      <c r="IG90" s="239"/>
      <c r="IH90" s="239"/>
      <c r="II90" s="239"/>
      <c r="IJ90" s="239"/>
      <c r="IK90" s="239"/>
    </row>
    <row r="91" spans="1:246" ht="13.15" customHeight="1" x14ac:dyDescent="0.2">
      <c r="A91" s="61"/>
      <c r="B91" s="62"/>
      <c r="C91" s="99" t="s">
        <v>211</v>
      </c>
      <c r="D91" s="63"/>
      <c r="E91" s="66"/>
      <c r="F91" s="66"/>
      <c r="G91" s="66"/>
      <c r="H91" s="66"/>
      <c r="I91" s="66"/>
      <c r="J91" s="66"/>
      <c r="K91" s="66"/>
      <c r="L91" s="60"/>
      <c r="M91" s="66"/>
      <c r="N91" s="66"/>
      <c r="O91" s="66"/>
      <c r="P91" s="60"/>
      <c r="Q91" s="64"/>
      <c r="R91" s="103"/>
      <c r="S91" s="103"/>
      <c r="T91" s="100"/>
      <c r="U91" s="67"/>
      <c r="V91" s="67"/>
      <c r="W91" s="103"/>
      <c r="X91" s="103"/>
      <c r="Y91" s="69"/>
      <c r="Z91" s="69"/>
      <c r="AA91" s="61"/>
      <c r="AB91" s="61"/>
      <c r="AC91" s="61"/>
      <c r="AD91" s="61"/>
      <c r="AE91" s="61"/>
      <c r="AF91" s="61"/>
      <c r="AG91" s="69"/>
      <c r="AH91" s="69"/>
      <c r="AI91" s="69"/>
      <c r="AJ91" s="69"/>
      <c r="AK91" s="69"/>
      <c r="AL91" s="69"/>
      <c r="AM91" s="69"/>
      <c r="AN91" s="69"/>
      <c r="AO91" s="69"/>
      <c r="AP91" s="69"/>
      <c r="AQ91" s="69"/>
      <c r="AR91" s="69"/>
      <c r="AS91" s="113">
        <f>SUM(AS90:AS90)</f>
        <v>0</v>
      </c>
      <c r="AT91" s="113">
        <f>SUM(AT90:AT90)</f>
        <v>0</v>
      </c>
      <c r="AU91" s="69"/>
      <c r="AV91" s="69"/>
      <c r="AW91" s="69"/>
      <c r="AX91" s="61" t="s">
        <v>54</v>
      </c>
      <c r="BC91" s="65"/>
      <c r="BD91" s="65"/>
      <c r="BE91" s="65"/>
      <c r="BF91" s="65"/>
      <c r="BG91" s="65"/>
      <c r="BH91" s="65"/>
      <c r="BI91" s="65"/>
      <c r="BJ91" s="65"/>
      <c r="BK91" s="65"/>
      <c r="BL91" s="65"/>
      <c r="BM91" s="65"/>
      <c r="BN91" s="65"/>
      <c r="BO91" s="65"/>
      <c r="BP91" s="65"/>
      <c r="BQ91" s="65"/>
      <c r="BR91" s="65"/>
      <c r="BS91" s="65"/>
      <c r="BT91" s="65"/>
      <c r="BU91" s="65"/>
      <c r="BV91" s="65"/>
      <c r="BW91" s="65"/>
      <c r="BX91" s="65"/>
      <c r="BY91" s="65"/>
      <c r="BZ91" s="65"/>
      <c r="CA91" s="65"/>
      <c r="CB91" s="65"/>
      <c r="CC91" s="65"/>
      <c r="CD91" s="65"/>
      <c r="CE91" s="65"/>
      <c r="CF91" s="65"/>
      <c r="CG91" s="65"/>
      <c r="CH91" s="65"/>
      <c r="CI91" s="65"/>
      <c r="CJ91" s="65"/>
      <c r="CK91" s="65"/>
      <c r="CL91" s="65"/>
      <c r="CM91" s="65"/>
      <c r="CN91" s="65"/>
      <c r="CO91" s="65"/>
      <c r="CP91" s="65"/>
      <c r="CQ91" s="65"/>
      <c r="CR91" s="65"/>
      <c r="CS91" s="65"/>
      <c r="CT91" s="65"/>
      <c r="CU91" s="65"/>
      <c r="CV91" s="65"/>
      <c r="CW91" s="65"/>
      <c r="CX91" s="65"/>
      <c r="CY91" s="65"/>
      <c r="CZ91" s="65"/>
      <c r="DA91" s="65"/>
      <c r="DB91" s="65"/>
      <c r="DC91" s="65"/>
      <c r="DD91" s="65"/>
      <c r="DE91" s="65"/>
      <c r="DF91" s="65"/>
      <c r="DG91" s="65"/>
      <c r="DH91" s="65"/>
      <c r="DI91" s="65"/>
      <c r="DJ91" s="65"/>
      <c r="DK91" s="65"/>
      <c r="DL91" s="65"/>
      <c r="DM91" s="65"/>
      <c r="DN91" s="65"/>
      <c r="DO91" s="65"/>
      <c r="DP91" s="65"/>
      <c r="DQ91" s="65"/>
      <c r="DR91" s="65"/>
      <c r="DS91" s="65"/>
      <c r="DT91" s="65"/>
      <c r="DU91" s="65"/>
      <c r="DV91" s="65"/>
      <c r="DW91" s="65"/>
      <c r="DX91" s="65"/>
      <c r="DY91" s="65"/>
      <c r="DZ91" s="65"/>
      <c r="EA91" s="65"/>
      <c r="EB91" s="65"/>
      <c r="EC91" s="65"/>
      <c r="ED91" s="65"/>
      <c r="EE91" s="65"/>
      <c r="EF91" s="65"/>
      <c r="EG91" s="65"/>
      <c r="EH91" s="65"/>
      <c r="EI91" s="65"/>
      <c r="EJ91" s="65"/>
      <c r="EK91" s="65"/>
      <c r="EL91" s="65"/>
      <c r="EM91" s="65"/>
      <c r="EN91" s="65"/>
      <c r="EO91" s="65"/>
      <c r="EP91" s="65"/>
      <c r="EQ91" s="65"/>
      <c r="ER91" s="65"/>
      <c r="ES91" s="65"/>
      <c r="ET91" s="65"/>
      <c r="EU91" s="65"/>
      <c r="EV91" s="65"/>
      <c r="EW91" s="65"/>
      <c r="EX91" s="65"/>
      <c r="EY91" s="65"/>
      <c r="EZ91" s="65"/>
      <c r="FA91" s="65"/>
      <c r="FB91" s="65"/>
      <c r="FC91" s="65"/>
      <c r="FD91" s="65"/>
      <c r="FE91" s="65"/>
      <c r="FF91" s="65"/>
      <c r="FG91" s="65"/>
      <c r="FH91" s="65"/>
      <c r="FI91" s="65"/>
      <c r="FJ91" s="65"/>
      <c r="FK91" s="65"/>
      <c r="FL91" s="65"/>
      <c r="FM91" s="65"/>
      <c r="FN91" s="65"/>
      <c r="FO91" s="65"/>
      <c r="FP91" s="65"/>
      <c r="FQ91" s="65"/>
      <c r="FR91" s="65"/>
      <c r="FS91" s="65"/>
      <c r="FT91" s="65"/>
      <c r="FU91" s="65"/>
      <c r="FV91" s="65"/>
      <c r="FW91" s="65"/>
      <c r="FX91" s="65"/>
      <c r="FY91" s="65"/>
      <c r="FZ91" s="65"/>
      <c r="GA91" s="65"/>
      <c r="GB91" s="65"/>
      <c r="GC91" s="65"/>
      <c r="GD91" s="65"/>
      <c r="GE91" s="65"/>
      <c r="GF91" s="65"/>
      <c r="GG91" s="65"/>
      <c r="GH91" s="65"/>
      <c r="GI91" s="65"/>
      <c r="GJ91" s="65"/>
      <c r="GK91" s="65"/>
      <c r="GL91" s="65"/>
      <c r="GM91" s="65"/>
      <c r="GN91" s="65"/>
      <c r="GO91" s="65"/>
      <c r="GP91" s="65"/>
      <c r="GQ91" s="65"/>
      <c r="GR91" s="65"/>
      <c r="GS91" s="65"/>
      <c r="GT91" s="65"/>
      <c r="GU91" s="65"/>
      <c r="GV91" s="65"/>
      <c r="GW91" s="65"/>
      <c r="GX91" s="65"/>
      <c r="GY91" s="65"/>
      <c r="GZ91" s="65"/>
      <c r="HA91" s="65"/>
      <c r="HB91" s="65"/>
      <c r="HC91" s="65"/>
      <c r="HD91" s="65"/>
      <c r="HE91" s="65"/>
      <c r="HF91" s="65"/>
      <c r="HG91" s="65"/>
      <c r="HH91" s="65"/>
      <c r="HI91" s="65"/>
      <c r="HJ91" s="65"/>
      <c r="HK91" s="65"/>
      <c r="HL91" s="65"/>
      <c r="HM91" s="65"/>
      <c r="HN91" s="65"/>
      <c r="HO91" s="65"/>
      <c r="HP91" s="65"/>
      <c r="HQ91" s="65"/>
      <c r="HR91" s="65"/>
      <c r="HS91" s="65"/>
      <c r="HT91" s="65"/>
    </row>
    <row r="92" spans="1:246" ht="12.75" customHeight="1" x14ac:dyDescent="0.2">
      <c r="A92" s="61"/>
      <c r="B92" s="62"/>
      <c r="C92" s="99" t="s">
        <v>207</v>
      </c>
      <c r="D92" s="63"/>
      <c r="E92" s="66"/>
      <c r="F92" s="66"/>
      <c r="G92" s="66"/>
      <c r="H92" s="66"/>
      <c r="I92" s="66"/>
      <c r="J92" s="66"/>
      <c r="K92" s="66"/>
      <c r="L92" s="60"/>
      <c r="M92" s="66"/>
      <c r="N92" s="66"/>
      <c r="O92" s="66"/>
      <c r="P92" s="60"/>
      <c r="Q92" s="64"/>
      <c r="R92" s="103"/>
      <c r="S92" s="103"/>
      <c r="T92" s="100"/>
      <c r="U92" s="67"/>
      <c r="V92" s="67"/>
      <c r="W92" s="103"/>
      <c r="X92" s="103"/>
      <c r="Y92" s="69"/>
      <c r="Z92" s="69"/>
      <c r="AA92" s="61"/>
      <c r="AB92" s="61"/>
      <c r="AC92" s="61"/>
      <c r="AD92" s="61"/>
      <c r="AE92" s="61"/>
      <c r="AF92" s="61"/>
      <c r="AG92" s="69"/>
      <c r="AH92" s="69"/>
      <c r="AI92" s="69"/>
      <c r="AJ92" s="69"/>
      <c r="AK92" s="69"/>
      <c r="AL92" s="69"/>
      <c r="AM92" s="69"/>
      <c r="AN92" s="69"/>
      <c r="AO92" s="69"/>
      <c r="AP92" s="69"/>
      <c r="AQ92" s="69"/>
      <c r="AR92" s="69"/>
      <c r="AS92" s="69"/>
      <c r="AT92" s="69"/>
      <c r="AU92" s="69"/>
      <c r="AV92" s="69"/>
      <c r="AW92" s="69"/>
      <c r="AX92" s="61" t="s">
        <v>54</v>
      </c>
      <c r="BC92" s="65"/>
      <c r="BD92" s="65"/>
      <c r="BE92" s="65"/>
      <c r="BF92" s="65"/>
      <c r="BG92" s="65"/>
      <c r="BH92" s="65"/>
      <c r="BI92" s="65"/>
      <c r="BJ92" s="65"/>
      <c r="BK92" s="65"/>
      <c r="BL92" s="65"/>
      <c r="BM92" s="65"/>
      <c r="BN92" s="65"/>
      <c r="BO92" s="65"/>
      <c r="BP92" s="65"/>
      <c r="BQ92" s="65"/>
      <c r="BR92" s="65"/>
      <c r="BS92" s="65"/>
      <c r="BT92" s="65"/>
      <c r="BU92" s="65"/>
      <c r="BV92" s="65"/>
      <c r="BW92" s="65"/>
      <c r="BX92" s="65"/>
      <c r="BY92" s="65"/>
      <c r="BZ92" s="65"/>
      <c r="CA92" s="65"/>
      <c r="CB92" s="65"/>
      <c r="CC92" s="65"/>
      <c r="CD92" s="65"/>
      <c r="CE92" s="65"/>
      <c r="CF92" s="65"/>
      <c r="CG92" s="65"/>
      <c r="CH92" s="65"/>
      <c r="CI92" s="65"/>
      <c r="CJ92" s="65"/>
      <c r="CK92" s="65"/>
      <c r="CL92" s="65"/>
      <c r="CM92" s="65"/>
      <c r="CN92" s="65"/>
      <c r="CO92" s="65"/>
      <c r="CP92" s="65"/>
      <c r="CQ92" s="65"/>
      <c r="CR92" s="65"/>
      <c r="CS92" s="65"/>
      <c r="CT92" s="65"/>
      <c r="CU92" s="65"/>
      <c r="CV92" s="65"/>
      <c r="CW92" s="65"/>
      <c r="CX92" s="65"/>
      <c r="CY92" s="65"/>
      <c r="CZ92" s="65"/>
      <c r="DA92" s="65"/>
      <c r="DB92" s="65"/>
      <c r="DC92" s="65"/>
      <c r="DD92" s="65"/>
      <c r="DE92" s="65"/>
      <c r="DF92" s="65"/>
      <c r="DG92" s="65"/>
      <c r="DH92" s="65"/>
      <c r="DI92" s="65"/>
      <c r="DJ92" s="65"/>
      <c r="DK92" s="65"/>
      <c r="DL92" s="65"/>
      <c r="DM92" s="65"/>
      <c r="DN92" s="65"/>
      <c r="DO92" s="65"/>
      <c r="DP92" s="65"/>
      <c r="DQ92" s="65"/>
      <c r="DR92" s="65"/>
      <c r="DS92" s="65"/>
      <c r="DT92" s="65"/>
      <c r="DU92" s="65"/>
      <c r="DV92" s="65"/>
      <c r="DW92" s="65"/>
      <c r="DX92" s="65"/>
      <c r="DY92" s="65"/>
      <c r="DZ92" s="65"/>
      <c r="EA92" s="65"/>
      <c r="EB92" s="65"/>
      <c r="EC92" s="65"/>
      <c r="ED92" s="65"/>
      <c r="EE92" s="65"/>
      <c r="EF92" s="65"/>
      <c r="EG92" s="65"/>
      <c r="EH92" s="65"/>
      <c r="EI92" s="65"/>
      <c r="EJ92" s="65"/>
      <c r="EK92" s="65"/>
      <c r="EL92" s="65"/>
      <c r="EM92" s="65"/>
      <c r="EN92" s="65"/>
      <c r="EO92" s="65"/>
      <c r="EP92" s="65"/>
      <c r="EQ92" s="65"/>
      <c r="ER92" s="65"/>
      <c r="ES92" s="65"/>
      <c r="ET92" s="65"/>
      <c r="EU92" s="65"/>
      <c r="EV92" s="65"/>
      <c r="EW92" s="65"/>
      <c r="EX92" s="65"/>
      <c r="EY92" s="65"/>
      <c r="EZ92" s="65"/>
      <c r="FA92" s="65"/>
      <c r="FB92" s="65"/>
      <c r="FC92" s="65"/>
      <c r="FD92" s="65"/>
      <c r="FE92" s="65"/>
      <c r="FF92" s="65"/>
      <c r="FG92" s="65"/>
      <c r="FH92" s="65"/>
      <c r="FI92" s="65"/>
      <c r="FJ92" s="65"/>
      <c r="FK92" s="65"/>
      <c r="FL92" s="65"/>
      <c r="FM92" s="65"/>
      <c r="FN92" s="65"/>
      <c r="FO92" s="65"/>
      <c r="FP92" s="65"/>
      <c r="FQ92" s="65"/>
      <c r="FR92" s="65"/>
      <c r="FS92" s="65"/>
      <c r="FT92" s="65"/>
      <c r="FU92" s="65"/>
      <c r="FV92" s="65"/>
      <c r="FW92" s="65"/>
      <c r="FX92" s="65"/>
      <c r="FY92" s="65"/>
      <c r="FZ92" s="65"/>
      <c r="GA92" s="65"/>
      <c r="GB92" s="65"/>
      <c r="GC92" s="65"/>
      <c r="GD92" s="65"/>
      <c r="GE92" s="65"/>
      <c r="GF92" s="65"/>
      <c r="GG92" s="65"/>
      <c r="GH92" s="65"/>
      <c r="GI92" s="65"/>
      <c r="GJ92" s="65"/>
      <c r="GK92" s="65"/>
      <c r="GL92" s="65"/>
      <c r="GM92" s="65"/>
      <c r="GN92" s="65"/>
      <c r="GO92" s="65"/>
      <c r="GP92" s="65"/>
      <c r="GQ92" s="65"/>
      <c r="GR92" s="65"/>
      <c r="GS92" s="65"/>
      <c r="GT92" s="65"/>
      <c r="GU92" s="65"/>
      <c r="GV92" s="65"/>
      <c r="GW92" s="65"/>
      <c r="GX92" s="65"/>
      <c r="GY92" s="65"/>
      <c r="GZ92" s="65"/>
      <c r="HA92" s="65"/>
      <c r="HB92" s="65"/>
      <c r="HC92" s="65"/>
      <c r="HD92" s="65"/>
      <c r="HE92" s="65"/>
      <c r="HF92" s="65"/>
      <c r="HG92" s="65"/>
      <c r="HH92" s="65"/>
      <c r="HI92" s="65"/>
      <c r="HJ92" s="65"/>
      <c r="HK92" s="65"/>
      <c r="HL92" s="65"/>
      <c r="HM92" s="65"/>
      <c r="HN92" s="65"/>
      <c r="HO92" s="65"/>
      <c r="HP92" s="65"/>
      <c r="HQ92" s="65"/>
      <c r="HR92" s="65"/>
      <c r="HS92" s="65"/>
      <c r="HT92" s="65"/>
    </row>
    <row r="93" spans="1:246" s="114" customFormat="1" x14ac:dyDescent="0.25">
      <c r="A93" s="111"/>
      <c r="B93" s="111"/>
      <c r="C93" s="111"/>
      <c r="D93" s="130"/>
      <c r="E93" s="111"/>
      <c r="F93" s="111"/>
      <c r="G93" s="235"/>
      <c r="H93" s="117"/>
      <c r="I93" s="111"/>
      <c r="J93" s="111"/>
      <c r="K93" s="111"/>
      <c r="L93" s="111"/>
      <c r="M93" s="111"/>
      <c r="N93" s="111"/>
      <c r="O93" s="111"/>
      <c r="P93" s="111"/>
      <c r="Q93" s="110"/>
      <c r="R93" s="110"/>
      <c r="S93" s="110"/>
      <c r="T93" s="110"/>
      <c r="U93" s="169"/>
      <c r="V93" s="169"/>
      <c r="W93" s="169"/>
      <c r="X93" s="236"/>
      <c r="Y93" s="169"/>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11"/>
      <c r="AV93" s="163"/>
      <c r="AW93" s="237"/>
      <c r="AX93" s="123"/>
      <c r="AY93" s="123"/>
      <c r="AZ93" s="238"/>
      <c r="BA93" s="238"/>
      <c r="BB93" s="239"/>
      <c r="BC93" s="239"/>
      <c r="BD93" s="239"/>
      <c r="BE93" s="239"/>
      <c r="BF93" s="239"/>
      <c r="BG93" s="239"/>
      <c r="BH93" s="239"/>
      <c r="BI93" s="239"/>
      <c r="BJ93" s="239"/>
      <c r="BK93" s="239"/>
      <c r="BL93" s="239"/>
      <c r="BM93" s="239"/>
      <c r="BN93" s="239"/>
      <c r="BO93" s="239"/>
      <c r="BP93" s="239"/>
      <c r="BQ93" s="239"/>
      <c r="BR93" s="239"/>
      <c r="BS93" s="239"/>
      <c r="BT93" s="239"/>
      <c r="BU93" s="239"/>
      <c r="BV93" s="239"/>
      <c r="BW93" s="239"/>
      <c r="BX93" s="239"/>
      <c r="BY93" s="239"/>
      <c r="BZ93" s="239"/>
      <c r="CA93" s="239"/>
      <c r="CB93" s="239"/>
      <c r="CC93" s="239"/>
      <c r="CD93" s="239"/>
      <c r="CE93" s="239"/>
      <c r="CF93" s="239"/>
      <c r="CG93" s="239"/>
      <c r="CH93" s="239"/>
      <c r="CI93" s="239"/>
      <c r="CJ93" s="239"/>
      <c r="CK93" s="239"/>
      <c r="CL93" s="239"/>
      <c r="CM93" s="239"/>
      <c r="CN93" s="239"/>
      <c r="CO93" s="239"/>
      <c r="CP93" s="239"/>
      <c r="CQ93" s="239"/>
      <c r="CR93" s="239"/>
      <c r="CS93" s="239"/>
      <c r="CT93" s="239"/>
      <c r="CU93" s="239"/>
      <c r="CV93" s="239"/>
      <c r="CW93" s="239"/>
      <c r="CX93" s="239"/>
      <c r="CY93" s="239"/>
      <c r="CZ93" s="239"/>
      <c r="DA93" s="239"/>
      <c r="DB93" s="239"/>
      <c r="DC93" s="239"/>
      <c r="DD93" s="239"/>
      <c r="DE93" s="239"/>
      <c r="DF93" s="239"/>
      <c r="DG93" s="239"/>
      <c r="DH93" s="239"/>
      <c r="DI93" s="239"/>
      <c r="DJ93" s="239"/>
      <c r="DK93" s="239"/>
      <c r="DL93" s="239"/>
      <c r="DM93" s="239"/>
      <c r="DN93" s="239"/>
      <c r="DO93" s="239"/>
      <c r="DP93" s="239"/>
      <c r="DQ93" s="239"/>
      <c r="DR93" s="239"/>
      <c r="DS93" s="239"/>
      <c r="DT93" s="239"/>
      <c r="DU93" s="239"/>
      <c r="DV93" s="239"/>
      <c r="DW93" s="239"/>
      <c r="DX93" s="239"/>
      <c r="DY93" s="239"/>
      <c r="DZ93" s="239"/>
      <c r="EA93" s="239"/>
      <c r="EB93" s="239"/>
      <c r="EC93" s="239"/>
      <c r="ED93" s="239"/>
      <c r="EE93" s="239"/>
      <c r="EF93" s="239"/>
      <c r="EG93" s="239"/>
      <c r="EH93" s="239"/>
      <c r="EI93" s="239"/>
      <c r="EJ93" s="239"/>
      <c r="EK93" s="239"/>
      <c r="EL93" s="239"/>
      <c r="EM93" s="239"/>
      <c r="EN93" s="239"/>
      <c r="EO93" s="239"/>
      <c r="EP93" s="239"/>
      <c r="EQ93" s="239"/>
      <c r="ER93" s="239"/>
      <c r="ES93" s="239"/>
      <c r="ET93" s="239"/>
      <c r="EU93" s="239"/>
      <c r="EV93" s="239"/>
      <c r="EW93" s="239"/>
      <c r="EX93" s="239"/>
      <c r="EY93" s="239"/>
      <c r="EZ93" s="239"/>
      <c r="FA93" s="239"/>
      <c r="FB93" s="239"/>
      <c r="FC93" s="239"/>
      <c r="FD93" s="239"/>
      <c r="FE93" s="239"/>
      <c r="FF93" s="239"/>
      <c r="FG93" s="239"/>
      <c r="FH93" s="239"/>
      <c r="FI93" s="239"/>
      <c r="FJ93" s="239"/>
      <c r="FK93" s="239"/>
      <c r="FL93" s="239"/>
      <c r="FM93" s="239"/>
      <c r="FN93" s="239"/>
      <c r="FO93" s="239"/>
      <c r="FP93" s="239"/>
      <c r="FQ93" s="239"/>
      <c r="FR93" s="239"/>
      <c r="FS93" s="239"/>
      <c r="FT93" s="239"/>
      <c r="FU93" s="239"/>
      <c r="FV93" s="239"/>
      <c r="FW93" s="239"/>
      <c r="FX93" s="239"/>
      <c r="FY93" s="239"/>
      <c r="FZ93" s="239"/>
      <c r="GA93" s="239"/>
      <c r="GB93" s="239"/>
      <c r="GC93" s="239"/>
      <c r="GD93" s="239"/>
      <c r="GE93" s="239"/>
      <c r="GF93" s="239"/>
      <c r="GG93" s="239"/>
      <c r="GH93" s="239"/>
      <c r="GI93" s="239"/>
      <c r="GJ93" s="239"/>
      <c r="GK93" s="239"/>
      <c r="GL93" s="239"/>
      <c r="GM93" s="239"/>
      <c r="GN93" s="239"/>
      <c r="GO93" s="239"/>
      <c r="GP93" s="239"/>
      <c r="GQ93" s="239"/>
      <c r="GR93" s="239"/>
      <c r="GS93" s="239"/>
      <c r="GT93" s="239"/>
      <c r="GU93" s="239"/>
      <c r="GV93" s="239"/>
      <c r="GW93" s="239"/>
      <c r="GX93" s="239"/>
      <c r="GY93" s="239"/>
      <c r="GZ93" s="239"/>
      <c r="HA93" s="239"/>
      <c r="HB93" s="239"/>
      <c r="HC93" s="239"/>
      <c r="HD93" s="239"/>
      <c r="HE93" s="239"/>
      <c r="HF93" s="239"/>
      <c r="HG93" s="239"/>
      <c r="HH93" s="239"/>
      <c r="HI93" s="239"/>
      <c r="HJ93" s="239"/>
      <c r="HK93" s="239"/>
      <c r="HL93" s="239"/>
      <c r="HM93" s="239"/>
      <c r="HN93" s="239"/>
      <c r="HO93" s="239"/>
      <c r="HP93" s="239"/>
      <c r="HQ93" s="239"/>
      <c r="HR93" s="239"/>
      <c r="HS93" s="239"/>
      <c r="HT93" s="239"/>
      <c r="HU93" s="239"/>
      <c r="HV93" s="239"/>
      <c r="HW93" s="239"/>
      <c r="HX93" s="239"/>
      <c r="HY93" s="239"/>
      <c r="HZ93" s="239"/>
      <c r="IA93" s="239"/>
      <c r="IB93" s="239"/>
      <c r="IC93" s="239"/>
      <c r="ID93" s="239"/>
      <c r="IE93" s="239"/>
      <c r="IF93" s="239"/>
      <c r="IG93" s="239"/>
      <c r="IH93" s="239"/>
      <c r="II93" s="239"/>
      <c r="IJ93" s="239"/>
      <c r="IK93" s="239"/>
    </row>
    <row r="94" spans="1:246" s="126" customFormat="1" ht="15" customHeight="1" x14ac:dyDescent="0.2">
      <c r="A94" s="111"/>
      <c r="B94" s="124"/>
      <c r="C94" s="111"/>
      <c r="D94" s="135"/>
      <c r="E94" s="115"/>
      <c r="F94" s="115"/>
      <c r="G94" s="115"/>
      <c r="H94" s="115"/>
      <c r="I94" s="115"/>
      <c r="J94" s="115"/>
      <c r="K94" s="115"/>
      <c r="L94" s="111"/>
      <c r="M94" s="115"/>
      <c r="N94" s="115"/>
      <c r="O94" s="115"/>
      <c r="P94" s="111"/>
      <c r="Q94" s="134"/>
      <c r="R94" s="131"/>
      <c r="S94" s="131"/>
      <c r="T94" s="132"/>
      <c r="U94" s="110"/>
      <c r="V94" s="134"/>
      <c r="W94" s="134"/>
      <c r="X94" s="131"/>
      <c r="Y94" s="124"/>
      <c r="Z94" s="124"/>
      <c r="AA94" s="124"/>
      <c r="AB94" s="124"/>
      <c r="AC94" s="124"/>
      <c r="AD94" s="124"/>
      <c r="AE94" s="124"/>
      <c r="AF94" s="124"/>
      <c r="AG94" s="124"/>
      <c r="AH94" s="124"/>
      <c r="AI94" s="124"/>
      <c r="AJ94" s="124"/>
      <c r="AK94" s="124"/>
      <c r="AL94" s="124"/>
      <c r="AM94" s="124"/>
      <c r="AN94" s="124"/>
      <c r="AO94" s="124"/>
      <c r="AP94" s="124"/>
      <c r="AQ94" s="124"/>
      <c r="AR94" s="124"/>
      <c r="AS94" s="110"/>
      <c r="AT94" s="110"/>
      <c r="AU94" s="133"/>
      <c r="AV94" s="170"/>
      <c r="AW94" s="111"/>
      <c r="AX94" s="111"/>
      <c r="AY94" s="123"/>
      <c r="AZ94" s="123"/>
      <c r="BA94" s="125"/>
      <c r="BB94" s="125"/>
      <c r="BC94" s="125"/>
      <c r="BD94" s="125"/>
    </row>
    <row r="95" spans="1:246" ht="13.15" customHeight="1" x14ac:dyDescent="0.2">
      <c r="A95" s="61"/>
      <c r="B95" s="62"/>
      <c r="C95" s="99" t="s">
        <v>212</v>
      </c>
      <c r="D95" s="63"/>
      <c r="E95" s="66"/>
      <c r="F95" s="66"/>
      <c r="G95" s="66"/>
      <c r="H95" s="66"/>
      <c r="I95" s="66"/>
      <c r="J95" s="66"/>
      <c r="K95" s="66"/>
      <c r="L95" s="60"/>
      <c r="M95" s="66"/>
      <c r="N95" s="66"/>
      <c r="O95" s="66"/>
      <c r="P95" s="60"/>
      <c r="Q95" s="64"/>
      <c r="R95" s="103"/>
      <c r="S95" s="103"/>
      <c r="T95" s="100"/>
      <c r="U95" s="67"/>
      <c r="V95" s="67"/>
      <c r="W95" s="103"/>
      <c r="X95" s="103"/>
      <c r="Y95" s="69"/>
      <c r="Z95" s="69"/>
      <c r="AA95" s="69"/>
      <c r="AB95" s="69"/>
      <c r="AC95" s="69"/>
      <c r="AD95" s="69"/>
      <c r="AE95" s="69"/>
      <c r="AF95" s="69"/>
      <c r="AG95" s="69"/>
      <c r="AH95" s="69"/>
      <c r="AI95" s="69"/>
      <c r="AJ95" s="69"/>
      <c r="AK95" s="69"/>
      <c r="AL95" s="69"/>
      <c r="AM95" s="69"/>
      <c r="AN95" s="69"/>
      <c r="AO95" s="69"/>
      <c r="AP95" s="69"/>
      <c r="AQ95" s="69"/>
      <c r="AR95" s="69"/>
      <c r="AS95" s="98">
        <f>SUM(AS93:AS94)</f>
        <v>0</v>
      </c>
      <c r="AT95" s="98">
        <f>SUM(AT93:AT94)</f>
        <v>0</v>
      </c>
      <c r="AU95" s="104"/>
      <c r="AV95" s="105"/>
      <c r="AW95" s="61"/>
      <c r="AX95" s="61" t="s">
        <v>54</v>
      </c>
      <c r="BC95" s="65"/>
      <c r="BD95" s="65"/>
      <c r="BE95" s="65"/>
      <c r="BF95" s="65"/>
      <c r="BG95" s="65"/>
      <c r="BH95" s="65"/>
      <c r="BI95" s="65"/>
      <c r="BJ95" s="65"/>
      <c r="BK95" s="65"/>
      <c r="BL95" s="65"/>
      <c r="BM95" s="65"/>
      <c r="BN95" s="65"/>
      <c r="BO95" s="65"/>
      <c r="BP95" s="65"/>
      <c r="BQ95" s="65"/>
      <c r="BR95" s="65"/>
      <c r="BS95" s="65"/>
      <c r="BT95" s="65"/>
      <c r="BU95" s="65"/>
      <c r="BV95" s="65"/>
      <c r="BW95" s="65"/>
      <c r="BX95" s="65"/>
      <c r="BY95" s="65"/>
      <c r="BZ95" s="65"/>
      <c r="CA95" s="65"/>
      <c r="CB95" s="65"/>
      <c r="CC95" s="65"/>
      <c r="CD95" s="65"/>
      <c r="CE95" s="65"/>
      <c r="CF95" s="65"/>
      <c r="CG95" s="65"/>
      <c r="CH95" s="65"/>
      <c r="CI95" s="65"/>
      <c r="CJ95" s="65"/>
      <c r="CK95" s="65"/>
      <c r="CL95" s="65"/>
      <c r="CM95" s="65"/>
      <c r="CN95" s="65"/>
      <c r="CO95" s="65"/>
      <c r="CP95" s="65"/>
      <c r="CQ95" s="65"/>
      <c r="CR95" s="65"/>
      <c r="CS95" s="65"/>
      <c r="CT95" s="65"/>
      <c r="CU95" s="65"/>
      <c r="CV95" s="65"/>
      <c r="CW95" s="65"/>
      <c r="CX95" s="65"/>
      <c r="CY95" s="65"/>
      <c r="CZ95" s="65"/>
      <c r="DA95" s="65"/>
      <c r="DB95" s="65"/>
      <c r="DC95" s="65"/>
      <c r="DD95" s="65"/>
      <c r="DE95" s="65"/>
      <c r="DF95" s="65"/>
      <c r="DG95" s="65"/>
      <c r="DH95" s="65"/>
      <c r="DI95" s="65"/>
      <c r="DJ95" s="65"/>
      <c r="DK95" s="65"/>
      <c r="DL95" s="65"/>
      <c r="DM95" s="65"/>
      <c r="DN95" s="65"/>
      <c r="DO95" s="65"/>
      <c r="DP95" s="65"/>
      <c r="DQ95" s="65"/>
      <c r="DR95" s="65"/>
      <c r="DS95" s="65"/>
      <c r="DT95" s="65"/>
      <c r="DU95" s="65"/>
      <c r="DV95" s="65"/>
      <c r="DW95" s="65"/>
      <c r="DX95" s="65"/>
      <c r="DY95" s="65"/>
      <c r="DZ95" s="65"/>
      <c r="EA95" s="65"/>
      <c r="EB95" s="65"/>
      <c r="EC95" s="65"/>
      <c r="ED95" s="65"/>
      <c r="EE95" s="65"/>
      <c r="EF95" s="65"/>
      <c r="EG95" s="65"/>
      <c r="EH95" s="65"/>
      <c r="EI95" s="65"/>
      <c r="EJ95" s="65"/>
      <c r="EK95" s="65"/>
      <c r="EL95" s="65"/>
      <c r="EM95" s="65"/>
      <c r="EN95" s="65"/>
      <c r="EO95" s="65"/>
      <c r="EP95" s="65"/>
      <c r="EQ95" s="65"/>
      <c r="ER95" s="65"/>
      <c r="ES95" s="65"/>
      <c r="ET95" s="65"/>
      <c r="EU95" s="65"/>
      <c r="EV95" s="65"/>
      <c r="EW95" s="65"/>
      <c r="EX95" s="65"/>
      <c r="EY95" s="65"/>
      <c r="EZ95" s="65"/>
      <c r="FA95" s="65"/>
      <c r="FB95" s="65"/>
      <c r="FC95" s="65"/>
      <c r="FD95" s="65"/>
      <c r="FE95" s="65"/>
      <c r="FF95" s="65"/>
      <c r="FG95" s="65"/>
      <c r="FH95" s="65"/>
      <c r="FI95" s="65"/>
      <c r="FJ95" s="65"/>
      <c r="FK95" s="65"/>
      <c r="FL95" s="65"/>
      <c r="FM95" s="65"/>
      <c r="FN95" s="65"/>
      <c r="FO95" s="65"/>
      <c r="FP95" s="65"/>
      <c r="FQ95" s="65"/>
      <c r="FR95" s="65"/>
      <c r="FS95" s="65"/>
      <c r="FT95" s="65"/>
      <c r="FU95" s="65"/>
      <c r="FV95" s="65"/>
      <c r="FW95" s="65"/>
      <c r="FX95" s="65"/>
      <c r="FY95" s="65"/>
      <c r="FZ95" s="65"/>
      <c r="GA95" s="65"/>
      <c r="GB95" s="65"/>
      <c r="GC95" s="65"/>
      <c r="GD95" s="65"/>
      <c r="GE95" s="65"/>
      <c r="GF95" s="65"/>
      <c r="GG95" s="65"/>
      <c r="GH95" s="65"/>
      <c r="GI95" s="65"/>
      <c r="GJ95" s="65"/>
      <c r="GK95" s="65"/>
      <c r="GL95" s="65"/>
      <c r="GM95" s="65"/>
      <c r="GN95" s="65"/>
      <c r="GO95" s="65"/>
      <c r="GP95" s="65"/>
      <c r="GQ95" s="65"/>
      <c r="GR95" s="65"/>
      <c r="GS95" s="65"/>
      <c r="GT95" s="65"/>
      <c r="GU95" s="65"/>
      <c r="GV95" s="65"/>
      <c r="GW95" s="65"/>
      <c r="GX95" s="65"/>
      <c r="GY95" s="65"/>
      <c r="GZ95" s="65"/>
      <c r="HA95" s="65"/>
      <c r="HB95" s="65"/>
      <c r="HC95" s="65"/>
      <c r="HD95" s="65"/>
      <c r="HE95" s="65"/>
      <c r="HF95" s="65"/>
      <c r="HG95" s="65"/>
      <c r="HH95" s="65"/>
      <c r="HI95" s="65"/>
      <c r="HJ95" s="65"/>
      <c r="HK95" s="65"/>
      <c r="HL95" s="65"/>
      <c r="HM95" s="65"/>
      <c r="HN95" s="65"/>
      <c r="HO95" s="65"/>
      <c r="HP95" s="65"/>
      <c r="HQ95" s="65"/>
      <c r="HR95" s="65"/>
      <c r="HS95" s="65"/>
      <c r="HT95" s="65"/>
    </row>
    <row r="96" spans="1:246" ht="13.15" customHeight="1" x14ac:dyDescent="0.2">
      <c r="A96" s="70"/>
      <c r="B96" s="71"/>
      <c r="C96" s="72"/>
      <c r="D96" s="73"/>
      <c r="E96" s="74"/>
      <c r="F96" s="74"/>
      <c r="G96" s="74"/>
      <c r="H96" s="74"/>
      <c r="I96" s="74"/>
      <c r="J96" s="74"/>
      <c r="K96" s="74"/>
      <c r="L96" s="51"/>
      <c r="M96" s="74"/>
      <c r="N96" s="74"/>
      <c r="O96" s="74"/>
      <c r="P96" s="51"/>
      <c r="Q96" s="75"/>
      <c r="R96" s="76"/>
      <c r="S96" s="76"/>
      <c r="T96" s="194"/>
      <c r="U96" s="195"/>
      <c r="V96" s="195"/>
      <c r="W96" s="196"/>
      <c r="X96" s="196"/>
      <c r="Y96" s="198"/>
      <c r="Z96" s="79"/>
      <c r="AA96" s="79"/>
      <c r="AB96" s="79"/>
      <c r="AC96" s="79"/>
      <c r="AD96" s="79"/>
      <c r="AE96" s="79"/>
      <c r="AF96" s="79"/>
      <c r="AG96" s="79"/>
      <c r="AH96" s="79"/>
      <c r="AI96" s="79"/>
      <c r="AJ96" s="79"/>
      <c r="AK96" s="79"/>
      <c r="AL96" s="79"/>
      <c r="AM96" s="79"/>
      <c r="AN96" s="79"/>
      <c r="AO96" s="79"/>
      <c r="AP96" s="79"/>
      <c r="AQ96" s="79"/>
      <c r="AR96" s="79"/>
      <c r="AS96" s="80"/>
      <c r="AT96" s="80"/>
      <c r="AU96" s="81"/>
      <c r="AV96" s="82"/>
      <c r="AW96" s="70" t="s">
        <v>53</v>
      </c>
      <c r="BC96" s="65"/>
      <c r="BD96" s="65"/>
      <c r="BE96" s="65"/>
      <c r="BF96" s="65"/>
      <c r="BG96" s="65"/>
      <c r="BH96" s="65"/>
      <c r="BI96" s="65"/>
      <c r="BJ96" s="65"/>
      <c r="BK96" s="65"/>
      <c r="BL96" s="65"/>
      <c r="BM96" s="65"/>
      <c r="BN96" s="65"/>
      <c r="BO96" s="65"/>
      <c r="BP96" s="65"/>
      <c r="BQ96" s="65"/>
      <c r="BR96" s="65"/>
      <c r="BS96" s="65"/>
      <c r="BT96" s="65"/>
      <c r="BU96" s="65"/>
      <c r="BV96" s="65"/>
      <c r="BW96" s="65"/>
      <c r="BX96" s="65"/>
      <c r="BY96" s="65"/>
      <c r="BZ96" s="65"/>
      <c r="CA96" s="65"/>
      <c r="CB96" s="65"/>
      <c r="CC96" s="65"/>
      <c r="CD96" s="65"/>
      <c r="CE96" s="65"/>
      <c r="CF96" s="65"/>
      <c r="CG96" s="65"/>
      <c r="CH96" s="65"/>
      <c r="CI96" s="65"/>
      <c r="CJ96" s="65"/>
      <c r="CK96" s="65"/>
      <c r="CL96" s="65"/>
      <c r="CM96" s="65"/>
      <c r="CN96" s="65"/>
      <c r="CO96" s="65"/>
      <c r="CP96" s="65"/>
      <c r="CQ96" s="65"/>
      <c r="CR96" s="65"/>
      <c r="CS96" s="65"/>
      <c r="CT96" s="65"/>
      <c r="CU96" s="65"/>
      <c r="CV96" s="65"/>
      <c r="CW96" s="65"/>
      <c r="CX96" s="65"/>
      <c r="CY96" s="65"/>
      <c r="CZ96" s="65"/>
      <c r="DA96" s="65"/>
      <c r="DB96" s="65"/>
      <c r="DC96" s="65"/>
      <c r="DD96" s="65"/>
      <c r="DE96" s="65"/>
      <c r="DF96" s="65"/>
      <c r="DG96" s="65"/>
      <c r="DH96" s="65"/>
      <c r="DI96" s="65"/>
      <c r="DJ96" s="65"/>
      <c r="DK96" s="65"/>
      <c r="DL96" s="65"/>
      <c r="DM96" s="65"/>
      <c r="DN96" s="65"/>
      <c r="DO96" s="65"/>
      <c r="DP96" s="65"/>
      <c r="DQ96" s="65"/>
      <c r="DR96" s="65"/>
      <c r="DS96" s="65"/>
      <c r="DT96" s="65"/>
      <c r="DU96" s="65"/>
      <c r="DV96" s="65"/>
      <c r="DW96" s="65"/>
      <c r="DX96" s="65"/>
      <c r="DY96" s="65"/>
      <c r="DZ96" s="65"/>
      <c r="EA96" s="65"/>
      <c r="EB96" s="65"/>
      <c r="EC96" s="65"/>
      <c r="ED96" s="65"/>
      <c r="EE96" s="65"/>
      <c r="EF96" s="65"/>
      <c r="EG96" s="65"/>
      <c r="EH96" s="65"/>
      <c r="EI96" s="65"/>
      <c r="EJ96" s="65"/>
      <c r="EK96" s="65"/>
      <c r="EL96" s="65"/>
      <c r="EM96" s="65"/>
      <c r="EN96" s="65"/>
      <c r="EO96" s="65"/>
      <c r="EP96" s="65"/>
      <c r="EQ96" s="65"/>
      <c r="ER96" s="65"/>
      <c r="ES96" s="65"/>
      <c r="ET96" s="65"/>
      <c r="EU96" s="65"/>
      <c r="EV96" s="65"/>
      <c r="EW96" s="65"/>
      <c r="EX96" s="65"/>
      <c r="EY96" s="65"/>
      <c r="EZ96" s="65"/>
      <c r="FA96" s="65"/>
      <c r="FB96" s="65"/>
      <c r="FC96" s="65"/>
      <c r="FD96" s="65"/>
      <c r="FE96" s="65"/>
      <c r="FF96" s="65"/>
      <c r="FG96" s="65"/>
      <c r="FH96" s="65"/>
      <c r="FI96" s="65"/>
      <c r="FJ96" s="65"/>
      <c r="FK96" s="65"/>
      <c r="FL96" s="65"/>
      <c r="FM96" s="65"/>
      <c r="FN96" s="65"/>
      <c r="FO96" s="65"/>
      <c r="FP96" s="65"/>
      <c r="FQ96" s="65"/>
      <c r="FR96" s="65"/>
      <c r="FS96" s="65"/>
      <c r="FT96" s="65"/>
      <c r="FU96" s="65"/>
      <c r="FV96" s="65"/>
      <c r="FW96" s="65"/>
      <c r="FX96" s="65"/>
      <c r="FY96" s="65"/>
      <c r="FZ96" s="65"/>
      <c r="GA96" s="65"/>
      <c r="GB96" s="65"/>
      <c r="GC96" s="65"/>
      <c r="GD96" s="65"/>
      <c r="GE96" s="65"/>
      <c r="GF96" s="65"/>
      <c r="GG96" s="65"/>
      <c r="GH96" s="65"/>
      <c r="GI96" s="65"/>
      <c r="GJ96" s="65"/>
      <c r="GK96" s="65"/>
      <c r="GL96" s="65"/>
      <c r="GM96" s="65"/>
      <c r="GN96" s="65"/>
      <c r="GO96" s="65"/>
      <c r="GP96" s="65"/>
      <c r="GQ96" s="65"/>
      <c r="GR96" s="65"/>
      <c r="GS96" s="65"/>
      <c r="GT96" s="65"/>
      <c r="GU96" s="65"/>
      <c r="GV96" s="65"/>
      <c r="GW96" s="65"/>
      <c r="GX96" s="65"/>
      <c r="GY96" s="65"/>
      <c r="GZ96" s="65"/>
      <c r="HA96" s="65"/>
      <c r="HB96" s="65"/>
      <c r="HC96" s="65"/>
      <c r="HD96" s="65"/>
      <c r="HE96" s="65"/>
      <c r="HF96" s="65"/>
      <c r="HG96" s="65"/>
      <c r="HH96" s="65"/>
      <c r="HI96" s="65"/>
      <c r="HJ96" s="65"/>
      <c r="HK96" s="65"/>
      <c r="HL96" s="65"/>
      <c r="HM96" s="65"/>
      <c r="HN96" s="65"/>
      <c r="HO96" s="65"/>
      <c r="HP96" s="65"/>
      <c r="HQ96" s="65"/>
      <c r="HR96" s="65"/>
      <c r="HS96" s="65"/>
      <c r="HT96" s="65"/>
    </row>
    <row r="97" spans="1:228" ht="13.15" customHeight="1" x14ac:dyDescent="0.2">
      <c r="A97" s="70"/>
      <c r="B97" s="71"/>
      <c r="C97" s="72"/>
      <c r="D97" s="73"/>
      <c r="E97" s="74"/>
      <c r="F97" s="74"/>
      <c r="G97" s="74"/>
      <c r="H97" s="74"/>
      <c r="I97" s="74"/>
      <c r="J97" s="74"/>
      <c r="K97" s="74"/>
      <c r="L97" s="51"/>
      <c r="M97" s="74"/>
      <c r="N97" s="74"/>
      <c r="O97" s="74"/>
      <c r="P97" s="51"/>
      <c r="Q97" s="75"/>
      <c r="R97" s="76"/>
      <c r="S97" s="76"/>
      <c r="T97" s="77"/>
      <c r="U97" s="78"/>
      <c r="V97" s="78"/>
      <c r="W97" s="76"/>
      <c r="X97" s="76"/>
      <c r="Y97" s="79"/>
      <c r="Z97" s="79"/>
      <c r="AA97" s="79"/>
      <c r="AB97" s="79"/>
      <c r="AC97" s="79"/>
      <c r="AD97" s="79"/>
      <c r="AE97" s="79"/>
      <c r="AF97" s="79"/>
      <c r="AG97" s="79"/>
      <c r="AH97" s="79"/>
      <c r="AI97" s="79"/>
      <c r="AJ97" s="79"/>
      <c r="AK97" s="79"/>
      <c r="AL97" s="79"/>
      <c r="AM97" s="79"/>
      <c r="AN97" s="79"/>
      <c r="AO97" s="79"/>
      <c r="AP97" s="79"/>
      <c r="AQ97" s="79"/>
      <c r="AR97" s="79"/>
      <c r="AS97" s="80"/>
      <c r="AT97" s="80"/>
      <c r="AU97" s="81"/>
      <c r="AV97" s="82"/>
      <c r="AW97" s="70"/>
      <c r="BC97" s="65"/>
      <c r="BD97" s="65"/>
      <c r="BE97" s="65"/>
      <c r="BF97" s="65"/>
      <c r="BG97" s="65"/>
      <c r="BH97" s="65"/>
      <c r="BI97" s="65"/>
      <c r="BJ97" s="65"/>
      <c r="BK97" s="65"/>
      <c r="BL97" s="65"/>
      <c r="BM97" s="65"/>
      <c r="BN97" s="65"/>
      <c r="BO97" s="65"/>
      <c r="BP97" s="65"/>
      <c r="BQ97" s="65"/>
      <c r="BR97" s="65"/>
      <c r="BS97" s="65"/>
      <c r="BT97" s="65"/>
      <c r="BU97" s="65"/>
      <c r="BV97" s="65"/>
      <c r="BW97" s="65"/>
      <c r="BX97" s="65"/>
      <c r="BY97" s="65"/>
      <c r="BZ97" s="65"/>
      <c r="CA97" s="65"/>
      <c r="CB97" s="65"/>
      <c r="CC97" s="65"/>
      <c r="CD97" s="65"/>
      <c r="CE97" s="65"/>
      <c r="CF97" s="65"/>
      <c r="CG97" s="65"/>
      <c r="CH97" s="65"/>
      <c r="CI97" s="65"/>
      <c r="CJ97" s="65"/>
      <c r="CK97" s="65"/>
      <c r="CL97" s="65"/>
      <c r="CM97" s="65"/>
      <c r="CN97" s="65"/>
      <c r="CO97" s="65"/>
      <c r="CP97" s="65"/>
      <c r="CQ97" s="65"/>
      <c r="CR97" s="65"/>
      <c r="CS97" s="65"/>
      <c r="CT97" s="65"/>
      <c r="CU97" s="65"/>
      <c r="CV97" s="65"/>
      <c r="CW97" s="65"/>
      <c r="CX97" s="65"/>
      <c r="CY97" s="65"/>
      <c r="CZ97" s="65"/>
      <c r="DA97" s="65"/>
      <c r="DB97" s="65"/>
      <c r="DC97" s="65"/>
      <c r="DD97" s="65"/>
      <c r="DE97" s="65"/>
      <c r="DF97" s="65"/>
      <c r="DG97" s="65"/>
      <c r="DH97" s="65"/>
      <c r="DI97" s="65"/>
      <c r="DJ97" s="65"/>
      <c r="DK97" s="65"/>
      <c r="DL97" s="65"/>
      <c r="DM97" s="65"/>
      <c r="DN97" s="65"/>
      <c r="DO97" s="65"/>
      <c r="DP97" s="65"/>
      <c r="DQ97" s="65"/>
      <c r="DR97" s="65"/>
      <c r="DS97" s="65"/>
      <c r="DT97" s="65"/>
      <c r="DU97" s="65"/>
      <c r="DV97" s="65"/>
      <c r="DW97" s="65"/>
      <c r="DX97" s="65"/>
      <c r="DY97" s="65"/>
      <c r="DZ97" s="65"/>
      <c r="EA97" s="65"/>
      <c r="EB97" s="65"/>
      <c r="EC97" s="65"/>
      <c r="ED97" s="65"/>
      <c r="EE97" s="65"/>
      <c r="EF97" s="65"/>
      <c r="EG97" s="65"/>
      <c r="EH97" s="65"/>
      <c r="EI97" s="65"/>
      <c r="EJ97" s="65"/>
      <c r="EK97" s="65"/>
      <c r="EL97" s="65"/>
      <c r="EM97" s="65"/>
      <c r="EN97" s="65"/>
      <c r="EO97" s="65"/>
      <c r="EP97" s="65"/>
      <c r="EQ97" s="65"/>
      <c r="ER97" s="65"/>
      <c r="ES97" s="65"/>
      <c r="ET97" s="65"/>
      <c r="EU97" s="65"/>
      <c r="EV97" s="65"/>
      <c r="EW97" s="65"/>
      <c r="EX97" s="65"/>
      <c r="EY97" s="65"/>
      <c r="EZ97" s="65"/>
      <c r="FA97" s="65"/>
      <c r="FB97" s="65"/>
      <c r="FC97" s="65"/>
      <c r="FD97" s="65"/>
      <c r="FE97" s="65"/>
      <c r="FF97" s="65"/>
      <c r="FG97" s="65"/>
      <c r="FH97" s="65"/>
      <c r="FI97" s="65"/>
      <c r="FJ97" s="65"/>
      <c r="FK97" s="65"/>
      <c r="FL97" s="65"/>
      <c r="FM97" s="65"/>
      <c r="FN97" s="65"/>
      <c r="FO97" s="65"/>
      <c r="FP97" s="65"/>
      <c r="FQ97" s="65"/>
      <c r="FR97" s="65"/>
      <c r="FS97" s="65"/>
      <c r="FT97" s="65"/>
      <c r="FU97" s="65"/>
      <c r="FV97" s="65"/>
      <c r="FW97" s="65"/>
      <c r="FX97" s="65"/>
      <c r="FY97" s="65"/>
      <c r="FZ97" s="65"/>
      <c r="GA97" s="65"/>
      <c r="GB97" s="65"/>
      <c r="GC97" s="65"/>
      <c r="GD97" s="65"/>
      <c r="GE97" s="65"/>
      <c r="GF97" s="65"/>
      <c r="GG97" s="65"/>
      <c r="GH97" s="65"/>
      <c r="GI97" s="65"/>
      <c r="GJ97" s="65"/>
      <c r="GK97" s="65"/>
      <c r="GL97" s="65"/>
      <c r="GM97" s="65"/>
      <c r="GN97" s="65"/>
      <c r="GO97" s="65"/>
      <c r="GP97" s="65"/>
      <c r="GQ97" s="65"/>
      <c r="GR97" s="65"/>
      <c r="GS97" s="65"/>
      <c r="GT97" s="65"/>
      <c r="GU97" s="65"/>
      <c r="GV97" s="65"/>
      <c r="GW97" s="65"/>
      <c r="GX97" s="65"/>
      <c r="GY97" s="65"/>
      <c r="GZ97" s="65"/>
      <c r="HA97" s="65"/>
      <c r="HB97" s="65"/>
      <c r="HC97" s="65"/>
      <c r="HD97" s="65"/>
      <c r="HE97" s="65"/>
      <c r="HF97" s="65"/>
      <c r="HG97" s="65"/>
      <c r="HH97" s="65"/>
      <c r="HI97" s="65"/>
      <c r="HJ97" s="65"/>
      <c r="HK97" s="65"/>
      <c r="HL97" s="65"/>
      <c r="HM97" s="65"/>
      <c r="HN97" s="65"/>
      <c r="HO97" s="65"/>
      <c r="HP97" s="65"/>
      <c r="HQ97" s="65"/>
      <c r="HR97" s="65"/>
      <c r="HS97" s="65"/>
      <c r="HT97" s="65"/>
    </row>
    <row r="99" spans="1:228" ht="13.15" customHeight="1" x14ac:dyDescent="0.2">
      <c r="A99" s="70"/>
      <c r="B99" s="71"/>
      <c r="C99" s="72"/>
      <c r="D99" s="73"/>
      <c r="E99" s="74"/>
      <c r="F99" s="74"/>
      <c r="G99" s="74"/>
      <c r="H99" s="74"/>
      <c r="I99" s="74"/>
      <c r="J99" s="74"/>
      <c r="K99" s="74"/>
      <c r="L99" s="51"/>
      <c r="M99" s="74"/>
      <c r="N99" s="74"/>
      <c r="O99" s="74"/>
      <c r="P99" s="51"/>
      <c r="Q99" s="75"/>
      <c r="R99" s="76"/>
      <c r="S99" s="76"/>
      <c r="T99" s="77"/>
      <c r="U99" s="78"/>
      <c r="V99" s="78"/>
      <c r="W99" s="76"/>
      <c r="X99" s="76"/>
      <c r="Y99" s="79"/>
      <c r="Z99" s="79"/>
      <c r="AA99" s="79"/>
      <c r="AB99" s="79"/>
      <c r="AC99" s="79"/>
      <c r="AD99" s="79"/>
      <c r="AE99" s="79"/>
      <c r="AF99" s="79"/>
      <c r="AG99" s="79"/>
      <c r="AH99" s="79"/>
      <c r="AI99" s="79"/>
      <c r="AJ99" s="79"/>
      <c r="AK99" s="79"/>
      <c r="AL99" s="79"/>
      <c r="AM99" s="79"/>
      <c r="AN99" s="79"/>
      <c r="AO99" s="79"/>
      <c r="AP99" s="79"/>
      <c r="AQ99" s="79"/>
      <c r="AR99" s="79"/>
      <c r="AS99" s="80"/>
      <c r="AT99" s="80"/>
      <c r="AU99" s="81"/>
      <c r="AV99" s="82"/>
      <c r="AW99" s="70"/>
      <c r="BC99" s="65"/>
      <c r="BD99" s="65"/>
      <c r="BE99" s="65"/>
      <c r="BF99" s="65"/>
      <c r="BG99" s="65"/>
      <c r="BH99" s="65"/>
      <c r="BI99" s="65"/>
      <c r="BJ99" s="65"/>
      <c r="BK99" s="65"/>
      <c r="BL99" s="65"/>
      <c r="BM99" s="65"/>
      <c r="BN99" s="65"/>
      <c r="BO99" s="65"/>
      <c r="BP99" s="65"/>
      <c r="BQ99" s="65"/>
      <c r="BR99" s="65"/>
      <c r="BS99" s="65"/>
      <c r="BT99" s="65"/>
      <c r="BU99" s="65"/>
      <c r="BV99" s="65"/>
      <c r="BW99" s="65"/>
      <c r="BX99" s="65"/>
      <c r="BY99" s="65"/>
      <c r="BZ99" s="65"/>
      <c r="CA99" s="65"/>
      <c r="CB99" s="65"/>
      <c r="CC99" s="65"/>
      <c r="CD99" s="65"/>
      <c r="CE99" s="65"/>
      <c r="CF99" s="65"/>
      <c r="CG99" s="65"/>
      <c r="CH99" s="65"/>
      <c r="CI99" s="65"/>
      <c r="CJ99" s="65"/>
      <c r="CK99" s="65"/>
      <c r="CL99" s="65"/>
      <c r="CM99" s="65"/>
      <c r="CN99" s="65"/>
      <c r="CO99" s="65"/>
      <c r="CP99" s="65"/>
      <c r="CQ99" s="65"/>
      <c r="CR99" s="65"/>
      <c r="CS99" s="65"/>
      <c r="CT99" s="65"/>
      <c r="CU99" s="65"/>
      <c r="CV99" s="65"/>
      <c r="CW99" s="65"/>
      <c r="CX99" s="65"/>
      <c r="CY99" s="65"/>
      <c r="CZ99" s="65"/>
      <c r="DA99" s="65"/>
      <c r="DB99" s="65"/>
      <c r="DC99" s="65"/>
      <c r="DD99" s="65"/>
      <c r="DE99" s="65"/>
      <c r="DF99" s="65"/>
      <c r="DG99" s="65"/>
      <c r="DH99" s="65"/>
      <c r="DI99" s="65"/>
      <c r="DJ99" s="65"/>
      <c r="DK99" s="65"/>
      <c r="DL99" s="65"/>
      <c r="DM99" s="65"/>
      <c r="DN99" s="65"/>
      <c r="DO99" s="65"/>
      <c r="DP99" s="65"/>
      <c r="DQ99" s="65"/>
      <c r="DR99" s="65"/>
      <c r="DS99" s="65"/>
      <c r="DT99" s="65"/>
      <c r="DU99" s="65"/>
      <c r="DV99" s="65"/>
      <c r="DW99" s="65"/>
      <c r="DX99" s="65"/>
      <c r="DY99" s="65"/>
      <c r="DZ99" s="65"/>
      <c r="EA99" s="65"/>
      <c r="EB99" s="65"/>
      <c r="EC99" s="65"/>
      <c r="ED99" s="65"/>
      <c r="EE99" s="65"/>
      <c r="EF99" s="65"/>
      <c r="EG99" s="65"/>
      <c r="EH99" s="65"/>
      <c r="EI99" s="65"/>
      <c r="EJ99" s="65"/>
      <c r="EK99" s="65"/>
      <c r="EL99" s="65"/>
      <c r="EM99" s="65"/>
      <c r="EN99" s="65"/>
      <c r="EO99" s="65"/>
      <c r="EP99" s="65"/>
      <c r="EQ99" s="65"/>
      <c r="ER99" s="65"/>
      <c r="ES99" s="65"/>
      <c r="ET99" s="65"/>
      <c r="EU99" s="65"/>
      <c r="EV99" s="65"/>
      <c r="EW99" s="65"/>
      <c r="EX99" s="65"/>
      <c r="EY99" s="65"/>
      <c r="EZ99" s="65"/>
      <c r="FA99" s="65"/>
      <c r="FB99" s="65"/>
      <c r="FC99" s="65"/>
      <c r="FD99" s="65"/>
      <c r="FE99" s="65"/>
      <c r="FF99" s="65"/>
      <c r="FG99" s="65"/>
      <c r="FH99" s="65"/>
      <c r="FI99" s="65"/>
      <c r="FJ99" s="65"/>
      <c r="FK99" s="65"/>
      <c r="FL99" s="65"/>
      <c r="FM99" s="65"/>
      <c r="FN99" s="65"/>
      <c r="FO99" s="65"/>
      <c r="FP99" s="65"/>
      <c r="FQ99" s="65"/>
      <c r="FR99" s="65"/>
      <c r="FS99" s="65"/>
      <c r="FT99" s="65"/>
      <c r="FU99" s="65"/>
      <c r="FV99" s="65"/>
      <c r="FW99" s="65"/>
      <c r="FX99" s="65"/>
      <c r="FY99" s="65"/>
      <c r="FZ99" s="65"/>
      <c r="GA99" s="65"/>
      <c r="GB99" s="65"/>
      <c r="GC99" s="65"/>
      <c r="GD99" s="65"/>
      <c r="GE99" s="65"/>
      <c r="GF99" s="65"/>
      <c r="GG99" s="65"/>
      <c r="GH99" s="65"/>
      <c r="GI99" s="65"/>
      <c r="GJ99" s="65"/>
      <c r="GK99" s="65"/>
      <c r="GL99" s="65"/>
      <c r="GM99" s="65"/>
      <c r="GN99" s="65"/>
      <c r="GO99" s="65"/>
      <c r="GP99" s="65"/>
      <c r="GQ99" s="65"/>
      <c r="GR99" s="65"/>
      <c r="GS99" s="65"/>
      <c r="GT99" s="65"/>
      <c r="GU99" s="65"/>
      <c r="GV99" s="65"/>
      <c r="GW99" s="65"/>
      <c r="GX99" s="65"/>
      <c r="GY99" s="65"/>
      <c r="GZ99" s="65"/>
      <c r="HA99" s="65"/>
      <c r="HB99" s="65"/>
      <c r="HC99" s="65"/>
      <c r="HD99" s="65"/>
      <c r="HE99" s="65"/>
      <c r="HF99" s="65"/>
      <c r="HG99" s="65"/>
      <c r="HH99" s="65"/>
      <c r="HI99" s="65"/>
      <c r="HJ99" s="65"/>
      <c r="HK99" s="65"/>
      <c r="HL99" s="65"/>
      <c r="HM99" s="65"/>
      <c r="HN99" s="65"/>
      <c r="HO99" s="65"/>
      <c r="HP99" s="65"/>
      <c r="HQ99" s="65"/>
      <c r="HR99" s="65"/>
      <c r="HS99" s="65"/>
      <c r="HT99" s="65"/>
    </row>
    <row r="101" spans="1:228" ht="13.15" customHeight="1" x14ac:dyDescent="0.2">
      <c r="A101" s="70"/>
      <c r="B101" s="71"/>
      <c r="C101" s="72"/>
      <c r="D101" s="73"/>
      <c r="E101" s="74"/>
      <c r="F101" s="74"/>
      <c r="G101" s="74"/>
      <c r="H101" s="74"/>
      <c r="I101" s="74"/>
      <c r="J101" s="74"/>
      <c r="K101" s="74"/>
      <c r="L101" s="51"/>
      <c r="M101" s="74"/>
      <c r="N101" s="74"/>
      <c r="O101" s="74"/>
      <c r="P101" s="51"/>
      <c r="Q101" s="75"/>
      <c r="R101" s="76"/>
      <c r="S101" s="76"/>
      <c r="T101" s="77"/>
      <c r="U101" s="78"/>
      <c r="V101" s="78"/>
      <c r="W101" s="76"/>
      <c r="X101" s="76"/>
      <c r="Y101" s="79"/>
      <c r="Z101" s="79"/>
      <c r="AA101" s="79"/>
      <c r="AB101" s="79"/>
      <c r="AC101" s="79"/>
      <c r="AD101" s="79"/>
      <c r="AE101" s="79"/>
      <c r="AF101" s="79"/>
      <c r="AG101" s="79"/>
      <c r="AH101" s="79"/>
      <c r="AI101" s="79"/>
      <c r="AJ101" s="79"/>
      <c r="AK101" s="79"/>
      <c r="AL101" s="79"/>
      <c r="AM101" s="79"/>
      <c r="AN101" s="79"/>
      <c r="AO101" s="79"/>
      <c r="AP101" s="79"/>
      <c r="AQ101" s="79"/>
      <c r="AR101" s="79"/>
      <c r="AS101" s="80"/>
      <c r="AT101" s="80"/>
      <c r="AU101" s="81"/>
      <c r="AV101" s="82"/>
      <c r="AW101" s="70"/>
      <c r="BC101" s="65"/>
      <c r="BD101" s="65"/>
      <c r="BE101" s="65"/>
      <c r="BF101" s="65"/>
      <c r="BG101" s="65"/>
      <c r="BH101" s="65"/>
      <c r="BI101" s="65"/>
      <c r="BJ101" s="65"/>
      <c r="BK101" s="65"/>
      <c r="BL101" s="65"/>
      <c r="BM101" s="65"/>
      <c r="BN101" s="65"/>
      <c r="BO101" s="65"/>
      <c r="BP101" s="65"/>
      <c r="BQ101" s="65"/>
      <c r="BR101" s="65"/>
      <c r="BS101" s="65"/>
      <c r="BT101" s="65"/>
      <c r="BU101" s="65"/>
      <c r="BV101" s="65"/>
      <c r="BW101" s="65"/>
      <c r="BX101" s="65"/>
      <c r="BY101" s="65"/>
      <c r="BZ101" s="65"/>
      <c r="CA101" s="65"/>
      <c r="CB101" s="65"/>
      <c r="CC101" s="65"/>
      <c r="CD101" s="65"/>
      <c r="CE101" s="65"/>
      <c r="CF101" s="65"/>
      <c r="CG101" s="65"/>
      <c r="CH101" s="65"/>
      <c r="CI101" s="65"/>
      <c r="CJ101" s="65"/>
      <c r="CK101" s="65"/>
      <c r="CL101" s="65"/>
      <c r="CM101" s="65"/>
      <c r="CN101" s="65"/>
      <c r="CO101" s="65"/>
      <c r="CP101" s="65"/>
      <c r="CQ101" s="65"/>
      <c r="CR101" s="65"/>
      <c r="CS101" s="65"/>
      <c r="CT101" s="65"/>
      <c r="CU101" s="65"/>
      <c r="CV101" s="65"/>
      <c r="CW101" s="65"/>
      <c r="CX101" s="65"/>
      <c r="CY101" s="65"/>
      <c r="CZ101" s="65"/>
      <c r="DA101" s="65"/>
      <c r="DB101" s="65"/>
      <c r="DC101" s="65"/>
      <c r="DD101" s="65"/>
      <c r="DE101" s="65"/>
      <c r="DF101" s="65"/>
      <c r="DG101" s="65"/>
      <c r="DH101" s="65"/>
      <c r="DI101" s="65"/>
      <c r="DJ101" s="65"/>
      <c r="DK101" s="65"/>
      <c r="DL101" s="65"/>
      <c r="DM101" s="65"/>
      <c r="DN101" s="65"/>
      <c r="DO101" s="65"/>
      <c r="DP101" s="65"/>
      <c r="DQ101" s="65"/>
      <c r="DR101" s="65"/>
      <c r="DS101" s="65"/>
      <c r="DT101" s="65"/>
      <c r="DU101" s="65"/>
      <c r="DV101" s="65"/>
      <c r="DW101" s="65"/>
      <c r="DX101" s="65"/>
      <c r="DY101" s="65"/>
      <c r="DZ101" s="65"/>
      <c r="EA101" s="65"/>
      <c r="EB101" s="65"/>
      <c r="EC101" s="65"/>
      <c r="ED101" s="65"/>
      <c r="EE101" s="65"/>
      <c r="EF101" s="65"/>
      <c r="EG101" s="65"/>
      <c r="EH101" s="65"/>
      <c r="EI101" s="65"/>
      <c r="EJ101" s="65"/>
      <c r="EK101" s="65"/>
      <c r="EL101" s="65"/>
      <c r="EM101" s="65"/>
      <c r="EN101" s="65"/>
      <c r="EO101" s="65"/>
      <c r="EP101" s="65"/>
      <c r="EQ101" s="65"/>
      <c r="ER101" s="65"/>
      <c r="ES101" s="65"/>
      <c r="ET101" s="65"/>
      <c r="EU101" s="65"/>
      <c r="EV101" s="65"/>
      <c r="EW101" s="65"/>
      <c r="EX101" s="65"/>
      <c r="EY101" s="65"/>
      <c r="EZ101" s="65"/>
      <c r="FA101" s="65"/>
      <c r="FB101" s="65"/>
      <c r="FC101" s="65"/>
      <c r="FD101" s="65"/>
      <c r="FE101" s="65"/>
      <c r="FF101" s="65"/>
      <c r="FG101" s="65"/>
      <c r="FH101" s="65"/>
      <c r="FI101" s="65"/>
      <c r="FJ101" s="65"/>
      <c r="FK101" s="65"/>
      <c r="FL101" s="65"/>
      <c r="FM101" s="65"/>
      <c r="FN101" s="65"/>
      <c r="FO101" s="65"/>
      <c r="FP101" s="65"/>
      <c r="FQ101" s="65"/>
      <c r="FR101" s="65"/>
      <c r="FS101" s="65"/>
      <c r="FT101" s="65"/>
      <c r="FU101" s="65"/>
      <c r="FV101" s="65"/>
      <c r="FW101" s="65"/>
      <c r="FX101" s="65"/>
      <c r="FY101" s="65"/>
      <c r="FZ101" s="65"/>
      <c r="GA101" s="65"/>
      <c r="GB101" s="65"/>
      <c r="GC101" s="65"/>
      <c r="GD101" s="65"/>
      <c r="GE101" s="65"/>
      <c r="GF101" s="65"/>
      <c r="GG101" s="65"/>
      <c r="GH101" s="65"/>
      <c r="GI101" s="65"/>
      <c r="GJ101" s="65"/>
      <c r="GK101" s="65"/>
      <c r="GL101" s="65"/>
      <c r="GM101" s="65"/>
      <c r="GN101" s="65"/>
      <c r="GO101" s="65"/>
      <c r="GP101" s="65"/>
      <c r="GQ101" s="65"/>
      <c r="GR101" s="65"/>
      <c r="GS101" s="65"/>
      <c r="GT101" s="65"/>
      <c r="GU101" s="65"/>
      <c r="GV101" s="65"/>
      <c r="GW101" s="65"/>
      <c r="GX101" s="65"/>
      <c r="GY101" s="65"/>
      <c r="GZ101" s="65"/>
      <c r="HA101" s="65"/>
      <c r="HB101" s="65"/>
      <c r="HC101" s="65"/>
      <c r="HD101" s="65"/>
      <c r="HE101" s="65"/>
      <c r="HF101" s="65"/>
      <c r="HG101" s="65"/>
      <c r="HH101" s="65"/>
      <c r="HI101" s="65"/>
      <c r="HJ101" s="65"/>
      <c r="HK101" s="65"/>
      <c r="HL101" s="65"/>
      <c r="HM101" s="65"/>
      <c r="HN101" s="65"/>
      <c r="HO101" s="65"/>
      <c r="HP101" s="65"/>
      <c r="HQ101" s="65"/>
      <c r="HR101" s="65"/>
      <c r="HS101" s="65"/>
      <c r="HT101" s="65"/>
    </row>
    <row r="103" spans="1:228" ht="13.15" customHeight="1" x14ac:dyDescent="0.2">
      <c r="A103" s="70"/>
      <c r="B103" s="71"/>
      <c r="C103" s="72"/>
      <c r="D103" s="73"/>
      <c r="E103" s="74"/>
      <c r="F103" s="74"/>
      <c r="G103" s="74"/>
      <c r="H103" s="74"/>
      <c r="I103" s="74"/>
      <c r="J103" s="74"/>
      <c r="K103" s="74"/>
      <c r="L103" s="51"/>
      <c r="M103" s="74"/>
      <c r="N103" s="74"/>
      <c r="O103" s="74"/>
      <c r="P103" s="51"/>
      <c r="Q103" s="75"/>
      <c r="R103" s="76"/>
      <c r="S103" s="76"/>
      <c r="T103" s="77"/>
      <c r="U103" s="78"/>
      <c r="V103" s="78"/>
      <c r="W103" s="76"/>
      <c r="X103" s="76"/>
      <c r="Y103" s="79"/>
      <c r="Z103" s="79"/>
      <c r="AA103" s="79"/>
      <c r="AB103" s="79"/>
      <c r="AC103" s="79"/>
      <c r="AD103" s="79"/>
      <c r="AE103" s="79"/>
      <c r="AF103" s="79"/>
      <c r="AG103" s="79"/>
      <c r="AH103" s="79"/>
      <c r="AI103" s="79"/>
      <c r="AJ103" s="79"/>
      <c r="AK103" s="79"/>
      <c r="AL103" s="79"/>
      <c r="AM103" s="79"/>
      <c r="AN103" s="79"/>
      <c r="AO103" s="79"/>
      <c r="AP103" s="79"/>
      <c r="AQ103" s="79"/>
      <c r="AR103" s="79"/>
      <c r="AS103" s="80"/>
      <c r="AT103" s="80"/>
      <c r="AU103" s="81"/>
      <c r="AV103" s="82"/>
      <c r="AW103" s="70"/>
      <c r="BC103" s="65"/>
      <c r="BD103" s="65"/>
      <c r="BE103" s="65"/>
      <c r="BF103" s="65"/>
      <c r="BG103" s="65"/>
      <c r="BH103" s="65"/>
      <c r="BI103" s="65"/>
      <c r="BJ103" s="65"/>
      <c r="BK103" s="65"/>
      <c r="BL103" s="65"/>
      <c r="BM103" s="65"/>
      <c r="BN103" s="65"/>
      <c r="BO103" s="65"/>
      <c r="BP103" s="65"/>
      <c r="BQ103" s="65"/>
      <c r="BR103" s="65"/>
      <c r="BS103" s="65"/>
      <c r="BT103" s="65"/>
      <c r="BU103" s="65"/>
      <c r="BV103" s="65"/>
      <c r="BW103" s="65"/>
      <c r="BX103" s="65"/>
      <c r="BY103" s="65"/>
      <c r="BZ103" s="65"/>
      <c r="CA103" s="65"/>
      <c r="CB103" s="65"/>
      <c r="CC103" s="65"/>
      <c r="CD103" s="65"/>
      <c r="CE103" s="65"/>
      <c r="CF103" s="65"/>
      <c r="CG103" s="65"/>
      <c r="CH103" s="65"/>
      <c r="CI103" s="65"/>
      <c r="CJ103" s="65"/>
      <c r="CK103" s="65"/>
      <c r="CL103" s="65"/>
      <c r="CM103" s="65"/>
      <c r="CN103" s="65"/>
      <c r="CO103" s="65"/>
      <c r="CP103" s="65"/>
      <c r="CQ103" s="65"/>
      <c r="CR103" s="65"/>
      <c r="CS103" s="65"/>
      <c r="CT103" s="65"/>
      <c r="CU103" s="65"/>
      <c r="CV103" s="65"/>
      <c r="CW103" s="65"/>
      <c r="CX103" s="65"/>
      <c r="CY103" s="65"/>
      <c r="CZ103" s="65"/>
      <c r="DA103" s="65"/>
      <c r="DB103" s="65"/>
      <c r="DC103" s="65"/>
      <c r="DD103" s="65"/>
      <c r="DE103" s="65"/>
      <c r="DF103" s="65"/>
      <c r="DG103" s="65"/>
      <c r="DH103" s="65"/>
      <c r="DI103" s="65"/>
      <c r="DJ103" s="65"/>
      <c r="DK103" s="65"/>
      <c r="DL103" s="65"/>
      <c r="DM103" s="65"/>
      <c r="DN103" s="65"/>
      <c r="DO103" s="65"/>
      <c r="DP103" s="65"/>
      <c r="DQ103" s="65"/>
      <c r="DR103" s="65"/>
      <c r="DS103" s="65"/>
      <c r="DT103" s="65"/>
      <c r="DU103" s="65"/>
      <c r="DV103" s="65"/>
      <c r="DW103" s="65"/>
      <c r="DX103" s="65"/>
      <c r="DY103" s="65"/>
      <c r="DZ103" s="65"/>
      <c r="EA103" s="65"/>
      <c r="EB103" s="65"/>
      <c r="EC103" s="65"/>
      <c r="ED103" s="65"/>
      <c r="EE103" s="65"/>
      <c r="EF103" s="65"/>
      <c r="EG103" s="65"/>
      <c r="EH103" s="65"/>
      <c r="EI103" s="65"/>
      <c r="EJ103" s="65"/>
      <c r="EK103" s="65"/>
      <c r="EL103" s="65"/>
      <c r="EM103" s="65"/>
      <c r="EN103" s="65"/>
      <c r="EO103" s="65"/>
      <c r="EP103" s="65"/>
      <c r="EQ103" s="65"/>
      <c r="ER103" s="65"/>
      <c r="ES103" s="65"/>
      <c r="ET103" s="65"/>
      <c r="EU103" s="65"/>
      <c r="EV103" s="65"/>
      <c r="EW103" s="65"/>
      <c r="EX103" s="65"/>
      <c r="EY103" s="65"/>
      <c r="EZ103" s="65"/>
      <c r="FA103" s="65"/>
      <c r="FB103" s="65"/>
      <c r="FC103" s="65"/>
      <c r="FD103" s="65"/>
      <c r="FE103" s="65"/>
      <c r="FF103" s="65"/>
      <c r="FG103" s="65"/>
      <c r="FH103" s="65"/>
      <c r="FI103" s="65"/>
      <c r="FJ103" s="65"/>
      <c r="FK103" s="65"/>
      <c r="FL103" s="65"/>
      <c r="FM103" s="65"/>
      <c r="FN103" s="65"/>
      <c r="FO103" s="65"/>
      <c r="FP103" s="65"/>
      <c r="FQ103" s="65"/>
      <c r="FR103" s="65"/>
      <c r="FS103" s="65"/>
      <c r="FT103" s="65"/>
      <c r="FU103" s="65"/>
      <c r="FV103" s="65"/>
      <c r="FW103" s="65"/>
      <c r="FX103" s="65"/>
      <c r="FY103" s="65"/>
      <c r="FZ103" s="65"/>
      <c r="GA103" s="65"/>
      <c r="GB103" s="65"/>
      <c r="GC103" s="65"/>
      <c r="GD103" s="65"/>
      <c r="GE103" s="65"/>
      <c r="GF103" s="65"/>
      <c r="GG103" s="65"/>
      <c r="GH103" s="65"/>
      <c r="GI103" s="65"/>
      <c r="GJ103" s="65"/>
      <c r="GK103" s="65"/>
      <c r="GL103" s="65"/>
      <c r="GM103" s="65"/>
      <c r="GN103" s="65"/>
      <c r="GO103" s="65"/>
      <c r="GP103" s="65"/>
      <c r="GQ103" s="65"/>
      <c r="GR103" s="65"/>
      <c r="GS103" s="65"/>
      <c r="GT103" s="65"/>
      <c r="GU103" s="65"/>
      <c r="GV103" s="65"/>
      <c r="GW103" s="65"/>
      <c r="GX103" s="65"/>
      <c r="GY103" s="65"/>
      <c r="GZ103" s="65"/>
      <c r="HA103" s="65"/>
      <c r="HB103" s="65"/>
      <c r="HC103" s="65"/>
      <c r="HD103" s="65"/>
      <c r="HE103" s="65"/>
      <c r="HF103" s="65"/>
      <c r="HG103" s="65"/>
      <c r="HH103" s="65"/>
      <c r="HI103" s="65"/>
      <c r="HJ103" s="65"/>
      <c r="HK103" s="65"/>
      <c r="HL103" s="65"/>
      <c r="HM103" s="65"/>
      <c r="HN103" s="65"/>
      <c r="HO103" s="65"/>
      <c r="HP103" s="65"/>
      <c r="HQ103" s="65"/>
      <c r="HR103" s="65"/>
      <c r="HS103" s="65"/>
      <c r="HT103" s="65"/>
    </row>
    <row r="105" spans="1:228" ht="13.15" customHeight="1" x14ac:dyDescent="0.2">
      <c r="A105" s="70"/>
      <c r="B105" s="71"/>
      <c r="C105" s="72"/>
      <c r="D105" s="73"/>
      <c r="E105" s="74"/>
      <c r="F105" s="74"/>
      <c r="G105" s="74"/>
      <c r="H105" s="74"/>
      <c r="I105" s="74"/>
      <c r="J105" s="74"/>
      <c r="K105" s="74"/>
      <c r="L105" s="51"/>
      <c r="M105" s="74"/>
      <c r="N105" s="74"/>
      <c r="O105" s="74"/>
      <c r="P105" s="51"/>
      <c r="Q105" s="75"/>
      <c r="R105" s="76"/>
      <c r="S105" s="76"/>
      <c r="T105" s="77"/>
      <c r="U105" s="78"/>
      <c r="V105" s="78"/>
      <c r="W105" s="76"/>
      <c r="X105" s="76"/>
      <c r="Y105" s="79"/>
      <c r="Z105" s="79"/>
      <c r="AA105" s="79"/>
      <c r="AB105" s="79"/>
      <c r="AC105" s="79"/>
      <c r="AD105" s="79"/>
      <c r="AE105" s="79"/>
      <c r="AF105" s="79"/>
      <c r="AG105" s="79"/>
      <c r="AH105" s="79"/>
      <c r="AI105" s="79"/>
      <c r="AJ105" s="79"/>
      <c r="AK105" s="79"/>
      <c r="AL105" s="79"/>
      <c r="AM105" s="79"/>
      <c r="AN105" s="79"/>
      <c r="AO105" s="79"/>
      <c r="AP105" s="79"/>
      <c r="AQ105" s="79"/>
      <c r="AR105" s="79"/>
      <c r="AS105" s="80"/>
      <c r="AT105" s="80"/>
      <c r="AU105" s="81"/>
      <c r="AV105" s="82"/>
      <c r="AW105" s="70"/>
      <c r="BC105" s="65"/>
      <c r="BD105" s="65"/>
      <c r="BE105" s="65"/>
      <c r="BF105" s="65"/>
      <c r="BG105" s="65"/>
      <c r="BH105" s="65"/>
      <c r="BI105" s="65"/>
      <c r="BJ105" s="65"/>
      <c r="BK105" s="65"/>
      <c r="BL105" s="65"/>
      <c r="BM105" s="65"/>
      <c r="BN105" s="65"/>
      <c r="BO105" s="65"/>
      <c r="BP105" s="65"/>
      <c r="BQ105" s="65"/>
      <c r="BR105" s="65"/>
      <c r="BS105" s="65"/>
      <c r="BT105" s="65"/>
      <c r="BU105" s="65"/>
      <c r="BV105" s="65"/>
      <c r="BW105" s="65"/>
      <c r="BX105" s="65"/>
      <c r="BY105" s="65"/>
      <c r="BZ105" s="65"/>
      <c r="CA105" s="65"/>
      <c r="CB105" s="65"/>
      <c r="CC105" s="65"/>
      <c r="CD105" s="65"/>
      <c r="CE105" s="65"/>
      <c r="CF105" s="65"/>
      <c r="CG105" s="65"/>
      <c r="CH105" s="65"/>
      <c r="CI105" s="65"/>
      <c r="CJ105" s="65"/>
      <c r="CK105" s="65"/>
      <c r="CL105" s="65"/>
      <c r="CM105" s="65"/>
      <c r="CN105" s="65"/>
      <c r="CO105" s="65"/>
      <c r="CP105" s="65"/>
      <c r="CQ105" s="65"/>
      <c r="CR105" s="65"/>
      <c r="CS105" s="65"/>
      <c r="CT105" s="65"/>
      <c r="CU105" s="65"/>
      <c r="CV105" s="65"/>
      <c r="CW105" s="65"/>
      <c r="CX105" s="65"/>
      <c r="CY105" s="65"/>
      <c r="CZ105" s="65"/>
      <c r="DA105" s="65"/>
      <c r="DB105" s="65"/>
      <c r="DC105" s="65"/>
      <c r="DD105" s="65"/>
      <c r="DE105" s="65"/>
      <c r="DF105" s="65"/>
      <c r="DG105" s="65"/>
      <c r="DH105" s="65"/>
      <c r="DI105" s="65"/>
      <c r="DJ105" s="65"/>
      <c r="DK105" s="65"/>
      <c r="DL105" s="65"/>
      <c r="DM105" s="65"/>
      <c r="DN105" s="65"/>
      <c r="DO105" s="65"/>
      <c r="DP105" s="65"/>
      <c r="DQ105" s="65"/>
      <c r="DR105" s="65"/>
      <c r="DS105" s="65"/>
      <c r="DT105" s="65"/>
      <c r="DU105" s="65"/>
      <c r="DV105" s="65"/>
      <c r="DW105" s="65"/>
      <c r="DX105" s="65"/>
      <c r="DY105" s="65"/>
      <c r="DZ105" s="65"/>
      <c r="EA105" s="65"/>
      <c r="EB105" s="65"/>
      <c r="EC105" s="65"/>
      <c r="ED105" s="65"/>
      <c r="EE105" s="65"/>
      <c r="EF105" s="65"/>
      <c r="EG105" s="65"/>
      <c r="EH105" s="65"/>
      <c r="EI105" s="65"/>
      <c r="EJ105" s="65"/>
      <c r="EK105" s="65"/>
      <c r="EL105" s="65"/>
      <c r="EM105" s="65"/>
      <c r="EN105" s="65"/>
      <c r="EO105" s="65"/>
      <c r="EP105" s="65"/>
      <c r="EQ105" s="65"/>
      <c r="ER105" s="65"/>
      <c r="ES105" s="65"/>
      <c r="ET105" s="65"/>
      <c r="EU105" s="65"/>
      <c r="EV105" s="65"/>
      <c r="EW105" s="65"/>
      <c r="EX105" s="65"/>
      <c r="EY105" s="65"/>
      <c r="EZ105" s="65"/>
      <c r="FA105" s="65"/>
      <c r="FB105" s="65"/>
      <c r="FC105" s="65"/>
      <c r="FD105" s="65"/>
      <c r="FE105" s="65"/>
      <c r="FF105" s="65"/>
      <c r="FG105" s="65"/>
      <c r="FH105" s="65"/>
      <c r="FI105" s="65"/>
      <c r="FJ105" s="65"/>
      <c r="FK105" s="65"/>
      <c r="FL105" s="65"/>
      <c r="FM105" s="65"/>
      <c r="FN105" s="65"/>
      <c r="FO105" s="65"/>
      <c r="FP105" s="65"/>
      <c r="FQ105" s="65"/>
      <c r="FR105" s="65"/>
      <c r="FS105" s="65"/>
      <c r="FT105" s="65"/>
      <c r="FU105" s="65"/>
      <c r="FV105" s="65"/>
      <c r="FW105" s="65"/>
      <c r="FX105" s="65"/>
      <c r="FY105" s="65"/>
      <c r="FZ105" s="65"/>
      <c r="GA105" s="65"/>
      <c r="GB105" s="65"/>
      <c r="GC105" s="65"/>
      <c r="GD105" s="65"/>
      <c r="GE105" s="65"/>
      <c r="GF105" s="65"/>
      <c r="GG105" s="65"/>
      <c r="GH105" s="65"/>
      <c r="GI105" s="65"/>
      <c r="GJ105" s="65"/>
      <c r="GK105" s="65"/>
      <c r="GL105" s="65"/>
      <c r="GM105" s="65"/>
      <c r="GN105" s="65"/>
      <c r="GO105" s="65"/>
      <c r="GP105" s="65"/>
      <c r="GQ105" s="65"/>
      <c r="GR105" s="65"/>
      <c r="GS105" s="65"/>
      <c r="GT105" s="65"/>
      <c r="GU105" s="65"/>
      <c r="GV105" s="65"/>
      <c r="GW105" s="65"/>
      <c r="GX105" s="65"/>
      <c r="GY105" s="65"/>
      <c r="GZ105" s="65"/>
      <c r="HA105" s="65"/>
      <c r="HB105" s="65"/>
      <c r="HC105" s="65"/>
      <c r="HD105" s="65"/>
      <c r="HE105" s="65"/>
      <c r="HF105" s="65"/>
      <c r="HG105" s="65"/>
      <c r="HH105" s="65"/>
      <c r="HI105" s="65"/>
      <c r="HJ105" s="65"/>
      <c r="HK105" s="65"/>
      <c r="HL105" s="65"/>
      <c r="HM105" s="65"/>
      <c r="HN105" s="65"/>
      <c r="HO105" s="65"/>
      <c r="HP105" s="65"/>
      <c r="HQ105" s="65"/>
      <c r="HR105" s="65"/>
      <c r="HS105" s="65"/>
      <c r="HT105" s="65"/>
    </row>
    <row r="107" spans="1:228" ht="13.15" customHeight="1" x14ac:dyDescent="0.2">
      <c r="A107" s="70"/>
      <c r="B107" s="71"/>
      <c r="C107" s="72"/>
      <c r="D107" s="73"/>
      <c r="E107" s="74"/>
      <c r="F107" s="74"/>
      <c r="G107" s="74"/>
      <c r="H107" s="74"/>
      <c r="I107" s="74"/>
      <c r="J107" s="74"/>
      <c r="K107" s="74"/>
      <c r="L107" s="51"/>
      <c r="M107" s="74"/>
      <c r="N107" s="74"/>
      <c r="O107" s="74"/>
      <c r="P107" s="51"/>
      <c r="Q107" s="75"/>
      <c r="R107" s="76"/>
      <c r="S107" s="76"/>
      <c r="T107" s="77"/>
      <c r="U107" s="78"/>
      <c r="V107" s="78"/>
      <c r="W107" s="76"/>
      <c r="X107" s="76"/>
      <c r="Y107" s="79"/>
      <c r="Z107" s="79"/>
      <c r="AA107" s="79"/>
      <c r="AB107" s="79"/>
      <c r="AC107" s="79"/>
      <c r="AD107" s="79"/>
      <c r="AE107" s="79"/>
      <c r="AF107" s="79"/>
      <c r="AG107" s="79"/>
      <c r="AH107" s="79"/>
      <c r="AI107" s="79"/>
      <c r="AJ107" s="79"/>
      <c r="AK107" s="79"/>
      <c r="AL107" s="79"/>
      <c r="AM107" s="79"/>
      <c r="AN107" s="79"/>
      <c r="AO107" s="79"/>
      <c r="AP107" s="79"/>
      <c r="AQ107" s="79"/>
      <c r="AR107" s="79"/>
      <c r="AS107" s="80"/>
      <c r="AT107" s="80"/>
      <c r="AU107" s="81"/>
      <c r="AV107" s="82"/>
      <c r="AW107" s="70"/>
      <c r="BC107" s="65"/>
      <c r="BD107" s="65"/>
      <c r="BE107" s="65"/>
      <c r="BF107" s="65"/>
      <c r="BG107" s="65"/>
      <c r="BH107" s="65"/>
      <c r="BI107" s="65"/>
      <c r="BJ107" s="65"/>
      <c r="BK107" s="65"/>
      <c r="BL107" s="65"/>
      <c r="BM107" s="65"/>
      <c r="BN107" s="65"/>
      <c r="BO107" s="65"/>
      <c r="BP107" s="65"/>
      <c r="BQ107" s="65"/>
      <c r="BR107" s="65"/>
      <c r="BS107" s="65"/>
      <c r="BT107" s="65"/>
      <c r="BU107" s="65"/>
      <c r="BV107" s="65"/>
      <c r="BW107" s="65"/>
      <c r="BX107" s="65"/>
      <c r="BY107" s="65"/>
      <c r="BZ107" s="65"/>
      <c r="CA107" s="65"/>
      <c r="CB107" s="65"/>
      <c r="CC107" s="65"/>
      <c r="CD107" s="65"/>
      <c r="CE107" s="65"/>
      <c r="CF107" s="65"/>
      <c r="CG107" s="65"/>
      <c r="CH107" s="65"/>
      <c r="CI107" s="65"/>
      <c r="CJ107" s="65"/>
      <c r="CK107" s="65"/>
      <c r="CL107" s="65"/>
      <c r="CM107" s="65"/>
      <c r="CN107" s="65"/>
      <c r="CO107" s="65"/>
      <c r="CP107" s="65"/>
      <c r="CQ107" s="65"/>
      <c r="CR107" s="65"/>
      <c r="CS107" s="65"/>
      <c r="CT107" s="65"/>
      <c r="CU107" s="65"/>
      <c r="CV107" s="65"/>
      <c r="CW107" s="65"/>
      <c r="CX107" s="65"/>
      <c r="CY107" s="65"/>
      <c r="CZ107" s="65"/>
      <c r="DA107" s="65"/>
      <c r="DB107" s="65"/>
      <c r="DC107" s="65"/>
      <c r="DD107" s="65"/>
      <c r="DE107" s="65"/>
      <c r="DF107" s="65"/>
      <c r="DG107" s="65"/>
      <c r="DH107" s="65"/>
      <c r="DI107" s="65"/>
      <c r="DJ107" s="65"/>
      <c r="DK107" s="65"/>
      <c r="DL107" s="65"/>
      <c r="DM107" s="65"/>
      <c r="DN107" s="65"/>
      <c r="DO107" s="65"/>
      <c r="DP107" s="65"/>
      <c r="DQ107" s="65"/>
      <c r="DR107" s="65"/>
      <c r="DS107" s="65"/>
      <c r="DT107" s="65"/>
      <c r="DU107" s="65"/>
      <c r="DV107" s="65"/>
      <c r="DW107" s="65"/>
      <c r="DX107" s="65"/>
      <c r="DY107" s="65"/>
      <c r="DZ107" s="65"/>
      <c r="EA107" s="65"/>
      <c r="EB107" s="65"/>
      <c r="EC107" s="65"/>
      <c r="ED107" s="65"/>
      <c r="EE107" s="65"/>
      <c r="EF107" s="65"/>
      <c r="EG107" s="65"/>
      <c r="EH107" s="65"/>
      <c r="EI107" s="65"/>
      <c r="EJ107" s="65"/>
      <c r="EK107" s="65"/>
      <c r="EL107" s="65"/>
      <c r="EM107" s="65"/>
      <c r="EN107" s="65"/>
      <c r="EO107" s="65"/>
      <c r="EP107" s="65"/>
      <c r="EQ107" s="65"/>
      <c r="ER107" s="65"/>
      <c r="ES107" s="65"/>
      <c r="ET107" s="65"/>
      <c r="EU107" s="65"/>
      <c r="EV107" s="65"/>
      <c r="EW107" s="65"/>
      <c r="EX107" s="65"/>
      <c r="EY107" s="65"/>
      <c r="EZ107" s="65"/>
      <c r="FA107" s="65"/>
      <c r="FB107" s="65"/>
      <c r="FC107" s="65"/>
      <c r="FD107" s="65"/>
      <c r="FE107" s="65"/>
      <c r="FF107" s="65"/>
      <c r="FG107" s="65"/>
      <c r="FH107" s="65"/>
      <c r="FI107" s="65"/>
      <c r="FJ107" s="65"/>
      <c r="FK107" s="65"/>
      <c r="FL107" s="65"/>
      <c r="FM107" s="65"/>
      <c r="FN107" s="65"/>
      <c r="FO107" s="65"/>
      <c r="FP107" s="65"/>
      <c r="FQ107" s="65"/>
      <c r="FR107" s="65"/>
      <c r="FS107" s="65"/>
      <c r="FT107" s="65"/>
      <c r="FU107" s="65"/>
      <c r="FV107" s="65"/>
      <c r="FW107" s="65"/>
      <c r="FX107" s="65"/>
      <c r="FY107" s="65"/>
      <c r="FZ107" s="65"/>
      <c r="GA107" s="65"/>
      <c r="GB107" s="65"/>
      <c r="GC107" s="65"/>
      <c r="GD107" s="65"/>
      <c r="GE107" s="65"/>
      <c r="GF107" s="65"/>
      <c r="GG107" s="65"/>
      <c r="GH107" s="65"/>
      <c r="GI107" s="65"/>
      <c r="GJ107" s="65"/>
      <c r="GK107" s="65"/>
      <c r="GL107" s="65"/>
      <c r="GM107" s="65"/>
      <c r="GN107" s="65"/>
      <c r="GO107" s="65"/>
      <c r="GP107" s="65"/>
      <c r="GQ107" s="65"/>
      <c r="GR107" s="65"/>
      <c r="GS107" s="65"/>
      <c r="GT107" s="65"/>
      <c r="GU107" s="65"/>
      <c r="GV107" s="65"/>
      <c r="GW107" s="65"/>
      <c r="GX107" s="65"/>
      <c r="GY107" s="65"/>
      <c r="GZ107" s="65"/>
      <c r="HA107" s="65"/>
      <c r="HB107" s="65"/>
      <c r="HC107" s="65"/>
      <c r="HD107" s="65"/>
      <c r="HE107" s="65"/>
      <c r="HF107" s="65"/>
      <c r="HG107" s="65"/>
      <c r="HH107" s="65"/>
      <c r="HI107" s="65"/>
      <c r="HJ107" s="65"/>
      <c r="HK107" s="65"/>
      <c r="HL107" s="65"/>
      <c r="HM107" s="65"/>
      <c r="HN107" s="65"/>
      <c r="HO107" s="65"/>
      <c r="HP107" s="65"/>
      <c r="HQ107" s="65"/>
      <c r="HR107" s="65"/>
      <c r="HS107" s="65"/>
      <c r="HT107" s="65"/>
    </row>
    <row r="109" spans="1:228" s="37" customFormat="1" x14ac:dyDescent="0.2">
      <c r="A109" s="83"/>
      <c r="C109" s="83"/>
      <c r="D109" s="46" t="s">
        <v>213</v>
      </c>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4"/>
      <c r="AT109" s="84"/>
      <c r="AU109" s="83"/>
      <c r="AV109" s="84"/>
      <c r="AW109" s="83"/>
      <c r="AX109" s="43"/>
      <c r="AY109" s="85"/>
      <c r="AZ109" s="85"/>
      <c r="BA109" s="86"/>
    </row>
    <row r="110" spans="1:228" s="37" customFormat="1" x14ac:dyDescent="0.2">
      <c r="A110" s="83"/>
      <c r="C110" s="46"/>
      <c r="D110" s="46" t="s">
        <v>55</v>
      </c>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87"/>
      <c r="AT110" s="87"/>
      <c r="AU110" s="46"/>
      <c r="AV110" s="87"/>
      <c r="AW110" s="46"/>
      <c r="AX110" s="43"/>
      <c r="AY110" s="85"/>
      <c r="AZ110" s="85"/>
      <c r="BA110" s="86"/>
    </row>
    <row r="111" spans="1:228" s="37" customFormat="1" x14ac:dyDescent="0.2">
      <c r="A111" s="83"/>
      <c r="C111" s="46"/>
      <c r="D111" s="46" t="s">
        <v>56</v>
      </c>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36"/>
      <c r="AT111" s="36"/>
      <c r="AU111" s="46"/>
      <c r="AV111" s="36"/>
      <c r="AW111" s="46"/>
      <c r="AX111" s="43"/>
      <c r="AY111" s="85"/>
      <c r="AZ111" s="85"/>
      <c r="BA111" s="86"/>
    </row>
    <row r="112" spans="1:228" s="37" customFormat="1" x14ac:dyDescent="0.2">
      <c r="A112" s="83"/>
      <c r="C112" s="46"/>
      <c r="D112" s="46" t="s">
        <v>57</v>
      </c>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36"/>
      <c r="AT112" s="36"/>
      <c r="AU112" s="46"/>
      <c r="AV112" s="36"/>
      <c r="AW112" s="68"/>
      <c r="AX112" s="43"/>
      <c r="AY112" s="85"/>
      <c r="AZ112" s="85"/>
      <c r="BA112" s="86"/>
    </row>
    <row r="113" spans="1:53" s="37" customFormat="1" x14ac:dyDescent="0.2">
      <c r="A113" s="83"/>
      <c r="C113" s="46"/>
      <c r="D113" s="46" t="s">
        <v>58</v>
      </c>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36"/>
      <c r="AT113" s="36"/>
      <c r="AU113" s="46"/>
      <c r="AV113" s="36"/>
      <c r="AW113" s="46"/>
      <c r="AX113" s="43"/>
      <c r="AY113" s="85"/>
      <c r="AZ113" s="85"/>
      <c r="BA113" s="86"/>
    </row>
    <row r="114" spans="1:53" s="37" customFormat="1" x14ac:dyDescent="0.2">
      <c r="A114" s="83"/>
      <c r="C114" s="46">
        <v>1</v>
      </c>
      <c r="D114" s="46" t="s">
        <v>59</v>
      </c>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36" t="s">
        <v>53</v>
      </c>
      <c r="AT114" s="36"/>
      <c r="AU114" s="46"/>
      <c r="AV114" s="36"/>
      <c r="AW114" s="46"/>
      <c r="AX114" s="43"/>
      <c r="AY114" s="85"/>
      <c r="AZ114" s="85"/>
      <c r="BA114" s="86"/>
    </row>
    <row r="115" spans="1:53" s="37" customFormat="1" x14ac:dyDescent="0.2">
      <c r="A115" s="83"/>
      <c r="C115" s="46"/>
      <c r="D115" s="46" t="s">
        <v>60</v>
      </c>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36"/>
      <c r="AT115" s="36"/>
      <c r="AU115" s="46"/>
      <c r="AV115" s="36"/>
      <c r="AW115" s="46"/>
      <c r="AX115" s="43"/>
      <c r="AY115" s="85"/>
      <c r="AZ115" s="85"/>
      <c r="BA115" s="86"/>
    </row>
    <row r="116" spans="1:53" s="37" customFormat="1" x14ac:dyDescent="0.2">
      <c r="A116" s="83"/>
      <c r="C116" s="46"/>
      <c r="D116" s="46" t="s">
        <v>61</v>
      </c>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36"/>
      <c r="AT116" s="36"/>
      <c r="AU116" s="46"/>
      <c r="AV116" s="36"/>
      <c r="AW116" s="46"/>
      <c r="AX116" s="43"/>
      <c r="AY116" s="85"/>
      <c r="AZ116" s="85"/>
      <c r="BA116" s="86"/>
    </row>
    <row r="117" spans="1:53" s="37" customFormat="1" x14ac:dyDescent="0.2">
      <c r="A117" s="83"/>
      <c r="C117" s="46"/>
      <c r="D117" s="46" t="s">
        <v>62</v>
      </c>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36"/>
      <c r="AT117" s="36"/>
      <c r="AU117" s="46"/>
      <c r="AV117" s="36"/>
      <c r="AW117" s="46"/>
      <c r="AX117" s="43"/>
      <c r="AY117" s="85"/>
      <c r="AZ117" s="85"/>
      <c r="BA117" s="86"/>
    </row>
    <row r="118" spans="1:53" s="37" customFormat="1" x14ac:dyDescent="0.2">
      <c r="A118" s="83"/>
      <c r="C118" s="46"/>
      <c r="D118" s="46" t="s">
        <v>63</v>
      </c>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36"/>
      <c r="AT118" s="36"/>
      <c r="AU118" s="46"/>
      <c r="AV118" s="36"/>
      <c r="AW118" s="46"/>
      <c r="AX118" s="43"/>
      <c r="AY118" s="85"/>
      <c r="AZ118" s="85"/>
      <c r="BA118" s="86"/>
    </row>
    <row r="119" spans="1:53" s="37" customFormat="1" x14ac:dyDescent="0.2">
      <c r="A119" s="83"/>
      <c r="C119" s="46"/>
      <c r="D119" s="46" t="s">
        <v>64</v>
      </c>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36"/>
      <c r="AT119" s="36"/>
      <c r="AU119" s="46"/>
      <c r="AV119" s="36"/>
      <c r="AW119" s="46"/>
      <c r="AX119" s="43"/>
      <c r="AY119" s="85"/>
      <c r="AZ119" s="85"/>
      <c r="BA119" s="86"/>
    </row>
    <row r="120" spans="1:53" s="37" customFormat="1" x14ac:dyDescent="0.2">
      <c r="A120" s="83"/>
      <c r="C120" s="46"/>
      <c r="D120" s="46" t="s">
        <v>65</v>
      </c>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36"/>
      <c r="AT120" s="36"/>
      <c r="AU120" s="46"/>
      <c r="AV120" s="36"/>
      <c r="AW120" s="46"/>
      <c r="AX120" s="43"/>
      <c r="AY120" s="85"/>
      <c r="AZ120" s="85"/>
      <c r="BA120" s="86"/>
    </row>
    <row r="121" spans="1:53" s="37" customFormat="1" x14ac:dyDescent="0.2">
      <c r="A121" s="83"/>
      <c r="C121" s="46"/>
      <c r="D121" s="46" t="s">
        <v>66</v>
      </c>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36"/>
      <c r="AT121" s="36"/>
      <c r="AU121" s="46"/>
      <c r="AV121" s="36"/>
      <c r="AW121" s="46"/>
      <c r="AX121" s="43"/>
      <c r="AY121" s="85"/>
      <c r="AZ121" s="85"/>
      <c r="BA121" s="86"/>
    </row>
    <row r="122" spans="1:53" s="37" customFormat="1" x14ac:dyDescent="0.2">
      <c r="A122" s="83"/>
      <c r="C122" s="46"/>
      <c r="D122" s="46" t="s">
        <v>67</v>
      </c>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36"/>
      <c r="AT122" s="36"/>
      <c r="AU122" s="46"/>
      <c r="AV122" s="36"/>
      <c r="AW122" s="46"/>
      <c r="AX122" s="43"/>
      <c r="AY122" s="85"/>
      <c r="AZ122" s="85"/>
      <c r="BA122" s="86"/>
    </row>
    <row r="123" spans="1:53" s="37" customFormat="1" x14ac:dyDescent="0.2">
      <c r="A123" s="83"/>
      <c r="C123" s="46"/>
      <c r="D123" s="46" t="s">
        <v>68</v>
      </c>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36"/>
      <c r="AT123" s="36"/>
      <c r="AU123" s="46"/>
      <c r="AV123" s="36"/>
      <c r="AW123" s="46"/>
      <c r="AX123" s="43"/>
      <c r="AY123" s="85"/>
      <c r="AZ123" s="85"/>
      <c r="BA123" s="86"/>
    </row>
    <row r="124" spans="1:53" s="37" customFormat="1" x14ac:dyDescent="0.2">
      <c r="A124" s="83"/>
      <c r="C124" s="46"/>
      <c r="D124" s="46" t="s">
        <v>69</v>
      </c>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36"/>
      <c r="AT124" s="36"/>
      <c r="AU124" s="46"/>
      <c r="AV124" s="36"/>
      <c r="AW124" s="46"/>
      <c r="AX124" s="43"/>
      <c r="AY124" s="85"/>
      <c r="AZ124" s="85"/>
      <c r="BA124" s="86"/>
    </row>
    <row r="125" spans="1:53" s="37" customFormat="1" x14ac:dyDescent="0.2">
      <c r="A125" s="83"/>
      <c r="C125" s="46"/>
      <c r="D125" s="46" t="s">
        <v>70</v>
      </c>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36"/>
      <c r="AT125" s="36"/>
      <c r="AU125" s="46"/>
      <c r="AV125" s="36"/>
      <c r="AW125" s="46"/>
      <c r="AX125" s="43"/>
      <c r="AY125" s="85"/>
      <c r="AZ125" s="85"/>
      <c r="BA125" s="86"/>
    </row>
    <row r="126" spans="1:53" s="37" customFormat="1" x14ac:dyDescent="0.2">
      <c r="A126" s="83"/>
      <c r="C126" s="46"/>
      <c r="D126" s="46" t="s">
        <v>71</v>
      </c>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36"/>
      <c r="AT126" s="36"/>
      <c r="AU126" s="46"/>
      <c r="AV126" s="36"/>
      <c r="AW126" s="46"/>
      <c r="AX126" s="43"/>
      <c r="AY126" s="85"/>
      <c r="AZ126" s="85"/>
      <c r="BA126" s="86"/>
    </row>
    <row r="127" spans="1:53" s="37" customFormat="1" x14ac:dyDescent="0.2">
      <c r="A127" s="83"/>
      <c r="C127" s="46"/>
      <c r="D127" s="46" t="s">
        <v>72</v>
      </c>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36"/>
      <c r="AT127" s="36"/>
      <c r="AU127" s="46"/>
      <c r="AV127" s="36"/>
      <c r="AW127" s="46"/>
      <c r="AX127" s="43"/>
      <c r="AY127" s="85"/>
      <c r="AZ127" s="85"/>
      <c r="BA127" s="86"/>
    </row>
    <row r="128" spans="1:53" s="37" customFormat="1" x14ac:dyDescent="0.2">
      <c r="A128" s="83"/>
      <c r="C128" s="46">
        <v>2</v>
      </c>
      <c r="D128" s="46" t="s">
        <v>73</v>
      </c>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36"/>
      <c r="AT128" s="36"/>
      <c r="AU128" s="46"/>
      <c r="AV128" s="36"/>
      <c r="AW128" s="46"/>
      <c r="AX128" s="43"/>
      <c r="AY128" s="85"/>
      <c r="AZ128" s="85"/>
      <c r="BA128" s="86"/>
    </row>
    <row r="129" spans="1:53" s="37" customFormat="1" x14ac:dyDescent="0.2">
      <c r="A129" s="83"/>
      <c r="C129" s="46">
        <v>3</v>
      </c>
      <c r="D129" s="46" t="s">
        <v>74</v>
      </c>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36"/>
      <c r="AT129" s="36"/>
      <c r="AU129" s="46"/>
      <c r="AV129" s="36"/>
      <c r="AW129" s="46"/>
      <c r="AX129" s="43"/>
      <c r="AY129" s="85"/>
      <c r="AZ129" s="85"/>
      <c r="BA129" s="86"/>
    </row>
    <row r="130" spans="1:53" s="37" customFormat="1" x14ac:dyDescent="0.2">
      <c r="A130" s="83"/>
      <c r="C130" s="46">
        <v>4</v>
      </c>
      <c r="D130" s="46" t="s">
        <v>75</v>
      </c>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36"/>
      <c r="AT130" s="36"/>
      <c r="AU130" s="46"/>
      <c r="AV130" s="36"/>
      <c r="AW130" s="46"/>
      <c r="AX130" s="43"/>
      <c r="AY130" s="85"/>
      <c r="AZ130" s="85"/>
      <c r="BA130" s="86"/>
    </row>
    <row r="131" spans="1:53" s="37" customFormat="1" x14ac:dyDescent="0.2">
      <c r="A131" s="83"/>
      <c r="C131" s="46">
        <v>5</v>
      </c>
      <c r="D131" s="46" t="s">
        <v>76</v>
      </c>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36"/>
      <c r="AT131" s="36"/>
      <c r="AU131" s="46"/>
      <c r="AV131" s="36"/>
      <c r="AW131" s="46"/>
      <c r="AX131" s="43"/>
      <c r="AY131" s="85"/>
      <c r="AZ131" s="85"/>
      <c r="BA131" s="86"/>
    </row>
    <row r="132" spans="1:53" s="37" customFormat="1" x14ac:dyDescent="0.2">
      <c r="A132" s="83"/>
      <c r="C132" s="46">
        <v>6</v>
      </c>
      <c r="D132" s="46" t="s">
        <v>77</v>
      </c>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36"/>
      <c r="AT132" s="36"/>
      <c r="AU132" s="46"/>
      <c r="AV132" s="36"/>
      <c r="AW132" s="46"/>
      <c r="AX132" s="43"/>
      <c r="AY132" s="85"/>
      <c r="AZ132" s="85"/>
      <c r="BA132" s="86"/>
    </row>
    <row r="133" spans="1:53" s="37" customFormat="1" x14ac:dyDescent="0.2">
      <c r="A133" s="83"/>
      <c r="C133" s="46">
        <v>7</v>
      </c>
      <c r="D133" s="46" t="s">
        <v>78</v>
      </c>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36"/>
      <c r="AT133" s="36"/>
      <c r="AU133" s="46"/>
      <c r="AV133" s="36"/>
      <c r="AW133" s="46"/>
      <c r="AX133" s="43"/>
      <c r="AY133" s="85"/>
      <c r="AZ133" s="85"/>
      <c r="BA133" s="86"/>
    </row>
    <row r="134" spans="1:53" s="37" customFormat="1" x14ac:dyDescent="0.2">
      <c r="A134" s="83"/>
      <c r="C134" s="46">
        <v>8</v>
      </c>
      <c r="D134" s="46" t="s">
        <v>79</v>
      </c>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36"/>
      <c r="AT134" s="36"/>
      <c r="AU134" s="46"/>
      <c r="AV134" s="36"/>
      <c r="AW134" s="46"/>
      <c r="AX134" s="43"/>
      <c r="AY134" s="85"/>
      <c r="AZ134" s="85"/>
      <c r="BA134" s="86"/>
    </row>
    <row r="135" spans="1:53" s="37" customFormat="1" ht="24.75" customHeight="1" x14ac:dyDescent="0.2">
      <c r="A135" s="83"/>
      <c r="C135" s="46">
        <v>9</v>
      </c>
      <c r="D135" s="371" t="s">
        <v>80</v>
      </c>
      <c r="E135" s="371"/>
      <c r="F135" s="371"/>
      <c r="G135" s="371"/>
      <c r="H135" s="371"/>
      <c r="I135" s="371"/>
      <c r="J135" s="371"/>
      <c r="K135" s="371"/>
      <c r="L135" s="371"/>
      <c r="M135" s="371"/>
      <c r="N135" s="371"/>
      <c r="O135" s="371"/>
      <c r="P135" s="371"/>
      <c r="Q135" s="371"/>
      <c r="R135" s="371"/>
      <c r="S135" s="371"/>
      <c r="T135" s="371"/>
      <c r="U135" s="371"/>
      <c r="V135" s="371"/>
      <c r="W135" s="371"/>
      <c r="X135" s="371"/>
      <c r="Y135" s="371"/>
      <c r="Z135" s="371"/>
      <c r="AA135" s="371"/>
      <c r="AB135" s="371"/>
      <c r="AC135" s="371"/>
      <c r="AD135" s="371"/>
      <c r="AE135" s="371"/>
      <c r="AF135" s="371"/>
      <c r="AG135" s="371"/>
      <c r="AH135" s="371"/>
      <c r="AI135" s="371"/>
      <c r="AJ135" s="371"/>
      <c r="AK135" s="371"/>
      <c r="AL135" s="371"/>
      <c r="AM135" s="371"/>
      <c r="AN135" s="371"/>
      <c r="AO135" s="371"/>
      <c r="AP135" s="371"/>
      <c r="AQ135" s="371"/>
      <c r="AR135" s="371"/>
      <c r="AS135" s="371"/>
      <c r="AT135" s="371"/>
      <c r="AU135" s="371"/>
      <c r="AV135" s="371"/>
      <c r="AW135" s="371"/>
      <c r="AX135" s="43"/>
      <c r="AY135" s="85"/>
      <c r="AZ135" s="85"/>
      <c r="BA135" s="86"/>
    </row>
    <row r="136" spans="1:53" s="37" customFormat="1" x14ac:dyDescent="0.2">
      <c r="A136" s="83"/>
      <c r="C136" s="46">
        <v>10</v>
      </c>
      <c r="D136" s="46" t="s">
        <v>81</v>
      </c>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36"/>
      <c r="AT136" s="36"/>
      <c r="AU136" s="46"/>
      <c r="AV136" s="36"/>
      <c r="AW136" s="46"/>
      <c r="AX136" s="43"/>
      <c r="AY136" s="85"/>
      <c r="AZ136" s="85"/>
      <c r="BA136" s="86"/>
    </row>
    <row r="137" spans="1:53" s="37" customFormat="1" x14ac:dyDescent="0.2">
      <c r="A137" s="83"/>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36"/>
      <c r="AT137" s="36"/>
      <c r="AU137" s="46"/>
      <c r="AV137" s="36"/>
      <c r="AW137" s="46"/>
      <c r="AX137" s="43"/>
      <c r="AY137" s="85"/>
      <c r="AZ137" s="85"/>
      <c r="BA137" s="86"/>
    </row>
    <row r="138" spans="1:53" s="37" customFormat="1" x14ac:dyDescent="0.2">
      <c r="A138" s="83"/>
      <c r="C138" s="46">
        <v>11</v>
      </c>
      <c r="D138" s="46" t="s">
        <v>82</v>
      </c>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36"/>
      <c r="AT138" s="36"/>
      <c r="AU138" s="46"/>
      <c r="AV138" s="36"/>
      <c r="AW138" s="46"/>
      <c r="AX138" s="43"/>
      <c r="AY138" s="85"/>
      <c r="AZ138" s="85"/>
      <c r="BA138" s="86"/>
    </row>
    <row r="139" spans="1:53" s="37" customFormat="1" x14ac:dyDescent="0.2">
      <c r="A139" s="83"/>
      <c r="C139" s="46">
        <v>12</v>
      </c>
      <c r="D139" s="46" t="s">
        <v>83</v>
      </c>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36"/>
      <c r="AT139" s="36"/>
      <c r="AU139" s="46"/>
      <c r="AV139" s="36"/>
      <c r="AW139" s="46"/>
      <c r="AX139" s="43"/>
      <c r="AY139" s="85"/>
      <c r="AZ139" s="85"/>
      <c r="BA139" s="86"/>
    </row>
    <row r="140" spans="1:53" s="37" customFormat="1" x14ac:dyDescent="0.2">
      <c r="A140" s="83"/>
      <c r="C140" s="46">
        <v>13</v>
      </c>
      <c r="D140" s="46" t="s">
        <v>84</v>
      </c>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36"/>
      <c r="AT140" s="36"/>
      <c r="AU140" s="46"/>
      <c r="AV140" s="36"/>
      <c r="AW140" s="46"/>
      <c r="AX140" s="43"/>
      <c r="AY140" s="85"/>
      <c r="AZ140" s="85"/>
      <c r="BA140" s="86"/>
    </row>
    <row r="141" spans="1:53" s="37" customFormat="1" x14ac:dyDescent="0.2">
      <c r="A141" s="83"/>
      <c r="C141" s="46">
        <v>14</v>
      </c>
      <c r="D141" s="46" t="s">
        <v>85</v>
      </c>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36"/>
      <c r="AT141" s="36"/>
      <c r="AU141" s="46"/>
      <c r="AV141" s="36"/>
      <c r="AW141" s="46"/>
      <c r="AX141" s="43"/>
      <c r="AY141" s="85"/>
      <c r="AZ141" s="85"/>
      <c r="BA141" s="86"/>
    </row>
    <row r="142" spans="1:53" s="37" customFormat="1" x14ac:dyDescent="0.2">
      <c r="A142" s="83"/>
      <c r="C142" s="46">
        <v>15</v>
      </c>
      <c r="D142" s="46" t="s">
        <v>86</v>
      </c>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36"/>
      <c r="AT142" s="36"/>
      <c r="AU142" s="46"/>
      <c r="AV142" s="36"/>
      <c r="AW142" s="46"/>
      <c r="AX142" s="43"/>
      <c r="AY142" s="85"/>
      <c r="AZ142" s="85"/>
      <c r="BA142" s="86"/>
    </row>
    <row r="143" spans="1:53" s="37" customFormat="1" x14ac:dyDescent="0.2">
      <c r="A143" s="83"/>
      <c r="C143" s="46" t="s">
        <v>87</v>
      </c>
      <c r="D143" s="46" t="s">
        <v>88</v>
      </c>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36"/>
      <c r="AT143" s="36"/>
      <c r="AU143" s="46"/>
      <c r="AV143" s="36"/>
      <c r="AW143" s="46"/>
      <c r="AX143" s="43"/>
      <c r="AY143" s="85"/>
      <c r="AZ143" s="85"/>
      <c r="BA143" s="86"/>
    </row>
    <row r="144" spans="1:53" s="37" customFormat="1" ht="26.25" customHeight="1" x14ac:dyDescent="0.2">
      <c r="A144" s="83"/>
      <c r="C144" s="46">
        <v>18</v>
      </c>
      <c r="D144" s="371" t="s">
        <v>89</v>
      </c>
      <c r="E144" s="371"/>
      <c r="F144" s="371"/>
      <c r="G144" s="371"/>
      <c r="H144" s="371"/>
      <c r="I144" s="371"/>
      <c r="J144" s="371"/>
      <c r="K144" s="371"/>
      <c r="L144" s="371"/>
      <c r="M144" s="371"/>
      <c r="N144" s="371"/>
      <c r="O144" s="371"/>
      <c r="P144" s="371"/>
      <c r="Q144" s="371"/>
      <c r="R144" s="371"/>
      <c r="S144" s="371"/>
      <c r="T144" s="371"/>
      <c r="U144" s="371"/>
      <c r="V144" s="371"/>
      <c r="W144" s="371"/>
      <c r="X144" s="371"/>
      <c r="Y144" s="371"/>
      <c r="Z144" s="371"/>
      <c r="AA144" s="371"/>
      <c r="AB144" s="371"/>
      <c r="AC144" s="371"/>
      <c r="AD144" s="371"/>
      <c r="AE144" s="371"/>
      <c r="AF144" s="371"/>
      <c r="AG144" s="371"/>
      <c r="AH144" s="371"/>
      <c r="AI144" s="371"/>
      <c r="AJ144" s="371"/>
      <c r="AK144" s="371"/>
      <c r="AL144" s="371"/>
      <c r="AM144" s="371"/>
      <c r="AN144" s="371"/>
      <c r="AO144" s="371"/>
      <c r="AP144" s="371"/>
      <c r="AQ144" s="371"/>
      <c r="AR144" s="371"/>
      <c r="AS144" s="371"/>
      <c r="AT144" s="371"/>
      <c r="AU144" s="371"/>
      <c r="AV144" s="371"/>
      <c r="AW144" s="371"/>
      <c r="AX144" s="43"/>
      <c r="AY144" s="85"/>
      <c r="AZ144" s="85"/>
      <c r="BA144" s="86"/>
    </row>
    <row r="145" spans="1:53" s="37" customFormat="1" x14ac:dyDescent="0.2">
      <c r="A145" s="83"/>
      <c r="C145" s="46">
        <v>19</v>
      </c>
      <c r="D145" s="46" t="s">
        <v>90</v>
      </c>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36"/>
      <c r="AT145" s="36"/>
      <c r="AU145" s="46"/>
      <c r="AV145" s="36"/>
      <c r="AW145" s="46"/>
      <c r="AX145" s="43"/>
      <c r="AY145" s="85"/>
      <c r="AZ145" s="85"/>
      <c r="BA145" s="86"/>
    </row>
    <row r="146" spans="1:53" s="37" customFormat="1" x14ac:dyDescent="0.2">
      <c r="A146" s="83"/>
      <c r="C146" s="46">
        <v>20</v>
      </c>
      <c r="D146" s="46" t="s">
        <v>214</v>
      </c>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36"/>
      <c r="AT146" s="36"/>
      <c r="AU146" s="46"/>
      <c r="AV146" s="36"/>
      <c r="AW146" s="46"/>
      <c r="AX146" s="43"/>
      <c r="AY146" s="85"/>
      <c r="AZ146" s="85"/>
      <c r="BA146" s="86"/>
    </row>
    <row r="147" spans="1:53" s="88" customFormat="1" ht="13.15" customHeight="1" x14ac:dyDescent="0.2">
      <c r="B147" s="73"/>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36"/>
      <c r="AT147" s="36"/>
      <c r="AU147" s="46"/>
      <c r="AV147" s="36"/>
      <c r="AW147" s="46"/>
      <c r="AX147" s="89"/>
      <c r="AY147" s="90"/>
      <c r="AZ147" s="90"/>
      <c r="BA147" s="91"/>
    </row>
  </sheetData>
  <protectedRanges>
    <protectedRange sqref="J85" name="Диапазон3_8_1_1_2_1_1_2" securityDescriptor="O:WDG:WDD:(A;;CC;;;S-1-5-21-1281035640-548247933-376692995-11259)(A;;CC;;;S-1-5-21-1281035640-548247933-376692995-11258)(A;;CC;;;S-1-5-21-1281035640-548247933-376692995-5864)"/>
    <protectedRange algorithmName="SHA-512" hashValue="cVKJcm0mHSKLySh0sexFb6ysPgDtZncbVYQFSJdpHpZB/DX4VbmCXClXnUWKVeieR69C/U5GLMZDYyH7I2EXVw==" saltValue="4rqKN0bTj49UN1uKh+1RCA==" spinCount="100000" sqref="D94" name="Диапазон3_16_1_4_3_2_2_2_1_1_2" securityDescriptor="O:WDG:WDD:(A;;CC;;;S-1-5-21-1281035640-548247933-376692995-11259)(A;;CC;;;S-1-5-21-1281035640-548247933-376692995-11258)(A;;CC;;;S-1-5-21-1281035640-548247933-376692995-5864)"/>
    <protectedRange algorithmName="SHA-512" hashValue="0u3ObdI19Ty4nwOr/y65d9UuMZ3OudxbpyV+TSAf9ywzI6O/K2WR3IRMCi9ZZS0x0rSM1lsnjORm1tPcxcVLBQ==" saltValue="gIyPh9/qJCZTgQn7Vin6/A==" spinCount="100000" sqref="D90:I90" name="Диапазон3_16_1_4_1_5_1_2_1" securityDescriptor="O:WDG:WDD:(A;;CC;;;S-1-5-21-1281035640-548247933-376692995-11259)(A;;CC;;;S-1-5-21-1281035640-548247933-376692995-11258)(A;;CC;;;S-1-5-21-1281035640-548247933-376692995-5864)"/>
    <protectedRange algorithmName="SHA-512" hashValue="4jQ+0mVB5keBm4pRkjcqRb4wH5T00OSVcS8O0vGBvSWgkBDlvgzqGakmMzkrtZmh3SfcK9OC107rnU798f9s8A==" saltValue="y4V5iG+jLJ3isN54VsN8iA==" spinCount="100000" sqref="J90:N90" name="Диапазон3_16_1_1_3_1_5_1_2_1" securityDescriptor="O:WDG:WDD:(A;;CC;;;S-1-5-21-1281035640-548247933-376692995-11259)(A;;CC;;;S-1-5-21-1281035640-548247933-376692995-11258)(A;;CC;;;S-1-5-21-1281035640-548247933-376692995-5864)"/>
    <protectedRange algorithmName="SHA-512" hashValue="0u3ObdI19Ty4nwOr/y65d9UuMZ3OudxbpyV+TSAf9ywzI6O/K2WR3IRMCi9ZZS0x0rSM1lsnjORm1tPcxcVLBQ==" saltValue="gIyPh9/qJCZTgQn7Vin6/A==" spinCount="100000" sqref="D93:I93" name="Диапазон3_16_1_4_1_5_1_2_1_1" securityDescriptor="O:WDG:WDD:(A;;CC;;;S-1-5-21-1281035640-548247933-376692995-11259)(A;;CC;;;S-1-5-21-1281035640-548247933-376692995-11258)(A;;CC;;;S-1-5-21-1281035640-548247933-376692995-5864)"/>
    <protectedRange algorithmName="SHA-512" hashValue="4jQ+0mVB5keBm4pRkjcqRb4wH5T00OSVcS8O0vGBvSWgkBDlvgzqGakmMzkrtZmh3SfcK9OC107rnU798f9s8A==" saltValue="y4V5iG+jLJ3isN54VsN8iA==" spinCount="100000" sqref="J93:N93" name="Диапазон3_16_1_1_3_1_5_1_2_1_1" securityDescriptor="O:WDG:WDD:(A;;CC;;;S-1-5-21-1281035640-548247933-376692995-11259)(A;;CC;;;S-1-5-21-1281035640-548247933-376692995-11258)(A;;CC;;;S-1-5-21-1281035640-548247933-376692995-5864)"/>
    <protectedRange algorithmName="SHA-512" hashValue="asKzn+1BGquyFUX9c8zE7vx6vaqd+Sa/kpqTMtWZeZLSjkGnx1Ss1XIeVCizZxABnTdWYfweR1PIMdv0ZITpdw==" saltValue="u7GipbGBw+BQT8BkFYq0kw==" spinCount="100000" sqref="F10" name="Айгуль_6_1_1_1_1_3_2"/>
    <protectedRange algorithmName="SHA-512" hashValue="hSEdrBABwpAoRwRdlxV8ZRo4eV4eG0L33/rNn6+o8EV8xHmI5MXyoJ88cNEsHEVVyjPVmHq5BUxNNqxdcUpEiQ==" saltValue="7giKXNtmMxHwu1ALqwEUyA==" spinCount="100000" sqref="B10" name="Данияр_34_1_1_1_3_2"/>
    <protectedRange algorithmName="SHA-512" hashValue="hSEdrBABwpAoRwRdlxV8ZRo4eV4eG0L33/rNn6+o8EV8xHmI5MXyoJ88cNEsHEVVyjPVmHq5BUxNNqxdcUpEiQ==" saltValue="7giKXNtmMxHwu1ALqwEUyA==" spinCount="100000" sqref="B15" name="Данияр_33_1_1_2_1_1"/>
    <protectedRange algorithmName="SHA-512" hashValue="hSEdrBABwpAoRwRdlxV8ZRo4eV4eG0L33/rNn6+o8EV8xHmI5MXyoJ88cNEsHEVVyjPVmHq5BUxNNqxdcUpEiQ==" saltValue="7giKXNtmMxHwu1ALqwEUyA==" spinCount="100000" sqref="B16" name="Данияр_33_1_1_7_1_1_2_1_1"/>
    <protectedRange algorithmName="SHA-512" hashValue="hSEdrBABwpAoRwRdlxV8ZRo4eV4eG0L33/rNn6+o8EV8xHmI5MXyoJ88cNEsHEVVyjPVmHq5BUxNNqxdcUpEiQ==" saltValue="7giKXNtmMxHwu1ALqwEUyA==" spinCount="100000" sqref="B21" name="Данияр_40_3_1_66_2"/>
    <protectedRange algorithmName="SHA-512" hashValue="hSEdrBABwpAoRwRdlxV8ZRo4eV4eG0L33/rNn6+o8EV8xHmI5MXyoJ88cNEsHEVVyjPVmHq5BUxNNqxdcUpEiQ==" saltValue="7giKXNtmMxHwu1ALqwEUyA==" spinCount="100000" sqref="B22" name="Данияр_40_3_1_67_2"/>
    <protectedRange algorithmName="SHA-512" hashValue="asKzn+1BGquyFUX9c8zE7vx6vaqd+Sa/kpqTMtWZeZLSjkGnx1Ss1XIeVCizZxABnTdWYfweR1PIMdv0ZITpdw==" saltValue="u7GipbGBw+BQT8BkFYq0kw==" spinCount="100000" sqref="F48" name="Айгуль_6_1_1_1_1_3_2_1"/>
    <protectedRange algorithmName="SHA-512" hashValue="hSEdrBABwpAoRwRdlxV8ZRo4eV4eG0L33/rNn6+o8EV8xHmI5MXyoJ88cNEsHEVVyjPVmHq5BUxNNqxdcUpEiQ==" saltValue="7giKXNtmMxHwu1ALqwEUyA==" spinCount="100000" sqref="B48" name="Данияр_34_1_1_1_3_2_1"/>
    <protectedRange algorithmName="SHA-512" hashValue="hSEdrBABwpAoRwRdlxV8ZRo4eV4eG0L33/rNn6+o8EV8xHmI5MXyoJ88cNEsHEVVyjPVmHq5BUxNNqxdcUpEiQ==" saltValue="7giKXNtmMxHwu1ALqwEUyA==" spinCount="100000" sqref="B53" name="Данияр_33_1_1_2_1_1_1"/>
    <protectedRange algorithmName="SHA-512" hashValue="hSEdrBABwpAoRwRdlxV8ZRo4eV4eG0L33/rNn6+o8EV8xHmI5MXyoJ88cNEsHEVVyjPVmHq5BUxNNqxdcUpEiQ==" saltValue="7giKXNtmMxHwu1ALqwEUyA==" spinCount="100000" sqref="B54" name="Данияр_33_1_1_7_1_1_2_1_1_1"/>
    <protectedRange algorithmName="SHA-512" hashValue="hSEdrBABwpAoRwRdlxV8ZRo4eV4eG0L33/rNn6+o8EV8xHmI5MXyoJ88cNEsHEVVyjPVmHq5BUxNNqxdcUpEiQ==" saltValue="7giKXNtmMxHwu1ALqwEUyA==" spinCount="100000" sqref="B59" name="Данияр_40_3_1_66_2_1"/>
    <protectedRange algorithmName="SHA-512" hashValue="hSEdrBABwpAoRwRdlxV8ZRo4eV4eG0L33/rNn6+o8EV8xHmI5MXyoJ88cNEsHEVVyjPVmHq5BUxNNqxdcUpEiQ==" saltValue="7giKXNtmMxHwu1ALqwEUyA==" spinCount="100000" sqref="B60" name="Данияр_40_3_1_67_2_1"/>
    <protectedRange algorithmName="SHA-512" hashValue="hSEdrBABwpAoRwRdlxV8ZRo4eV4eG0L33/rNn6+o8EV8xHmI5MXyoJ88cNEsHEVVyjPVmHq5BUxNNqxdcUpEiQ==" saltValue="7giKXNtmMxHwu1ALqwEUyA==" spinCount="100000" sqref="B74" name="Данияр_42_1_1_3_3"/>
    <protectedRange algorithmName="SHA-512" hashValue="6Nnx7OLR9nC9wSX/K18O+rYVVHJSWWrcB0iHniU1HVbpsICwgMVRJHGege2qU6nCDCoOoBktbIeff/XDHcJtRw==" saltValue="zUhs8GSGMl+X0xXhyjsS1Q==" spinCount="100000" sqref="B40" name="Айгуль_10_1_1_2"/>
    <protectedRange algorithmName="SHA-512" hashValue="6Nnx7OLR9nC9wSX/K18O+rYVVHJSWWrcB0iHniU1HVbpsICwgMVRJHGege2qU6nCDCoOoBktbIeff/XDHcJtRw==" saltValue="zUhs8GSGMl+X0xXhyjsS1Q==" spinCount="100000" sqref="B78" name="Айгуль_10_1_1_2_1"/>
    <protectedRange algorithmName="SHA-512" hashValue="hSEdrBABwpAoRwRdlxV8ZRo4eV4eG0L33/rNn6+o8EV8xHmI5MXyoJ88cNEsHEVVyjPVmHq5BUxNNqxdcUpEiQ==" saltValue="7giKXNtmMxHwu1ALqwEUyA==" spinCount="100000" sqref="B36" name="Данияр_42_1_1_3"/>
  </protectedRanges>
  <autoFilter ref="A6:HT95">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autoFilter>
  <mergeCells count="26">
    <mergeCell ref="I4:I5"/>
    <mergeCell ref="J4:J5"/>
    <mergeCell ref="K4:K5"/>
    <mergeCell ref="L4:L5"/>
    <mergeCell ref="A4:A5"/>
    <mergeCell ref="B4:B5"/>
    <mergeCell ref="C4:C5"/>
    <mergeCell ref="D4:D5"/>
    <mergeCell ref="E4:E5"/>
    <mergeCell ref="F4:F5"/>
    <mergeCell ref="D135:AW135"/>
    <mergeCell ref="D144:AW144"/>
    <mergeCell ref="AS4:AS5"/>
    <mergeCell ref="AT4:AT5"/>
    <mergeCell ref="AU4:AU5"/>
    <mergeCell ref="AV4:AV5"/>
    <mergeCell ref="AW4:AW5"/>
    <mergeCell ref="Q6:AQ6"/>
    <mergeCell ref="M4:M5"/>
    <mergeCell ref="N4:N5"/>
    <mergeCell ref="O4:O5"/>
    <mergeCell ref="P4:P5"/>
    <mergeCell ref="Q4:AQ4"/>
    <mergeCell ref="AR4:AR5"/>
    <mergeCell ref="G4:G5"/>
    <mergeCell ref="H4:H5"/>
  </mergeCells>
  <conditionalFormatting sqref="F148:F1048576 F3:F8 F45:F46">
    <cfRule type="duplicateValues" dxfId="33" priority="383"/>
  </conditionalFormatting>
  <conditionalFormatting sqref="F83">
    <cfRule type="duplicateValues" dxfId="32" priority="389"/>
  </conditionalFormatting>
  <conditionalFormatting sqref="F98">
    <cfRule type="duplicateValues" dxfId="31" priority="323"/>
  </conditionalFormatting>
  <conditionalFormatting sqref="F100">
    <cfRule type="duplicateValues" dxfId="30" priority="322"/>
  </conditionalFormatting>
  <conditionalFormatting sqref="F102">
    <cfRule type="duplicateValues" dxfId="29" priority="321"/>
  </conditionalFormatting>
  <conditionalFormatting sqref="F104">
    <cfRule type="duplicateValues" dxfId="28" priority="320"/>
  </conditionalFormatting>
  <conditionalFormatting sqref="F106">
    <cfRule type="duplicateValues" dxfId="27" priority="319"/>
  </conditionalFormatting>
  <conditionalFormatting sqref="F108">
    <cfRule type="duplicateValues" dxfId="26" priority="318"/>
  </conditionalFormatting>
  <conditionalFormatting sqref="C9">
    <cfRule type="duplicateValues" dxfId="25" priority="35"/>
  </conditionalFormatting>
  <conditionalFormatting sqref="C10">
    <cfRule type="duplicateValues" dxfId="24" priority="34"/>
  </conditionalFormatting>
  <conditionalFormatting sqref="C11">
    <cfRule type="duplicateValues" dxfId="23" priority="33"/>
  </conditionalFormatting>
  <conditionalFormatting sqref="C12">
    <cfRule type="duplicateValues" dxfId="22" priority="32"/>
  </conditionalFormatting>
  <conditionalFormatting sqref="C13">
    <cfRule type="duplicateValues" dxfId="21" priority="31"/>
  </conditionalFormatting>
  <conditionalFormatting sqref="C15">
    <cfRule type="duplicateValues" dxfId="20" priority="28"/>
  </conditionalFormatting>
  <conditionalFormatting sqref="C15">
    <cfRule type="duplicateValues" dxfId="19" priority="29"/>
  </conditionalFormatting>
  <conditionalFormatting sqref="C16">
    <cfRule type="duplicateValues" dxfId="18" priority="26"/>
  </conditionalFormatting>
  <conditionalFormatting sqref="C16">
    <cfRule type="duplicateValues" dxfId="17" priority="27"/>
  </conditionalFormatting>
  <conditionalFormatting sqref="F17">
    <cfRule type="duplicateValues" dxfId="16" priority="25"/>
  </conditionalFormatting>
  <conditionalFormatting sqref="C24">
    <cfRule type="duplicateValues" dxfId="15" priority="24"/>
  </conditionalFormatting>
  <conditionalFormatting sqref="C47">
    <cfRule type="duplicateValues" dxfId="14" priority="23"/>
  </conditionalFormatting>
  <conditionalFormatting sqref="C48">
    <cfRule type="duplicateValues" dxfId="13" priority="22"/>
  </conditionalFormatting>
  <conditionalFormatting sqref="C49">
    <cfRule type="duplicateValues" dxfId="12" priority="21"/>
  </conditionalFormatting>
  <conditionalFormatting sqref="C50">
    <cfRule type="duplicateValues" dxfId="11" priority="20"/>
  </conditionalFormatting>
  <conditionalFormatting sqref="C51">
    <cfRule type="duplicateValues" dxfId="10" priority="19"/>
  </conditionalFormatting>
  <conditionalFormatting sqref="C52">
    <cfRule type="duplicateValues" dxfId="9" priority="18"/>
  </conditionalFormatting>
  <conditionalFormatting sqref="C53">
    <cfRule type="duplicateValues" dxfId="8" priority="16"/>
  </conditionalFormatting>
  <conditionalFormatting sqref="C53">
    <cfRule type="duplicateValues" dxfId="7" priority="17"/>
  </conditionalFormatting>
  <conditionalFormatting sqref="C54">
    <cfRule type="duplicateValues" dxfId="6" priority="14"/>
  </conditionalFormatting>
  <conditionalFormatting sqref="C54">
    <cfRule type="duplicateValues" dxfId="5" priority="15"/>
  </conditionalFormatting>
  <conditionalFormatting sqref="F55">
    <cfRule type="duplicateValues" dxfId="4" priority="13"/>
  </conditionalFormatting>
  <conditionalFormatting sqref="C62">
    <cfRule type="duplicateValues" dxfId="3" priority="12"/>
  </conditionalFormatting>
  <conditionalFormatting sqref="C78:C81">
    <cfRule type="duplicateValues" dxfId="2" priority="1308"/>
  </conditionalFormatting>
  <conditionalFormatting sqref="C40:C43">
    <cfRule type="duplicateValues" dxfId="1" priority="1311"/>
  </conditionalFormatting>
  <conditionalFormatting sqref="AG40:AG43">
    <cfRule type="duplicateValues" dxfId="0" priority="1312"/>
  </conditionalFormatting>
  <dataValidations count="8">
    <dataValidation type="custom" allowBlank="1" showInputMessage="1" showErrorMessage="1" sqref="ANW85 AXS85 BHO85 BRK85 CBG85 CLC85 CUY85 DEU85 DOQ85 DYM85 EII85 ESE85 FCA85 FLW85 FVS85 GFO85 GPK85 GZG85 HJC85 HSY85 ICU85 IMQ85 IWM85 JGI85 JQE85 KAA85 KJW85 KTS85 LDO85 LNK85 LXG85 MHC85 MQY85 NAU85 NKQ85 NUM85 OEI85 OOE85 OYA85 PHW85 PRS85 QBO85 QLK85 QVG85 RFC85 ROY85 RYU85 SIQ85 SSM85 TCI85 TME85 TWA85 UFW85 UPS85 UZO85 VJK85 VTG85 WDC85 WMY85 WWU85 KI85 UE85 AEA85 AE85">
      <formula1>AC85*AD85</formula1>
    </dataValidation>
    <dataValidation type="list" allowBlank="1" showInputMessage="1" sqref="WXR85 WNV85 BJ85 BM85 BG85 WDZ85 VUD85 VKH85 VAL85 UQP85 UGT85 TWX85 TNB85 TDF85 STJ85 SJN85 RZR85 RPV85 RFZ85 QWD85 QMH85 QCL85 PSP85 PIT85 OYX85 OPB85 OFF85 NVJ85 NLN85 NBR85 MRV85 MHZ85 LYD85 LOH85 LEL85 KUP85 KKT85 KAX85 JRB85 JHF85 IXJ85 INN85 IDR85 HTV85 HJZ85 HAD85 GQH85 GGL85 FWP85 FMT85 FCX85 ETB85 EJF85 DZJ85 DPN85 DFR85 CVV85 CLZ85 CCD85 BSH85 BIL85 AYP85 AOT85 AEX85 VB85 LF85 WXU85 WNY85 WEC85 VUG85 VKK85 VAO85 UQS85 UGW85 TXA85 TNE85 TDI85 STM85 SJQ85 RZU85 RPY85 RGC85 QWG85 QMK85 QCO85 PSS85 PIW85 OZA85 OPE85 OFI85 NVM85 NLQ85 NBU85 MRY85 MIC85 LYG85 LOK85 LEO85 KUS85 KKW85 KBA85 JRE85 JHI85 IXM85 INQ85 IDU85 HTY85 HKC85 HAG85 GQK85 GGO85 FWS85 FMW85 FDA85 ETE85 EJI85 DZM85 DPQ85 DFU85 CVY85 CMC85 CCG85 BSK85 BIO85 AYS85 AOW85 AFA85 VE85 LI85 WXO85 WNS85 WDW85 VUA85 VKE85 VAI85 UQM85 UGQ85 TWU85 TMY85 TDC85 STG85 SJK85 RZO85 RPS85 RFW85 QWA85 QME85 QCI85 PSM85 PIQ85 OYU85 OOY85 OFC85 NVG85 NLK85 NBO85 MRS85 MHW85 LYA85 LOE85 LEI85 KUM85 KKQ85 KAU85 JQY85 JHC85 IXG85 INK85 IDO85 HTS85 HJW85 HAA85 GQE85 GGI85 FWM85 FMQ85 FCU85 ESY85 EJC85 DZG85 DPK85 DFO85 CVS85 CLW85 CCA85 BSE85 BII85 AYM85 AOQ85 AEU85 UY85 LC85">
      <formula1>атрибут</formula1>
    </dataValidation>
    <dataValidation type="textLength" operator="equal" allowBlank="1" showInputMessage="1" showErrorMessage="1" error="Код КАТО должен содержать 9 символов" sqref="WWD85 JV85 TR85 ADN85 ANJ85 AXF85 BHB85 BQX85 CAT85 CKP85 CUL85 DEH85 DOD85 DXZ85 EHV85 ERR85 FBN85 FLJ85 FVF85 GFB85 GOX85 GYT85 HIP85 HSL85 ICH85 IMD85 IVZ85 JFV85 JPR85 JZN85 KJJ85 KTF85 LDB85 LMX85 LWT85 MGP85 MQL85 NAH85 NKD85 NTZ85 ODV85 ONR85 OXN85 PHJ85 PRF85 QBB85 QKX85 QUT85 REP85 ROL85 RYH85 SID85 SRZ85 TBV85 TLR85 TVN85 UFJ85 UPF85 UZB85 VIX85 VST85 WCP85 WML85 WWH85 JR85 TN85 ADJ85 ANF85 AXB85 BGX85 BQT85 CAP85 CKL85 CUH85 DED85 DNZ85 DXV85 EHR85 ERN85 FBJ85 FLF85 FVB85 GEX85 GOT85 GYP85 HIL85 HSH85 ICD85 ILZ85 IVV85 JFR85 JPN85 JZJ85 KJF85 KTB85 LCX85 LMT85 LWP85 MGL85 MQH85 NAD85 NJZ85 NTV85 ODR85 ONN85 OXJ85 PHF85 PRB85 QAX85 QKT85 QUP85 REL85 ROH85 RYD85 SHZ85 SRV85 TBR85 TLN85 TVJ85 UFF85 UPB85 UYX85 VIT85 VSP85 WCL85 WMH85 R85 N85">
      <formula1>9</formula1>
    </dataValidation>
    <dataValidation type="whole" allowBlank="1" showInputMessage="1" showErrorMessage="1" sqref="JQ85 TM85 ADI85 ANE85 AXA85 BGW85 BQS85 CAO85 CKK85 CUG85 DEC85 DNY85 DXU85 EHQ85 ERM85 FBI85 FLE85 FVA85 GEW85 GOS85 GYO85 HIK85 HSG85 ICC85 ILY85 IVU85 JFQ85 JPM85 JZI85 KJE85 KTA85 LCW85 LMS85 LWO85 MGK85 MQG85 NAC85 NJY85 NTU85 ODQ85 ONM85 OXI85 PHE85 PRA85 QAW85 QKS85 QUO85 REK85 ROG85 RYC85 SHY85 SRU85 TBQ85 TLM85 TVI85 UFE85 UPA85 UYW85 VIS85 VSO85 WCK85 WMG85 WWC85 KB85:KD85 TX85:TZ85 ADT85:ADV85 ANP85:ANR85 AXL85:AXN85 BHH85:BHJ85 BRD85:BRF85 CAZ85:CBB85 CKV85:CKX85 CUR85:CUT85 DEN85:DEP85 DOJ85:DOL85 DYF85:DYH85 EIB85:EID85 ERX85:ERZ85 FBT85:FBV85 FLP85:FLR85 FVL85:FVN85 GFH85:GFJ85 GPD85:GPF85 GYZ85:GZB85 HIV85:HIX85 HSR85:HST85 ICN85:ICP85 IMJ85:IML85 IWF85:IWH85 JGB85:JGD85 JPX85:JPZ85 JZT85:JZV85 KJP85:KJR85 KTL85:KTN85 LDH85:LDJ85 LND85:LNF85 LWZ85:LXB85 MGV85:MGX85 MQR85:MQT85 NAN85:NAP85 NKJ85:NKL85 NUF85:NUH85 OEB85:OED85 ONX85:ONZ85 OXT85:OXV85 PHP85:PHR85 PRL85:PRN85 QBH85:QBJ85 QLD85:QLF85 QUZ85:QVB85 REV85:REX85 ROR85:ROT85 RYN85:RYP85 SIJ85:SIL85 SSF85:SSH85 TCB85:TCD85 TLX85:TLZ85 TVT85:TVV85 UFP85:UFR85 UPL85:UPN85 UZH85:UZJ85 VJD85:VJF85 VSZ85:VTB85 WCV85:WCX85 WMR85:WMT85 WWN85:WWP85 X85:Z85 M85">
      <formula1>0</formula1>
      <formula2>100</formula2>
    </dataValidation>
    <dataValidation type="list" allowBlank="1" showInputMessage="1" showErrorMessage="1" sqref="TK85 ADG85 ANC85 AWY85 BGU85 BQQ85 CAM85 CKI85 CUE85 DEA85 DNW85 DXS85 EHO85 ERK85 FBG85 FLC85 FUY85 GEU85 GOQ85 GYM85 HII85 HSE85 ICA85 ILW85 IVS85 JFO85 JPK85 JZG85 KJC85 KSY85 LCU85 LMQ85 LWM85 MGI85 MQE85 NAA85 NJW85 NTS85 ODO85 ONK85 OXG85 PHC85 PQY85 QAU85 QKQ85 QUM85 REI85 ROE85 RYA85 SHW85 SRS85 TBO85 TLK85 TVG85 UFC85 UOY85 UYU85 VIQ85 VSM85 WCI85 WME85 WWA85 JO85 K85">
      <formula1>осн</formula1>
    </dataValidation>
    <dataValidation type="list" allowBlank="1" showInputMessage="1" showErrorMessage="1" sqref="ADH85 AND85 AWZ85 BGV85 BQR85 CAN85 CKJ85 CUF85 DEB85 DNX85 DXT85 EHP85 ERL85 FBH85 FLD85 FUZ85 GEV85 GOR85 GYN85 HIJ85 HSF85 ICB85 ILX85 IVT85 JFP85 JPL85 JZH85 KJD85 KSZ85 LCV85 LMR85 LWN85 MGJ85 MQF85 NAB85 NJX85 NTT85 ODP85 ONL85 OXH85 PHD85 PQZ85 QAV85 QKR85 QUN85 REJ85 ROF85 RYB85 SHX85 SRT85 TBP85 TLL85 TVH85 UFD85 UOZ85 UYV85 VIR85 VSN85 WCJ85 WMF85 WWB85 JP85 TL85 L85">
      <formula1>Приоритет_закупок</formula1>
    </dataValidation>
    <dataValidation type="list" allowBlank="1" showInputMessage="1" showErrorMessage="1" sqref="ADF85 ANB85 AWX85 BGT85 BQP85 CAL85 CKH85 CUD85 DDZ85 DNV85 DXR85 EHN85 ERJ85 FBF85 FLB85 FUX85 GET85 GOP85 GYL85 HIH85 HSD85 IBZ85 ILV85 IVR85 JFN85 JPJ85 JZF85 KJB85 KSX85 LCT85 LMP85 LWL85 MGH85 MQD85 MZZ85 NJV85 NTR85 ODN85 ONJ85 OXF85 PHB85 PQX85 QAT85 QKP85 QUL85 REH85 ROD85 RXZ85 SHV85 SRR85 TBN85 TLJ85 TVF85 UFB85 UOX85 UYT85 VIP85 VSL85 WCH85 WMD85 WVZ85 JN85 TJ85 J85">
      <formula1>Способ_закупок</formula1>
    </dataValidation>
    <dataValidation type="textLength" operator="equal" allowBlank="1" showInputMessage="1" showErrorMessage="1" error="БИН должен содержать 12 символов" sqref="WXL85 WNP85 WDT85 VTX85 VKB85 VAF85 UQJ85 UGN85 TWR85 TMV85 TCZ85 STD85 SJH85 RZL85 RPP85 RFT85 QVX85 QMB85 QCF85 PSJ85 PIN85 OYR85 OOV85 OEZ85 NVD85 NLH85 NBL85 MRP85 MHT85 LXX85 LOB85 LEF85 KUJ85 KKN85 KAR85 JQV85 JGZ85 IXD85 INH85 IDL85 HTP85 HJT85 GZX85 GQB85 GGF85 FWJ85 FMN85 FCR85 ESV85 EIZ85 DZD85 DPH85 DFL85 CVP85 CLT85 CBX85 BSB85 BIF85 AYJ85 AON85 AER85 UV85 BD85 KZ85">
      <formula1>12</formula1>
    </dataValidation>
  </dataValidations>
  <pageMargins left="0.31496062992125984" right="0.31496062992125984"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№86 новая форма</vt:lpstr>
      <vt:lpstr>№86 старая форма</vt:lpstr>
      <vt:lpstr>'№86 новая форма'!Область_печати</vt:lpstr>
      <vt:lpstr>'№86 старая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Кадыров Мурат Абугалиевич</cp:lastModifiedBy>
  <cp:lastPrinted>2019-03-01T05:22:45Z</cp:lastPrinted>
  <dcterms:created xsi:type="dcterms:W3CDTF">2017-05-02T05:10:22Z</dcterms:created>
  <dcterms:modified xsi:type="dcterms:W3CDTF">2019-05-23T12:07:24Z</dcterms:modified>
</cp:coreProperties>
</file>