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7 изменения" sheetId="1" r:id="rId1"/>
  </sheets>
  <definedNames>
    <definedName name="_xlnm._FilterDatabase" localSheetId="0" hidden="1">'7 изменения'!$B$14:$Z$332</definedName>
  </definedNames>
  <calcPr calcId="144525"/>
</workbook>
</file>

<file path=xl/calcChain.xml><?xml version="1.0" encoding="utf-8"?>
<calcChain xmlns="http://schemas.openxmlformats.org/spreadsheetml/2006/main">
  <c r="R332" i="1" l="1"/>
  <c r="U331" i="1"/>
  <c r="T331" i="1"/>
  <c r="T332" i="1" s="1"/>
  <c r="S331" i="1"/>
  <c r="R331" i="1"/>
  <c r="Q331" i="1"/>
  <c r="P331" i="1"/>
  <c r="P332" i="1" s="1"/>
  <c r="O331" i="1"/>
  <c r="N331" i="1"/>
  <c r="N332" i="1" s="1"/>
  <c r="W330" i="1"/>
  <c r="W326" i="1"/>
  <c r="V326" i="1"/>
  <c r="W325" i="1"/>
  <c r="V323" i="1"/>
  <c r="W323" i="1" s="1"/>
  <c r="V322" i="1"/>
  <c r="W322" i="1" s="1"/>
  <c r="W321" i="1"/>
  <c r="W320" i="1"/>
  <c r="V320" i="1"/>
  <c r="W319" i="1"/>
  <c r="W331" i="1" s="1"/>
  <c r="V319" i="1"/>
  <c r="U317" i="1"/>
  <c r="U332" i="1" s="1"/>
  <c r="T317" i="1"/>
  <c r="S317" i="1"/>
  <c r="S332" i="1" s="1"/>
  <c r="R317" i="1"/>
  <c r="Q317" i="1"/>
  <c r="Q332" i="1" s="1"/>
  <c r="P317" i="1"/>
  <c r="O317" i="1"/>
  <c r="O332" i="1" s="1"/>
  <c r="N317" i="1"/>
  <c r="W315" i="1"/>
  <c r="V314" i="1"/>
  <c r="V317" i="1" s="1"/>
  <c r="P314" i="1"/>
  <c r="O314" i="1"/>
  <c r="W312" i="1"/>
  <c r="W309" i="1"/>
  <c r="V309" i="1"/>
  <c r="W308" i="1"/>
  <c r="V308" i="1"/>
  <c r="W307" i="1"/>
  <c r="V307" i="1"/>
  <c r="W306" i="1"/>
  <c r="V306" i="1"/>
  <c r="W305" i="1"/>
  <c r="V305" i="1"/>
  <c r="W304" i="1"/>
  <c r="W303" i="1"/>
  <c r="W302" i="1"/>
  <c r="V301" i="1"/>
  <c r="W301" i="1" s="1"/>
  <c r="W300" i="1"/>
  <c r="W299" i="1"/>
  <c r="V298" i="1"/>
  <c r="W298" i="1" s="1"/>
  <c r="W297" i="1"/>
  <c r="W296" i="1"/>
  <c r="V296" i="1"/>
  <c r="W295" i="1"/>
  <c r="V294" i="1"/>
  <c r="W294" i="1" s="1"/>
  <c r="W293" i="1"/>
  <c r="W292" i="1"/>
  <c r="V291" i="1"/>
  <c r="W291" i="1" s="1"/>
  <c r="W290" i="1"/>
  <c r="W289" i="1"/>
  <c r="V289" i="1"/>
  <c r="W288" i="1"/>
  <c r="V287" i="1"/>
  <c r="W287" i="1" s="1"/>
  <c r="W286" i="1"/>
  <c r="W285" i="1"/>
  <c r="V284" i="1"/>
  <c r="W284" i="1" s="1"/>
  <c r="W283" i="1"/>
  <c r="W282" i="1"/>
  <c r="V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V259" i="1"/>
  <c r="W258" i="1"/>
  <c r="V258" i="1"/>
  <c r="W257" i="1"/>
  <c r="W256" i="1"/>
  <c r="W255" i="1"/>
  <c r="W254" i="1"/>
  <c r="W253" i="1"/>
  <c r="W252" i="1"/>
  <c r="W251" i="1"/>
  <c r="W250" i="1"/>
  <c r="W249" i="1"/>
  <c r="W248" i="1"/>
  <c r="W247" i="1"/>
  <c r="V246" i="1"/>
  <c r="W246" i="1" s="1"/>
  <c r="W245" i="1"/>
  <c r="W244" i="1"/>
  <c r="V244" i="1"/>
  <c r="W243" i="1"/>
  <c r="W242" i="1"/>
  <c r="W241" i="1"/>
  <c r="W240" i="1"/>
  <c r="W239" i="1"/>
  <c r="W238" i="1"/>
  <c r="W237" i="1"/>
  <c r="V236" i="1"/>
  <c r="W236" i="1" s="1"/>
  <c r="W235" i="1"/>
  <c r="W234" i="1"/>
  <c r="V234" i="1"/>
  <c r="W233" i="1"/>
  <c r="V232" i="1"/>
  <c r="W232" i="1" s="1"/>
  <c r="W231" i="1"/>
  <c r="W230" i="1"/>
  <c r="V230" i="1"/>
  <c r="W229" i="1"/>
  <c r="V228" i="1"/>
  <c r="W228" i="1" s="1"/>
  <c r="W227" i="1"/>
  <c r="W226" i="1"/>
  <c r="V226" i="1"/>
  <c r="W225" i="1"/>
  <c r="V224" i="1"/>
  <c r="W224" i="1" s="1"/>
  <c r="W223" i="1"/>
  <c r="W222" i="1"/>
  <c r="V222" i="1"/>
  <c r="W221" i="1"/>
  <c r="V220" i="1"/>
  <c r="W220" i="1" s="1"/>
  <c r="W219" i="1"/>
  <c r="W218" i="1"/>
  <c r="V218" i="1"/>
  <c r="W217" i="1"/>
  <c r="V216" i="1"/>
  <c r="W216" i="1" s="1"/>
  <c r="W215" i="1"/>
  <c r="W214" i="1"/>
  <c r="V214" i="1"/>
  <c r="W213" i="1"/>
  <c r="V212" i="1"/>
  <c r="W212" i="1" s="1"/>
  <c r="W211" i="1"/>
  <c r="W210" i="1"/>
  <c r="V210" i="1"/>
  <c r="W209" i="1"/>
  <c r="V208" i="1"/>
  <c r="W208" i="1" s="1"/>
  <c r="W207" i="1"/>
  <c r="W206" i="1"/>
  <c r="V206" i="1"/>
  <c r="W205" i="1"/>
  <c r="V204" i="1"/>
  <c r="W204" i="1" s="1"/>
  <c r="W203" i="1"/>
  <c r="W202" i="1"/>
  <c r="V202" i="1"/>
  <c r="W201" i="1"/>
  <c r="V200" i="1"/>
  <c r="W200" i="1" s="1"/>
  <c r="W199" i="1"/>
  <c r="W198" i="1"/>
  <c r="V198" i="1"/>
  <c r="W197" i="1"/>
  <c r="V196" i="1"/>
  <c r="W196" i="1" s="1"/>
  <c r="W195" i="1"/>
  <c r="W194" i="1"/>
  <c r="V194" i="1"/>
  <c r="W193" i="1"/>
  <c r="V192" i="1"/>
  <c r="W192" i="1" s="1"/>
  <c r="W191" i="1"/>
  <c r="W190" i="1"/>
  <c r="V190" i="1"/>
  <c r="W189" i="1"/>
  <c r="V188" i="1"/>
  <c r="W188" i="1" s="1"/>
  <c r="W187" i="1"/>
  <c r="W186" i="1"/>
  <c r="V186" i="1"/>
  <c r="W185" i="1"/>
  <c r="V184" i="1"/>
  <c r="W184" i="1" s="1"/>
  <c r="W183" i="1"/>
  <c r="W182" i="1"/>
  <c r="V182" i="1"/>
  <c r="W181" i="1"/>
  <c r="V180" i="1"/>
  <c r="W180" i="1" s="1"/>
  <c r="W179" i="1"/>
  <c r="W178" i="1"/>
  <c r="V178" i="1"/>
  <c r="W177" i="1"/>
  <c r="V176" i="1"/>
  <c r="W176" i="1" s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V125" i="1"/>
  <c r="W125" i="1" s="1"/>
  <c r="W124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V104" i="1"/>
  <c r="W103" i="1"/>
  <c r="W102" i="1"/>
  <c r="W101" i="1"/>
  <c r="W100" i="1"/>
  <c r="W99" i="1"/>
  <c r="W98" i="1"/>
  <c r="W97" i="1"/>
  <c r="W96" i="1"/>
  <c r="W95" i="1"/>
  <c r="V94" i="1"/>
  <c r="W94" i="1" s="1"/>
  <c r="W93" i="1"/>
  <c r="W91" i="1"/>
  <c r="V91" i="1"/>
  <c r="W90" i="1"/>
  <c r="W89" i="1"/>
  <c r="W86" i="1"/>
  <c r="W85" i="1"/>
  <c r="W84" i="1"/>
  <c r="W83" i="1"/>
  <c r="W82" i="1"/>
  <c r="V81" i="1"/>
  <c r="W81" i="1" s="1"/>
  <c r="W80" i="1"/>
  <c r="W79" i="1"/>
  <c r="W77" i="1"/>
  <c r="W76" i="1"/>
  <c r="W75" i="1"/>
  <c r="W74" i="1"/>
  <c r="W73" i="1"/>
  <c r="W72" i="1"/>
  <c r="W70" i="1"/>
  <c r="W69" i="1"/>
  <c r="W68" i="1"/>
  <c r="W67" i="1"/>
  <c r="V66" i="1"/>
  <c r="W66" i="1" s="1"/>
  <c r="W65" i="1"/>
  <c r="W64" i="1"/>
  <c r="V64" i="1"/>
  <c r="W63" i="1"/>
  <c r="V62" i="1"/>
  <c r="W62" i="1" s="1"/>
  <c r="W61" i="1"/>
  <c r="W59" i="1"/>
  <c r="V59" i="1"/>
  <c r="W58" i="1"/>
  <c r="V57" i="1"/>
  <c r="W57" i="1" s="1"/>
  <c r="W56" i="1"/>
  <c r="W54" i="1"/>
  <c r="V54" i="1"/>
  <c r="W53" i="1"/>
  <c r="W52" i="1"/>
  <c r="W51" i="1"/>
  <c r="V50" i="1"/>
  <c r="W50" i="1" s="1"/>
  <c r="W49" i="1"/>
  <c r="W48" i="1"/>
  <c r="V48" i="1"/>
  <c r="W47" i="1"/>
  <c r="V46" i="1"/>
  <c r="W46" i="1" s="1"/>
  <c r="W45" i="1"/>
  <c r="W44" i="1"/>
  <c r="V44" i="1"/>
  <c r="W43" i="1"/>
  <c r="V43" i="1"/>
  <c r="W42" i="1"/>
  <c r="V41" i="1"/>
  <c r="W41" i="1" s="1"/>
  <c r="W40" i="1"/>
  <c r="W39" i="1"/>
  <c r="V39" i="1"/>
  <c r="W38" i="1"/>
  <c r="V36" i="1"/>
  <c r="W36" i="1" s="1"/>
  <c r="V33" i="1"/>
  <c r="W33" i="1" s="1"/>
  <c r="W32" i="1"/>
  <c r="W31" i="1"/>
  <c r="V31" i="1"/>
  <c r="W30" i="1"/>
  <c r="W29" i="1"/>
  <c r="W28" i="1"/>
  <c r="V28" i="1"/>
  <c r="W27" i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V310" i="1" s="1"/>
  <c r="W16" i="1" l="1"/>
  <c r="W310" i="1" s="1"/>
  <c r="W332" i="1" s="1"/>
  <c r="W314" i="1"/>
  <c r="W317" i="1" s="1"/>
  <c r="V331" i="1"/>
  <c r="V332" i="1" s="1"/>
</calcChain>
</file>

<file path=xl/sharedStrings.xml><?xml version="1.0" encoding="utf-8"?>
<sst xmlns="http://schemas.openxmlformats.org/spreadsheetml/2006/main" count="4473" uniqueCount="811">
  <si>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</si>
  <si>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</si>
  <si>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</si>
  <si>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</si>
  <si>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</si>
  <si>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</si>
  <si>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</si>
  <si>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</si>
  <si>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</si>
  <si>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План долгосрочных закупок товаров, работ и услуг АО "Эмбамунайгаз" на 2012-2017 годы</t>
  </si>
  <si>
    <t>7 изменения и дополнения от 24 июля 2014 года №</t>
  </si>
  <si>
    <t>8 изменения и дополнения от 18 сентября 2014 года №</t>
  </si>
  <si>
    <t>№</t>
  </si>
  <si>
    <t>Наименование организации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</si>
  <si>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</si>
  <si>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</si>
  <si>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</si>
  <si>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</si>
  <si>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</si>
  <si>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</si>
  <si>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произведения)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</si>
  <si>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</si>
  <si>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</si>
  <si>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</si>
  <si>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</si>
  <si>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</si>
  <si>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</si>
  <si>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</si>
  <si>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</si>
  <si>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</si>
  <si>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Год закупки/год корректировки</t>
  </si>
  <si>
    <t>Примечание</t>
  </si>
  <si>
    <t>2012г.</t>
  </si>
  <si>
    <t>2013г.</t>
  </si>
  <si>
    <t>2014г.</t>
  </si>
  <si>
    <t>2015г.</t>
  </si>
  <si>
    <t>2016г.</t>
  </si>
  <si>
    <t>2017г.</t>
  </si>
  <si>
    <t>2018г.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</si>
  <si>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</si>
  <si>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</si>
  <si>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</si>
  <si>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</si>
  <si>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</si>
  <si>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</si>
  <si>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</si>
  <si>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</si>
  <si>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</si>
  <si>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</si>
  <si>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</si>
  <si>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</si>
  <si>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</si>
  <si>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</si>
  <si>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2 Т</t>
  </si>
  <si>
    <t>Глуб.насос(г1)НН2Б-44-30-15с-но описанию</t>
  </si>
  <si>
    <t>3 Т</t>
  </si>
  <si>
    <t>Глуб.насос(г2)НН2Б-44-30-15с-но описанию</t>
  </si>
  <si>
    <t>4 Т</t>
  </si>
  <si>
    <t>Глуб.насос(г1)НН2Б-57-30-12с-но описанию</t>
  </si>
  <si>
    <t>5 Т</t>
  </si>
  <si>
    <t>Глуб.насос(г2)НН2Б-57-30-12с-но описанию</t>
  </si>
  <si>
    <t>6 Т</t>
  </si>
  <si>
    <t>Глуб.насос(г1)НН2Б-70-30-08с-но описанию</t>
  </si>
  <si>
    <t>7 Т</t>
  </si>
  <si>
    <t>Глуб.насос(г2)НН2Б-95-30-08с-но описанию</t>
  </si>
  <si>
    <t>8 Т</t>
  </si>
  <si>
    <t>Глуб.насос НГВ2Б-44-30-15 с замк.опорой</t>
  </si>
  <si>
    <t>9 Т</t>
  </si>
  <si>
    <t>Глуб.насос НГВ2Б-57-30-15 с замк.опорой</t>
  </si>
  <si>
    <t>10 Т</t>
  </si>
  <si>
    <t>Глуб.насос НГВ1Б-32-30-22 с замк.опорой</t>
  </si>
  <si>
    <t>11 Т</t>
  </si>
  <si>
    <t>Глуб.насос НГВ2Б-44-30-30 с замк.опорой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</si>
  <si>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</si>
  <si>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</si>
  <si>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</si>
  <si>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</si>
  <si>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</si>
  <si>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</si>
  <si>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12-1 Т</t>
  </si>
  <si>
    <t>август, сентябрь</t>
  </si>
  <si>
    <t>2013/2013</t>
  </si>
  <si>
    <t>столбец - 9</t>
  </si>
  <si>
    <t>13 Т</t>
  </si>
  <si>
    <t>Штанга Насосная Д19.Кл.Пр."Д" L8м</t>
  </si>
  <si>
    <t>исключить</t>
  </si>
  <si>
    <t>14 Т</t>
  </si>
  <si>
    <t>Штанга Насосная Д22.Кл.Пр."С" L8м(ОС)</t>
  </si>
  <si>
    <t>14-1 Т</t>
  </si>
  <si>
    <t>стобец - 9</t>
  </si>
  <si>
    <t>15 Т</t>
  </si>
  <si>
    <t>Штанга Насосная Д22.Кл.Пр."Д" L8м(ОС)</t>
  </si>
  <si>
    <t>15-1 Т</t>
  </si>
  <si>
    <t>столбец - 9,15</t>
  </si>
  <si>
    <t>16 Т</t>
  </si>
  <si>
    <t>Штанга Насосная Д25.Кл.Пр."С" L8м(ОС)</t>
  </si>
  <si>
    <t>16-1 Т</t>
  </si>
  <si>
    <t xml:space="preserve">март, апрель </t>
  </si>
  <si>
    <t>2014/2014</t>
  </si>
  <si>
    <t>столбец - 7,9,15,16,17</t>
  </si>
  <si>
    <t>16-2 Т</t>
  </si>
  <si>
    <t>июнь, июль</t>
  </si>
  <si>
    <t>17 Т</t>
  </si>
  <si>
    <t>Полые штанги ШНП 19</t>
  </si>
  <si>
    <t>январь, февраль</t>
  </si>
  <si>
    <t>17-1 Т</t>
  </si>
  <si>
    <t xml:space="preserve">январь, февраль </t>
  </si>
  <si>
    <t>столбец - 9,14,15,16,17</t>
  </si>
  <si>
    <t>17-2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</si>
  <si>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</si>
  <si>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</si>
  <si>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</si>
  <si>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</si>
  <si>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</si>
  <si>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</si>
  <si>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</si>
  <si>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</si>
  <si>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столбец - 9,15,16,17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</si>
  <si>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</si>
  <si>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</si>
  <si>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</si>
  <si>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</si>
  <si>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</si>
  <si>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</si>
  <si>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 xml:space="preserve">столбец - 9,15,16,17 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</si>
  <si>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</si>
  <si>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</si>
  <si>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</si>
  <si>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</si>
  <si>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21 Т</t>
  </si>
  <si>
    <t>НКТ 73х5,5 "К" с высадкой (серостойкие10%)</t>
  </si>
  <si>
    <t>21-1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</si>
  <si>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</si>
  <si>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</si>
  <si>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</si>
  <si>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</si>
  <si>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</si>
  <si>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</si>
  <si>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</si>
  <si>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</si>
  <si>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</si>
  <si>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</si>
  <si>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</si>
  <si>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</si>
  <si>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</si>
  <si>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</si>
  <si>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</si>
  <si>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</si>
  <si>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</si>
  <si>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</si>
  <si>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</si>
  <si>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</si>
  <si>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</si>
  <si>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</si>
  <si>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</si>
  <si>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</si>
  <si>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</si>
  <si>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</si>
  <si>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26-1 Т</t>
  </si>
  <si>
    <t>столбец - 7,9</t>
  </si>
  <si>
    <t>26-2 Т</t>
  </si>
  <si>
    <t>27 Т</t>
  </si>
  <si>
    <t>Труба бесшовная ст.20 ф114х6мм</t>
  </si>
  <si>
    <t>27-1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</si>
  <si>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</si>
  <si>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</si>
  <si>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</si>
  <si>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</si>
  <si>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</si>
  <si>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</si>
  <si>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</si>
  <si>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</si>
  <si>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</si>
  <si>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</si>
  <si>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</si>
  <si>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</si>
  <si>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</si>
  <si>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</si>
  <si>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</si>
  <si>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</si>
  <si>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</si>
  <si>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</si>
  <si>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</si>
  <si>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</si>
  <si>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</si>
  <si>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</si>
  <si>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</si>
  <si>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</si>
  <si>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</si>
  <si>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</si>
  <si>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</si>
  <si>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</si>
  <si>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</si>
  <si>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</si>
  <si>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</si>
  <si>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</si>
  <si>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</si>
  <si>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</si>
  <si>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</si>
  <si>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2014/2013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</si>
  <si>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</si>
  <si>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</si>
  <si>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</si>
  <si>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</si>
  <si>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</si>
  <si>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</si>
  <si>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</si>
  <si>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</si>
  <si>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</si>
  <si>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</si>
  <si>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</si>
  <si>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</si>
  <si>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</si>
  <si>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</si>
  <si>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</si>
  <si>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</si>
  <si>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</si>
  <si>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</si>
  <si>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37-1 Т</t>
  </si>
  <si>
    <t>столбец - 15</t>
  </si>
  <si>
    <t>37-2 Т</t>
  </si>
  <si>
    <t>28.21.12.00.00.00.19.12.1</t>
  </si>
  <si>
    <t>печь подогрева ПП-0,63А</t>
  </si>
  <si>
    <t>столбец - 7,9,14,16,17</t>
  </si>
  <si>
    <t>37-3 Т</t>
  </si>
  <si>
    <t>0</t>
  </si>
  <si>
    <t>4</t>
  </si>
  <si>
    <t>3</t>
  </si>
  <si>
    <t>2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</si>
  <si>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</si>
  <si>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</si>
  <si>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</si>
  <si>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</si>
  <si>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</si>
  <si>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</si>
  <si>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</si>
  <si>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</si>
  <si>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</si>
  <si>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</si>
  <si>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</si>
  <si>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</si>
  <si>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</si>
  <si>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</si>
  <si>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</si>
  <si>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</si>
  <si>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</si>
  <si>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</si>
  <si>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</si>
  <si>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</si>
  <si>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</si>
  <si>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</si>
  <si>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</si>
  <si>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</si>
  <si>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</si>
  <si>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</si>
  <si>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</si>
  <si>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</si>
  <si>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</si>
  <si>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</si>
  <si>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</si>
  <si>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</si>
  <si>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</si>
  <si>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</si>
  <si>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</si>
  <si>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</si>
  <si>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</si>
  <si>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</si>
  <si>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</si>
  <si>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</si>
  <si>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</si>
  <si>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</si>
  <si>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</si>
  <si>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</si>
  <si>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</si>
  <si>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</si>
  <si>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</si>
  <si>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</si>
  <si>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</si>
  <si>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</si>
  <si>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</si>
  <si>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</si>
  <si>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</si>
  <si>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</si>
  <si>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</si>
  <si>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</si>
  <si>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</si>
  <si>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</si>
  <si>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</si>
  <si>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</si>
  <si>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</si>
  <si>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</si>
  <si>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</si>
  <si>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</si>
  <si>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</si>
  <si>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</si>
  <si>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</si>
  <si>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</si>
  <si>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</si>
  <si>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</si>
  <si>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</si>
  <si>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</si>
  <si>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</si>
  <si>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</si>
  <si>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</si>
  <si>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</si>
  <si>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</si>
  <si>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</si>
  <si>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</si>
  <si>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</si>
  <si>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</si>
  <si>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</si>
  <si>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</si>
  <si>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</si>
  <si>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</si>
  <si>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</si>
  <si>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</si>
  <si>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</si>
  <si>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</si>
  <si>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</si>
  <si>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</si>
  <si>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</si>
  <si>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</si>
  <si>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</si>
  <si>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</si>
  <si>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</si>
  <si>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</si>
  <si>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</si>
  <si>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</si>
  <si>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</si>
  <si>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</si>
  <si>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</si>
  <si>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</si>
  <si>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</si>
  <si>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</si>
  <si>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</si>
  <si>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</si>
  <si>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</si>
  <si>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</si>
  <si>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</si>
  <si>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</si>
  <si>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</si>
  <si>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</si>
  <si>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</si>
  <si>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</si>
  <si>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</si>
  <si>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</si>
  <si>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</si>
  <si>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</si>
  <si>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</si>
  <si>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</si>
  <si>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</si>
  <si>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</si>
  <si>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</si>
  <si>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</si>
  <si>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</si>
  <si>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</si>
  <si>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</si>
  <si>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</si>
  <si>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</si>
  <si>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</si>
  <si>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</si>
  <si>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</si>
  <si>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</si>
  <si>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</si>
  <si>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</si>
  <si>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</si>
  <si>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</si>
  <si>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</si>
  <si>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</si>
  <si>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</si>
  <si>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</si>
  <si>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</si>
  <si>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</si>
  <si>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</si>
  <si>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</si>
  <si>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</si>
  <si>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</si>
  <si>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</si>
  <si>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</si>
  <si>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</si>
  <si>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</si>
  <si>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</si>
  <si>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</si>
  <si>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</si>
  <si>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</si>
  <si>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</si>
  <si>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</si>
  <si>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</si>
  <si>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</si>
  <si>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</si>
  <si>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</si>
  <si>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</si>
  <si>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</si>
  <si>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</si>
  <si>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</si>
  <si>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</si>
  <si>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</si>
  <si>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</si>
  <si>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</si>
  <si>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</si>
  <si>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</si>
  <si>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</si>
  <si>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</si>
  <si>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</si>
  <si>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</si>
  <si>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</si>
  <si>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</si>
  <si>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</si>
  <si>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</si>
  <si>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</si>
  <si>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</si>
  <si>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</si>
  <si>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</si>
  <si>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</si>
  <si>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</si>
  <si>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</si>
  <si>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</si>
  <si>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</si>
  <si>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</si>
  <si>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</si>
  <si>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</si>
  <si>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</si>
  <si>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</si>
  <si>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</si>
  <si>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</si>
  <si>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</si>
  <si>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</si>
  <si>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</si>
  <si>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</si>
  <si>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</si>
  <si>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76 Т</t>
  </si>
  <si>
    <t>ЗадвижкаЗКЛ2,ст.с о/фДУ100РУ24ст30с41нж</t>
  </si>
  <si>
    <t>76-1 Т</t>
  </si>
  <si>
    <t>77 Т</t>
  </si>
  <si>
    <t>ЗадвижкаЗКЛ2,ст.с о/фДУ150РУ16ст30с41нж</t>
  </si>
  <si>
    <t>столбец - 9,14,16,17</t>
  </si>
  <si>
    <t>77-1 Т</t>
  </si>
  <si>
    <t>78 Т</t>
  </si>
  <si>
    <t>ЗадвижкаЗКЛ2,ст.с о/фДУ150РУ24ст30с41нж</t>
  </si>
  <si>
    <t>78-1 Т</t>
  </si>
  <si>
    <t>79 Т</t>
  </si>
  <si>
    <t>ЗадвижкаЗКЛ2,ст.с о/фДУ100РУ16ст30с41нж</t>
  </si>
  <si>
    <t>79-1 Т</t>
  </si>
  <si>
    <t>80 Т</t>
  </si>
  <si>
    <t>ЗадвижкаЗКЛ2,ст.с о/фДУ150РУ40ст30с15нж</t>
  </si>
  <si>
    <t>80-1 Т</t>
  </si>
  <si>
    <t>81 Т</t>
  </si>
  <si>
    <t>ЗадвижкаЗКЛ2,ст.с о/фДУ200Х16ст30с41нж</t>
  </si>
  <si>
    <t>81-1 Т</t>
  </si>
  <si>
    <t>82 Т</t>
  </si>
  <si>
    <t>ЗадвижкаЗКЛ2,ст.с о/фДУ50РУ40ст30с15нж</t>
  </si>
  <si>
    <t>82-1 Т</t>
  </si>
  <si>
    <t>83 Т</t>
  </si>
  <si>
    <t>ЗадвижкаЗКЛ2,ст.с о/фДУ80РУ40ст30с15нж</t>
  </si>
  <si>
    <t>83-1 Т</t>
  </si>
  <si>
    <t>84 Т</t>
  </si>
  <si>
    <t>ЗадвижкаЗКЛ2,ст.с о/фДУ50 РУ16ст30с41нж</t>
  </si>
  <si>
    <t>84-1 Т</t>
  </si>
  <si>
    <t>85 Т</t>
  </si>
  <si>
    <t>Задвижка ст.фл.с выдвиж.шпин.ЗПм65х350</t>
  </si>
  <si>
    <t>85-1 Т</t>
  </si>
  <si>
    <t>86 Т</t>
  </si>
  <si>
    <t>ЗадвижкаЗКЛ2,ст.с о/фДУ50РУ24ст30с41нж</t>
  </si>
  <si>
    <t>86-1 Т</t>
  </si>
  <si>
    <t>87 Т</t>
  </si>
  <si>
    <t>ЗадвижкаЗКЛ2,ст.с о/фДУ80РУ24ст30с41нж</t>
  </si>
  <si>
    <t>87-1 Т</t>
  </si>
  <si>
    <t>88 Т</t>
  </si>
  <si>
    <t>ЗадвижкаЗКЛ2,ст.с о/фДУ100РУ40ст30с15нж</t>
  </si>
  <si>
    <t>88-1 Т</t>
  </si>
  <si>
    <t>89 Т</t>
  </si>
  <si>
    <t>ЗадвижкаЗКЛ2,ст.с о/фДУ80РУ64ст30с76нж</t>
  </si>
  <si>
    <t>89-1 Т</t>
  </si>
  <si>
    <t>90 Т</t>
  </si>
  <si>
    <t>ЗадвижкаЗКЛ2,ст.с о/фДУ100РУ64ст30с76нж</t>
  </si>
  <si>
    <t>90-1 Т</t>
  </si>
  <si>
    <t>91 Т</t>
  </si>
  <si>
    <t>Задвижка ЗКЛ2,ст.с о/фДУ200Х64ст30с41нж</t>
  </si>
  <si>
    <t>столбец - 6,9,14,15,16,17</t>
  </si>
  <si>
    <t>91-1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</si>
  <si>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</si>
  <si>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</si>
  <si>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</si>
  <si>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</si>
  <si>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</si>
  <si>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</si>
  <si>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94 Т</t>
  </si>
  <si>
    <t>Задвижка ст.флян.с выдвиж.шпин.ЗПм65х210</t>
  </si>
  <si>
    <t>94-1 Т</t>
  </si>
  <si>
    <t>95 Т</t>
  </si>
  <si>
    <t>ЗадвижкаЗКЛ2,ст.с о/фДУ150РУ64ст30с76нж</t>
  </si>
  <si>
    <t>95-1 Т</t>
  </si>
  <si>
    <t>96 Т</t>
  </si>
  <si>
    <t>Задвижка   ЗПМ 65 х 140</t>
  </si>
  <si>
    <t>96-1 Т</t>
  </si>
  <si>
    <t>97 Т</t>
  </si>
  <si>
    <t>Задвижка ЗКЛ2 50х64 ГОСТ 10926-75</t>
  </si>
  <si>
    <t>97-1 Т</t>
  </si>
  <si>
    <t>98 Т</t>
  </si>
  <si>
    <t>Перфорационная задвижка ЗФПЛ-125Х14</t>
  </si>
  <si>
    <t>98-1 Т</t>
  </si>
  <si>
    <t>99 Т</t>
  </si>
  <si>
    <t>Задвижка   ЗМ 65 х 14 с отв.   фл.</t>
  </si>
  <si>
    <t>99-1 Т</t>
  </si>
  <si>
    <t>100 Т</t>
  </si>
  <si>
    <t>Задвижка шиберная  ЗДШ 65х140 с отв. фл.</t>
  </si>
  <si>
    <t>100-1 Т</t>
  </si>
  <si>
    <t>101 Т</t>
  </si>
  <si>
    <t>Задвижка дисковая ЗД65-140М</t>
  </si>
  <si>
    <t>101-1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</si>
  <si>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</si>
  <si>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</si>
  <si>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</si>
  <si>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</si>
  <si>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</si>
  <si>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</si>
  <si>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</si>
  <si>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</si>
  <si>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</si>
  <si>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</si>
  <si>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</si>
  <si>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</si>
  <si>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</si>
  <si>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</si>
  <si>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</si>
  <si>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14695-80, с масленным трансформатором, мощностью 250 кВ А</t>
  </si>
  <si>
    <t>КТПН-6/0,4кВ с тр-ом  250кВА</t>
  </si>
  <si>
    <t>104-1 Т</t>
  </si>
  <si>
    <t>105 Т</t>
  </si>
  <si>
    <t>27.11.41.05.00.01.01.04.1</t>
  </si>
  <si>
    <t>Комплектная трансформаторная подстанция (КТП), ГОСТ 14695-80, с масленным трансформатором, мощностью 100 кВ А</t>
  </si>
  <si>
    <t>КТПН-6/0,4 кВ с силовым тр-ром 100 кВа</t>
  </si>
  <si>
    <t>105-1 Т</t>
  </si>
  <si>
    <t>106 Т</t>
  </si>
  <si>
    <t>27.11.41.05.00.01.01.03.1</t>
  </si>
  <si>
    <t>Комплектная трансформаторная подстанция (КТП), ГОСТ 14695-80,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</si>
  <si>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</si>
  <si>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</si>
  <si>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</si>
  <si>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</si>
  <si>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>107 Т</t>
  </si>
  <si>
    <t>27.11.41.05.00.01.01.02.1</t>
  </si>
  <si>
    <t>Комплектная трансформаторная подстанция (КТП), ГОСТ 14695-80,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</si>
  <si>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</si>
  <si>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</si>
  <si>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</si>
  <si>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</si>
  <si>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</si>
  <si>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</si>
  <si>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</si>
  <si>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</si>
  <si>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</si>
  <si>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</si>
  <si>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</si>
  <si>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</si>
  <si>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</si>
  <si>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</si>
  <si>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</si>
  <si>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</si>
  <si>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</si>
  <si>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</si>
  <si>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</si>
  <si>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</si>
  <si>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</si>
  <si>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</si>
  <si>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</si>
  <si>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</si>
  <si>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</si>
  <si>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</si>
  <si>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</si>
  <si>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</si>
  <si>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</si>
  <si>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</si>
  <si>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</si>
  <si>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</si>
  <si>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</si>
  <si>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</si>
  <si>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</si>
  <si>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</si>
  <si>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</si>
  <si>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</si>
  <si>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</si>
  <si>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</si>
  <si>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</si>
  <si>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</si>
  <si>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</si>
  <si>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</si>
  <si>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</si>
  <si>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</si>
  <si>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</si>
  <si>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</si>
  <si>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</si>
  <si>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</si>
  <si>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</si>
  <si>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</si>
  <si>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</si>
  <si>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</si>
  <si>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</si>
  <si>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</si>
  <si>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</si>
  <si>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</si>
  <si>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</si>
  <si>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</si>
  <si>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</si>
  <si>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</si>
  <si>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</si>
  <si>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</si>
  <si>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</si>
  <si>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</si>
  <si>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</si>
  <si>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</si>
  <si>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</si>
  <si>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</si>
  <si>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</si>
  <si>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</si>
  <si>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</si>
  <si>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</si>
  <si>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</si>
  <si>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</si>
  <si>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</si>
  <si>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</si>
  <si>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</si>
  <si>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</si>
  <si>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</si>
  <si>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</si>
  <si>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</si>
  <si>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</si>
  <si>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</si>
  <si>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</si>
  <si>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</si>
  <si>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</si>
  <si>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</si>
  <si>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</si>
  <si>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126 Т</t>
  </si>
  <si>
    <t>Масло гидравлическое 46 (летний)</t>
  </si>
  <si>
    <t>126-1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</si>
  <si>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</si>
  <si>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</si>
  <si>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</si>
  <si>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</si>
  <si>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</si>
  <si>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</si>
  <si>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</si>
  <si>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</si>
  <si>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</si>
  <si>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</si>
  <si>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</si>
  <si>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129 Т</t>
  </si>
  <si>
    <t>Ремни приводные клиновые, С-4000</t>
  </si>
  <si>
    <t>129-1 Т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</si>
  <si>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</si>
  <si>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</si>
  <si>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</si>
  <si>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</si>
  <si>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</si>
  <si>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</si>
  <si>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</si>
  <si>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</si>
  <si>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</si>
  <si>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</si>
  <si>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133 Т</t>
  </si>
  <si>
    <t>Ремни приводные клиновые, А-2240</t>
  </si>
  <si>
    <t>133-1 Т</t>
  </si>
  <si>
    <t>134 Т</t>
  </si>
  <si>
    <t>Ремни приводные клиновые, А-3550</t>
  </si>
  <si>
    <t>134-1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</si>
  <si>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</si>
  <si>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</si>
  <si>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</si>
  <si>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</si>
  <si>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</si>
  <si>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</si>
  <si>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</si>
  <si>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</si>
  <si>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</si>
  <si>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</si>
  <si>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</si>
  <si>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</si>
  <si>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</si>
  <si>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/>
  </si>
  <si>
    <t>141 Т</t>
  </si>
  <si>
    <t>Ремни приводные клиновые, С(В)-3350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</si>
  <si>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</si>
  <si>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</si>
  <si>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</si>
  <si>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</si>
  <si>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</si>
  <si>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итого по товарам</t>
  </si>
  <si>
    <t>2. Работы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</si>
  <si>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</si>
  <si>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</si>
  <si>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</si>
  <si>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</si>
  <si>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</si>
  <si>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</si>
  <si>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</si>
  <si>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</si>
  <si>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</si>
  <si>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</si>
  <si>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</si>
  <si>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</si>
  <si>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</si>
  <si>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</si>
  <si>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</si>
  <si>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</si>
  <si>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</si>
  <si>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</si>
  <si>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</si>
  <si>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</si>
  <si>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</si>
  <si>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</si>
  <si>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</si>
  <si>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</si>
  <si>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</si>
  <si>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</si>
  <si>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</si>
  <si>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</si>
  <si>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</si>
  <si>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</si>
  <si>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</si>
  <si>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</si>
  <si>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итого по работам</t>
  </si>
  <si>
    <t xml:space="preserve">3. Услуги 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</si>
  <si>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</si>
  <si>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</si>
  <si>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</si>
  <si>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</si>
  <si>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январь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</si>
  <si>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</si>
  <si>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</si>
  <si>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</si>
  <si>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</si>
  <si>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</si>
  <si>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</si>
  <si>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</si>
  <si>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</si>
  <si>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</si>
  <si>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</si>
  <si>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</si>
  <si>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</si>
  <si>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</si>
  <si>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</si>
  <si>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</si>
  <si>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</si>
  <si>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</si>
  <si>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</si>
  <si>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</si>
  <si>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</si>
  <si>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</si>
  <si>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</si>
  <si>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</si>
  <si>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</si>
  <si>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</si>
  <si>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</si>
  <si>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</si>
  <si>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</si>
  <si>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</si>
  <si>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</si>
  <si>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</si>
  <si>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октябрь, ноябрь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</si>
  <si>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</si>
  <si>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</si>
  <si>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</si>
  <si>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</si>
  <si>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</si>
  <si>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</si>
  <si>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</si>
  <si>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итого по услугам</t>
  </si>
  <si>
    <t>Всего</t>
  </si>
  <si>
    <t>Ф.И.О. и должность ответственного лица, заполнившего данную форму и контактный телефон. _________________</t>
  </si>
  <si>
    <t>Оразаев Р.А. старший инженер отдела планирования закупок и местного содержания департамента закупок и МС , тел: 8 /7122/ 32-40-22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</si>
  <si>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</si>
  <si>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</si>
  <si>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</si>
  <si>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</si>
  <si>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</si>
  <si>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</si>
  <si>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</si>
  <si>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</si>
  <si>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</si>
  <si>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</si>
  <si>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</si>
  <si>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</si>
  <si>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</si>
  <si>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</si>
  <si>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</si>
  <si>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</si>
  <si>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0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</si>
  <si>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</si>
  <si>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</si>
  <si>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</si>
  <si>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r>
      <t xml:space="preserve">Код ТРУ . Указывается код товара, работы или услуги  на уровне не менее 6 символов из кодов КПВЭД / ЕНС ТРУ. </t>
    </r>
    <r>
      <rPr>
        <b/>
        <sz val="10"/>
        <rFont val="Times New Roman"/>
        <family val="1"/>
        <charset val="204"/>
      </rPr>
      <t>Пример: 01.11.12</t>
    </r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</si>
  <si>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</si>
  <si>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</si>
  <si>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</si>
  <si>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</si>
  <si>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</si>
  <si>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r>
      <t xml:space="preserve">Место (адрес) осуществления закупок. Указывается место проведения закупок. </t>
    </r>
    <r>
      <rPr>
        <b/>
        <sz val="10"/>
        <rFont val="Times New Roman"/>
        <family val="1"/>
        <charset val="204"/>
      </rPr>
      <t xml:space="preserve">Пример: г. Астана, ул. Абая, 23 офис 142; Карагандинская обл. г. Караганда, ул. Бухар Жырау 17, офис 14. </t>
    </r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</si>
  <si>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</si>
  <si>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0"/>
        <rFont val="Times New Roman"/>
        <family val="1"/>
        <charset val="204"/>
      </rPr>
      <t>Пример: для товаров - Акмолинская область, г. Степногорск,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</si>
  <si>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0"/>
        <rFont val="Times New Roman"/>
        <family val="1"/>
        <charset val="204"/>
      </rPr>
      <t>Пример: DDP</t>
    </r>
    <r>
      <rPr>
        <sz val="10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</si>
  <si>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</t>
    </r>
    <r>
      <rPr>
        <b/>
        <sz val="10"/>
        <rFont val="Times New Roman"/>
        <family val="1"/>
        <charset val="204"/>
      </rPr>
      <t xml:space="preserve">Пример: поставка ежемесячно партиями не менее 30 тонн с апреля по декабрь месяц. </t>
    </r>
    <r>
      <rPr>
        <sz val="10"/>
        <rFont val="Times New Roman"/>
        <family val="1"/>
        <charset val="204"/>
      </rPr>
      <t xml:space="preserve"> </t>
    </r>
  </si>
  <si>
    <r>
      <t xml:space="preserve">Условия оплаты. </t>
    </r>
    <r>
      <rPr>
        <b/>
        <sz val="10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</si>
  <si>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Код единицы измерения по МКЕИ. </t>
    </r>
    <r>
      <rPr>
        <u/>
        <sz val="10"/>
        <rFont val="Times New Roman"/>
        <family val="1"/>
        <charset val="204"/>
      </rPr>
      <t>Не заполняется по работам, услугам</t>
    </r>
  </si>
  <si>
    <r>
      <t xml:space="preserve">Единица измерения. Наименование единиц измерения товаров указывается согласно МКЕИ. </t>
    </r>
    <r>
      <rPr>
        <u/>
        <sz val="10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</si>
  <si>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в соответствии с единицей измерения, указанной в графе 18. </t>
    </r>
    <r>
      <rPr>
        <u/>
        <sz val="10"/>
        <rFont val="Times New Roman"/>
        <family val="1"/>
        <charset val="204"/>
      </rPr>
      <t xml:space="preserve">По работам и услугам не заполняется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</si>
  <si>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</si>
  <si>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</si>
  <si>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</t>
    </r>
    <r>
      <rPr>
        <b/>
        <sz val="10"/>
        <rFont val="Times New Roman"/>
        <family val="1"/>
        <charset val="204"/>
      </rPr>
      <t>ОТП</t>
    </r>
    <r>
      <rPr>
        <sz val="10"/>
        <rFont val="Times New Roman"/>
        <family val="1"/>
        <charset val="204"/>
      </rPr>
      <t xml:space="preserve">, для организаций инвалидов - </t>
    </r>
    <r>
      <rPr>
        <b/>
        <sz val="10"/>
        <rFont val="Times New Roman"/>
        <family val="1"/>
        <charset val="204"/>
      </rPr>
      <t>ОИН</t>
    </r>
    <r>
      <rPr>
        <sz val="10"/>
        <rFont val="Times New Roman"/>
        <family val="1"/>
        <charset val="204"/>
      </rPr>
      <t xml:space="preserve">, для отечественных предпринимателей - </t>
    </r>
    <r>
      <rPr>
        <b/>
        <sz val="10"/>
        <rFont val="Times New Roman"/>
        <family val="1"/>
        <charset val="204"/>
      </rPr>
      <t>ОП</t>
    </r>
  </si>
  <si>
    <r>
      <t xml:space="preserve"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</t>
    </r>
    <r>
      <rPr>
        <b/>
        <sz val="10"/>
        <rFont val="Times New Roman"/>
        <family val="1"/>
        <charset val="204"/>
      </rPr>
      <t>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</si>
  <si>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0"/>
        <rFont val="Times New Roman"/>
        <family val="1"/>
        <charset val="204"/>
      </rPr>
      <t>Пример - 18.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</si>
</sst>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&quot;€&quot;#,##0;[Red]\-&quot;€&quot;#,##0"/>
    <numFmt numFmtId="166" formatCode="_(* #,##0.00_);_(* \(#,##0.00\);_(* &quot;-&quot;??_);_(@_)"/>
  </numFmts>
  <fonts count="21" x14ac:knownFonts="1">
    <font>
      <sz val="10"/>
      <name val="Arial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0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40" fontId="6" fillId="2" borderId="1"/>
    <xf numFmtId="40" fontId="6" fillId="2" borderId="1"/>
    <xf numFmtId="49" fontId="16" fillId="3" borderId="2">
      <alignment vertical="center"/>
    </xf>
    <xf numFmtId="0" fontId="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4" fontId="4" fillId="0" borderId="1" xfId="8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4" fontId="4" fillId="0" borderId="1" xfId="9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4" fontId="5" fillId="0" borderId="1" xfId="7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 wrapText="1"/>
    </xf>
    <xf numFmtId="3" fontId="4" fillId="0" borderId="1" xfId="7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1" xfId="1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3" fontId="5" fillId="0" borderId="0" xfId="9" applyFon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3" fontId="4" fillId="0" borderId="0" xfId="9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</cellXfs>
  <cellStyles count="60">
    <cellStyle name=" 1" xfId="13"/>
    <cellStyle name="Normal 2" xfId="14"/>
    <cellStyle name="Normal 2 3 2" xfId="5"/>
    <cellStyle name="Normal 2 3 2 2" xfId="15"/>
    <cellStyle name="Normal 2 3 2 3" xfId="16"/>
    <cellStyle name="Normal 3" xfId="11"/>
    <cellStyle name="Normal 3 2" xfId="17"/>
    <cellStyle name="SAS FM Read-only data cell (read-only table)" xfId="18"/>
    <cellStyle name="SAS FM Read-only data cell (read-only table) 3" xfId="19"/>
    <cellStyle name="SAS FM Row header" xfId="20"/>
    <cellStyle name="Style 1" xfId="21"/>
    <cellStyle name="Гиперссылка 2" xfId="22"/>
    <cellStyle name="Обычный" xfId="0" builtinId="0"/>
    <cellStyle name="Обычный 10" xfId="23"/>
    <cellStyle name="Обычный 10 2" xfId="7"/>
    <cellStyle name="Обычный 11" xfId="24"/>
    <cellStyle name="Обычный 11 2" xfId="25"/>
    <cellStyle name="Обычный 12" xfId="26"/>
    <cellStyle name="Обычный 13" xfId="27"/>
    <cellStyle name="Обычный 16" xfId="10"/>
    <cellStyle name="Обычный 2" xfId="1"/>
    <cellStyle name="Обычный 2 2" xfId="2"/>
    <cellStyle name="Обычный 2 2 2 2" xfId="28"/>
    <cellStyle name="Обычный 2 2 2_Корр ГПЗ 2012 (для РА)финал" xfId="29"/>
    <cellStyle name="Обычный 2 2 3" xfId="30"/>
    <cellStyle name="Обычный 2 3_Корр ГПЗ 2012 (для РА)финал" xfId="31"/>
    <cellStyle name="Обычный 2_План ГЗ на 2011г  первочередные " xfId="32"/>
    <cellStyle name="Обычный 22" xfId="33"/>
    <cellStyle name="Обычный 3" xfId="34"/>
    <cellStyle name="Обычный 3 2" xfId="8"/>
    <cellStyle name="Обычный 4" xfId="35"/>
    <cellStyle name="Обычный 5" xfId="36"/>
    <cellStyle name="Обычный 6" xfId="37"/>
    <cellStyle name="Обычный 7" xfId="38"/>
    <cellStyle name="Обычный 8" xfId="39"/>
    <cellStyle name="Обычный 9" xfId="40"/>
    <cellStyle name="Обычный_Лист1 2" xfId="12"/>
    <cellStyle name="Обычный_Лист1 4" xfId="3"/>
    <cellStyle name="Обычный_Производственная программа на 2006 год ДОТиОС АО РД КМГ" xfId="4"/>
    <cellStyle name="Процентный 2" xfId="41"/>
    <cellStyle name="Стиль 1" xfId="6"/>
    <cellStyle name="Стиль 1 2" xfId="42"/>
    <cellStyle name="Финансовый 2" xfId="9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384"/>
  <sheetViews>
    <sheetView tabSelected="1" topLeftCell="A7" zoomScaleNormal="100" workbookViewId="0">
      <pane xSplit="5" ySplit="8" topLeftCell="F15" activePane="bottomRight" state="frozen"/>
      <selection activeCell="A7" sqref="A7"/>
      <selection pane="topRight" activeCell="F7" sqref="F7"/>
      <selection pane="bottomLeft" activeCell="A14" sqref="A14"/>
      <selection pane="bottomRight" activeCell="A19" sqref="A19"/>
    </sheetView>
  </sheetViews>
  <sheetFormatPr defaultColWidth="11.5703125" defaultRowHeight="11.25" x14ac:dyDescent="0.2"/>
  <cols>
    <col min="1" max="1" width="10.7109375" style="1" customWidth="1"/>
    <col min="2" max="2" width="20.7109375" style="1" customWidth="1"/>
    <col min="3" max="3" width="24" style="1" customWidth="1"/>
    <col min="4" max="4" width="23" style="1" customWidth="1"/>
    <col min="5" max="5" width="28" style="1" customWidth="1"/>
    <col min="6" max="6" width="28.7109375" style="1" customWidth="1"/>
    <col min="7" max="7" width="9.140625" style="1" customWidth="1"/>
    <col min="8" max="8" width="10.5703125" style="1" customWidth="1"/>
    <col min="9" max="9" width="15" style="1" customWidth="1"/>
    <col min="10" max="10" width="13.42578125" style="1" customWidth="1"/>
    <col min="11" max="11" width="12" style="1" customWidth="1"/>
    <col min="12" max="12" width="33" style="1" customWidth="1"/>
    <col min="13" max="13" width="9.140625" style="1" customWidth="1"/>
    <col min="14" max="20" width="15.85546875" style="1" customWidth="1"/>
    <col min="21" max="21" width="15.42578125" style="1" customWidth="1"/>
    <col min="22" max="23" width="18.7109375" style="1" customWidth="1"/>
    <col min="24" max="24" width="15.7109375" style="1" customWidth="1"/>
    <col min="25" max="25" width="12.28515625" style="1" bestFit="1" customWidth="1"/>
    <col min="26" max="26" width="11.5703125" style="1" customWidth="1"/>
    <col min="27" max="197" width="9.140625" style="1" customWidth="1"/>
    <col min="198" max="198" width="6.140625" style="1" customWidth="1"/>
    <col min="199" max="199" width="14.42578125" style="1" customWidth="1"/>
    <col min="200" max="200" width="18.42578125" style="1" customWidth="1"/>
    <col min="201" max="201" width="23" style="1" customWidth="1"/>
    <col min="202" max="202" width="25.28515625" style="1" customWidth="1"/>
    <col min="203" max="203" width="15" style="1" customWidth="1"/>
    <col min="204" max="204" width="9.140625" style="1" customWidth="1"/>
    <col min="205" max="205" width="10.5703125" style="1" customWidth="1"/>
    <col min="206" max="206" width="15" style="1" customWidth="1"/>
    <col min="207" max="207" width="13.42578125" style="1" customWidth="1"/>
    <col min="208" max="208" width="12" style="1" customWidth="1"/>
    <col min="209" max="209" width="33" style="1" customWidth="1"/>
    <col min="210" max="210" width="9.140625" style="1" customWidth="1"/>
    <col min="211" max="217" width="15.85546875" style="1" customWidth="1"/>
    <col min="218" max="218" width="15.42578125" style="1" customWidth="1"/>
    <col min="219" max="220" width="18.7109375" style="1" customWidth="1"/>
    <col min="221" max="221" width="15.7109375" style="1" customWidth="1"/>
    <col min="222" max="222" width="12.28515625" style="1" bestFit="1" customWidth="1"/>
    <col min="223" max="16384" width="11.5703125" style="1"/>
  </cols>
  <sheetData>
    <row r="1" spans="1:223" x14ac:dyDescent="0.2">
      <c r="B1" s="2"/>
      <c r="L1" s="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3" x14ac:dyDescent="0.2">
      <c r="B2" s="4" t="s">
        <v>1</v>
      </c>
      <c r="D2" s="5"/>
      <c r="E2" s="5"/>
      <c r="F2" s="5"/>
    </row>
    <row r="3" spans="1:223" ht="12.75" x14ac:dyDescent="0.2">
      <c r="A3" s="6"/>
      <c r="B3" s="7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</row>
    <row r="4" spans="1:223" ht="12.75" x14ac:dyDescent="0.2">
      <c r="A4" s="6"/>
      <c r="B4" s="7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ht="12.75" x14ac:dyDescent="0.2">
      <c r="A5" s="6"/>
      <c r="B5" s="7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223" ht="12.75" x14ac:dyDescent="0.2">
      <c r="A6" s="6"/>
      <c r="B6" s="7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</row>
    <row r="7" spans="1:223" ht="12.75" x14ac:dyDescent="0.2">
      <c r="A7" s="6"/>
      <c r="B7" s="7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</row>
    <row r="8" spans="1:223" ht="12.75" x14ac:dyDescent="0.2">
      <c r="B8" s="7" t="s">
        <v>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3" ht="12.75" x14ac:dyDescent="0.2">
      <c r="B9" s="7" t="s">
        <v>8</v>
      </c>
      <c r="D9" s="8"/>
      <c r="E9" s="8"/>
      <c r="F9" s="8"/>
      <c r="G9" s="8"/>
      <c r="H9" s="8"/>
      <c r="I9" s="8"/>
      <c r="J9" s="8"/>
      <c r="K9" s="9" t="s">
        <v>9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23" ht="12.75" x14ac:dyDescent="0.2">
      <c r="A10" s="10"/>
      <c r="B10" s="7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</row>
    <row r="11" spans="1:223" ht="12.75" x14ac:dyDescent="0.2">
      <c r="A11" s="10"/>
      <c r="B11" s="7" t="s">
        <v>11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</row>
    <row r="12" spans="1:223" ht="12.75" x14ac:dyDescent="0.2">
      <c r="A12" s="11" t="s">
        <v>12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18</v>
      </c>
      <c r="H12" s="11" t="s">
        <v>19</v>
      </c>
      <c r="I12" s="11" t="s">
        <v>20</v>
      </c>
      <c r="J12" s="11" t="s">
        <v>21</v>
      </c>
      <c r="K12" s="11" t="s">
        <v>22</v>
      </c>
      <c r="L12" s="11" t="s">
        <v>23</v>
      </c>
      <c r="M12" s="11" t="s">
        <v>24</v>
      </c>
      <c r="N12" s="11" t="s">
        <v>25</v>
      </c>
      <c r="O12" s="11"/>
      <c r="P12" s="11"/>
      <c r="Q12" s="11"/>
      <c r="R12" s="11"/>
      <c r="S12" s="11"/>
      <c r="T12" s="11"/>
      <c r="U12" s="11" t="s">
        <v>26</v>
      </c>
      <c r="V12" s="11" t="s">
        <v>27</v>
      </c>
      <c r="W12" s="11" t="s">
        <v>28</v>
      </c>
      <c r="X12" s="11" t="s">
        <v>29</v>
      </c>
      <c r="Y12" s="11" t="s">
        <v>30</v>
      </c>
      <c r="Z12" s="11" t="s">
        <v>31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</row>
    <row r="13" spans="1:223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 t="s">
        <v>32</v>
      </c>
      <c r="O13" s="13" t="s">
        <v>33</v>
      </c>
      <c r="P13" s="13" t="s">
        <v>34</v>
      </c>
      <c r="Q13" s="13" t="s">
        <v>35</v>
      </c>
      <c r="R13" s="13" t="s">
        <v>36</v>
      </c>
      <c r="S13" s="13" t="s">
        <v>37</v>
      </c>
      <c r="T13" s="13" t="s">
        <v>38</v>
      </c>
      <c r="U13" s="11"/>
      <c r="V13" s="11"/>
      <c r="W13" s="11"/>
      <c r="X13" s="11"/>
      <c r="Y13" s="11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</row>
    <row r="14" spans="1:223" ht="12.7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1">
        <v>14</v>
      </c>
      <c r="O14" s="11"/>
      <c r="P14" s="11"/>
      <c r="Q14" s="11"/>
      <c r="R14" s="11"/>
      <c r="S14" s="11"/>
      <c r="T14" s="13"/>
      <c r="U14" s="13">
        <v>15</v>
      </c>
      <c r="V14" s="13">
        <v>16</v>
      </c>
      <c r="W14" s="13">
        <v>17</v>
      </c>
      <c r="X14" s="13">
        <v>18</v>
      </c>
      <c r="Y14" s="13">
        <v>19</v>
      </c>
      <c r="Z14" s="13">
        <v>20</v>
      </c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</row>
    <row r="15" spans="1:223" ht="12.75" x14ac:dyDescent="0.2">
      <c r="A15" s="14" t="s">
        <v>39</v>
      </c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</row>
    <row r="16" spans="1:223" ht="63.75" x14ac:dyDescent="0.2">
      <c r="A16" s="16" t="s">
        <v>40</v>
      </c>
      <c r="B16" s="16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 t="s">
        <v>46</v>
      </c>
      <c r="H16" s="18">
        <v>57</v>
      </c>
      <c r="I16" s="19" t="s">
        <v>47</v>
      </c>
      <c r="J16" s="17" t="s">
        <v>48</v>
      </c>
      <c r="K16" s="20" t="s">
        <v>49</v>
      </c>
      <c r="L16" s="20" t="s">
        <v>50</v>
      </c>
      <c r="M16" s="20" t="s">
        <v>51</v>
      </c>
      <c r="N16" s="21"/>
      <c r="O16" s="22">
        <v>0</v>
      </c>
      <c r="P16" s="22">
        <v>3</v>
      </c>
      <c r="Q16" s="22">
        <v>3</v>
      </c>
      <c r="R16" s="22">
        <v>3</v>
      </c>
      <c r="S16" s="22">
        <v>3</v>
      </c>
      <c r="T16" s="22"/>
      <c r="U16" s="22">
        <v>207321.42857142855</v>
      </c>
      <c r="V16" s="22">
        <f t="shared" ref="V16:V26" si="0">U16*(O16+P16+Q16+R16+S16)</f>
        <v>2487857.1428571427</v>
      </c>
      <c r="W16" s="22">
        <f t="shared" ref="W16:W54" si="1">V16*1.12</f>
        <v>2786400</v>
      </c>
      <c r="X16" s="20" t="s">
        <v>52</v>
      </c>
      <c r="Y16" s="23">
        <v>2014</v>
      </c>
      <c r="Z16" s="24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</row>
    <row r="17" spans="1:223" ht="63.75" x14ac:dyDescent="0.2">
      <c r="A17" s="16" t="s">
        <v>53</v>
      </c>
      <c r="B17" s="16" t="s">
        <v>41</v>
      </c>
      <c r="C17" s="16" t="s">
        <v>42</v>
      </c>
      <c r="D17" s="16" t="s">
        <v>43</v>
      </c>
      <c r="E17" s="16" t="s">
        <v>44</v>
      </c>
      <c r="F17" s="16" t="s">
        <v>54</v>
      </c>
      <c r="G17" s="17" t="s">
        <v>46</v>
      </c>
      <c r="H17" s="18">
        <v>57</v>
      </c>
      <c r="I17" s="19" t="s">
        <v>47</v>
      </c>
      <c r="J17" s="17" t="s">
        <v>48</v>
      </c>
      <c r="K17" s="20" t="s">
        <v>49</v>
      </c>
      <c r="L17" s="20" t="s">
        <v>50</v>
      </c>
      <c r="M17" s="20" t="s">
        <v>51</v>
      </c>
      <c r="N17" s="21"/>
      <c r="O17" s="22">
        <v>105</v>
      </c>
      <c r="P17" s="22">
        <v>105</v>
      </c>
      <c r="Q17" s="22">
        <v>105</v>
      </c>
      <c r="R17" s="22">
        <v>105</v>
      </c>
      <c r="S17" s="22">
        <v>105</v>
      </c>
      <c r="T17" s="22"/>
      <c r="U17" s="22">
        <v>291485</v>
      </c>
      <c r="V17" s="22">
        <f t="shared" si="0"/>
        <v>153029625</v>
      </c>
      <c r="W17" s="22">
        <f t="shared" si="1"/>
        <v>171393180.00000003</v>
      </c>
      <c r="X17" s="20" t="s">
        <v>52</v>
      </c>
      <c r="Y17" s="23">
        <v>2013</v>
      </c>
      <c r="Z17" s="24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</row>
    <row r="18" spans="1:223" ht="63.75" x14ac:dyDescent="0.2">
      <c r="A18" s="16" t="s">
        <v>55</v>
      </c>
      <c r="B18" s="16" t="s">
        <v>41</v>
      </c>
      <c r="C18" s="16" t="s">
        <v>42</v>
      </c>
      <c r="D18" s="16" t="s">
        <v>43</v>
      </c>
      <c r="E18" s="16" t="s">
        <v>44</v>
      </c>
      <c r="F18" s="16" t="s">
        <v>56</v>
      </c>
      <c r="G18" s="17" t="s">
        <v>46</v>
      </c>
      <c r="H18" s="18">
        <v>57</v>
      </c>
      <c r="I18" s="19" t="s">
        <v>47</v>
      </c>
      <c r="J18" s="17" t="s">
        <v>48</v>
      </c>
      <c r="K18" s="20" t="s">
        <v>49</v>
      </c>
      <c r="L18" s="20" t="s">
        <v>50</v>
      </c>
      <c r="M18" s="20" t="s">
        <v>51</v>
      </c>
      <c r="N18" s="21"/>
      <c r="O18" s="22">
        <v>30</v>
      </c>
      <c r="P18" s="22">
        <v>40</v>
      </c>
      <c r="Q18" s="22">
        <v>40</v>
      </c>
      <c r="R18" s="22">
        <v>40</v>
      </c>
      <c r="S18" s="22">
        <v>40</v>
      </c>
      <c r="T18" s="22"/>
      <c r="U18" s="22">
        <v>291485</v>
      </c>
      <c r="V18" s="22">
        <f t="shared" si="0"/>
        <v>55382150</v>
      </c>
      <c r="W18" s="22">
        <f t="shared" si="1"/>
        <v>62028008.000000007</v>
      </c>
      <c r="X18" s="20" t="s">
        <v>52</v>
      </c>
      <c r="Y18" s="23">
        <v>2013</v>
      </c>
      <c r="Z18" s="20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</row>
    <row r="19" spans="1:223" ht="63.75" x14ac:dyDescent="0.2">
      <c r="A19" s="16" t="s">
        <v>57</v>
      </c>
      <c r="B19" s="16" t="s">
        <v>41</v>
      </c>
      <c r="C19" s="16" t="s">
        <v>42</v>
      </c>
      <c r="D19" s="16" t="s">
        <v>43</v>
      </c>
      <c r="E19" s="16" t="s">
        <v>44</v>
      </c>
      <c r="F19" s="16" t="s">
        <v>58</v>
      </c>
      <c r="G19" s="17" t="s">
        <v>46</v>
      </c>
      <c r="H19" s="18">
        <v>57</v>
      </c>
      <c r="I19" s="19" t="s">
        <v>47</v>
      </c>
      <c r="J19" s="17" t="s">
        <v>48</v>
      </c>
      <c r="K19" s="20" t="s">
        <v>49</v>
      </c>
      <c r="L19" s="20" t="s">
        <v>50</v>
      </c>
      <c r="M19" s="20" t="s">
        <v>51</v>
      </c>
      <c r="N19" s="21"/>
      <c r="O19" s="22">
        <v>1140</v>
      </c>
      <c r="P19" s="22">
        <v>1140</v>
      </c>
      <c r="Q19" s="22">
        <v>1140</v>
      </c>
      <c r="R19" s="22">
        <v>1140</v>
      </c>
      <c r="S19" s="22">
        <v>1140</v>
      </c>
      <c r="T19" s="22"/>
      <c r="U19" s="22">
        <v>292746</v>
      </c>
      <c r="V19" s="22">
        <f t="shared" si="0"/>
        <v>1668652200</v>
      </c>
      <c r="W19" s="22">
        <f t="shared" si="1"/>
        <v>1868890464.0000002</v>
      </c>
      <c r="X19" s="20" t="s">
        <v>52</v>
      </c>
      <c r="Y19" s="23">
        <v>2013</v>
      </c>
      <c r="Z19" s="20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</row>
    <row r="20" spans="1:223" ht="63.75" x14ac:dyDescent="0.2">
      <c r="A20" s="16" t="s">
        <v>59</v>
      </c>
      <c r="B20" s="16" t="s">
        <v>41</v>
      </c>
      <c r="C20" s="16" t="s">
        <v>42</v>
      </c>
      <c r="D20" s="16" t="s">
        <v>43</v>
      </c>
      <c r="E20" s="16" t="s">
        <v>44</v>
      </c>
      <c r="F20" s="16" t="s">
        <v>60</v>
      </c>
      <c r="G20" s="17" t="s">
        <v>46</v>
      </c>
      <c r="H20" s="18">
        <v>57</v>
      </c>
      <c r="I20" s="19" t="s">
        <v>47</v>
      </c>
      <c r="J20" s="17" t="s">
        <v>48</v>
      </c>
      <c r="K20" s="20" t="s">
        <v>49</v>
      </c>
      <c r="L20" s="20" t="s">
        <v>50</v>
      </c>
      <c r="M20" s="20" t="s">
        <v>51</v>
      </c>
      <c r="N20" s="21"/>
      <c r="O20" s="22">
        <v>180</v>
      </c>
      <c r="P20" s="22">
        <v>200</v>
      </c>
      <c r="Q20" s="22">
        <v>200</v>
      </c>
      <c r="R20" s="22">
        <v>200</v>
      </c>
      <c r="S20" s="22">
        <v>200</v>
      </c>
      <c r="T20" s="22"/>
      <c r="U20" s="22">
        <v>292746</v>
      </c>
      <c r="V20" s="22">
        <f t="shared" si="0"/>
        <v>286891080</v>
      </c>
      <c r="W20" s="22">
        <f t="shared" si="1"/>
        <v>321318009.60000002</v>
      </c>
      <c r="X20" s="20" t="s">
        <v>52</v>
      </c>
      <c r="Y20" s="23">
        <v>2013</v>
      </c>
      <c r="Z20" s="20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</row>
    <row r="21" spans="1:223" ht="63.75" x14ac:dyDescent="0.2">
      <c r="A21" s="16" t="s">
        <v>61</v>
      </c>
      <c r="B21" s="16" t="s">
        <v>41</v>
      </c>
      <c r="C21" s="16" t="s">
        <v>42</v>
      </c>
      <c r="D21" s="16" t="s">
        <v>43</v>
      </c>
      <c r="E21" s="16" t="s">
        <v>44</v>
      </c>
      <c r="F21" s="16" t="s">
        <v>62</v>
      </c>
      <c r="G21" s="17" t="s">
        <v>46</v>
      </c>
      <c r="H21" s="18">
        <v>57</v>
      </c>
      <c r="I21" s="19" t="s">
        <v>47</v>
      </c>
      <c r="J21" s="17" t="s">
        <v>48</v>
      </c>
      <c r="K21" s="20" t="s">
        <v>49</v>
      </c>
      <c r="L21" s="20" t="s">
        <v>50</v>
      </c>
      <c r="M21" s="20" t="s">
        <v>51</v>
      </c>
      <c r="N21" s="21"/>
      <c r="O21" s="22">
        <v>50</v>
      </c>
      <c r="P21" s="22">
        <v>60</v>
      </c>
      <c r="Q21" s="22">
        <v>60</v>
      </c>
      <c r="R21" s="22">
        <v>60</v>
      </c>
      <c r="S21" s="22">
        <v>60</v>
      </c>
      <c r="T21" s="22"/>
      <c r="U21" s="22">
        <v>376166</v>
      </c>
      <c r="V21" s="22">
        <f t="shared" si="0"/>
        <v>109088140</v>
      </c>
      <c r="W21" s="22">
        <f t="shared" si="1"/>
        <v>122178716.80000001</v>
      </c>
      <c r="X21" s="20" t="s">
        <v>52</v>
      </c>
      <c r="Y21" s="23">
        <v>2013</v>
      </c>
      <c r="Z21" s="24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</row>
    <row r="22" spans="1:223" ht="63.75" x14ac:dyDescent="0.2">
      <c r="A22" s="16" t="s">
        <v>63</v>
      </c>
      <c r="B22" s="16" t="s">
        <v>41</v>
      </c>
      <c r="C22" s="16" t="s">
        <v>42</v>
      </c>
      <c r="D22" s="16" t="s">
        <v>43</v>
      </c>
      <c r="E22" s="16" t="s">
        <v>44</v>
      </c>
      <c r="F22" s="16" t="s">
        <v>64</v>
      </c>
      <c r="G22" s="17" t="s">
        <v>46</v>
      </c>
      <c r="H22" s="18">
        <v>57</v>
      </c>
      <c r="I22" s="19" t="s">
        <v>47</v>
      </c>
      <c r="J22" s="17" t="s">
        <v>48</v>
      </c>
      <c r="K22" s="20" t="s">
        <v>49</v>
      </c>
      <c r="L22" s="20" t="s">
        <v>50</v>
      </c>
      <c r="M22" s="20" t="s">
        <v>51</v>
      </c>
      <c r="N22" s="21"/>
      <c r="O22" s="22">
        <v>24</v>
      </c>
      <c r="P22" s="22">
        <v>20</v>
      </c>
      <c r="Q22" s="22">
        <v>20</v>
      </c>
      <c r="R22" s="22">
        <v>20</v>
      </c>
      <c r="S22" s="22">
        <v>20</v>
      </c>
      <c r="T22" s="22"/>
      <c r="U22" s="22">
        <v>536895</v>
      </c>
      <c r="V22" s="22">
        <f t="shared" si="0"/>
        <v>55837080</v>
      </c>
      <c r="W22" s="22">
        <f t="shared" si="1"/>
        <v>62537529.600000009</v>
      </c>
      <c r="X22" s="20" t="s">
        <v>52</v>
      </c>
      <c r="Y22" s="23">
        <v>2013</v>
      </c>
      <c r="Z22" s="24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</row>
    <row r="23" spans="1:223" ht="63.75" x14ac:dyDescent="0.2">
      <c r="A23" s="16" t="s">
        <v>65</v>
      </c>
      <c r="B23" s="16" t="s">
        <v>41</v>
      </c>
      <c r="C23" s="16" t="s">
        <v>42</v>
      </c>
      <c r="D23" s="16" t="s">
        <v>43</v>
      </c>
      <c r="E23" s="16" t="s">
        <v>44</v>
      </c>
      <c r="F23" s="16" t="s">
        <v>66</v>
      </c>
      <c r="G23" s="17" t="s">
        <v>46</v>
      </c>
      <c r="H23" s="18">
        <v>57</v>
      </c>
      <c r="I23" s="19" t="s">
        <v>47</v>
      </c>
      <c r="J23" s="17" t="s">
        <v>48</v>
      </c>
      <c r="K23" s="20" t="s">
        <v>49</v>
      </c>
      <c r="L23" s="20" t="s">
        <v>50</v>
      </c>
      <c r="M23" s="20" t="s">
        <v>51</v>
      </c>
      <c r="N23" s="21"/>
      <c r="O23" s="22">
        <v>80</v>
      </c>
      <c r="P23" s="22">
        <v>80</v>
      </c>
      <c r="Q23" s="22">
        <v>80</v>
      </c>
      <c r="R23" s="22">
        <v>80</v>
      </c>
      <c r="S23" s="22">
        <v>80</v>
      </c>
      <c r="T23" s="22"/>
      <c r="U23" s="22">
        <v>367533</v>
      </c>
      <c r="V23" s="22">
        <f t="shared" si="0"/>
        <v>147013200</v>
      </c>
      <c r="W23" s="22">
        <f t="shared" si="1"/>
        <v>164654784.00000003</v>
      </c>
      <c r="X23" s="20" t="s">
        <v>52</v>
      </c>
      <c r="Y23" s="23">
        <v>2013</v>
      </c>
      <c r="Z23" s="20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</row>
    <row r="24" spans="1:223" ht="63.75" x14ac:dyDescent="0.2">
      <c r="A24" s="16" t="s">
        <v>67</v>
      </c>
      <c r="B24" s="16" t="s">
        <v>41</v>
      </c>
      <c r="C24" s="16" t="s">
        <v>42</v>
      </c>
      <c r="D24" s="16" t="s">
        <v>43</v>
      </c>
      <c r="E24" s="16" t="s">
        <v>44</v>
      </c>
      <c r="F24" s="16" t="s">
        <v>68</v>
      </c>
      <c r="G24" s="17" t="s">
        <v>46</v>
      </c>
      <c r="H24" s="18">
        <v>57</v>
      </c>
      <c r="I24" s="19" t="s">
        <v>47</v>
      </c>
      <c r="J24" s="17" t="s">
        <v>48</v>
      </c>
      <c r="K24" s="20" t="s">
        <v>49</v>
      </c>
      <c r="L24" s="20" t="s">
        <v>50</v>
      </c>
      <c r="M24" s="20" t="s">
        <v>51</v>
      </c>
      <c r="N24" s="21"/>
      <c r="O24" s="22">
        <v>10</v>
      </c>
      <c r="P24" s="22">
        <v>10</v>
      </c>
      <c r="Q24" s="22">
        <v>10</v>
      </c>
      <c r="R24" s="22">
        <v>10</v>
      </c>
      <c r="S24" s="22">
        <v>10</v>
      </c>
      <c r="T24" s="22"/>
      <c r="U24" s="22">
        <v>292746</v>
      </c>
      <c r="V24" s="22">
        <f t="shared" si="0"/>
        <v>14637300</v>
      </c>
      <c r="W24" s="22">
        <f t="shared" si="1"/>
        <v>16393776.000000002</v>
      </c>
      <c r="X24" s="20" t="s">
        <v>52</v>
      </c>
      <c r="Y24" s="23">
        <v>2013</v>
      </c>
      <c r="Z24" s="20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</row>
    <row r="25" spans="1:223" ht="63.75" x14ac:dyDescent="0.2">
      <c r="A25" s="16" t="s">
        <v>69</v>
      </c>
      <c r="B25" s="16" t="s">
        <v>41</v>
      </c>
      <c r="C25" s="16" t="s">
        <v>42</v>
      </c>
      <c r="D25" s="16" t="s">
        <v>43</v>
      </c>
      <c r="E25" s="16" t="s">
        <v>44</v>
      </c>
      <c r="F25" s="16" t="s">
        <v>70</v>
      </c>
      <c r="G25" s="17" t="s">
        <v>46</v>
      </c>
      <c r="H25" s="18">
        <v>57</v>
      </c>
      <c r="I25" s="19" t="s">
        <v>47</v>
      </c>
      <c r="J25" s="17" t="s">
        <v>48</v>
      </c>
      <c r="K25" s="20" t="s">
        <v>49</v>
      </c>
      <c r="L25" s="20" t="s">
        <v>50</v>
      </c>
      <c r="M25" s="20" t="s">
        <v>51</v>
      </c>
      <c r="N25" s="21"/>
      <c r="O25" s="22">
        <v>0</v>
      </c>
      <c r="P25" s="22">
        <v>6</v>
      </c>
      <c r="Q25" s="22">
        <v>6</v>
      </c>
      <c r="R25" s="22">
        <v>6</v>
      </c>
      <c r="S25" s="22">
        <v>6</v>
      </c>
      <c r="T25" s="22"/>
      <c r="U25" s="22">
        <v>279017.8571428571</v>
      </c>
      <c r="V25" s="22">
        <f t="shared" si="0"/>
        <v>6696428.5714285709</v>
      </c>
      <c r="W25" s="22">
        <f t="shared" si="1"/>
        <v>7500000</v>
      </c>
      <c r="X25" s="20" t="s">
        <v>52</v>
      </c>
      <c r="Y25" s="23">
        <v>2014</v>
      </c>
      <c r="Z25" s="20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</row>
    <row r="26" spans="1:223" ht="63.75" x14ac:dyDescent="0.2">
      <c r="A26" s="16" t="s">
        <v>71</v>
      </c>
      <c r="B26" s="16" t="s">
        <v>41</v>
      </c>
      <c r="C26" s="16" t="s">
        <v>42</v>
      </c>
      <c r="D26" s="16" t="s">
        <v>43</v>
      </c>
      <c r="E26" s="16" t="s">
        <v>44</v>
      </c>
      <c r="F26" s="16" t="s">
        <v>72</v>
      </c>
      <c r="G26" s="17" t="s">
        <v>46</v>
      </c>
      <c r="H26" s="18">
        <v>57</v>
      </c>
      <c r="I26" s="19" t="s">
        <v>47</v>
      </c>
      <c r="J26" s="17" t="s">
        <v>48</v>
      </c>
      <c r="K26" s="20" t="s">
        <v>49</v>
      </c>
      <c r="L26" s="20" t="s">
        <v>50</v>
      </c>
      <c r="M26" s="20" t="s">
        <v>51</v>
      </c>
      <c r="N26" s="21"/>
      <c r="O26" s="22">
        <v>0</v>
      </c>
      <c r="P26" s="22">
        <v>6</v>
      </c>
      <c r="Q26" s="22">
        <v>6</v>
      </c>
      <c r="R26" s="22">
        <v>6</v>
      </c>
      <c r="S26" s="22">
        <v>6</v>
      </c>
      <c r="T26" s="22"/>
      <c r="U26" s="22">
        <v>358737.24489795911</v>
      </c>
      <c r="V26" s="22">
        <f t="shared" si="0"/>
        <v>8609693.8775510192</v>
      </c>
      <c r="W26" s="22">
        <f t="shared" si="1"/>
        <v>9642857.1428571418</v>
      </c>
      <c r="X26" s="20" t="s">
        <v>52</v>
      </c>
      <c r="Y26" s="23">
        <v>2014</v>
      </c>
      <c r="Z26" s="24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</row>
    <row r="27" spans="1:223" ht="51" x14ac:dyDescent="0.2">
      <c r="A27" s="16" t="s">
        <v>73</v>
      </c>
      <c r="B27" s="16" t="s">
        <v>41</v>
      </c>
      <c r="C27" s="16" t="s">
        <v>74</v>
      </c>
      <c r="D27" s="16" t="s">
        <v>75</v>
      </c>
      <c r="E27" s="16" t="s">
        <v>76</v>
      </c>
      <c r="F27" s="16" t="s">
        <v>77</v>
      </c>
      <c r="G27" s="17" t="s">
        <v>78</v>
      </c>
      <c r="H27" s="18">
        <v>50</v>
      </c>
      <c r="I27" s="19" t="s">
        <v>47</v>
      </c>
      <c r="J27" s="17" t="s">
        <v>48</v>
      </c>
      <c r="K27" s="20" t="s">
        <v>49</v>
      </c>
      <c r="L27" s="20" t="s">
        <v>50</v>
      </c>
      <c r="M27" s="20" t="s">
        <v>51</v>
      </c>
      <c r="N27" s="21"/>
      <c r="O27" s="22">
        <v>5300</v>
      </c>
      <c r="P27" s="22">
        <v>5300</v>
      </c>
      <c r="Q27" s="22">
        <v>5300</v>
      </c>
      <c r="R27" s="22">
        <v>5300</v>
      </c>
      <c r="S27" s="22">
        <v>5300</v>
      </c>
      <c r="T27" s="22"/>
      <c r="U27" s="22">
        <v>9281.25</v>
      </c>
      <c r="V27" s="22">
        <v>0</v>
      </c>
      <c r="W27" s="22">
        <f t="shared" si="1"/>
        <v>0</v>
      </c>
      <c r="X27" s="20" t="s">
        <v>52</v>
      </c>
      <c r="Y27" s="23">
        <v>2013</v>
      </c>
      <c r="Z27" s="24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</row>
    <row r="28" spans="1:223" ht="51" x14ac:dyDescent="0.2">
      <c r="A28" s="16" t="s">
        <v>79</v>
      </c>
      <c r="B28" s="16" t="s">
        <v>41</v>
      </c>
      <c r="C28" s="16" t="s">
        <v>74</v>
      </c>
      <c r="D28" s="16" t="s">
        <v>75</v>
      </c>
      <c r="E28" s="16" t="s">
        <v>76</v>
      </c>
      <c r="F28" s="16" t="s">
        <v>77</v>
      </c>
      <c r="G28" s="17" t="s">
        <v>78</v>
      </c>
      <c r="H28" s="18">
        <v>50</v>
      </c>
      <c r="I28" s="19" t="s">
        <v>80</v>
      </c>
      <c r="J28" s="17" t="s">
        <v>48</v>
      </c>
      <c r="K28" s="20" t="s">
        <v>49</v>
      </c>
      <c r="L28" s="20" t="s">
        <v>50</v>
      </c>
      <c r="M28" s="20" t="s">
        <v>51</v>
      </c>
      <c r="N28" s="21"/>
      <c r="O28" s="22">
        <v>5300</v>
      </c>
      <c r="P28" s="22">
        <v>5300</v>
      </c>
      <c r="Q28" s="22">
        <v>5300</v>
      </c>
      <c r="R28" s="22">
        <v>5300</v>
      </c>
      <c r="S28" s="22">
        <v>5300</v>
      </c>
      <c r="T28" s="22"/>
      <c r="U28" s="22">
        <v>9281.25</v>
      </c>
      <c r="V28" s="22">
        <f>U28*(O28+P28+Q28+R28+S28)</f>
        <v>245953125</v>
      </c>
      <c r="W28" s="22">
        <f t="shared" si="1"/>
        <v>275467500</v>
      </c>
      <c r="X28" s="20" t="s">
        <v>52</v>
      </c>
      <c r="Y28" s="23" t="s">
        <v>81</v>
      </c>
      <c r="Z28" s="24" t="s">
        <v>82</v>
      </c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</row>
    <row r="29" spans="1:223" ht="51" x14ac:dyDescent="0.2">
      <c r="A29" s="16" t="s">
        <v>83</v>
      </c>
      <c r="B29" s="16" t="s">
        <v>41</v>
      </c>
      <c r="C29" s="16" t="s">
        <v>74</v>
      </c>
      <c r="D29" s="16" t="s">
        <v>75</v>
      </c>
      <c r="E29" s="16" t="s">
        <v>76</v>
      </c>
      <c r="F29" s="16" t="s">
        <v>84</v>
      </c>
      <c r="G29" s="17" t="s">
        <v>78</v>
      </c>
      <c r="H29" s="18">
        <v>50</v>
      </c>
      <c r="I29" s="19" t="s">
        <v>47</v>
      </c>
      <c r="J29" s="17" t="s">
        <v>48</v>
      </c>
      <c r="K29" s="20" t="s">
        <v>49</v>
      </c>
      <c r="L29" s="20" t="s">
        <v>50</v>
      </c>
      <c r="M29" s="20" t="s">
        <v>51</v>
      </c>
      <c r="N29" s="21"/>
      <c r="O29" s="22">
        <v>1750</v>
      </c>
      <c r="P29" s="22">
        <v>1750</v>
      </c>
      <c r="Q29" s="22">
        <v>1750</v>
      </c>
      <c r="R29" s="22">
        <v>1750</v>
      </c>
      <c r="S29" s="22">
        <v>1750</v>
      </c>
      <c r="T29" s="22"/>
      <c r="U29" s="22">
        <v>12214.285714285714</v>
      </c>
      <c r="V29" s="22">
        <v>0</v>
      </c>
      <c r="W29" s="22">
        <f t="shared" si="1"/>
        <v>0</v>
      </c>
      <c r="X29" s="20" t="s">
        <v>52</v>
      </c>
      <c r="Y29" s="23">
        <v>2013</v>
      </c>
      <c r="Z29" s="24" t="s">
        <v>85</v>
      </c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</row>
    <row r="30" spans="1:223" ht="51" x14ac:dyDescent="0.2">
      <c r="A30" s="16" t="s">
        <v>86</v>
      </c>
      <c r="B30" s="16" t="s">
        <v>41</v>
      </c>
      <c r="C30" s="16" t="s">
        <v>74</v>
      </c>
      <c r="D30" s="16" t="s">
        <v>75</v>
      </c>
      <c r="E30" s="16" t="s">
        <v>76</v>
      </c>
      <c r="F30" s="16" t="s">
        <v>87</v>
      </c>
      <c r="G30" s="17" t="s">
        <v>78</v>
      </c>
      <c r="H30" s="18">
        <v>50</v>
      </c>
      <c r="I30" s="19" t="s">
        <v>47</v>
      </c>
      <c r="J30" s="17" t="s">
        <v>48</v>
      </c>
      <c r="K30" s="20" t="s">
        <v>49</v>
      </c>
      <c r="L30" s="20" t="s">
        <v>50</v>
      </c>
      <c r="M30" s="20" t="s">
        <v>51</v>
      </c>
      <c r="N30" s="21"/>
      <c r="O30" s="22">
        <v>2715</v>
      </c>
      <c r="P30" s="22">
        <v>2715</v>
      </c>
      <c r="Q30" s="22">
        <v>2715</v>
      </c>
      <c r="R30" s="22">
        <v>2715</v>
      </c>
      <c r="S30" s="22">
        <v>2715</v>
      </c>
      <c r="T30" s="22"/>
      <c r="U30" s="22">
        <v>11049.107142857141</v>
      </c>
      <c r="V30" s="22">
        <v>0</v>
      </c>
      <c r="W30" s="22">
        <f t="shared" si="1"/>
        <v>0</v>
      </c>
      <c r="X30" s="20" t="s">
        <v>52</v>
      </c>
      <c r="Y30" s="23">
        <v>2013</v>
      </c>
      <c r="Z30" s="20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</row>
    <row r="31" spans="1:223" ht="51" x14ac:dyDescent="0.2">
      <c r="A31" s="16" t="s">
        <v>88</v>
      </c>
      <c r="B31" s="16" t="s">
        <v>41</v>
      </c>
      <c r="C31" s="16" t="s">
        <v>74</v>
      </c>
      <c r="D31" s="16" t="s">
        <v>75</v>
      </c>
      <c r="E31" s="16" t="s">
        <v>76</v>
      </c>
      <c r="F31" s="16" t="s">
        <v>87</v>
      </c>
      <c r="G31" s="17" t="s">
        <v>78</v>
      </c>
      <c r="H31" s="18">
        <v>50</v>
      </c>
      <c r="I31" s="19" t="s">
        <v>80</v>
      </c>
      <c r="J31" s="17" t="s">
        <v>48</v>
      </c>
      <c r="K31" s="20" t="s">
        <v>49</v>
      </c>
      <c r="L31" s="20" t="s">
        <v>50</v>
      </c>
      <c r="M31" s="20" t="s">
        <v>51</v>
      </c>
      <c r="N31" s="21"/>
      <c r="O31" s="22">
        <v>2715</v>
      </c>
      <c r="P31" s="22">
        <v>2715</v>
      </c>
      <c r="Q31" s="22">
        <v>2715</v>
      </c>
      <c r="R31" s="22">
        <v>2715</v>
      </c>
      <c r="S31" s="22">
        <v>2715</v>
      </c>
      <c r="T31" s="22"/>
      <c r="U31" s="22">
        <v>11049.107142857141</v>
      </c>
      <c r="V31" s="22">
        <f>U31*(O31+P31+Q31+R31+S31)</f>
        <v>149991629.4642857</v>
      </c>
      <c r="W31" s="22">
        <f t="shared" si="1"/>
        <v>167990625</v>
      </c>
      <c r="X31" s="20" t="s">
        <v>52</v>
      </c>
      <c r="Y31" s="23" t="s">
        <v>81</v>
      </c>
      <c r="Z31" s="20" t="s">
        <v>89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</row>
    <row r="32" spans="1:223" ht="51" x14ac:dyDescent="0.2">
      <c r="A32" s="16" t="s">
        <v>90</v>
      </c>
      <c r="B32" s="16" t="s">
        <v>41</v>
      </c>
      <c r="C32" s="16" t="s">
        <v>74</v>
      </c>
      <c r="D32" s="16" t="s">
        <v>75</v>
      </c>
      <c r="E32" s="16" t="s">
        <v>76</v>
      </c>
      <c r="F32" s="16" t="s">
        <v>91</v>
      </c>
      <c r="G32" s="17" t="s">
        <v>78</v>
      </c>
      <c r="H32" s="18">
        <v>50</v>
      </c>
      <c r="I32" s="19" t="s">
        <v>47</v>
      </c>
      <c r="J32" s="17" t="s">
        <v>48</v>
      </c>
      <c r="K32" s="20" t="s">
        <v>49</v>
      </c>
      <c r="L32" s="20" t="s">
        <v>50</v>
      </c>
      <c r="M32" s="20" t="s">
        <v>51</v>
      </c>
      <c r="N32" s="21"/>
      <c r="O32" s="22">
        <v>2000</v>
      </c>
      <c r="P32" s="22">
        <v>2000</v>
      </c>
      <c r="Q32" s="22">
        <v>2000</v>
      </c>
      <c r="R32" s="22">
        <v>2000</v>
      </c>
      <c r="S32" s="22">
        <v>2000</v>
      </c>
      <c r="T32" s="22"/>
      <c r="U32" s="22">
        <v>16071.428571428571</v>
      </c>
      <c r="V32" s="22">
        <v>0</v>
      </c>
      <c r="W32" s="22">
        <f t="shared" si="1"/>
        <v>0</v>
      </c>
      <c r="X32" s="20" t="s">
        <v>52</v>
      </c>
      <c r="Y32" s="23">
        <v>2013</v>
      </c>
      <c r="Z32" s="20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</row>
    <row r="33" spans="1:223" ht="51" x14ac:dyDescent="0.2">
      <c r="A33" s="16" t="s">
        <v>92</v>
      </c>
      <c r="B33" s="16" t="s">
        <v>41</v>
      </c>
      <c r="C33" s="16" t="s">
        <v>74</v>
      </c>
      <c r="D33" s="16" t="s">
        <v>75</v>
      </c>
      <c r="E33" s="16" t="s">
        <v>76</v>
      </c>
      <c r="F33" s="16" t="s">
        <v>91</v>
      </c>
      <c r="G33" s="17" t="s">
        <v>78</v>
      </c>
      <c r="H33" s="18">
        <v>50</v>
      </c>
      <c r="I33" s="19" t="s">
        <v>80</v>
      </c>
      <c r="J33" s="17" t="s">
        <v>48</v>
      </c>
      <c r="K33" s="20" t="s">
        <v>49</v>
      </c>
      <c r="L33" s="20" t="s">
        <v>50</v>
      </c>
      <c r="M33" s="20" t="s">
        <v>51</v>
      </c>
      <c r="N33" s="21"/>
      <c r="O33" s="22">
        <v>2000</v>
      </c>
      <c r="P33" s="22">
        <v>2000</v>
      </c>
      <c r="Q33" s="22">
        <v>2000</v>
      </c>
      <c r="R33" s="22">
        <v>2000</v>
      </c>
      <c r="S33" s="22">
        <v>2000</v>
      </c>
      <c r="T33" s="22"/>
      <c r="U33" s="22">
        <v>13492.17</v>
      </c>
      <c r="V33" s="22">
        <f>U33*(O33+P33+Q33+R33+S33)</f>
        <v>134921700</v>
      </c>
      <c r="W33" s="22">
        <f t="shared" si="1"/>
        <v>151112304</v>
      </c>
      <c r="X33" s="20" t="s">
        <v>52</v>
      </c>
      <c r="Y33" s="23" t="s">
        <v>81</v>
      </c>
      <c r="Z33" s="20" t="s">
        <v>93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</row>
    <row r="34" spans="1:223" ht="51" x14ac:dyDescent="0.2">
      <c r="A34" s="16" t="s">
        <v>94</v>
      </c>
      <c r="B34" s="16" t="s">
        <v>41</v>
      </c>
      <c r="C34" s="16" t="s">
        <v>74</v>
      </c>
      <c r="D34" s="16" t="s">
        <v>75</v>
      </c>
      <c r="E34" s="16" t="s">
        <v>76</v>
      </c>
      <c r="F34" s="16" t="s">
        <v>95</v>
      </c>
      <c r="G34" s="17" t="s">
        <v>78</v>
      </c>
      <c r="H34" s="18">
        <v>50</v>
      </c>
      <c r="I34" s="19" t="s">
        <v>47</v>
      </c>
      <c r="J34" s="17" t="s">
        <v>48</v>
      </c>
      <c r="K34" s="20" t="s">
        <v>49</v>
      </c>
      <c r="L34" s="20" t="s">
        <v>50</v>
      </c>
      <c r="M34" s="20" t="s">
        <v>51</v>
      </c>
      <c r="N34" s="21"/>
      <c r="O34" s="22">
        <v>0</v>
      </c>
      <c r="P34" s="22">
        <v>200</v>
      </c>
      <c r="Q34" s="22">
        <v>200</v>
      </c>
      <c r="R34" s="22">
        <v>200</v>
      </c>
      <c r="S34" s="22">
        <v>200</v>
      </c>
      <c r="T34" s="22">
        <v>0</v>
      </c>
      <c r="U34" s="22">
        <v>12214.285714285714</v>
      </c>
      <c r="V34" s="22">
        <v>0</v>
      </c>
      <c r="W34" s="22">
        <v>0</v>
      </c>
      <c r="X34" s="20" t="s">
        <v>52</v>
      </c>
      <c r="Y34" s="23">
        <v>2013</v>
      </c>
      <c r="Z34" s="20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</row>
    <row r="35" spans="1:223" ht="51" x14ac:dyDescent="0.2">
      <c r="A35" s="16" t="s">
        <v>96</v>
      </c>
      <c r="B35" s="16" t="s">
        <v>41</v>
      </c>
      <c r="C35" s="16" t="s">
        <v>74</v>
      </c>
      <c r="D35" s="16" t="s">
        <v>75</v>
      </c>
      <c r="E35" s="16" t="s">
        <v>76</v>
      </c>
      <c r="F35" s="16" t="s">
        <v>95</v>
      </c>
      <c r="G35" s="17" t="s">
        <v>78</v>
      </c>
      <c r="H35" s="18">
        <v>50</v>
      </c>
      <c r="I35" s="19" t="s">
        <v>97</v>
      </c>
      <c r="J35" s="17" t="s">
        <v>48</v>
      </c>
      <c r="K35" s="20" t="s">
        <v>49</v>
      </c>
      <c r="L35" s="20" t="s">
        <v>50</v>
      </c>
      <c r="M35" s="20" t="s">
        <v>51</v>
      </c>
      <c r="N35" s="21"/>
      <c r="O35" s="22">
        <v>0</v>
      </c>
      <c r="P35" s="22">
        <v>200</v>
      </c>
      <c r="Q35" s="22">
        <v>200</v>
      </c>
      <c r="R35" s="22">
        <v>186</v>
      </c>
      <c r="S35" s="22">
        <v>186</v>
      </c>
      <c r="T35" s="22">
        <v>186</v>
      </c>
      <c r="U35" s="22">
        <v>12214.285714285714</v>
      </c>
      <c r="V35" s="22">
        <v>0</v>
      </c>
      <c r="W35" s="22">
        <v>0</v>
      </c>
      <c r="X35" s="20" t="s">
        <v>52</v>
      </c>
      <c r="Y35" s="23" t="s">
        <v>98</v>
      </c>
      <c r="Z35" s="20" t="s">
        <v>99</v>
      </c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</row>
    <row r="36" spans="1:223" ht="51" x14ac:dyDescent="0.2">
      <c r="A36" s="16" t="s">
        <v>100</v>
      </c>
      <c r="B36" s="16" t="s">
        <v>41</v>
      </c>
      <c r="C36" s="16" t="s">
        <v>74</v>
      </c>
      <c r="D36" s="16" t="s">
        <v>75</v>
      </c>
      <c r="E36" s="16" t="s">
        <v>76</v>
      </c>
      <c r="F36" s="16" t="s">
        <v>95</v>
      </c>
      <c r="G36" s="17" t="s">
        <v>46</v>
      </c>
      <c r="H36" s="18">
        <v>50</v>
      </c>
      <c r="I36" s="19" t="s">
        <v>101</v>
      </c>
      <c r="J36" s="17" t="s">
        <v>48</v>
      </c>
      <c r="K36" s="20" t="s">
        <v>49</v>
      </c>
      <c r="L36" s="20" t="s">
        <v>50</v>
      </c>
      <c r="M36" s="20" t="s">
        <v>51</v>
      </c>
      <c r="N36" s="21"/>
      <c r="O36" s="22">
        <v>0</v>
      </c>
      <c r="P36" s="22">
        <v>200</v>
      </c>
      <c r="Q36" s="22">
        <v>200</v>
      </c>
      <c r="R36" s="22">
        <v>186</v>
      </c>
      <c r="S36" s="22">
        <v>186</v>
      </c>
      <c r="T36" s="22">
        <v>186</v>
      </c>
      <c r="U36" s="22">
        <v>16964.28</v>
      </c>
      <c r="V36" s="22">
        <f>U36*(P36+Q36+R36+S36+T36)</f>
        <v>16251780.239999998</v>
      </c>
      <c r="W36" s="22">
        <f>V36*1.12</f>
        <v>18201993.868799999</v>
      </c>
      <c r="X36" s="20" t="s">
        <v>52</v>
      </c>
      <c r="Y36" s="23" t="s">
        <v>98</v>
      </c>
      <c r="Z36" s="20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</row>
    <row r="37" spans="1:223" ht="51" x14ac:dyDescent="0.2">
      <c r="A37" s="16" t="s">
        <v>102</v>
      </c>
      <c r="B37" s="16" t="s">
        <v>41</v>
      </c>
      <c r="C37" s="16" t="s">
        <v>74</v>
      </c>
      <c r="D37" s="16" t="s">
        <v>75</v>
      </c>
      <c r="E37" s="16" t="s">
        <v>76</v>
      </c>
      <c r="F37" s="16" t="s">
        <v>103</v>
      </c>
      <c r="G37" s="19" t="s">
        <v>78</v>
      </c>
      <c r="H37" s="20">
        <v>54</v>
      </c>
      <c r="I37" s="20" t="s">
        <v>104</v>
      </c>
      <c r="J37" s="19" t="s">
        <v>48</v>
      </c>
      <c r="K37" s="20" t="s">
        <v>49</v>
      </c>
      <c r="L37" s="20" t="s">
        <v>50</v>
      </c>
      <c r="M37" s="20" t="s">
        <v>51</v>
      </c>
      <c r="N37" s="21"/>
      <c r="O37" s="22">
        <v>5</v>
      </c>
      <c r="P37" s="22">
        <v>5</v>
      </c>
      <c r="Q37" s="22">
        <v>5</v>
      </c>
      <c r="R37" s="22">
        <v>5</v>
      </c>
      <c r="S37" s="22">
        <v>5</v>
      </c>
      <c r="T37" s="22">
        <v>0</v>
      </c>
      <c r="U37" s="22">
        <v>5140000</v>
      </c>
      <c r="V37" s="22">
        <v>0</v>
      </c>
      <c r="W37" s="22">
        <v>0</v>
      </c>
      <c r="X37" s="20" t="s">
        <v>52</v>
      </c>
      <c r="Y37" s="23">
        <v>2013</v>
      </c>
      <c r="Z37" s="24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</row>
    <row r="38" spans="1:223" ht="51" x14ac:dyDescent="0.2">
      <c r="A38" s="16" t="s">
        <v>105</v>
      </c>
      <c r="B38" s="16" t="s">
        <v>41</v>
      </c>
      <c r="C38" s="16" t="s">
        <v>74</v>
      </c>
      <c r="D38" s="16" t="s">
        <v>75</v>
      </c>
      <c r="E38" s="16" t="s">
        <v>76</v>
      </c>
      <c r="F38" s="16" t="s">
        <v>103</v>
      </c>
      <c r="G38" s="19" t="s">
        <v>46</v>
      </c>
      <c r="H38" s="20">
        <v>54</v>
      </c>
      <c r="I38" s="20" t="s">
        <v>106</v>
      </c>
      <c r="J38" s="19" t="s">
        <v>48</v>
      </c>
      <c r="K38" s="20" t="s">
        <v>49</v>
      </c>
      <c r="L38" s="20" t="s">
        <v>50</v>
      </c>
      <c r="M38" s="20" t="s">
        <v>51</v>
      </c>
      <c r="N38" s="21"/>
      <c r="O38" s="22">
        <v>0</v>
      </c>
      <c r="P38" s="22">
        <v>30</v>
      </c>
      <c r="Q38" s="22">
        <v>28</v>
      </c>
      <c r="R38" s="22">
        <v>26</v>
      </c>
      <c r="S38" s="22">
        <v>21</v>
      </c>
      <c r="T38" s="22">
        <v>15</v>
      </c>
      <c r="U38" s="22">
        <v>4600000</v>
      </c>
      <c r="V38" s="22">
        <v>0</v>
      </c>
      <c r="W38" s="22">
        <f t="shared" si="1"/>
        <v>0</v>
      </c>
      <c r="X38" s="20" t="s">
        <v>52</v>
      </c>
      <c r="Y38" s="23" t="s">
        <v>98</v>
      </c>
      <c r="Z38" s="24" t="s">
        <v>107</v>
      </c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</row>
    <row r="39" spans="1:223" ht="51" x14ac:dyDescent="0.2">
      <c r="A39" s="16" t="s">
        <v>108</v>
      </c>
      <c r="B39" s="16" t="s">
        <v>41</v>
      </c>
      <c r="C39" s="16" t="s">
        <v>74</v>
      </c>
      <c r="D39" s="16" t="s">
        <v>75</v>
      </c>
      <c r="E39" s="16" t="s">
        <v>76</v>
      </c>
      <c r="F39" s="16" t="s">
        <v>103</v>
      </c>
      <c r="G39" s="19" t="s">
        <v>46</v>
      </c>
      <c r="H39" s="20">
        <v>54</v>
      </c>
      <c r="I39" s="20" t="s">
        <v>101</v>
      </c>
      <c r="J39" s="19" t="s">
        <v>48</v>
      </c>
      <c r="K39" s="20" t="s">
        <v>49</v>
      </c>
      <c r="L39" s="20" t="s">
        <v>50</v>
      </c>
      <c r="M39" s="20" t="s">
        <v>51</v>
      </c>
      <c r="N39" s="21"/>
      <c r="O39" s="22">
        <v>0</v>
      </c>
      <c r="P39" s="22">
        <v>25</v>
      </c>
      <c r="Q39" s="22">
        <v>28</v>
      </c>
      <c r="R39" s="22">
        <v>25</v>
      </c>
      <c r="S39" s="22">
        <v>20</v>
      </c>
      <c r="T39" s="22">
        <v>14</v>
      </c>
      <c r="U39" s="22">
        <v>4600000</v>
      </c>
      <c r="V39" s="22">
        <f>U39*(P39+Q39+R39+S39+T39)</f>
        <v>515200000</v>
      </c>
      <c r="W39" s="22">
        <f t="shared" si="1"/>
        <v>577024000</v>
      </c>
      <c r="X39" s="20" t="s">
        <v>52</v>
      </c>
      <c r="Y39" s="23" t="s">
        <v>98</v>
      </c>
      <c r="Z39" s="2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</row>
    <row r="40" spans="1:223" ht="76.5" x14ac:dyDescent="0.2">
      <c r="A40" s="16" t="s">
        <v>109</v>
      </c>
      <c r="B40" s="16" t="s">
        <v>41</v>
      </c>
      <c r="C40" s="16" t="s">
        <v>110</v>
      </c>
      <c r="D40" s="16" t="s">
        <v>111</v>
      </c>
      <c r="E40" s="16" t="s">
        <v>112</v>
      </c>
      <c r="F40" s="16" t="s">
        <v>113</v>
      </c>
      <c r="G40" s="17" t="s">
        <v>78</v>
      </c>
      <c r="H40" s="18">
        <v>90</v>
      </c>
      <c r="I40" s="19" t="s">
        <v>47</v>
      </c>
      <c r="J40" s="17" t="s">
        <v>48</v>
      </c>
      <c r="K40" s="20" t="s">
        <v>49</v>
      </c>
      <c r="L40" s="20" t="s">
        <v>50</v>
      </c>
      <c r="M40" s="20" t="s">
        <v>114</v>
      </c>
      <c r="N40" s="21"/>
      <c r="O40" s="22">
        <v>40</v>
      </c>
      <c r="P40" s="22">
        <v>40</v>
      </c>
      <c r="Q40" s="22">
        <v>40</v>
      </c>
      <c r="R40" s="22">
        <v>40</v>
      </c>
      <c r="S40" s="22">
        <v>40</v>
      </c>
      <c r="T40" s="22"/>
      <c r="U40" s="22">
        <v>294642.8571428571</v>
      </c>
      <c r="V40" s="22">
        <v>0</v>
      </c>
      <c r="W40" s="22">
        <f t="shared" si="1"/>
        <v>0</v>
      </c>
      <c r="X40" s="20" t="s">
        <v>52</v>
      </c>
      <c r="Y40" s="23">
        <v>2013</v>
      </c>
      <c r="Z40" s="2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</row>
    <row r="41" spans="1:223" ht="76.5" x14ac:dyDescent="0.2">
      <c r="A41" s="16" t="s">
        <v>115</v>
      </c>
      <c r="B41" s="16" t="s">
        <v>41</v>
      </c>
      <c r="C41" s="16" t="s">
        <v>110</v>
      </c>
      <c r="D41" s="16" t="s">
        <v>111</v>
      </c>
      <c r="E41" s="16" t="s">
        <v>112</v>
      </c>
      <c r="F41" s="16" t="s">
        <v>113</v>
      </c>
      <c r="G41" s="17" t="s">
        <v>78</v>
      </c>
      <c r="H41" s="18">
        <v>90</v>
      </c>
      <c r="I41" s="19" t="s">
        <v>116</v>
      </c>
      <c r="J41" s="17" t="s">
        <v>48</v>
      </c>
      <c r="K41" s="20" t="s">
        <v>49</v>
      </c>
      <c r="L41" s="20" t="s">
        <v>50</v>
      </c>
      <c r="M41" s="20" t="s">
        <v>114</v>
      </c>
      <c r="N41" s="21"/>
      <c r="O41" s="22">
        <v>40</v>
      </c>
      <c r="P41" s="22">
        <v>40</v>
      </c>
      <c r="Q41" s="22">
        <v>40</v>
      </c>
      <c r="R41" s="22">
        <v>40</v>
      </c>
      <c r="S41" s="22">
        <v>40</v>
      </c>
      <c r="T41" s="22"/>
      <c r="U41" s="25">
        <v>254464</v>
      </c>
      <c r="V41" s="22">
        <f>(O41+P41+Q41+R41+S41)*U41</f>
        <v>50892800</v>
      </c>
      <c r="W41" s="22">
        <f t="shared" si="1"/>
        <v>56999936.000000007</v>
      </c>
      <c r="X41" s="20" t="s">
        <v>52</v>
      </c>
      <c r="Y41" s="23" t="s">
        <v>81</v>
      </c>
      <c r="Z41" s="24" t="s">
        <v>117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</row>
    <row r="42" spans="1:223" ht="76.5" x14ac:dyDescent="0.2">
      <c r="A42" s="16" t="s">
        <v>118</v>
      </c>
      <c r="B42" s="16" t="s">
        <v>41</v>
      </c>
      <c r="C42" s="16" t="s">
        <v>119</v>
      </c>
      <c r="D42" s="16" t="s">
        <v>111</v>
      </c>
      <c r="E42" s="16" t="s">
        <v>120</v>
      </c>
      <c r="F42" s="16" t="s">
        <v>121</v>
      </c>
      <c r="G42" s="17" t="s">
        <v>78</v>
      </c>
      <c r="H42" s="18">
        <v>90</v>
      </c>
      <c r="I42" s="19" t="s">
        <v>47</v>
      </c>
      <c r="J42" s="17" t="s">
        <v>48</v>
      </c>
      <c r="K42" s="20" t="s">
        <v>49</v>
      </c>
      <c r="L42" s="20" t="s">
        <v>50</v>
      </c>
      <c r="M42" s="20" t="s">
        <v>122</v>
      </c>
      <c r="N42" s="21"/>
      <c r="O42" s="22">
        <v>800</v>
      </c>
      <c r="P42" s="22">
        <v>800</v>
      </c>
      <c r="Q42" s="22">
        <v>800</v>
      </c>
      <c r="R42" s="22">
        <v>800</v>
      </c>
      <c r="S42" s="22">
        <v>800</v>
      </c>
      <c r="T42" s="22"/>
      <c r="U42" s="22">
        <v>240178.57</v>
      </c>
      <c r="V42" s="22">
        <v>0</v>
      </c>
      <c r="W42" s="22">
        <f t="shared" si="1"/>
        <v>0</v>
      </c>
      <c r="X42" s="20" t="s">
        <v>52</v>
      </c>
      <c r="Y42" s="23">
        <v>2013</v>
      </c>
      <c r="Z42" s="2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</row>
    <row r="43" spans="1:223" ht="76.5" x14ac:dyDescent="0.2">
      <c r="A43" s="16" t="s">
        <v>123</v>
      </c>
      <c r="B43" s="16" t="s">
        <v>41</v>
      </c>
      <c r="C43" s="16" t="s">
        <v>119</v>
      </c>
      <c r="D43" s="16" t="s">
        <v>111</v>
      </c>
      <c r="E43" s="16" t="s">
        <v>120</v>
      </c>
      <c r="F43" s="16" t="s">
        <v>121</v>
      </c>
      <c r="G43" s="17" t="s">
        <v>78</v>
      </c>
      <c r="H43" s="18">
        <v>90</v>
      </c>
      <c r="I43" s="19" t="s">
        <v>116</v>
      </c>
      <c r="J43" s="17" t="s">
        <v>48</v>
      </c>
      <c r="K43" s="20" t="s">
        <v>49</v>
      </c>
      <c r="L43" s="20" t="s">
        <v>50</v>
      </c>
      <c r="M43" s="20" t="s">
        <v>122</v>
      </c>
      <c r="N43" s="21"/>
      <c r="O43" s="22">
        <v>800</v>
      </c>
      <c r="P43" s="22">
        <v>800</v>
      </c>
      <c r="Q43" s="22">
        <v>800</v>
      </c>
      <c r="R43" s="22">
        <v>800</v>
      </c>
      <c r="S43" s="22">
        <v>800</v>
      </c>
      <c r="T43" s="22"/>
      <c r="U43" s="22">
        <v>226786</v>
      </c>
      <c r="V43" s="22">
        <f>(O43+P43+Q43+R43+S43)*U43</f>
        <v>907144000</v>
      </c>
      <c r="W43" s="22">
        <f t="shared" si="1"/>
        <v>1016001280.0000001</v>
      </c>
      <c r="X43" s="20" t="s">
        <v>52</v>
      </c>
      <c r="Y43" s="23" t="s">
        <v>81</v>
      </c>
      <c r="Z43" s="24" t="s">
        <v>124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</row>
    <row r="44" spans="1:223" ht="76.5" x14ac:dyDescent="0.2">
      <c r="A44" s="16" t="s">
        <v>125</v>
      </c>
      <c r="B44" s="16" t="s">
        <v>41</v>
      </c>
      <c r="C44" s="16" t="s">
        <v>126</v>
      </c>
      <c r="D44" s="16" t="s">
        <v>111</v>
      </c>
      <c r="E44" s="16" t="s">
        <v>127</v>
      </c>
      <c r="F44" s="16" t="s">
        <v>128</v>
      </c>
      <c r="G44" s="17" t="s">
        <v>78</v>
      </c>
      <c r="H44" s="18">
        <v>90</v>
      </c>
      <c r="I44" s="19" t="s">
        <v>47</v>
      </c>
      <c r="J44" s="17" t="s">
        <v>48</v>
      </c>
      <c r="K44" s="20" t="s">
        <v>49</v>
      </c>
      <c r="L44" s="20" t="s">
        <v>50</v>
      </c>
      <c r="M44" s="20" t="s">
        <v>114</v>
      </c>
      <c r="N44" s="21"/>
      <c r="O44" s="22">
        <v>240</v>
      </c>
      <c r="P44" s="22">
        <v>240</v>
      </c>
      <c r="Q44" s="22">
        <v>240</v>
      </c>
      <c r="R44" s="22">
        <v>240</v>
      </c>
      <c r="S44" s="22">
        <v>240</v>
      </c>
      <c r="T44" s="22"/>
      <c r="U44" s="22">
        <v>308928.57</v>
      </c>
      <c r="V44" s="22">
        <f>U44*(O44+P44+Q44+R44+S44)</f>
        <v>370714284</v>
      </c>
      <c r="W44" s="22">
        <f t="shared" si="1"/>
        <v>415199998.08000004</v>
      </c>
      <c r="X44" s="20" t="s">
        <v>52</v>
      </c>
      <c r="Y44" s="23">
        <v>2013</v>
      </c>
      <c r="Z44" s="2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</row>
    <row r="45" spans="1:223" ht="76.5" x14ac:dyDescent="0.2">
      <c r="A45" s="16" t="s">
        <v>129</v>
      </c>
      <c r="B45" s="16" t="s">
        <v>41</v>
      </c>
      <c r="C45" s="16" t="s">
        <v>126</v>
      </c>
      <c r="D45" s="16" t="s">
        <v>111</v>
      </c>
      <c r="E45" s="16" t="s">
        <v>127</v>
      </c>
      <c r="F45" s="16" t="s">
        <v>130</v>
      </c>
      <c r="G45" s="17" t="s">
        <v>78</v>
      </c>
      <c r="H45" s="18">
        <v>90</v>
      </c>
      <c r="I45" s="19" t="s">
        <v>47</v>
      </c>
      <c r="J45" s="17" t="s">
        <v>48</v>
      </c>
      <c r="K45" s="20" t="s">
        <v>49</v>
      </c>
      <c r="L45" s="20" t="s">
        <v>50</v>
      </c>
      <c r="M45" s="20" t="s">
        <v>114</v>
      </c>
      <c r="N45" s="21"/>
      <c r="O45" s="22">
        <v>100</v>
      </c>
      <c r="P45" s="22">
        <v>100</v>
      </c>
      <c r="Q45" s="22">
        <v>100</v>
      </c>
      <c r="R45" s="22">
        <v>100</v>
      </c>
      <c r="S45" s="22">
        <v>100</v>
      </c>
      <c r="T45" s="22"/>
      <c r="U45" s="22">
        <v>436071.42857142852</v>
      </c>
      <c r="V45" s="22">
        <v>0</v>
      </c>
      <c r="W45" s="22">
        <f t="shared" si="1"/>
        <v>0</v>
      </c>
      <c r="X45" s="20" t="s">
        <v>52</v>
      </c>
      <c r="Y45" s="23">
        <v>2013</v>
      </c>
      <c r="Z45" s="2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</row>
    <row r="46" spans="1:223" ht="76.5" x14ac:dyDescent="0.2">
      <c r="A46" s="16" t="s">
        <v>131</v>
      </c>
      <c r="B46" s="16" t="s">
        <v>41</v>
      </c>
      <c r="C46" s="16" t="s">
        <v>126</v>
      </c>
      <c r="D46" s="16" t="s">
        <v>111</v>
      </c>
      <c r="E46" s="16" t="s">
        <v>127</v>
      </c>
      <c r="F46" s="16" t="s">
        <v>130</v>
      </c>
      <c r="G46" s="17" t="s">
        <v>78</v>
      </c>
      <c r="H46" s="18">
        <v>90</v>
      </c>
      <c r="I46" s="19" t="s">
        <v>116</v>
      </c>
      <c r="J46" s="17" t="s">
        <v>48</v>
      </c>
      <c r="K46" s="20" t="s">
        <v>49</v>
      </c>
      <c r="L46" s="20" t="s">
        <v>50</v>
      </c>
      <c r="M46" s="20" t="s">
        <v>114</v>
      </c>
      <c r="N46" s="21"/>
      <c r="O46" s="22">
        <v>100</v>
      </c>
      <c r="P46" s="22">
        <v>100</v>
      </c>
      <c r="Q46" s="22">
        <v>100</v>
      </c>
      <c r="R46" s="22">
        <v>100</v>
      </c>
      <c r="S46" s="22">
        <v>100</v>
      </c>
      <c r="T46" s="22"/>
      <c r="U46" s="25">
        <v>375893</v>
      </c>
      <c r="V46" s="22">
        <f>(O46+P46+Q46+R46+S46)*U46</f>
        <v>187946500</v>
      </c>
      <c r="W46" s="22">
        <f t="shared" si="1"/>
        <v>210500080.00000003</v>
      </c>
      <c r="X46" s="20" t="s">
        <v>52</v>
      </c>
      <c r="Y46" s="23" t="s">
        <v>81</v>
      </c>
      <c r="Z46" s="24" t="s">
        <v>117</v>
      </c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</row>
    <row r="47" spans="1:223" ht="76.5" x14ac:dyDescent="0.2">
      <c r="A47" s="16" t="s">
        <v>132</v>
      </c>
      <c r="B47" s="16" t="s">
        <v>41</v>
      </c>
      <c r="C47" s="16" t="s">
        <v>133</v>
      </c>
      <c r="D47" s="16" t="s">
        <v>111</v>
      </c>
      <c r="E47" s="16" t="s">
        <v>134</v>
      </c>
      <c r="F47" s="16" t="s">
        <v>135</v>
      </c>
      <c r="G47" s="17" t="s">
        <v>78</v>
      </c>
      <c r="H47" s="18">
        <v>90</v>
      </c>
      <c r="I47" s="19" t="s">
        <v>47</v>
      </c>
      <c r="J47" s="17" t="s">
        <v>48</v>
      </c>
      <c r="K47" s="20" t="s">
        <v>49</v>
      </c>
      <c r="L47" s="20" t="s">
        <v>50</v>
      </c>
      <c r="M47" s="20" t="s">
        <v>114</v>
      </c>
      <c r="N47" s="21"/>
      <c r="O47" s="22">
        <v>130</v>
      </c>
      <c r="P47" s="22">
        <v>180</v>
      </c>
      <c r="Q47" s="22">
        <v>180</v>
      </c>
      <c r="R47" s="22">
        <v>180</v>
      </c>
      <c r="S47" s="22">
        <v>180</v>
      </c>
      <c r="T47" s="22"/>
      <c r="U47" s="22">
        <v>294642.8571428571</v>
      </c>
      <c r="V47" s="22">
        <v>0</v>
      </c>
      <c r="W47" s="22">
        <f t="shared" si="1"/>
        <v>0</v>
      </c>
      <c r="X47" s="20" t="s">
        <v>52</v>
      </c>
      <c r="Y47" s="23">
        <v>2013</v>
      </c>
      <c r="Z47" s="20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</row>
    <row r="48" spans="1:223" ht="76.5" x14ac:dyDescent="0.2">
      <c r="A48" s="16" t="s">
        <v>136</v>
      </c>
      <c r="B48" s="16" t="s">
        <v>41</v>
      </c>
      <c r="C48" s="16" t="s">
        <v>133</v>
      </c>
      <c r="D48" s="16" t="s">
        <v>111</v>
      </c>
      <c r="E48" s="16" t="s">
        <v>134</v>
      </c>
      <c r="F48" s="16" t="s">
        <v>135</v>
      </c>
      <c r="G48" s="17" t="s">
        <v>78</v>
      </c>
      <c r="H48" s="18">
        <v>90</v>
      </c>
      <c r="I48" s="19" t="s">
        <v>116</v>
      </c>
      <c r="J48" s="17" t="s">
        <v>48</v>
      </c>
      <c r="K48" s="20" t="s">
        <v>49</v>
      </c>
      <c r="L48" s="20" t="s">
        <v>50</v>
      </c>
      <c r="M48" s="20" t="s">
        <v>114</v>
      </c>
      <c r="N48" s="21"/>
      <c r="O48" s="22">
        <v>130</v>
      </c>
      <c r="P48" s="22">
        <v>180</v>
      </c>
      <c r="Q48" s="22">
        <v>180</v>
      </c>
      <c r="R48" s="22">
        <v>180</v>
      </c>
      <c r="S48" s="22">
        <v>180</v>
      </c>
      <c r="T48" s="22"/>
      <c r="U48" s="25">
        <v>254464</v>
      </c>
      <c r="V48" s="22">
        <f>(O48+P48+Q48+R48+S48)*U48</f>
        <v>216294400</v>
      </c>
      <c r="W48" s="22">
        <f t="shared" si="1"/>
        <v>242249728.00000003</v>
      </c>
      <c r="X48" s="20" t="s">
        <v>52</v>
      </c>
      <c r="Y48" s="23" t="s">
        <v>81</v>
      </c>
      <c r="Z48" s="24" t="s">
        <v>117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</row>
    <row r="49" spans="1:223" ht="76.5" x14ac:dyDescent="0.2">
      <c r="A49" s="16" t="s">
        <v>137</v>
      </c>
      <c r="B49" s="16" t="s">
        <v>41</v>
      </c>
      <c r="C49" s="16" t="s">
        <v>138</v>
      </c>
      <c r="D49" s="16" t="s">
        <v>111</v>
      </c>
      <c r="E49" s="16" t="s">
        <v>139</v>
      </c>
      <c r="F49" s="16" t="s">
        <v>140</v>
      </c>
      <c r="G49" s="17" t="s">
        <v>78</v>
      </c>
      <c r="H49" s="18">
        <v>90</v>
      </c>
      <c r="I49" s="19" t="s">
        <v>47</v>
      </c>
      <c r="J49" s="17" t="s">
        <v>48</v>
      </c>
      <c r="K49" s="20" t="s">
        <v>49</v>
      </c>
      <c r="L49" s="20" t="s">
        <v>50</v>
      </c>
      <c r="M49" s="20" t="s">
        <v>122</v>
      </c>
      <c r="N49" s="21"/>
      <c r="O49" s="22">
        <v>10</v>
      </c>
      <c r="P49" s="22">
        <v>20</v>
      </c>
      <c r="Q49" s="22">
        <v>20</v>
      </c>
      <c r="R49" s="22">
        <v>20</v>
      </c>
      <c r="S49" s="22">
        <v>20</v>
      </c>
      <c r="T49" s="22"/>
      <c r="U49" s="22">
        <v>294642.8571428571</v>
      </c>
      <c r="V49" s="22">
        <v>0</v>
      </c>
      <c r="W49" s="22">
        <f t="shared" si="1"/>
        <v>0</v>
      </c>
      <c r="X49" s="20" t="s">
        <v>52</v>
      </c>
      <c r="Y49" s="23">
        <v>2013</v>
      </c>
      <c r="Z49" s="24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</row>
    <row r="50" spans="1:223" ht="76.5" x14ac:dyDescent="0.2">
      <c r="A50" s="16" t="s">
        <v>141</v>
      </c>
      <c r="B50" s="16" t="s">
        <v>41</v>
      </c>
      <c r="C50" s="16" t="s">
        <v>138</v>
      </c>
      <c r="D50" s="16" t="s">
        <v>111</v>
      </c>
      <c r="E50" s="16" t="s">
        <v>139</v>
      </c>
      <c r="F50" s="16" t="s">
        <v>140</v>
      </c>
      <c r="G50" s="17" t="s">
        <v>78</v>
      </c>
      <c r="H50" s="18">
        <v>90</v>
      </c>
      <c r="I50" s="19" t="s">
        <v>116</v>
      </c>
      <c r="J50" s="17" t="s">
        <v>48</v>
      </c>
      <c r="K50" s="20" t="s">
        <v>49</v>
      </c>
      <c r="L50" s="20" t="s">
        <v>50</v>
      </c>
      <c r="M50" s="20" t="s">
        <v>122</v>
      </c>
      <c r="N50" s="21"/>
      <c r="O50" s="22">
        <v>10</v>
      </c>
      <c r="P50" s="22">
        <v>20</v>
      </c>
      <c r="Q50" s="22">
        <v>20</v>
      </c>
      <c r="R50" s="22">
        <v>20</v>
      </c>
      <c r="S50" s="22">
        <v>20</v>
      </c>
      <c r="T50" s="22"/>
      <c r="U50" s="25">
        <v>254464</v>
      </c>
      <c r="V50" s="22">
        <f>(O50+P50+Q50+R50+S50)*U50</f>
        <v>22901760</v>
      </c>
      <c r="W50" s="22">
        <f t="shared" si="1"/>
        <v>25649971.200000003</v>
      </c>
      <c r="X50" s="20" t="s">
        <v>52</v>
      </c>
      <c r="Y50" s="23" t="s">
        <v>81</v>
      </c>
      <c r="Z50" s="24" t="s">
        <v>117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</row>
    <row r="51" spans="1:223" ht="89.25" x14ac:dyDescent="0.2">
      <c r="A51" s="16" t="s">
        <v>142</v>
      </c>
      <c r="B51" s="16" t="s">
        <v>41</v>
      </c>
      <c r="C51" s="16" t="s">
        <v>143</v>
      </c>
      <c r="D51" s="16" t="s">
        <v>111</v>
      </c>
      <c r="E51" s="16" t="s">
        <v>144</v>
      </c>
      <c r="F51" s="16" t="s">
        <v>145</v>
      </c>
      <c r="G51" s="17" t="s">
        <v>78</v>
      </c>
      <c r="H51" s="20">
        <v>92</v>
      </c>
      <c r="I51" s="19" t="s">
        <v>47</v>
      </c>
      <c r="J51" s="17" t="s">
        <v>48</v>
      </c>
      <c r="K51" s="20" t="s">
        <v>49</v>
      </c>
      <c r="L51" s="20" t="s">
        <v>50</v>
      </c>
      <c r="M51" s="20" t="s">
        <v>114</v>
      </c>
      <c r="N51" s="21"/>
      <c r="O51" s="22">
        <v>2</v>
      </c>
      <c r="P51" s="22">
        <v>4</v>
      </c>
      <c r="Q51" s="22">
        <v>4</v>
      </c>
      <c r="R51" s="22">
        <v>4</v>
      </c>
      <c r="S51" s="22">
        <v>4</v>
      </c>
      <c r="T51" s="22"/>
      <c r="U51" s="22">
        <v>276964.28571428568</v>
      </c>
      <c r="V51" s="22">
        <v>0</v>
      </c>
      <c r="W51" s="22">
        <f t="shared" si="1"/>
        <v>0</v>
      </c>
      <c r="X51" s="20" t="s">
        <v>52</v>
      </c>
      <c r="Y51" s="23">
        <v>2013</v>
      </c>
      <c r="Z51" s="24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</row>
    <row r="52" spans="1:223" ht="89.25" x14ac:dyDescent="0.2">
      <c r="A52" s="16" t="s">
        <v>146</v>
      </c>
      <c r="B52" s="16" t="s">
        <v>41</v>
      </c>
      <c r="C52" s="16" t="s">
        <v>143</v>
      </c>
      <c r="D52" s="16" t="s">
        <v>111</v>
      </c>
      <c r="E52" s="16" t="s">
        <v>144</v>
      </c>
      <c r="F52" s="16" t="s">
        <v>145</v>
      </c>
      <c r="G52" s="20" t="s">
        <v>78</v>
      </c>
      <c r="H52" s="20">
        <v>92</v>
      </c>
      <c r="I52" s="20" t="s">
        <v>116</v>
      </c>
      <c r="J52" s="20" t="s">
        <v>48</v>
      </c>
      <c r="K52" s="17" t="s">
        <v>49</v>
      </c>
      <c r="L52" s="18" t="s">
        <v>147</v>
      </c>
      <c r="M52" s="19" t="s">
        <v>114</v>
      </c>
      <c r="N52" s="26"/>
      <c r="O52" s="22">
        <v>2</v>
      </c>
      <c r="P52" s="22">
        <v>4</v>
      </c>
      <c r="Q52" s="22">
        <v>4</v>
      </c>
      <c r="R52" s="21">
        <v>4</v>
      </c>
      <c r="S52" s="22">
        <v>4</v>
      </c>
      <c r="T52" s="22"/>
      <c r="U52" s="22">
        <v>276964.28571428568</v>
      </c>
      <c r="V52" s="22">
        <v>0</v>
      </c>
      <c r="W52" s="22">
        <f t="shared" si="1"/>
        <v>0</v>
      </c>
      <c r="X52" s="27"/>
      <c r="Y52" s="23">
        <v>2013</v>
      </c>
      <c r="Z52" s="28" t="s">
        <v>85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</row>
    <row r="53" spans="1:223" ht="76.5" x14ac:dyDescent="0.2">
      <c r="A53" s="16" t="s">
        <v>148</v>
      </c>
      <c r="B53" s="16" t="s">
        <v>41</v>
      </c>
      <c r="C53" s="16" t="s">
        <v>149</v>
      </c>
      <c r="D53" s="16" t="s">
        <v>111</v>
      </c>
      <c r="E53" s="16" t="s">
        <v>150</v>
      </c>
      <c r="F53" s="16" t="s">
        <v>151</v>
      </c>
      <c r="G53" s="17" t="s">
        <v>78</v>
      </c>
      <c r="H53" s="20">
        <v>92</v>
      </c>
      <c r="I53" s="19" t="s">
        <v>47</v>
      </c>
      <c r="J53" s="17" t="s">
        <v>48</v>
      </c>
      <c r="K53" s="20" t="s">
        <v>49</v>
      </c>
      <c r="L53" s="20" t="s">
        <v>50</v>
      </c>
      <c r="M53" s="20" t="s">
        <v>114</v>
      </c>
      <c r="N53" s="21"/>
      <c r="O53" s="22">
        <v>44</v>
      </c>
      <c r="P53" s="22">
        <v>48</v>
      </c>
      <c r="Q53" s="22">
        <v>48</v>
      </c>
      <c r="R53" s="22">
        <v>48</v>
      </c>
      <c r="S53" s="22">
        <v>48</v>
      </c>
      <c r="T53" s="22"/>
      <c r="U53" s="22">
        <v>276964.28571428568</v>
      </c>
      <c r="V53" s="22">
        <v>0</v>
      </c>
      <c r="W53" s="22">
        <f t="shared" si="1"/>
        <v>0</v>
      </c>
      <c r="X53" s="20" t="s">
        <v>52</v>
      </c>
      <c r="Y53" s="23">
        <v>2013</v>
      </c>
      <c r="Z53" s="20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</row>
    <row r="54" spans="1:223" ht="76.5" x14ac:dyDescent="0.2">
      <c r="A54" s="16" t="s">
        <v>152</v>
      </c>
      <c r="B54" s="16" t="s">
        <v>41</v>
      </c>
      <c r="C54" s="16" t="s">
        <v>149</v>
      </c>
      <c r="D54" s="16" t="s">
        <v>111</v>
      </c>
      <c r="E54" s="16" t="s">
        <v>150</v>
      </c>
      <c r="F54" s="16" t="s">
        <v>151</v>
      </c>
      <c r="G54" s="17" t="s">
        <v>78</v>
      </c>
      <c r="H54" s="20">
        <v>92</v>
      </c>
      <c r="I54" s="19" t="s">
        <v>116</v>
      </c>
      <c r="J54" s="17" t="s">
        <v>48</v>
      </c>
      <c r="K54" s="20" t="s">
        <v>49</v>
      </c>
      <c r="L54" s="20" t="s">
        <v>50</v>
      </c>
      <c r="M54" s="20" t="s">
        <v>114</v>
      </c>
      <c r="N54" s="21"/>
      <c r="O54" s="22">
        <v>44</v>
      </c>
      <c r="P54" s="22">
        <v>48</v>
      </c>
      <c r="Q54" s="22">
        <v>48</v>
      </c>
      <c r="R54" s="22">
        <v>48</v>
      </c>
      <c r="S54" s="22">
        <v>48</v>
      </c>
      <c r="T54" s="22"/>
      <c r="U54" s="25">
        <v>239196.4</v>
      </c>
      <c r="V54" s="22">
        <f>(O54+P54+Q54+R54+S54)*U54</f>
        <v>56450350.399999999</v>
      </c>
      <c r="W54" s="22">
        <f t="shared" si="1"/>
        <v>63224392.448000006</v>
      </c>
      <c r="X54" s="20" t="s">
        <v>52</v>
      </c>
      <c r="Y54" s="23" t="s">
        <v>81</v>
      </c>
      <c r="Z54" s="24" t="s">
        <v>117</v>
      </c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</row>
    <row r="55" spans="1:223" ht="89.25" x14ac:dyDescent="0.2">
      <c r="A55" s="16" t="s">
        <v>153</v>
      </c>
      <c r="B55" s="16" t="s">
        <v>41</v>
      </c>
      <c r="C55" s="16" t="s">
        <v>154</v>
      </c>
      <c r="D55" s="16" t="s">
        <v>111</v>
      </c>
      <c r="E55" s="16" t="s">
        <v>155</v>
      </c>
      <c r="F55" s="16" t="s">
        <v>156</v>
      </c>
      <c r="G55" s="17" t="s">
        <v>78</v>
      </c>
      <c r="H55" s="20">
        <v>92</v>
      </c>
      <c r="I55" s="19" t="s">
        <v>47</v>
      </c>
      <c r="J55" s="17" t="s">
        <v>48</v>
      </c>
      <c r="K55" s="20" t="s">
        <v>49</v>
      </c>
      <c r="L55" s="20" t="s">
        <v>50</v>
      </c>
      <c r="M55" s="20" t="s">
        <v>114</v>
      </c>
      <c r="N55" s="21" t="s">
        <v>157</v>
      </c>
      <c r="O55" s="22">
        <v>0</v>
      </c>
      <c r="P55" s="22">
        <v>48</v>
      </c>
      <c r="Q55" s="22">
        <v>48</v>
      </c>
      <c r="R55" s="22">
        <v>48</v>
      </c>
      <c r="S55" s="22">
        <v>48</v>
      </c>
      <c r="T55" s="22">
        <v>0</v>
      </c>
      <c r="U55" s="22">
        <v>276964.28571428568</v>
      </c>
      <c r="V55" s="22">
        <v>0</v>
      </c>
      <c r="W55" s="22">
        <v>0</v>
      </c>
      <c r="X55" s="20" t="s">
        <v>52</v>
      </c>
      <c r="Y55" s="23">
        <v>2013</v>
      </c>
      <c r="Z55" s="24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</row>
    <row r="56" spans="1:223" ht="89.25" x14ac:dyDescent="0.2">
      <c r="A56" s="16" t="s">
        <v>158</v>
      </c>
      <c r="B56" s="16" t="s">
        <v>41</v>
      </c>
      <c r="C56" s="16" t="s">
        <v>154</v>
      </c>
      <c r="D56" s="16" t="s">
        <v>111</v>
      </c>
      <c r="E56" s="16" t="s">
        <v>155</v>
      </c>
      <c r="F56" s="16" t="s">
        <v>156</v>
      </c>
      <c r="G56" s="17" t="s">
        <v>78</v>
      </c>
      <c r="H56" s="20">
        <v>92</v>
      </c>
      <c r="I56" s="19" t="s">
        <v>97</v>
      </c>
      <c r="J56" s="17" t="s">
        <v>48</v>
      </c>
      <c r="K56" s="20" t="s">
        <v>49</v>
      </c>
      <c r="L56" s="20" t="s">
        <v>50</v>
      </c>
      <c r="M56" s="20" t="s">
        <v>114</v>
      </c>
      <c r="N56" s="21" t="s">
        <v>157</v>
      </c>
      <c r="O56" s="22">
        <v>0</v>
      </c>
      <c r="P56" s="22">
        <v>40</v>
      </c>
      <c r="Q56" s="22">
        <v>20</v>
      </c>
      <c r="R56" s="22">
        <v>18</v>
      </c>
      <c r="S56" s="22">
        <v>18</v>
      </c>
      <c r="T56" s="22">
        <v>18</v>
      </c>
      <c r="U56" s="22">
        <v>233000</v>
      </c>
      <c r="V56" s="22">
        <v>0</v>
      </c>
      <c r="W56" s="22">
        <f>V56*1.12</f>
        <v>0</v>
      </c>
      <c r="X56" s="20" t="s">
        <v>52</v>
      </c>
      <c r="Y56" s="23" t="s">
        <v>98</v>
      </c>
      <c r="Z56" s="16" t="s">
        <v>159</v>
      </c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</row>
    <row r="57" spans="1:223" ht="89.25" x14ac:dyDescent="0.2">
      <c r="A57" s="16" t="s">
        <v>160</v>
      </c>
      <c r="B57" s="16" t="s">
        <v>41</v>
      </c>
      <c r="C57" s="16" t="s">
        <v>154</v>
      </c>
      <c r="D57" s="16" t="s">
        <v>111</v>
      </c>
      <c r="E57" s="16" t="s">
        <v>155</v>
      </c>
      <c r="F57" s="16" t="s">
        <v>156</v>
      </c>
      <c r="G57" s="17" t="s">
        <v>46</v>
      </c>
      <c r="H57" s="20">
        <v>92</v>
      </c>
      <c r="I57" s="16" t="s">
        <v>101</v>
      </c>
      <c r="J57" s="17" t="s">
        <v>48</v>
      </c>
      <c r="K57" s="20" t="s">
        <v>49</v>
      </c>
      <c r="L57" s="20" t="s">
        <v>50</v>
      </c>
      <c r="M57" s="20" t="s">
        <v>114</v>
      </c>
      <c r="N57" s="21" t="s">
        <v>157</v>
      </c>
      <c r="O57" s="22">
        <v>0</v>
      </c>
      <c r="P57" s="22">
        <v>40</v>
      </c>
      <c r="Q57" s="22">
        <v>20</v>
      </c>
      <c r="R57" s="22">
        <v>18</v>
      </c>
      <c r="S57" s="22">
        <v>18</v>
      </c>
      <c r="T57" s="22">
        <v>18</v>
      </c>
      <c r="U57" s="22">
        <v>233000</v>
      </c>
      <c r="V57" s="22">
        <f>U57*(P57+Q57+R57+S57+T57)</f>
        <v>26562000</v>
      </c>
      <c r="W57" s="22">
        <f>V57*1.12</f>
        <v>29749440.000000004</v>
      </c>
      <c r="X57" s="20" t="s">
        <v>52</v>
      </c>
      <c r="Y57" s="23" t="s">
        <v>98</v>
      </c>
      <c r="Z57" s="24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</row>
    <row r="58" spans="1:223" ht="89.25" x14ac:dyDescent="0.2">
      <c r="A58" s="16" t="s">
        <v>161</v>
      </c>
      <c r="B58" s="16" t="s">
        <v>41</v>
      </c>
      <c r="C58" s="16" t="s">
        <v>154</v>
      </c>
      <c r="D58" s="16" t="s">
        <v>111</v>
      </c>
      <c r="E58" s="16" t="s">
        <v>155</v>
      </c>
      <c r="F58" s="16" t="s">
        <v>162</v>
      </c>
      <c r="G58" s="17" t="s">
        <v>78</v>
      </c>
      <c r="H58" s="20">
        <v>92</v>
      </c>
      <c r="I58" s="19" t="s">
        <v>47</v>
      </c>
      <c r="J58" s="17" t="s">
        <v>48</v>
      </c>
      <c r="K58" s="20" t="s">
        <v>49</v>
      </c>
      <c r="L58" s="20" t="s">
        <v>50</v>
      </c>
      <c r="M58" s="20" t="s">
        <v>114</v>
      </c>
      <c r="N58" s="21"/>
      <c r="O58" s="22">
        <v>58.097999999999999</v>
      </c>
      <c r="P58" s="22">
        <v>40</v>
      </c>
      <c r="Q58" s="22">
        <v>40</v>
      </c>
      <c r="R58" s="22">
        <v>40</v>
      </c>
      <c r="S58" s="22">
        <v>40</v>
      </c>
      <c r="T58" s="22"/>
      <c r="U58" s="22">
        <v>276964.28571428568</v>
      </c>
      <c r="V58" s="22">
        <v>0</v>
      </c>
      <c r="W58" s="22">
        <f>V58*1.12</f>
        <v>0</v>
      </c>
      <c r="X58" s="20" t="s">
        <v>52</v>
      </c>
      <c r="Y58" s="23">
        <v>2013</v>
      </c>
      <c r="Z58" s="20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</row>
    <row r="59" spans="1:223" ht="89.25" x14ac:dyDescent="0.2">
      <c r="A59" s="16" t="s">
        <v>163</v>
      </c>
      <c r="B59" s="16" t="s">
        <v>41</v>
      </c>
      <c r="C59" s="16" t="s">
        <v>154</v>
      </c>
      <c r="D59" s="16" t="s">
        <v>111</v>
      </c>
      <c r="E59" s="16" t="s">
        <v>155</v>
      </c>
      <c r="F59" s="16" t="s">
        <v>162</v>
      </c>
      <c r="G59" s="17" t="s">
        <v>78</v>
      </c>
      <c r="H59" s="20">
        <v>92</v>
      </c>
      <c r="I59" s="19" t="s">
        <v>116</v>
      </c>
      <c r="J59" s="17" t="s">
        <v>48</v>
      </c>
      <c r="K59" s="20" t="s">
        <v>49</v>
      </c>
      <c r="L59" s="20" t="s">
        <v>50</v>
      </c>
      <c r="M59" s="20" t="s">
        <v>114</v>
      </c>
      <c r="N59" s="21"/>
      <c r="O59" s="22">
        <v>58.097999999999999</v>
      </c>
      <c r="P59" s="22">
        <v>40</v>
      </c>
      <c r="Q59" s="22">
        <v>40</v>
      </c>
      <c r="R59" s="22">
        <v>40</v>
      </c>
      <c r="S59" s="22">
        <v>40</v>
      </c>
      <c r="T59" s="22"/>
      <c r="U59" s="25">
        <v>239196.4</v>
      </c>
      <c r="V59" s="22">
        <f>(O59+P59+Q59+R59+S59)*U59</f>
        <v>52168256.4472</v>
      </c>
      <c r="W59" s="22">
        <f>V59*1.12</f>
        <v>58428447.220864005</v>
      </c>
      <c r="X59" s="20" t="s">
        <v>52</v>
      </c>
      <c r="Y59" s="23" t="s">
        <v>81</v>
      </c>
      <c r="Z59" s="24" t="s">
        <v>117</v>
      </c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</row>
    <row r="60" spans="1:223" ht="89.25" x14ac:dyDescent="0.2">
      <c r="A60" s="16" t="s">
        <v>164</v>
      </c>
      <c r="B60" s="16" t="s">
        <v>41</v>
      </c>
      <c r="C60" s="16" t="s">
        <v>165</v>
      </c>
      <c r="D60" s="16" t="s">
        <v>111</v>
      </c>
      <c r="E60" s="16" t="s">
        <v>166</v>
      </c>
      <c r="F60" s="16" t="s">
        <v>167</v>
      </c>
      <c r="G60" s="17" t="s">
        <v>78</v>
      </c>
      <c r="H60" s="20">
        <v>92</v>
      </c>
      <c r="I60" s="19" t="s">
        <v>47</v>
      </c>
      <c r="J60" s="17" t="s">
        <v>48</v>
      </c>
      <c r="K60" s="20" t="s">
        <v>49</v>
      </c>
      <c r="L60" s="20" t="s">
        <v>50</v>
      </c>
      <c r="M60" s="20" t="s">
        <v>114</v>
      </c>
      <c r="N60" s="21" t="s">
        <v>157</v>
      </c>
      <c r="O60" s="22">
        <v>0</v>
      </c>
      <c r="P60" s="22">
        <v>10</v>
      </c>
      <c r="Q60" s="22">
        <v>10</v>
      </c>
      <c r="R60" s="22">
        <v>10</v>
      </c>
      <c r="S60" s="22">
        <v>10</v>
      </c>
      <c r="T60" s="22">
        <v>0</v>
      </c>
      <c r="U60" s="22">
        <v>276964.28571428568</v>
      </c>
      <c r="V60" s="22">
        <v>0</v>
      </c>
      <c r="W60" s="22">
        <v>0</v>
      </c>
      <c r="X60" s="20" t="s">
        <v>52</v>
      </c>
      <c r="Y60" s="23">
        <v>2013</v>
      </c>
      <c r="Z60" s="24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</row>
    <row r="61" spans="1:223" ht="89.25" x14ac:dyDescent="0.2">
      <c r="A61" s="16" t="s">
        <v>168</v>
      </c>
      <c r="B61" s="16" t="s">
        <v>41</v>
      </c>
      <c r="C61" s="16" t="s">
        <v>165</v>
      </c>
      <c r="D61" s="16" t="s">
        <v>111</v>
      </c>
      <c r="E61" s="16" t="s">
        <v>166</v>
      </c>
      <c r="F61" s="16" t="s">
        <v>167</v>
      </c>
      <c r="G61" s="17" t="s">
        <v>78</v>
      </c>
      <c r="H61" s="20">
        <v>92</v>
      </c>
      <c r="I61" s="19" t="s">
        <v>97</v>
      </c>
      <c r="J61" s="17" t="s">
        <v>48</v>
      </c>
      <c r="K61" s="20" t="s">
        <v>49</v>
      </c>
      <c r="L61" s="20" t="s">
        <v>50</v>
      </c>
      <c r="M61" s="20" t="s">
        <v>114</v>
      </c>
      <c r="N61" s="21" t="s">
        <v>157</v>
      </c>
      <c r="O61" s="22">
        <v>0</v>
      </c>
      <c r="P61" s="22">
        <v>10</v>
      </c>
      <c r="Q61" s="22">
        <v>10</v>
      </c>
      <c r="R61" s="22">
        <v>9</v>
      </c>
      <c r="S61" s="22">
        <v>9</v>
      </c>
      <c r="T61" s="22">
        <v>9</v>
      </c>
      <c r="U61" s="22">
        <v>233000</v>
      </c>
      <c r="V61" s="22">
        <v>0</v>
      </c>
      <c r="W61" s="22">
        <f>V61*1.12</f>
        <v>0</v>
      </c>
      <c r="X61" s="20" t="s">
        <v>52</v>
      </c>
      <c r="Y61" s="16" t="s">
        <v>169</v>
      </c>
      <c r="Z61" s="16" t="s">
        <v>159</v>
      </c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</row>
    <row r="62" spans="1:223" ht="89.25" x14ac:dyDescent="0.2">
      <c r="A62" s="16" t="s">
        <v>170</v>
      </c>
      <c r="B62" s="16" t="s">
        <v>41</v>
      </c>
      <c r="C62" s="16" t="s">
        <v>165</v>
      </c>
      <c r="D62" s="16" t="s">
        <v>111</v>
      </c>
      <c r="E62" s="16" t="s">
        <v>166</v>
      </c>
      <c r="F62" s="16" t="s">
        <v>167</v>
      </c>
      <c r="G62" s="16" t="s">
        <v>46</v>
      </c>
      <c r="H62" s="29">
        <v>92</v>
      </c>
      <c r="I62" s="16" t="s">
        <v>101</v>
      </c>
      <c r="J62" s="16" t="s">
        <v>48</v>
      </c>
      <c r="K62" s="16" t="s">
        <v>49</v>
      </c>
      <c r="L62" s="16" t="s">
        <v>50</v>
      </c>
      <c r="M62" s="16" t="s">
        <v>114</v>
      </c>
      <c r="N62" s="30">
        <v>0</v>
      </c>
      <c r="O62" s="30">
        <v>0</v>
      </c>
      <c r="P62" s="30">
        <v>10</v>
      </c>
      <c r="Q62" s="30">
        <v>10</v>
      </c>
      <c r="R62" s="30">
        <v>9</v>
      </c>
      <c r="S62" s="30">
        <v>9</v>
      </c>
      <c r="T62" s="30">
        <v>9</v>
      </c>
      <c r="U62" s="30">
        <v>233000</v>
      </c>
      <c r="V62" s="30">
        <f>U62*(O62+P62+Q62+R62+S62+T62)</f>
        <v>10951000</v>
      </c>
      <c r="W62" s="30">
        <f>V62*1.12</f>
        <v>12265120.000000002</v>
      </c>
      <c r="X62" s="16" t="s">
        <v>52</v>
      </c>
      <c r="Y62" s="16" t="s">
        <v>169</v>
      </c>
      <c r="Z62" s="16" t="s">
        <v>159</v>
      </c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</row>
    <row r="63" spans="1:223" ht="89.25" x14ac:dyDescent="0.2">
      <c r="A63" s="16" t="s">
        <v>171</v>
      </c>
      <c r="B63" s="16" t="s">
        <v>41</v>
      </c>
      <c r="C63" s="16" t="s">
        <v>172</v>
      </c>
      <c r="D63" s="16" t="s">
        <v>111</v>
      </c>
      <c r="E63" s="16" t="s">
        <v>173</v>
      </c>
      <c r="F63" s="16" t="s">
        <v>174</v>
      </c>
      <c r="G63" s="17" t="s">
        <v>78</v>
      </c>
      <c r="H63" s="20">
        <v>92</v>
      </c>
      <c r="I63" s="19" t="s">
        <v>47</v>
      </c>
      <c r="J63" s="17" t="s">
        <v>48</v>
      </c>
      <c r="K63" s="20" t="s">
        <v>49</v>
      </c>
      <c r="L63" s="20" t="s">
        <v>50</v>
      </c>
      <c r="M63" s="20" t="s">
        <v>114</v>
      </c>
      <c r="N63" s="21"/>
      <c r="O63" s="22">
        <v>61.6</v>
      </c>
      <c r="P63" s="22">
        <v>60</v>
      </c>
      <c r="Q63" s="22">
        <v>60</v>
      </c>
      <c r="R63" s="22">
        <v>60</v>
      </c>
      <c r="S63" s="22">
        <v>60</v>
      </c>
      <c r="T63" s="22"/>
      <c r="U63" s="22">
        <v>276964.28571428568</v>
      </c>
      <c r="V63" s="22">
        <v>0</v>
      </c>
      <c r="W63" s="22">
        <f t="shared" ref="W63:W89" si="2">V63*1.12</f>
        <v>0</v>
      </c>
      <c r="X63" s="20" t="s">
        <v>52</v>
      </c>
      <c r="Y63" s="23">
        <v>2013</v>
      </c>
      <c r="Z63" s="24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</row>
    <row r="64" spans="1:223" ht="89.25" x14ac:dyDescent="0.2">
      <c r="A64" s="16" t="s">
        <v>175</v>
      </c>
      <c r="B64" s="16" t="s">
        <v>41</v>
      </c>
      <c r="C64" s="16" t="s">
        <v>172</v>
      </c>
      <c r="D64" s="16" t="s">
        <v>111</v>
      </c>
      <c r="E64" s="16" t="s">
        <v>173</v>
      </c>
      <c r="F64" s="16" t="s">
        <v>174</v>
      </c>
      <c r="G64" s="17" t="s">
        <v>78</v>
      </c>
      <c r="H64" s="20">
        <v>92</v>
      </c>
      <c r="I64" s="19" t="s">
        <v>116</v>
      </c>
      <c r="J64" s="17" t="s">
        <v>48</v>
      </c>
      <c r="K64" s="20" t="s">
        <v>49</v>
      </c>
      <c r="L64" s="20" t="s">
        <v>50</v>
      </c>
      <c r="M64" s="20" t="s">
        <v>114</v>
      </c>
      <c r="N64" s="21"/>
      <c r="O64" s="22">
        <v>61.6</v>
      </c>
      <c r="P64" s="22">
        <v>60</v>
      </c>
      <c r="Q64" s="22">
        <v>60</v>
      </c>
      <c r="R64" s="22">
        <v>60</v>
      </c>
      <c r="S64" s="22">
        <v>60</v>
      </c>
      <c r="T64" s="22"/>
      <c r="U64" s="25">
        <v>239196.4</v>
      </c>
      <c r="V64" s="22">
        <f>(O64+P64+Q64+R64+S64)*U64</f>
        <v>72141634.24000001</v>
      </c>
      <c r="W64" s="22">
        <f t="shared" si="2"/>
        <v>80798630.348800018</v>
      </c>
      <c r="X64" s="20" t="s">
        <v>52</v>
      </c>
      <c r="Y64" s="23" t="s">
        <v>81</v>
      </c>
      <c r="Z64" s="24" t="s">
        <v>117</v>
      </c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</row>
    <row r="65" spans="1:223" ht="89.25" x14ac:dyDescent="0.2">
      <c r="A65" s="16" t="s">
        <v>176</v>
      </c>
      <c r="B65" s="16" t="s">
        <v>41</v>
      </c>
      <c r="C65" s="16" t="s">
        <v>177</v>
      </c>
      <c r="D65" s="16" t="s">
        <v>111</v>
      </c>
      <c r="E65" s="16" t="s">
        <v>178</v>
      </c>
      <c r="F65" s="16" t="s">
        <v>179</v>
      </c>
      <c r="G65" s="17" t="s">
        <v>78</v>
      </c>
      <c r="H65" s="20">
        <v>92</v>
      </c>
      <c r="I65" s="19" t="s">
        <v>47</v>
      </c>
      <c r="J65" s="17" t="s">
        <v>48</v>
      </c>
      <c r="K65" s="20" t="s">
        <v>49</v>
      </c>
      <c r="L65" s="20" t="s">
        <v>50</v>
      </c>
      <c r="M65" s="20" t="s">
        <v>114</v>
      </c>
      <c r="N65" s="21"/>
      <c r="O65" s="22">
        <v>37</v>
      </c>
      <c r="P65" s="22">
        <v>80</v>
      </c>
      <c r="Q65" s="22">
        <v>80</v>
      </c>
      <c r="R65" s="22">
        <v>80</v>
      </c>
      <c r="S65" s="22">
        <v>80</v>
      </c>
      <c r="T65" s="22"/>
      <c r="U65" s="22">
        <v>276964.28571428568</v>
      </c>
      <c r="V65" s="22">
        <v>0</v>
      </c>
      <c r="W65" s="22">
        <f t="shared" si="2"/>
        <v>0</v>
      </c>
      <c r="X65" s="20" t="s">
        <v>52</v>
      </c>
      <c r="Y65" s="23">
        <v>2013</v>
      </c>
      <c r="Z65" s="20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</row>
    <row r="66" spans="1:223" ht="89.25" x14ac:dyDescent="0.2">
      <c r="A66" s="16" t="s">
        <v>180</v>
      </c>
      <c r="B66" s="16" t="s">
        <v>41</v>
      </c>
      <c r="C66" s="16" t="s">
        <v>177</v>
      </c>
      <c r="D66" s="16" t="s">
        <v>111</v>
      </c>
      <c r="E66" s="16" t="s">
        <v>178</v>
      </c>
      <c r="F66" s="16" t="s">
        <v>179</v>
      </c>
      <c r="G66" s="17" t="s">
        <v>78</v>
      </c>
      <c r="H66" s="20">
        <v>92</v>
      </c>
      <c r="I66" s="19" t="s">
        <v>116</v>
      </c>
      <c r="J66" s="17" t="s">
        <v>48</v>
      </c>
      <c r="K66" s="20" t="s">
        <v>49</v>
      </c>
      <c r="L66" s="20" t="s">
        <v>50</v>
      </c>
      <c r="M66" s="20" t="s">
        <v>114</v>
      </c>
      <c r="N66" s="21"/>
      <c r="O66" s="22">
        <v>37</v>
      </c>
      <c r="P66" s="22">
        <v>80</v>
      </c>
      <c r="Q66" s="22">
        <v>80</v>
      </c>
      <c r="R66" s="22">
        <v>80</v>
      </c>
      <c r="S66" s="22">
        <v>80</v>
      </c>
      <c r="T66" s="22"/>
      <c r="U66" s="25">
        <v>239196.4</v>
      </c>
      <c r="V66" s="22">
        <f>(O66+P66+Q66+R66+S66)*U66</f>
        <v>85393114.799999997</v>
      </c>
      <c r="W66" s="22">
        <f t="shared" si="2"/>
        <v>95640288.576000005</v>
      </c>
      <c r="X66" s="20" t="s">
        <v>52</v>
      </c>
      <c r="Y66" s="23" t="s">
        <v>81</v>
      </c>
      <c r="Z66" s="24" t="s">
        <v>117</v>
      </c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</row>
    <row r="67" spans="1:223" ht="63.75" x14ac:dyDescent="0.2">
      <c r="A67" s="16" t="s">
        <v>181</v>
      </c>
      <c r="B67" s="16" t="s">
        <v>41</v>
      </c>
      <c r="C67" s="16" t="s">
        <v>182</v>
      </c>
      <c r="D67" s="16" t="s">
        <v>111</v>
      </c>
      <c r="E67" s="16" t="s">
        <v>183</v>
      </c>
      <c r="F67" s="16" t="s">
        <v>184</v>
      </c>
      <c r="G67" s="17" t="s">
        <v>78</v>
      </c>
      <c r="H67" s="20">
        <v>92</v>
      </c>
      <c r="I67" s="19" t="s">
        <v>47</v>
      </c>
      <c r="J67" s="17" t="s">
        <v>48</v>
      </c>
      <c r="K67" s="20" t="s">
        <v>49</v>
      </c>
      <c r="L67" s="20" t="s">
        <v>50</v>
      </c>
      <c r="M67" s="20" t="s">
        <v>114</v>
      </c>
      <c r="N67" s="21"/>
      <c r="O67" s="22">
        <v>28.2</v>
      </c>
      <c r="P67" s="22">
        <v>30</v>
      </c>
      <c r="Q67" s="22">
        <v>30</v>
      </c>
      <c r="R67" s="22">
        <v>30</v>
      </c>
      <c r="S67" s="22">
        <v>30</v>
      </c>
      <c r="T67" s="22"/>
      <c r="U67" s="22">
        <v>276964.28571428568</v>
      </c>
      <c r="V67" s="22">
        <v>0</v>
      </c>
      <c r="W67" s="22">
        <f t="shared" si="2"/>
        <v>0</v>
      </c>
      <c r="X67" s="20" t="s">
        <v>52</v>
      </c>
      <c r="Y67" s="23">
        <v>2013</v>
      </c>
      <c r="Z67" s="20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</row>
    <row r="68" spans="1:223" ht="63.75" x14ac:dyDescent="0.2">
      <c r="A68" s="16" t="s">
        <v>185</v>
      </c>
      <c r="B68" s="16" t="s">
        <v>41</v>
      </c>
      <c r="C68" s="16" t="s">
        <v>182</v>
      </c>
      <c r="D68" s="16" t="s">
        <v>111</v>
      </c>
      <c r="E68" s="16" t="s">
        <v>183</v>
      </c>
      <c r="F68" s="16" t="s">
        <v>184</v>
      </c>
      <c r="G68" s="17" t="s">
        <v>78</v>
      </c>
      <c r="H68" s="20">
        <v>92</v>
      </c>
      <c r="I68" s="19" t="s">
        <v>116</v>
      </c>
      <c r="J68" s="17" t="s">
        <v>48</v>
      </c>
      <c r="K68" s="20" t="s">
        <v>49</v>
      </c>
      <c r="L68" s="20" t="s">
        <v>147</v>
      </c>
      <c r="M68" s="20" t="s">
        <v>114</v>
      </c>
      <c r="N68" s="21"/>
      <c r="O68" s="22">
        <v>28.2</v>
      </c>
      <c r="P68" s="22">
        <v>30</v>
      </c>
      <c r="Q68" s="22">
        <v>30</v>
      </c>
      <c r="R68" s="22">
        <v>30</v>
      </c>
      <c r="S68" s="22">
        <v>30</v>
      </c>
      <c r="T68" s="22"/>
      <c r="U68" s="25">
        <v>276964.28571428568</v>
      </c>
      <c r="V68" s="22">
        <v>0</v>
      </c>
      <c r="W68" s="22">
        <f t="shared" si="2"/>
        <v>0</v>
      </c>
      <c r="X68" s="20"/>
      <c r="Y68" s="23">
        <v>2013</v>
      </c>
      <c r="Z68" s="24" t="s">
        <v>85</v>
      </c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</row>
    <row r="69" spans="1:223" ht="51" x14ac:dyDescent="0.2">
      <c r="A69" s="16" t="s">
        <v>186</v>
      </c>
      <c r="B69" s="16" t="s">
        <v>41</v>
      </c>
      <c r="C69" s="16" t="s">
        <v>187</v>
      </c>
      <c r="D69" s="16" t="s">
        <v>188</v>
      </c>
      <c r="E69" s="16" t="s">
        <v>189</v>
      </c>
      <c r="F69" s="16" t="s">
        <v>190</v>
      </c>
      <c r="G69" s="17" t="s">
        <v>78</v>
      </c>
      <c r="H69" s="20">
        <v>35</v>
      </c>
      <c r="I69" s="19" t="s">
        <v>47</v>
      </c>
      <c r="J69" s="17" t="s">
        <v>48</v>
      </c>
      <c r="K69" s="20" t="s">
        <v>49</v>
      </c>
      <c r="L69" s="20" t="s">
        <v>50</v>
      </c>
      <c r="M69" s="20" t="s">
        <v>114</v>
      </c>
      <c r="N69" s="21"/>
      <c r="O69" s="22">
        <v>100</v>
      </c>
      <c r="P69" s="22">
        <v>100</v>
      </c>
      <c r="Q69" s="22">
        <v>100</v>
      </c>
      <c r="R69" s="22">
        <v>100</v>
      </c>
      <c r="S69" s="22">
        <v>100</v>
      </c>
      <c r="T69" s="22"/>
      <c r="U69" s="22">
        <v>1310040.6428571427</v>
      </c>
      <c r="V69" s="22">
        <v>0</v>
      </c>
      <c r="W69" s="22">
        <f t="shared" si="2"/>
        <v>0</v>
      </c>
      <c r="X69" s="20" t="s">
        <v>52</v>
      </c>
      <c r="Y69" s="23">
        <v>2013</v>
      </c>
      <c r="Z69" s="20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</row>
    <row r="70" spans="1:223" ht="51" x14ac:dyDescent="0.2">
      <c r="A70" s="16" t="s">
        <v>191</v>
      </c>
      <c r="B70" s="16" t="s">
        <v>41</v>
      </c>
      <c r="C70" s="16" t="s">
        <v>187</v>
      </c>
      <c r="D70" s="16" t="s">
        <v>188</v>
      </c>
      <c r="E70" s="16" t="s">
        <v>189</v>
      </c>
      <c r="F70" s="16" t="s">
        <v>190</v>
      </c>
      <c r="G70" s="17" t="s">
        <v>78</v>
      </c>
      <c r="H70" s="20">
        <v>35</v>
      </c>
      <c r="I70" s="19" t="s">
        <v>80</v>
      </c>
      <c r="J70" s="17" t="s">
        <v>48</v>
      </c>
      <c r="K70" s="20" t="s">
        <v>49</v>
      </c>
      <c r="L70" s="20" t="s">
        <v>50</v>
      </c>
      <c r="M70" s="20" t="s">
        <v>114</v>
      </c>
      <c r="N70" s="21"/>
      <c r="O70" s="22">
        <v>0</v>
      </c>
      <c r="P70" s="22">
        <v>100</v>
      </c>
      <c r="Q70" s="22">
        <v>100</v>
      </c>
      <c r="R70" s="22">
        <v>100</v>
      </c>
      <c r="S70" s="22">
        <v>100</v>
      </c>
      <c r="T70" s="22"/>
      <c r="U70" s="22">
        <v>1310040.6428571427</v>
      </c>
      <c r="V70" s="22">
        <v>0</v>
      </c>
      <c r="W70" s="22">
        <f t="shared" si="2"/>
        <v>0</v>
      </c>
      <c r="X70" s="20" t="s">
        <v>52</v>
      </c>
      <c r="Y70" s="23" t="s">
        <v>81</v>
      </c>
      <c r="Z70" s="20" t="s">
        <v>192</v>
      </c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</row>
    <row r="71" spans="1:223" ht="51" x14ac:dyDescent="0.2">
      <c r="A71" s="16" t="s">
        <v>193</v>
      </c>
      <c r="B71" s="16" t="s">
        <v>41</v>
      </c>
      <c r="C71" s="16" t="s">
        <v>187</v>
      </c>
      <c r="D71" s="16" t="s">
        <v>188</v>
      </c>
      <c r="E71" s="16" t="s">
        <v>189</v>
      </c>
      <c r="F71" s="16" t="s">
        <v>190</v>
      </c>
      <c r="G71" s="17" t="s">
        <v>78</v>
      </c>
      <c r="H71" s="20">
        <v>35</v>
      </c>
      <c r="I71" s="19" t="s">
        <v>116</v>
      </c>
      <c r="J71" s="17" t="s">
        <v>48</v>
      </c>
      <c r="K71" s="20" t="s">
        <v>49</v>
      </c>
      <c r="L71" s="20" t="s">
        <v>50</v>
      </c>
      <c r="M71" s="20" t="s">
        <v>114</v>
      </c>
      <c r="N71" s="21"/>
      <c r="O71" s="22">
        <v>0</v>
      </c>
      <c r="P71" s="22">
        <v>100</v>
      </c>
      <c r="Q71" s="22">
        <v>100</v>
      </c>
      <c r="R71" s="22">
        <v>100</v>
      </c>
      <c r="S71" s="22">
        <v>100</v>
      </c>
      <c r="T71" s="22">
        <v>0</v>
      </c>
      <c r="U71" s="25">
        <v>1306618</v>
      </c>
      <c r="V71" s="22">
        <v>0</v>
      </c>
      <c r="W71" s="22">
        <v>0</v>
      </c>
      <c r="X71" s="20" t="s">
        <v>52</v>
      </c>
      <c r="Y71" s="23">
        <v>2013</v>
      </c>
      <c r="Z71" s="24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</row>
    <row r="72" spans="1:223" ht="51" x14ac:dyDescent="0.2">
      <c r="A72" s="16" t="s">
        <v>194</v>
      </c>
      <c r="B72" s="16" t="s">
        <v>41</v>
      </c>
      <c r="C72" s="16" t="s">
        <v>187</v>
      </c>
      <c r="D72" s="16" t="s">
        <v>188</v>
      </c>
      <c r="E72" s="16" t="s">
        <v>189</v>
      </c>
      <c r="F72" s="16" t="s">
        <v>190</v>
      </c>
      <c r="G72" s="17" t="s">
        <v>78</v>
      </c>
      <c r="H72" s="20">
        <v>35</v>
      </c>
      <c r="I72" s="19" t="s">
        <v>97</v>
      </c>
      <c r="J72" s="17" t="s">
        <v>48</v>
      </c>
      <c r="K72" s="20" t="s">
        <v>49</v>
      </c>
      <c r="L72" s="20" t="s">
        <v>50</v>
      </c>
      <c r="M72" s="20" t="s">
        <v>114</v>
      </c>
      <c r="N72" s="21" t="s">
        <v>157</v>
      </c>
      <c r="O72" s="22">
        <v>0</v>
      </c>
      <c r="P72" s="22">
        <v>103</v>
      </c>
      <c r="Q72" s="22">
        <v>90</v>
      </c>
      <c r="R72" s="22">
        <v>72</v>
      </c>
      <c r="S72" s="22">
        <v>70</v>
      </c>
      <c r="T72" s="22">
        <v>70</v>
      </c>
      <c r="U72" s="25">
        <v>1306618</v>
      </c>
      <c r="V72" s="22">
        <v>0</v>
      </c>
      <c r="W72" s="22">
        <f>V72*1.12</f>
        <v>0</v>
      </c>
      <c r="X72" s="20" t="s">
        <v>52</v>
      </c>
      <c r="Y72" s="23" t="s">
        <v>98</v>
      </c>
      <c r="Z72" s="24" t="s">
        <v>85</v>
      </c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</row>
    <row r="73" spans="1:223" ht="51" x14ac:dyDescent="0.2">
      <c r="A73" s="16" t="s">
        <v>195</v>
      </c>
      <c r="B73" s="16" t="s">
        <v>41</v>
      </c>
      <c r="C73" s="16" t="s">
        <v>187</v>
      </c>
      <c r="D73" s="16" t="s">
        <v>188</v>
      </c>
      <c r="E73" s="16" t="s">
        <v>189</v>
      </c>
      <c r="F73" s="16" t="s">
        <v>196</v>
      </c>
      <c r="G73" s="17" t="s">
        <v>78</v>
      </c>
      <c r="H73" s="20">
        <v>35</v>
      </c>
      <c r="I73" s="19" t="s">
        <v>47</v>
      </c>
      <c r="J73" s="17" t="s">
        <v>48</v>
      </c>
      <c r="K73" s="20" t="s">
        <v>49</v>
      </c>
      <c r="L73" s="20" t="s">
        <v>50</v>
      </c>
      <c r="M73" s="20" t="s">
        <v>114</v>
      </c>
      <c r="N73" s="21"/>
      <c r="O73" s="22">
        <v>22</v>
      </c>
      <c r="P73" s="22">
        <v>22</v>
      </c>
      <c r="Q73" s="22">
        <v>22</v>
      </c>
      <c r="R73" s="22">
        <v>22</v>
      </c>
      <c r="S73" s="22">
        <v>22</v>
      </c>
      <c r="T73" s="22"/>
      <c r="U73" s="22">
        <v>1210634.919642857</v>
      </c>
      <c r="V73" s="22">
        <v>0</v>
      </c>
      <c r="W73" s="22">
        <f t="shared" si="2"/>
        <v>0</v>
      </c>
      <c r="X73" s="20" t="s">
        <v>52</v>
      </c>
      <c r="Y73" s="23">
        <v>2013</v>
      </c>
      <c r="Z73" s="24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</row>
    <row r="74" spans="1:223" ht="51" x14ac:dyDescent="0.2">
      <c r="A74" s="16" t="s">
        <v>197</v>
      </c>
      <c r="B74" s="16" t="s">
        <v>41</v>
      </c>
      <c r="C74" s="16" t="s">
        <v>187</v>
      </c>
      <c r="D74" s="16" t="s">
        <v>188</v>
      </c>
      <c r="E74" s="16" t="s">
        <v>189</v>
      </c>
      <c r="F74" s="16" t="s">
        <v>196</v>
      </c>
      <c r="G74" s="17" t="s">
        <v>78</v>
      </c>
      <c r="H74" s="20">
        <v>35</v>
      </c>
      <c r="I74" s="19" t="s">
        <v>116</v>
      </c>
      <c r="J74" s="17" t="s">
        <v>48</v>
      </c>
      <c r="K74" s="20" t="s">
        <v>49</v>
      </c>
      <c r="L74" s="20" t="s">
        <v>50</v>
      </c>
      <c r="M74" s="20" t="s">
        <v>114</v>
      </c>
      <c r="N74" s="21"/>
      <c r="O74" s="22">
        <v>22</v>
      </c>
      <c r="P74" s="22">
        <v>22</v>
      </c>
      <c r="Q74" s="22">
        <v>22</v>
      </c>
      <c r="R74" s="22">
        <v>22</v>
      </c>
      <c r="S74" s="22">
        <v>22</v>
      </c>
      <c r="T74" s="22"/>
      <c r="U74" s="25">
        <v>1207702</v>
      </c>
      <c r="V74" s="22">
        <v>0</v>
      </c>
      <c r="W74" s="22">
        <f t="shared" si="2"/>
        <v>0</v>
      </c>
      <c r="X74" s="20" t="s">
        <v>52</v>
      </c>
      <c r="Y74" s="23" t="s">
        <v>81</v>
      </c>
      <c r="Z74" s="24" t="s">
        <v>117</v>
      </c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</row>
    <row r="75" spans="1:223" ht="51" x14ac:dyDescent="0.2">
      <c r="A75" s="16" t="s">
        <v>198</v>
      </c>
      <c r="B75" s="16" t="s">
        <v>41</v>
      </c>
      <c r="C75" s="16" t="s">
        <v>187</v>
      </c>
      <c r="D75" s="16" t="s">
        <v>188</v>
      </c>
      <c r="E75" s="16" t="s">
        <v>189</v>
      </c>
      <c r="F75" s="16" t="s">
        <v>196</v>
      </c>
      <c r="G75" s="17" t="s">
        <v>78</v>
      </c>
      <c r="H75" s="20">
        <v>35</v>
      </c>
      <c r="I75" s="19" t="s">
        <v>106</v>
      </c>
      <c r="J75" s="17" t="s">
        <v>48</v>
      </c>
      <c r="K75" s="20" t="s">
        <v>49</v>
      </c>
      <c r="L75" s="20" t="s">
        <v>50</v>
      </c>
      <c r="M75" s="20" t="s">
        <v>114</v>
      </c>
      <c r="N75" s="22">
        <v>0</v>
      </c>
      <c r="O75" s="25">
        <v>0</v>
      </c>
      <c r="P75" s="22">
        <v>22</v>
      </c>
      <c r="Q75" s="22">
        <v>22</v>
      </c>
      <c r="R75" s="22">
        <v>22</v>
      </c>
      <c r="S75" s="22">
        <v>22</v>
      </c>
      <c r="T75" s="22">
        <v>22</v>
      </c>
      <c r="U75" s="25">
        <v>1207702</v>
      </c>
      <c r="V75" s="22">
        <v>0</v>
      </c>
      <c r="W75" s="22">
        <f>V75*1.12</f>
        <v>0</v>
      </c>
      <c r="X75" s="20" t="s">
        <v>52</v>
      </c>
      <c r="Y75" s="23" t="s">
        <v>199</v>
      </c>
      <c r="Z75" s="20" t="s">
        <v>85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</row>
    <row r="76" spans="1:223" ht="51" x14ac:dyDescent="0.2">
      <c r="A76" s="16" t="s">
        <v>200</v>
      </c>
      <c r="B76" s="16" t="s">
        <v>41</v>
      </c>
      <c r="C76" s="16" t="s">
        <v>187</v>
      </c>
      <c r="D76" s="16" t="s">
        <v>188</v>
      </c>
      <c r="E76" s="16" t="s">
        <v>189</v>
      </c>
      <c r="F76" s="16" t="s">
        <v>201</v>
      </c>
      <c r="G76" s="17" t="s">
        <v>78</v>
      </c>
      <c r="H76" s="20">
        <v>64</v>
      </c>
      <c r="I76" s="19" t="s">
        <v>47</v>
      </c>
      <c r="J76" s="17" t="s">
        <v>48</v>
      </c>
      <c r="K76" s="20" t="s">
        <v>49</v>
      </c>
      <c r="L76" s="20" t="s">
        <v>50</v>
      </c>
      <c r="M76" s="20" t="s">
        <v>114</v>
      </c>
      <c r="N76" s="21"/>
      <c r="O76" s="22">
        <v>142</v>
      </c>
      <c r="P76" s="22">
        <v>142</v>
      </c>
      <c r="Q76" s="22">
        <v>142</v>
      </c>
      <c r="R76" s="22">
        <v>142</v>
      </c>
      <c r="S76" s="22">
        <v>142</v>
      </c>
      <c r="T76" s="22"/>
      <c r="U76" s="22">
        <v>1174176.3392857141</v>
      </c>
      <c r="V76" s="22">
        <v>0</v>
      </c>
      <c r="W76" s="22">
        <f t="shared" si="2"/>
        <v>0</v>
      </c>
      <c r="X76" s="20" t="s">
        <v>52</v>
      </c>
      <c r="Y76" s="23">
        <v>2013</v>
      </c>
      <c r="Z76" s="24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</row>
    <row r="77" spans="1:223" ht="51" x14ac:dyDescent="0.2">
      <c r="A77" s="16" t="s">
        <v>202</v>
      </c>
      <c r="B77" s="16" t="s">
        <v>41</v>
      </c>
      <c r="C77" s="16" t="s">
        <v>187</v>
      </c>
      <c r="D77" s="16" t="s">
        <v>188</v>
      </c>
      <c r="E77" s="16" t="s">
        <v>189</v>
      </c>
      <c r="F77" s="16" t="s">
        <v>201</v>
      </c>
      <c r="G77" s="17" t="s">
        <v>78</v>
      </c>
      <c r="H77" s="20">
        <v>64</v>
      </c>
      <c r="I77" s="19" t="s">
        <v>80</v>
      </c>
      <c r="J77" s="17" t="s">
        <v>48</v>
      </c>
      <c r="K77" s="20" t="s">
        <v>49</v>
      </c>
      <c r="L77" s="20" t="s">
        <v>50</v>
      </c>
      <c r="M77" s="20" t="s">
        <v>114</v>
      </c>
      <c r="N77" s="21"/>
      <c r="O77" s="22">
        <v>0</v>
      </c>
      <c r="P77" s="22">
        <v>142</v>
      </c>
      <c r="Q77" s="22">
        <v>142</v>
      </c>
      <c r="R77" s="22">
        <v>142</v>
      </c>
      <c r="S77" s="22">
        <v>142</v>
      </c>
      <c r="T77" s="22"/>
      <c r="U77" s="22">
        <v>1174176.3392857141</v>
      </c>
      <c r="V77" s="22">
        <v>0</v>
      </c>
      <c r="W77" s="22">
        <f t="shared" si="2"/>
        <v>0</v>
      </c>
      <c r="X77" s="20" t="s">
        <v>52</v>
      </c>
      <c r="Y77" s="23" t="s">
        <v>81</v>
      </c>
      <c r="Z77" s="24" t="s">
        <v>192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</row>
    <row r="78" spans="1:223" ht="51" x14ac:dyDescent="0.2">
      <c r="A78" s="16" t="s">
        <v>203</v>
      </c>
      <c r="B78" s="16" t="s">
        <v>41</v>
      </c>
      <c r="C78" s="16" t="s">
        <v>187</v>
      </c>
      <c r="D78" s="16" t="s">
        <v>188</v>
      </c>
      <c r="E78" s="16" t="s">
        <v>189</v>
      </c>
      <c r="F78" s="16" t="s">
        <v>201</v>
      </c>
      <c r="G78" s="17" t="s">
        <v>78</v>
      </c>
      <c r="H78" s="20">
        <v>64</v>
      </c>
      <c r="I78" s="19" t="s">
        <v>116</v>
      </c>
      <c r="J78" s="17" t="s">
        <v>48</v>
      </c>
      <c r="K78" s="20" t="s">
        <v>49</v>
      </c>
      <c r="L78" s="20" t="s">
        <v>50</v>
      </c>
      <c r="M78" s="20" t="s">
        <v>114</v>
      </c>
      <c r="N78" s="21" t="s">
        <v>157</v>
      </c>
      <c r="O78" s="22">
        <v>0</v>
      </c>
      <c r="P78" s="22">
        <v>142</v>
      </c>
      <c r="Q78" s="22">
        <v>142</v>
      </c>
      <c r="R78" s="22">
        <v>142</v>
      </c>
      <c r="S78" s="22">
        <v>142</v>
      </c>
      <c r="T78" s="22">
        <v>0</v>
      </c>
      <c r="U78" s="25">
        <v>1171885</v>
      </c>
      <c r="V78" s="22">
        <v>0</v>
      </c>
      <c r="W78" s="22">
        <v>0</v>
      </c>
      <c r="X78" s="20" t="s">
        <v>52</v>
      </c>
      <c r="Y78" s="23" t="s">
        <v>81</v>
      </c>
      <c r="Z78" s="24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</row>
    <row r="79" spans="1:223" ht="51" x14ac:dyDescent="0.2">
      <c r="A79" s="16" t="s">
        <v>204</v>
      </c>
      <c r="B79" s="16" t="s">
        <v>41</v>
      </c>
      <c r="C79" s="16" t="s">
        <v>187</v>
      </c>
      <c r="D79" s="16" t="s">
        <v>188</v>
      </c>
      <c r="E79" s="16" t="s">
        <v>189</v>
      </c>
      <c r="F79" s="16" t="s">
        <v>201</v>
      </c>
      <c r="G79" s="17" t="s">
        <v>78</v>
      </c>
      <c r="H79" s="20">
        <v>64</v>
      </c>
      <c r="I79" s="19" t="s">
        <v>97</v>
      </c>
      <c r="J79" s="17" t="s">
        <v>48</v>
      </c>
      <c r="K79" s="20" t="s">
        <v>49</v>
      </c>
      <c r="L79" s="20" t="s">
        <v>50</v>
      </c>
      <c r="M79" s="20" t="s">
        <v>114</v>
      </c>
      <c r="N79" s="21" t="s">
        <v>157</v>
      </c>
      <c r="O79" s="22">
        <v>0</v>
      </c>
      <c r="P79" s="22">
        <v>142</v>
      </c>
      <c r="Q79" s="22">
        <v>100</v>
      </c>
      <c r="R79" s="22">
        <v>80</v>
      </c>
      <c r="S79" s="22">
        <v>80</v>
      </c>
      <c r="T79" s="22">
        <v>80</v>
      </c>
      <c r="U79" s="25">
        <v>1171885</v>
      </c>
      <c r="V79" s="22">
        <v>0</v>
      </c>
      <c r="W79" s="22">
        <f>V79*1.12</f>
        <v>0</v>
      </c>
      <c r="X79" s="20" t="s">
        <v>52</v>
      </c>
      <c r="Y79" s="23" t="s">
        <v>98</v>
      </c>
      <c r="Z79" s="24" t="s">
        <v>85</v>
      </c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</row>
    <row r="80" spans="1:223" ht="51" x14ac:dyDescent="0.2">
      <c r="A80" s="16" t="s">
        <v>205</v>
      </c>
      <c r="B80" s="16" t="s">
        <v>41</v>
      </c>
      <c r="C80" s="16" t="s">
        <v>187</v>
      </c>
      <c r="D80" s="16" t="s">
        <v>188</v>
      </c>
      <c r="E80" s="16" t="s">
        <v>189</v>
      </c>
      <c r="F80" s="16" t="s">
        <v>206</v>
      </c>
      <c r="G80" s="17" t="s">
        <v>78</v>
      </c>
      <c r="H80" s="20">
        <v>65</v>
      </c>
      <c r="I80" s="19" t="s">
        <v>47</v>
      </c>
      <c r="J80" s="17" t="s">
        <v>48</v>
      </c>
      <c r="K80" s="20" t="s">
        <v>49</v>
      </c>
      <c r="L80" s="20" t="s">
        <v>50</v>
      </c>
      <c r="M80" s="20" t="s">
        <v>114</v>
      </c>
      <c r="N80" s="21"/>
      <c r="O80" s="22">
        <v>100</v>
      </c>
      <c r="P80" s="22">
        <v>142</v>
      </c>
      <c r="Q80" s="22">
        <v>142</v>
      </c>
      <c r="R80" s="22">
        <v>142</v>
      </c>
      <c r="S80" s="22">
        <v>142</v>
      </c>
      <c r="T80" s="22"/>
      <c r="U80" s="22">
        <v>1129464.2857142857</v>
      </c>
      <c r="V80" s="22">
        <v>0</v>
      </c>
      <c r="W80" s="22">
        <f t="shared" si="2"/>
        <v>0</v>
      </c>
      <c r="X80" s="20" t="s">
        <v>52</v>
      </c>
      <c r="Y80" s="23">
        <v>2013</v>
      </c>
      <c r="Z80" s="20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</row>
    <row r="81" spans="1:223" ht="51" x14ac:dyDescent="0.2">
      <c r="A81" s="16" t="s">
        <v>207</v>
      </c>
      <c r="B81" s="16" t="s">
        <v>41</v>
      </c>
      <c r="C81" s="16" t="s">
        <v>187</v>
      </c>
      <c r="D81" s="16" t="s">
        <v>188</v>
      </c>
      <c r="E81" s="16" t="s">
        <v>189</v>
      </c>
      <c r="F81" s="16" t="s">
        <v>206</v>
      </c>
      <c r="G81" s="17" t="s">
        <v>78</v>
      </c>
      <c r="H81" s="20">
        <v>65</v>
      </c>
      <c r="I81" s="19" t="s">
        <v>116</v>
      </c>
      <c r="J81" s="17" t="s">
        <v>48</v>
      </c>
      <c r="K81" s="20" t="s">
        <v>49</v>
      </c>
      <c r="L81" s="20" t="s">
        <v>50</v>
      </c>
      <c r="M81" s="20" t="s">
        <v>114</v>
      </c>
      <c r="N81" s="21"/>
      <c r="O81" s="22">
        <v>100</v>
      </c>
      <c r="P81" s="22">
        <v>142</v>
      </c>
      <c r="Q81" s="22">
        <v>142</v>
      </c>
      <c r="R81" s="22">
        <v>142</v>
      </c>
      <c r="S81" s="22">
        <v>142</v>
      </c>
      <c r="T81" s="22"/>
      <c r="U81" s="25">
        <v>1126330</v>
      </c>
      <c r="V81" s="22">
        <f>(O81+P81+Q81+R81+S81)*U81</f>
        <v>752388440</v>
      </c>
      <c r="W81" s="22">
        <f t="shared" si="2"/>
        <v>842675052.80000007</v>
      </c>
      <c r="X81" s="20" t="s">
        <v>52</v>
      </c>
      <c r="Y81" s="23" t="s">
        <v>81</v>
      </c>
      <c r="Z81" s="24" t="s">
        <v>117</v>
      </c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</row>
    <row r="82" spans="1:223" ht="51" x14ac:dyDescent="0.2">
      <c r="A82" s="16" t="s">
        <v>208</v>
      </c>
      <c r="B82" s="16" t="s">
        <v>41</v>
      </c>
      <c r="C82" s="16" t="s">
        <v>187</v>
      </c>
      <c r="D82" s="16" t="s">
        <v>188</v>
      </c>
      <c r="E82" s="16" t="s">
        <v>189</v>
      </c>
      <c r="F82" s="16" t="s">
        <v>209</v>
      </c>
      <c r="G82" s="17" t="s">
        <v>78</v>
      </c>
      <c r="H82" s="20">
        <v>68</v>
      </c>
      <c r="I82" s="19" t="s">
        <v>47</v>
      </c>
      <c r="J82" s="17" t="s">
        <v>48</v>
      </c>
      <c r="K82" s="20" t="s">
        <v>49</v>
      </c>
      <c r="L82" s="20" t="s">
        <v>50</v>
      </c>
      <c r="M82" s="20" t="s">
        <v>114</v>
      </c>
      <c r="N82" s="21"/>
      <c r="O82" s="22">
        <v>6</v>
      </c>
      <c r="P82" s="22">
        <v>6</v>
      </c>
      <c r="Q82" s="22">
        <v>6</v>
      </c>
      <c r="R82" s="22">
        <v>6</v>
      </c>
      <c r="S82" s="22">
        <v>6</v>
      </c>
      <c r="T82" s="22"/>
      <c r="U82" s="22">
        <v>1210491.0714285714</v>
      </c>
      <c r="V82" s="22">
        <v>0</v>
      </c>
      <c r="W82" s="22">
        <f t="shared" si="2"/>
        <v>0</v>
      </c>
      <c r="X82" s="20" t="s">
        <v>52</v>
      </c>
      <c r="Y82" s="23">
        <v>2013</v>
      </c>
      <c r="Z82" s="20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</row>
    <row r="83" spans="1:223" ht="51" x14ac:dyDescent="0.2">
      <c r="A83" s="16" t="s">
        <v>210</v>
      </c>
      <c r="B83" s="16" t="s">
        <v>41</v>
      </c>
      <c r="C83" s="16" t="s">
        <v>187</v>
      </c>
      <c r="D83" s="16" t="s">
        <v>188</v>
      </c>
      <c r="E83" s="16" t="s">
        <v>189</v>
      </c>
      <c r="F83" s="16" t="s">
        <v>209</v>
      </c>
      <c r="G83" s="17" t="s">
        <v>78</v>
      </c>
      <c r="H83" s="20">
        <v>68</v>
      </c>
      <c r="I83" s="19" t="s">
        <v>116</v>
      </c>
      <c r="J83" s="17" t="s">
        <v>48</v>
      </c>
      <c r="K83" s="20" t="s">
        <v>49</v>
      </c>
      <c r="L83" s="20" t="s">
        <v>50</v>
      </c>
      <c r="M83" s="20" t="s">
        <v>114</v>
      </c>
      <c r="N83" s="21"/>
      <c r="O83" s="22">
        <v>6</v>
      </c>
      <c r="P83" s="22">
        <v>6</v>
      </c>
      <c r="Q83" s="22">
        <v>6</v>
      </c>
      <c r="R83" s="22">
        <v>6</v>
      </c>
      <c r="S83" s="22">
        <v>6</v>
      </c>
      <c r="T83" s="22"/>
      <c r="U83" s="25">
        <v>1205857.1399999999</v>
      </c>
      <c r="V83" s="22">
        <v>0</v>
      </c>
      <c r="W83" s="22">
        <f t="shared" si="2"/>
        <v>0</v>
      </c>
      <c r="X83" s="20" t="s">
        <v>52</v>
      </c>
      <c r="Y83" s="23" t="s">
        <v>81</v>
      </c>
      <c r="Z83" s="24" t="s">
        <v>117</v>
      </c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</row>
    <row r="84" spans="1:223" ht="51" x14ac:dyDescent="0.2">
      <c r="A84" s="16" t="s">
        <v>211</v>
      </c>
      <c r="B84" s="16" t="s">
        <v>41</v>
      </c>
      <c r="C84" s="16" t="s">
        <v>187</v>
      </c>
      <c r="D84" s="16" t="s">
        <v>188</v>
      </c>
      <c r="E84" s="16" t="s">
        <v>189</v>
      </c>
      <c r="F84" s="16" t="s">
        <v>212</v>
      </c>
      <c r="G84" s="17" t="s">
        <v>78</v>
      </c>
      <c r="H84" s="20">
        <v>68</v>
      </c>
      <c r="I84" s="19" t="s">
        <v>106</v>
      </c>
      <c r="J84" s="17" t="s">
        <v>48</v>
      </c>
      <c r="K84" s="20" t="s">
        <v>49</v>
      </c>
      <c r="L84" s="20" t="s">
        <v>50</v>
      </c>
      <c r="M84" s="20" t="s">
        <v>114</v>
      </c>
      <c r="N84" s="22">
        <v>0</v>
      </c>
      <c r="O84" s="25">
        <v>0</v>
      </c>
      <c r="P84" s="22">
        <v>5</v>
      </c>
      <c r="Q84" s="22">
        <v>5</v>
      </c>
      <c r="R84" s="22">
        <v>5</v>
      </c>
      <c r="S84" s="22">
        <v>5</v>
      </c>
      <c r="T84" s="22">
        <v>5</v>
      </c>
      <c r="U84" s="25">
        <v>1210480</v>
      </c>
      <c r="V84" s="22">
        <v>0</v>
      </c>
      <c r="W84" s="22">
        <f>V84*1.12</f>
        <v>0</v>
      </c>
      <c r="X84" s="20" t="s">
        <v>52</v>
      </c>
      <c r="Y84" s="23" t="s">
        <v>199</v>
      </c>
      <c r="Z84" s="20" t="s">
        <v>85</v>
      </c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</row>
    <row r="85" spans="1:223" ht="51" x14ac:dyDescent="0.2">
      <c r="A85" s="16" t="s">
        <v>213</v>
      </c>
      <c r="B85" s="16" t="s">
        <v>41</v>
      </c>
      <c r="C85" s="16" t="s">
        <v>214</v>
      </c>
      <c r="D85" s="16" t="s">
        <v>215</v>
      </c>
      <c r="E85" s="16" t="s">
        <v>216</v>
      </c>
      <c r="F85" s="16" t="s">
        <v>217</v>
      </c>
      <c r="G85" s="20" t="s">
        <v>78</v>
      </c>
      <c r="H85" s="18">
        <v>82</v>
      </c>
      <c r="I85" s="19" t="s">
        <v>47</v>
      </c>
      <c r="J85" s="19" t="s">
        <v>48</v>
      </c>
      <c r="K85" s="20" t="s">
        <v>49</v>
      </c>
      <c r="L85" s="20" t="s">
        <v>50</v>
      </c>
      <c r="M85" s="20" t="s">
        <v>51</v>
      </c>
      <c r="N85" s="21"/>
      <c r="O85" s="32">
        <v>5</v>
      </c>
      <c r="P85" s="22">
        <v>5</v>
      </c>
      <c r="Q85" s="22">
        <v>5</v>
      </c>
      <c r="R85" s="22">
        <v>5</v>
      </c>
      <c r="S85" s="22">
        <v>5</v>
      </c>
      <c r="T85" s="22"/>
      <c r="U85" s="22">
        <v>13392857.142857142</v>
      </c>
      <c r="V85" s="22">
        <v>0</v>
      </c>
      <c r="W85" s="22">
        <f t="shared" si="2"/>
        <v>0</v>
      </c>
      <c r="X85" s="20" t="s">
        <v>52</v>
      </c>
      <c r="Y85" s="23">
        <v>2013</v>
      </c>
      <c r="Z85" s="20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</row>
    <row r="86" spans="1:223" ht="51" x14ac:dyDescent="0.2">
      <c r="A86" s="16" t="s">
        <v>218</v>
      </c>
      <c r="B86" s="16" t="s">
        <v>41</v>
      </c>
      <c r="C86" s="16" t="s">
        <v>214</v>
      </c>
      <c r="D86" s="16" t="s">
        <v>215</v>
      </c>
      <c r="E86" s="16" t="s">
        <v>216</v>
      </c>
      <c r="F86" s="16" t="s">
        <v>217</v>
      </c>
      <c r="G86" s="20" t="s">
        <v>78</v>
      </c>
      <c r="H86" s="18">
        <v>82</v>
      </c>
      <c r="I86" s="19" t="s">
        <v>47</v>
      </c>
      <c r="J86" s="19" t="s">
        <v>48</v>
      </c>
      <c r="K86" s="20" t="s">
        <v>49</v>
      </c>
      <c r="L86" s="20" t="s">
        <v>50</v>
      </c>
      <c r="M86" s="20" t="s">
        <v>51</v>
      </c>
      <c r="N86" s="21"/>
      <c r="O86" s="32">
        <v>5</v>
      </c>
      <c r="P86" s="22">
        <v>5</v>
      </c>
      <c r="Q86" s="22">
        <v>5</v>
      </c>
      <c r="R86" s="22">
        <v>5</v>
      </c>
      <c r="S86" s="22">
        <v>5</v>
      </c>
      <c r="T86" s="22"/>
      <c r="U86" s="22">
        <v>20238228</v>
      </c>
      <c r="V86" s="22">
        <v>0</v>
      </c>
      <c r="W86" s="22">
        <f t="shared" si="2"/>
        <v>0</v>
      </c>
      <c r="X86" s="20" t="s">
        <v>52</v>
      </c>
      <c r="Y86" s="23" t="s">
        <v>81</v>
      </c>
      <c r="Z86" s="20" t="s">
        <v>219</v>
      </c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</row>
    <row r="87" spans="1:223" ht="51" x14ac:dyDescent="0.2">
      <c r="A87" s="16" t="s">
        <v>220</v>
      </c>
      <c r="B87" s="16" t="s">
        <v>41</v>
      </c>
      <c r="C87" s="16" t="s">
        <v>221</v>
      </c>
      <c r="D87" s="16" t="s">
        <v>215</v>
      </c>
      <c r="E87" s="16" t="s">
        <v>222</v>
      </c>
      <c r="F87" s="16" t="s">
        <v>217</v>
      </c>
      <c r="G87" s="17" t="s">
        <v>78</v>
      </c>
      <c r="H87" s="18">
        <v>82</v>
      </c>
      <c r="I87" s="19" t="s">
        <v>106</v>
      </c>
      <c r="J87" s="19" t="s">
        <v>48</v>
      </c>
      <c r="K87" s="20" t="s">
        <v>49</v>
      </c>
      <c r="L87" s="20" t="s">
        <v>50</v>
      </c>
      <c r="M87" s="20" t="s">
        <v>51</v>
      </c>
      <c r="N87" s="22">
        <v>0</v>
      </c>
      <c r="O87" s="25">
        <v>0</v>
      </c>
      <c r="P87" s="32">
        <v>4</v>
      </c>
      <c r="Q87" s="22">
        <v>4</v>
      </c>
      <c r="R87" s="22">
        <v>3</v>
      </c>
      <c r="S87" s="22">
        <v>2</v>
      </c>
      <c r="T87" s="22">
        <v>3</v>
      </c>
      <c r="U87" s="22">
        <v>20238228</v>
      </c>
      <c r="V87" s="22">
        <v>0</v>
      </c>
      <c r="W87" s="22">
        <v>0</v>
      </c>
      <c r="X87" s="20" t="s">
        <v>52</v>
      </c>
      <c r="Y87" s="23" t="s">
        <v>199</v>
      </c>
      <c r="Z87" s="20" t="s">
        <v>223</v>
      </c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</row>
    <row r="88" spans="1:223" ht="51" x14ac:dyDescent="0.2">
      <c r="A88" s="16" t="s">
        <v>224</v>
      </c>
      <c r="B88" s="16" t="s">
        <v>41</v>
      </c>
      <c r="C88" s="16" t="s">
        <v>214</v>
      </c>
      <c r="D88" s="16" t="s">
        <v>215</v>
      </c>
      <c r="E88" s="16" t="s">
        <v>216</v>
      </c>
      <c r="F88" s="16" t="s">
        <v>217</v>
      </c>
      <c r="G88" s="17" t="s">
        <v>78</v>
      </c>
      <c r="H88" s="18">
        <v>82</v>
      </c>
      <c r="I88" s="19" t="s">
        <v>101</v>
      </c>
      <c r="J88" s="19" t="s">
        <v>48</v>
      </c>
      <c r="K88" s="20" t="s">
        <v>49</v>
      </c>
      <c r="L88" s="20" t="s">
        <v>50</v>
      </c>
      <c r="M88" s="20" t="s">
        <v>51</v>
      </c>
      <c r="N88" s="22" t="s">
        <v>225</v>
      </c>
      <c r="O88" s="25" t="s">
        <v>225</v>
      </c>
      <c r="P88" s="32" t="s">
        <v>226</v>
      </c>
      <c r="Q88" s="22" t="s">
        <v>226</v>
      </c>
      <c r="R88" s="22" t="s">
        <v>227</v>
      </c>
      <c r="S88" s="22" t="s">
        <v>228</v>
      </c>
      <c r="T88" s="22" t="s">
        <v>227</v>
      </c>
      <c r="U88" s="22">
        <v>19007940</v>
      </c>
      <c r="V88" s="22">
        <v>304127040</v>
      </c>
      <c r="W88" s="22">
        <v>340622284.80000001</v>
      </c>
      <c r="X88" s="20" t="s">
        <v>52</v>
      </c>
      <c r="Y88" s="23" t="s">
        <v>169</v>
      </c>
      <c r="Z88" s="20" t="s">
        <v>117</v>
      </c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</row>
    <row r="89" spans="1:223" ht="51" x14ac:dyDescent="0.2">
      <c r="A89" s="16" t="s">
        <v>229</v>
      </c>
      <c r="B89" s="16" t="s">
        <v>41</v>
      </c>
      <c r="C89" s="16" t="s">
        <v>214</v>
      </c>
      <c r="D89" s="16" t="s">
        <v>215</v>
      </c>
      <c r="E89" s="16" t="s">
        <v>216</v>
      </c>
      <c r="F89" s="16" t="s">
        <v>230</v>
      </c>
      <c r="G89" s="20" t="s">
        <v>78</v>
      </c>
      <c r="H89" s="18">
        <v>92</v>
      </c>
      <c r="I89" s="19" t="s">
        <v>47</v>
      </c>
      <c r="J89" s="19" t="s">
        <v>48</v>
      </c>
      <c r="K89" s="20" t="s">
        <v>49</v>
      </c>
      <c r="L89" s="20" t="s">
        <v>50</v>
      </c>
      <c r="M89" s="20" t="s">
        <v>51</v>
      </c>
      <c r="N89" s="21"/>
      <c r="O89" s="32">
        <v>1</v>
      </c>
      <c r="P89" s="22">
        <v>1</v>
      </c>
      <c r="Q89" s="22">
        <v>1</v>
      </c>
      <c r="R89" s="22">
        <v>1</v>
      </c>
      <c r="S89" s="22">
        <v>1</v>
      </c>
      <c r="T89" s="22"/>
      <c r="U89" s="22">
        <v>56249999.999999993</v>
      </c>
      <c r="V89" s="22">
        <v>0</v>
      </c>
      <c r="W89" s="22">
        <f t="shared" si="2"/>
        <v>0</v>
      </c>
      <c r="X89" s="20" t="s">
        <v>52</v>
      </c>
      <c r="Y89" s="23">
        <v>2013</v>
      </c>
      <c r="Z89" s="20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</row>
    <row r="90" spans="1:223" ht="51" x14ac:dyDescent="0.2">
      <c r="A90" s="16" t="s">
        <v>231</v>
      </c>
      <c r="B90" s="16" t="s">
        <v>41</v>
      </c>
      <c r="C90" s="16" t="s">
        <v>232</v>
      </c>
      <c r="D90" s="16" t="s">
        <v>233</v>
      </c>
      <c r="E90" s="16" t="s">
        <v>234</v>
      </c>
      <c r="F90" s="16" t="s">
        <v>230</v>
      </c>
      <c r="G90" s="17" t="s">
        <v>78</v>
      </c>
      <c r="H90" s="18">
        <v>92</v>
      </c>
      <c r="I90" s="19" t="s">
        <v>106</v>
      </c>
      <c r="J90" s="19" t="s">
        <v>48</v>
      </c>
      <c r="K90" s="20" t="s">
        <v>49</v>
      </c>
      <c r="L90" s="20" t="s">
        <v>50</v>
      </c>
      <c r="M90" s="20" t="s">
        <v>51</v>
      </c>
      <c r="N90" s="22">
        <v>0</v>
      </c>
      <c r="O90" s="25">
        <v>0</v>
      </c>
      <c r="P90" s="32">
        <v>1</v>
      </c>
      <c r="Q90" s="22">
        <v>1</v>
      </c>
      <c r="R90" s="22">
        <v>1</v>
      </c>
      <c r="S90" s="22">
        <v>1</v>
      </c>
      <c r="T90" s="22">
        <v>1</v>
      </c>
      <c r="U90" s="22">
        <v>55240180</v>
      </c>
      <c r="V90" s="22">
        <v>0</v>
      </c>
      <c r="W90" s="22">
        <f>V90*1.12</f>
        <v>0</v>
      </c>
      <c r="X90" s="20" t="s">
        <v>52</v>
      </c>
      <c r="Y90" s="23" t="s">
        <v>199</v>
      </c>
      <c r="Z90" s="16" t="s">
        <v>117</v>
      </c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</row>
    <row r="91" spans="1:223" ht="51" x14ac:dyDescent="0.2">
      <c r="A91" s="16" t="s">
        <v>235</v>
      </c>
      <c r="B91" s="16" t="s">
        <v>41</v>
      </c>
      <c r="C91" s="16" t="s">
        <v>214</v>
      </c>
      <c r="D91" s="16" t="s">
        <v>215</v>
      </c>
      <c r="E91" s="16" t="s">
        <v>216</v>
      </c>
      <c r="F91" s="16" t="s">
        <v>230</v>
      </c>
      <c r="G91" s="16" t="s">
        <v>78</v>
      </c>
      <c r="H91" s="29">
        <v>92</v>
      </c>
      <c r="I91" s="16" t="s">
        <v>101</v>
      </c>
      <c r="J91" s="16" t="s">
        <v>48</v>
      </c>
      <c r="K91" s="16" t="s">
        <v>49</v>
      </c>
      <c r="L91" s="16" t="s">
        <v>50</v>
      </c>
      <c r="M91" s="16" t="s">
        <v>51</v>
      </c>
      <c r="N91" s="30">
        <v>0</v>
      </c>
      <c r="O91" s="30">
        <v>0</v>
      </c>
      <c r="P91" s="30">
        <v>1</v>
      </c>
      <c r="Q91" s="30">
        <v>1</v>
      </c>
      <c r="R91" s="30">
        <v>1</v>
      </c>
      <c r="S91" s="30">
        <v>1</v>
      </c>
      <c r="T91" s="30">
        <v>1</v>
      </c>
      <c r="U91" s="30">
        <v>51860975</v>
      </c>
      <c r="V91" s="30">
        <f>U91*(O91+P91+Q91+R91+S91+T91)</f>
        <v>259304875</v>
      </c>
      <c r="W91" s="30">
        <f>V91*1.12</f>
        <v>290421460</v>
      </c>
      <c r="X91" s="16" t="s">
        <v>52</v>
      </c>
      <c r="Y91" s="16" t="s">
        <v>169</v>
      </c>
      <c r="Z91" s="16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</row>
    <row r="92" spans="1:223" ht="51" x14ac:dyDescent="0.2">
      <c r="A92" s="16" t="s">
        <v>236</v>
      </c>
      <c r="B92" s="16" t="s">
        <v>41</v>
      </c>
      <c r="C92" s="16" t="s">
        <v>74</v>
      </c>
      <c r="D92" s="16" t="s">
        <v>75</v>
      </c>
      <c r="E92" s="16" t="s">
        <v>76</v>
      </c>
      <c r="F92" s="16" t="s">
        <v>237</v>
      </c>
      <c r="G92" s="17" t="s">
        <v>78</v>
      </c>
      <c r="H92" s="18">
        <v>50</v>
      </c>
      <c r="I92" s="19" t="s">
        <v>80</v>
      </c>
      <c r="J92" s="17" t="s">
        <v>48</v>
      </c>
      <c r="K92" s="20" t="s">
        <v>49</v>
      </c>
      <c r="L92" s="20" t="s">
        <v>50</v>
      </c>
      <c r="M92" s="20" t="s">
        <v>51</v>
      </c>
      <c r="N92" s="21"/>
      <c r="O92" s="22">
        <v>1500</v>
      </c>
      <c r="P92" s="22">
        <v>1500</v>
      </c>
      <c r="Q92" s="22">
        <v>1500</v>
      </c>
      <c r="R92" s="22">
        <v>1500</v>
      </c>
      <c r="S92" s="22">
        <v>1500</v>
      </c>
      <c r="T92" s="22"/>
      <c r="U92" s="22">
        <v>17142.849999999999</v>
      </c>
      <c r="V92" s="22">
        <v>0</v>
      </c>
      <c r="W92" s="22">
        <v>0</v>
      </c>
      <c r="X92" s="20" t="s">
        <v>52</v>
      </c>
      <c r="Y92" s="23">
        <v>2013</v>
      </c>
      <c r="Z92" s="24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</row>
    <row r="93" spans="1:223" ht="51" x14ac:dyDescent="0.2">
      <c r="A93" s="16" t="s">
        <v>238</v>
      </c>
      <c r="B93" s="16" t="s">
        <v>41</v>
      </c>
      <c r="C93" s="16" t="s">
        <v>74</v>
      </c>
      <c r="D93" s="16" t="s">
        <v>75</v>
      </c>
      <c r="E93" s="16" t="s">
        <v>76</v>
      </c>
      <c r="F93" s="16" t="s">
        <v>237</v>
      </c>
      <c r="G93" s="19" t="s">
        <v>78</v>
      </c>
      <c r="H93" s="20">
        <v>45</v>
      </c>
      <c r="I93" s="19" t="s">
        <v>97</v>
      </c>
      <c r="J93" s="17" t="s">
        <v>48</v>
      </c>
      <c r="K93" s="20" t="s">
        <v>49</v>
      </c>
      <c r="L93" s="20" t="s">
        <v>50</v>
      </c>
      <c r="M93" s="33" t="s">
        <v>51</v>
      </c>
      <c r="N93" s="25"/>
      <c r="O93" s="22">
        <v>0</v>
      </c>
      <c r="P93" s="34">
        <v>8712</v>
      </c>
      <c r="Q93" s="34">
        <v>8712</v>
      </c>
      <c r="R93" s="34">
        <v>8712</v>
      </c>
      <c r="S93" s="25">
        <v>8479</v>
      </c>
      <c r="T93" s="25">
        <v>8479</v>
      </c>
      <c r="U93" s="22">
        <v>13014.93</v>
      </c>
      <c r="V93" s="22">
        <v>0</v>
      </c>
      <c r="W93" s="22">
        <f>V93*1.12</f>
        <v>0</v>
      </c>
      <c r="X93" s="20" t="s">
        <v>52</v>
      </c>
      <c r="Y93" s="23" t="s">
        <v>98</v>
      </c>
      <c r="Z93" s="24" t="s">
        <v>159</v>
      </c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</row>
    <row r="94" spans="1:223" ht="51" x14ac:dyDescent="0.2">
      <c r="A94" s="20" t="s">
        <v>239</v>
      </c>
      <c r="B94" s="35" t="s">
        <v>41</v>
      </c>
      <c r="C94" s="16" t="s">
        <v>74</v>
      </c>
      <c r="D94" s="16" t="s">
        <v>75</v>
      </c>
      <c r="E94" s="16" t="s">
        <v>76</v>
      </c>
      <c r="F94" s="16" t="s">
        <v>237</v>
      </c>
      <c r="G94" s="20" t="s">
        <v>46</v>
      </c>
      <c r="H94" s="20">
        <v>45</v>
      </c>
      <c r="I94" s="20" t="s">
        <v>240</v>
      </c>
      <c r="J94" s="17" t="s">
        <v>48</v>
      </c>
      <c r="K94" s="20" t="s">
        <v>49</v>
      </c>
      <c r="L94" s="20" t="s">
        <v>50</v>
      </c>
      <c r="M94" s="33" t="s">
        <v>51</v>
      </c>
      <c r="N94" s="22">
        <v>0</v>
      </c>
      <c r="O94" s="22">
        <v>0</v>
      </c>
      <c r="P94" s="34">
        <v>8712</v>
      </c>
      <c r="Q94" s="34">
        <v>8712</v>
      </c>
      <c r="R94" s="34">
        <v>8712</v>
      </c>
      <c r="S94" s="22">
        <v>8479</v>
      </c>
      <c r="T94" s="22">
        <v>8479</v>
      </c>
      <c r="U94" s="22">
        <v>13014.93</v>
      </c>
      <c r="V94" s="30">
        <f>U94*(O94+P94+Q94+R94+S94+T94)</f>
        <v>560865393.41999996</v>
      </c>
      <c r="W94" s="22">
        <f>V94*1.12</f>
        <v>628169240.63040006</v>
      </c>
      <c r="X94" s="20" t="s">
        <v>52</v>
      </c>
      <c r="Y94" s="23" t="s">
        <v>98</v>
      </c>
      <c r="Z94" s="24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</row>
    <row r="95" spans="1:223" ht="51" x14ac:dyDescent="0.2">
      <c r="A95" s="16" t="s">
        <v>241</v>
      </c>
      <c r="B95" s="16" t="s">
        <v>41</v>
      </c>
      <c r="C95" s="16" t="s">
        <v>242</v>
      </c>
      <c r="D95" s="16" t="s">
        <v>243</v>
      </c>
      <c r="E95" s="16" t="s">
        <v>244</v>
      </c>
      <c r="F95" s="16" t="s">
        <v>245</v>
      </c>
      <c r="G95" s="17" t="s">
        <v>78</v>
      </c>
      <c r="H95" s="18">
        <v>50</v>
      </c>
      <c r="I95" s="19" t="s">
        <v>246</v>
      </c>
      <c r="J95" s="17" t="s">
        <v>48</v>
      </c>
      <c r="K95" s="20" t="s">
        <v>49</v>
      </c>
      <c r="L95" s="20" t="s">
        <v>50</v>
      </c>
      <c r="M95" s="19" t="s">
        <v>51</v>
      </c>
      <c r="N95" s="22">
        <v>0</v>
      </c>
      <c r="O95" s="25">
        <v>0</v>
      </c>
      <c r="P95" s="25">
        <v>6</v>
      </c>
      <c r="Q95" s="25">
        <v>4</v>
      </c>
      <c r="R95" s="25">
        <v>4</v>
      </c>
      <c r="S95" s="25">
        <v>4</v>
      </c>
      <c r="T95" s="25">
        <v>4</v>
      </c>
      <c r="U95" s="22">
        <v>559079.99999999988</v>
      </c>
      <c r="V95" s="22">
        <v>0</v>
      </c>
      <c r="W95" s="22">
        <f>V95*1.12</f>
        <v>0</v>
      </c>
      <c r="X95" s="20" t="s">
        <v>52</v>
      </c>
      <c r="Y95" s="23">
        <v>2014</v>
      </c>
      <c r="Z95" s="16" t="s">
        <v>82</v>
      </c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</row>
    <row r="96" spans="1:223" ht="51" x14ac:dyDescent="0.2">
      <c r="A96" s="16" t="s">
        <v>247</v>
      </c>
      <c r="B96" s="16" t="s">
        <v>41</v>
      </c>
      <c r="C96" s="16" t="s">
        <v>242</v>
      </c>
      <c r="D96" s="16" t="s">
        <v>243</v>
      </c>
      <c r="E96" s="16" t="s">
        <v>244</v>
      </c>
      <c r="F96" s="16" t="s">
        <v>245</v>
      </c>
      <c r="G96" s="16" t="s">
        <v>78</v>
      </c>
      <c r="H96" s="29">
        <v>50</v>
      </c>
      <c r="I96" s="16" t="s">
        <v>248</v>
      </c>
      <c r="J96" s="16" t="s">
        <v>48</v>
      </c>
      <c r="K96" s="16" t="s">
        <v>49</v>
      </c>
      <c r="L96" s="16" t="s">
        <v>50</v>
      </c>
      <c r="M96" s="33" t="s">
        <v>51</v>
      </c>
      <c r="N96" s="30">
        <v>0</v>
      </c>
      <c r="O96" s="30">
        <v>0</v>
      </c>
      <c r="P96" s="30">
        <v>6</v>
      </c>
      <c r="Q96" s="30">
        <v>4</v>
      </c>
      <c r="R96" s="30">
        <v>4</v>
      </c>
      <c r="S96" s="30">
        <v>4</v>
      </c>
      <c r="T96" s="30">
        <v>4</v>
      </c>
      <c r="U96" s="30">
        <v>559080</v>
      </c>
      <c r="V96" s="30">
        <v>0</v>
      </c>
      <c r="W96" s="30">
        <f>V96*1.12</f>
        <v>0</v>
      </c>
      <c r="X96" s="16" t="s">
        <v>52</v>
      </c>
      <c r="Y96" s="16" t="s">
        <v>169</v>
      </c>
      <c r="Z96" s="16" t="s">
        <v>85</v>
      </c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</row>
    <row r="97" spans="1:223" ht="51" x14ac:dyDescent="0.2">
      <c r="A97" s="16" t="s">
        <v>249</v>
      </c>
      <c r="B97" s="16" t="s">
        <v>41</v>
      </c>
      <c r="C97" s="16" t="s">
        <v>242</v>
      </c>
      <c r="D97" s="16" t="s">
        <v>243</v>
      </c>
      <c r="E97" s="16" t="s">
        <v>244</v>
      </c>
      <c r="F97" s="16" t="s">
        <v>250</v>
      </c>
      <c r="G97" s="17" t="s">
        <v>78</v>
      </c>
      <c r="H97" s="18">
        <v>50</v>
      </c>
      <c r="I97" s="19" t="s">
        <v>246</v>
      </c>
      <c r="J97" s="17" t="s">
        <v>48</v>
      </c>
      <c r="K97" s="20" t="s">
        <v>49</v>
      </c>
      <c r="L97" s="20" t="s">
        <v>50</v>
      </c>
      <c r="M97" s="19" t="s">
        <v>51</v>
      </c>
      <c r="N97" s="22">
        <v>0</v>
      </c>
      <c r="O97" s="25">
        <v>0</v>
      </c>
      <c r="P97" s="25">
        <v>2</v>
      </c>
      <c r="Q97" s="25">
        <v>2</v>
      </c>
      <c r="R97" s="25">
        <v>2</v>
      </c>
      <c r="S97" s="25">
        <v>2</v>
      </c>
      <c r="T97" s="25">
        <v>2</v>
      </c>
      <c r="U97" s="22">
        <v>578902.26403061219</v>
      </c>
      <c r="V97" s="22">
        <v>0</v>
      </c>
      <c r="W97" s="22">
        <f t="shared" ref="W97:W233" si="3">V97*1.12</f>
        <v>0</v>
      </c>
      <c r="X97" s="20" t="s">
        <v>52</v>
      </c>
      <c r="Y97" s="23">
        <v>2014</v>
      </c>
      <c r="Z97" s="16" t="s">
        <v>82</v>
      </c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</row>
    <row r="98" spans="1:223" ht="51" x14ac:dyDescent="0.2">
      <c r="A98" s="16" t="s">
        <v>251</v>
      </c>
      <c r="B98" s="16" t="s">
        <v>41</v>
      </c>
      <c r="C98" s="16" t="s">
        <v>242</v>
      </c>
      <c r="D98" s="16" t="s">
        <v>243</v>
      </c>
      <c r="E98" s="16" t="s">
        <v>244</v>
      </c>
      <c r="F98" s="16" t="s">
        <v>250</v>
      </c>
      <c r="G98" s="16" t="s">
        <v>78</v>
      </c>
      <c r="H98" s="29">
        <v>50</v>
      </c>
      <c r="I98" s="16" t="s">
        <v>248</v>
      </c>
      <c r="J98" s="16" t="s">
        <v>48</v>
      </c>
      <c r="K98" s="16" t="s">
        <v>49</v>
      </c>
      <c r="L98" s="16" t="s">
        <v>50</v>
      </c>
      <c r="M98" s="33" t="s">
        <v>51</v>
      </c>
      <c r="N98" s="30">
        <v>0</v>
      </c>
      <c r="O98" s="30">
        <v>0</v>
      </c>
      <c r="P98" s="30">
        <v>2</v>
      </c>
      <c r="Q98" s="30">
        <v>2</v>
      </c>
      <c r="R98" s="30">
        <v>2</v>
      </c>
      <c r="S98" s="30">
        <v>2</v>
      </c>
      <c r="T98" s="30">
        <v>2</v>
      </c>
      <c r="U98" s="30">
        <v>578902.26399999997</v>
      </c>
      <c r="V98" s="30">
        <v>0</v>
      </c>
      <c r="W98" s="30">
        <f>V98*1.12</f>
        <v>0</v>
      </c>
      <c r="X98" s="16" t="s">
        <v>52</v>
      </c>
      <c r="Y98" s="16" t="s">
        <v>169</v>
      </c>
      <c r="Z98" s="16" t="s">
        <v>85</v>
      </c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</row>
    <row r="99" spans="1:223" ht="51" x14ac:dyDescent="0.2">
      <c r="A99" s="16" t="s">
        <v>252</v>
      </c>
      <c r="B99" s="16" t="s">
        <v>41</v>
      </c>
      <c r="C99" s="16" t="s">
        <v>242</v>
      </c>
      <c r="D99" s="16" t="s">
        <v>243</v>
      </c>
      <c r="E99" s="16" t="s">
        <v>244</v>
      </c>
      <c r="F99" s="16" t="s">
        <v>253</v>
      </c>
      <c r="G99" s="17" t="s">
        <v>78</v>
      </c>
      <c r="H99" s="18">
        <v>50</v>
      </c>
      <c r="I99" s="19" t="s">
        <v>246</v>
      </c>
      <c r="J99" s="17" t="s">
        <v>48</v>
      </c>
      <c r="K99" s="20" t="s">
        <v>49</v>
      </c>
      <c r="L99" s="20" t="s">
        <v>50</v>
      </c>
      <c r="M99" s="19" t="s">
        <v>51</v>
      </c>
      <c r="N99" s="22">
        <v>0</v>
      </c>
      <c r="O99" s="25">
        <v>0</v>
      </c>
      <c r="P99" s="25">
        <v>6</v>
      </c>
      <c r="Q99" s="25">
        <v>4</v>
      </c>
      <c r="R99" s="25">
        <v>4</v>
      </c>
      <c r="S99" s="25">
        <v>4</v>
      </c>
      <c r="T99" s="25">
        <v>4</v>
      </c>
      <c r="U99" s="22">
        <v>578902.26403061219</v>
      </c>
      <c r="V99" s="22">
        <v>0</v>
      </c>
      <c r="W99" s="22">
        <f t="shared" si="3"/>
        <v>0</v>
      </c>
      <c r="X99" s="20" t="s">
        <v>52</v>
      </c>
      <c r="Y99" s="23">
        <v>2014</v>
      </c>
      <c r="Z99" s="16" t="s">
        <v>82</v>
      </c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</row>
    <row r="100" spans="1:223" ht="51" x14ac:dyDescent="0.2">
      <c r="A100" s="16" t="s">
        <v>254</v>
      </c>
      <c r="B100" s="16" t="s">
        <v>41</v>
      </c>
      <c r="C100" s="16" t="s">
        <v>242</v>
      </c>
      <c r="D100" s="16" t="s">
        <v>243</v>
      </c>
      <c r="E100" s="16" t="s">
        <v>244</v>
      </c>
      <c r="F100" s="16" t="s">
        <v>253</v>
      </c>
      <c r="G100" s="16" t="s">
        <v>78</v>
      </c>
      <c r="H100" s="29">
        <v>50</v>
      </c>
      <c r="I100" s="16" t="s">
        <v>248</v>
      </c>
      <c r="J100" s="16" t="s">
        <v>48</v>
      </c>
      <c r="K100" s="16" t="s">
        <v>49</v>
      </c>
      <c r="L100" s="16" t="s">
        <v>50</v>
      </c>
      <c r="M100" s="33" t="s">
        <v>51</v>
      </c>
      <c r="N100" s="30">
        <v>0</v>
      </c>
      <c r="O100" s="30">
        <v>0</v>
      </c>
      <c r="P100" s="30">
        <v>6</v>
      </c>
      <c r="Q100" s="30">
        <v>4</v>
      </c>
      <c r="R100" s="30">
        <v>4</v>
      </c>
      <c r="S100" s="30">
        <v>4</v>
      </c>
      <c r="T100" s="30">
        <v>4</v>
      </c>
      <c r="U100" s="30">
        <v>578902.26399999997</v>
      </c>
      <c r="V100" s="30">
        <v>0</v>
      </c>
      <c r="W100" s="30">
        <f>V100*1.12</f>
        <v>0</v>
      </c>
      <c r="X100" s="16" t="s">
        <v>52</v>
      </c>
      <c r="Y100" s="16" t="s">
        <v>169</v>
      </c>
      <c r="Z100" s="16" t="s">
        <v>85</v>
      </c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</row>
    <row r="101" spans="1:223" ht="51" x14ac:dyDescent="0.2">
      <c r="A101" s="16" t="s">
        <v>255</v>
      </c>
      <c r="B101" s="16" t="s">
        <v>41</v>
      </c>
      <c r="C101" s="16" t="s">
        <v>242</v>
      </c>
      <c r="D101" s="16" t="s">
        <v>243</v>
      </c>
      <c r="E101" s="16" t="s">
        <v>244</v>
      </c>
      <c r="F101" s="16" t="s">
        <v>256</v>
      </c>
      <c r="G101" s="17" t="s">
        <v>78</v>
      </c>
      <c r="H101" s="18">
        <v>50</v>
      </c>
      <c r="I101" s="19" t="s">
        <v>246</v>
      </c>
      <c r="J101" s="17" t="s">
        <v>48</v>
      </c>
      <c r="K101" s="20" t="s">
        <v>49</v>
      </c>
      <c r="L101" s="20" t="s">
        <v>50</v>
      </c>
      <c r="M101" s="19" t="s">
        <v>51</v>
      </c>
      <c r="N101" s="22">
        <v>0</v>
      </c>
      <c r="O101" s="25">
        <v>0</v>
      </c>
      <c r="P101" s="25">
        <v>2</v>
      </c>
      <c r="Q101" s="25">
        <v>2</v>
      </c>
      <c r="R101" s="25">
        <v>2</v>
      </c>
      <c r="S101" s="25">
        <v>2</v>
      </c>
      <c r="T101" s="25">
        <v>2</v>
      </c>
      <c r="U101" s="22">
        <v>578902.26403061219</v>
      </c>
      <c r="V101" s="22">
        <v>0</v>
      </c>
      <c r="W101" s="22">
        <f t="shared" si="3"/>
        <v>0</v>
      </c>
      <c r="X101" s="20" t="s">
        <v>52</v>
      </c>
      <c r="Y101" s="23">
        <v>2014</v>
      </c>
      <c r="Z101" s="16" t="s">
        <v>82</v>
      </c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</row>
    <row r="102" spans="1:223" ht="51" x14ac:dyDescent="0.2">
      <c r="A102" s="16" t="s">
        <v>257</v>
      </c>
      <c r="B102" s="16" t="s">
        <v>41</v>
      </c>
      <c r="C102" s="16" t="s">
        <v>242</v>
      </c>
      <c r="D102" s="16" t="s">
        <v>243</v>
      </c>
      <c r="E102" s="16" t="s">
        <v>244</v>
      </c>
      <c r="F102" s="16" t="s">
        <v>256</v>
      </c>
      <c r="G102" s="16" t="s">
        <v>78</v>
      </c>
      <c r="H102" s="29">
        <v>50</v>
      </c>
      <c r="I102" s="16" t="s">
        <v>248</v>
      </c>
      <c r="J102" s="16" t="s">
        <v>48</v>
      </c>
      <c r="K102" s="16" t="s">
        <v>49</v>
      </c>
      <c r="L102" s="16" t="s">
        <v>50</v>
      </c>
      <c r="M102" s="33" t="s">
        <v>51</v>
      </c>
      <c r="N102" s="30">
        <v>0</v>
      </c>
      <c r="O102" s="30">
        <v>0</v>
      </c>
      <c r="P102" s="30">
        <v>2</v>
      </c>
      <c r="Q102" s="30">
        <v>2</v>
      </c>
      <c r="R102" s="30">
        <v>2</v>
      </c>
      <c r="S102" s="30">
        <v>2</v>
      </c>
      <c r="T102" s="30">
        <v>2</v>
      </c>
      <c r="U102" s="30">
        <v>578902.26399999997</v>
      </c>
      <c r="V102" s="30">
        <v>0</v>
      </c>
      <c r="W102" s="30">
        <f>V102*1.12</f>
        <v>0</v>
      </c>
      <c r="X102" s="16" t="s">
        <v>52</v>
      </c>
      <c r="Y102" s="16" t="s">
        <v>169</v>
      </c>
      <c r="Z102" s="16" t="s">
        <v>85</v>
      </c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</row>
    <row r="103" spans="1:223" ht="51" x14ac:dyDescent="0.2">
      <c r="A103" s="16" t="s">
        <v>258</v>
      </c>
      <c r="B103" s="16" t="s">
        <v>41</v>
      </c>
      <c r="C103" s="16" t="s">
        <v>259</v>
      </c>
      <c r="D103" s="16" t="s">
        <v>260</v>
      </c>
      <c r="E103" s="16" t="s">
        <v>261</v>
      </c>
      <c r="F103" s="16" t="s">
        <v>262</v>
      </c>
      <c r="G103" s="17" t="s">
        <v>78</v>
      </c>
      <c r="H103" s="18">
        <v>50</v>
      </c>
      <c r="I103" s="19" t="s">
        <v>246</v>
      </c>
      <c r="J103" s="17" t="s">
        <v>48</v>
      </c>
      <c r="K103" s="20" t="s">
        <v>49</v>
      </c>
      <c r="L103" s="20" t="s">
        <v>50</v>
      </c>
      <c r="M103" s="19" t="s">
        <v>51</v>
      </c>
      <c r="N103" s="22">
        <v>0</v>
      </c>
      <c r="O103" s="25">
        <v>0</v>
      </c>
      <c r="P103" s="25">
        <v>10</v>
      </c>
      <c r="Q103" s="25">
        <v>5</v>
      </c>
      <c r="R103" s="25">
        <v>4</v>
      </c>
      <c r="S103" s="25">
        <v>4</v>
      </c>
      <c r="T103" s="25">
        <v>4</v>
      </c>
      <c r="U103" s="22">
        <v>2201924.1071428568</v>
      </c>
      <c r="V103" s="22">
        <v>0</v>
      </c>
      <c r="W103" s="22">
        <f t="shared" si="3"/>
        <v>0</v>
      </c>
      <c r="X103" s="20" t="s">
        <v>52</v>
      </c>
      <c r="Y103" s="23">
        <v>2014</v>
      </c>
      <c r="Z103" s="16" t="s">
        <v>107</v>
      </c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</row>
    <row r="104" spans="1:223" ht="51" x14ac:dyDescent="0.2">
      <c r="A104" s="16" t="s">
        <v>263</v>
      </c>
      <c r="B104" s="16" t="s">
        <v>41</v>
      </c>
      <c r="C104" s="16" t="s">
        <v>259</v>
      </c>
      <c r="D104" s="16" t="s">
        <v>260</v>
      </c>
      <c r="E104" s="16" t="s">
        <v>261</v>
      </c>
      <c r="F104" s="16" t="s">
        <v>262</v>
      </c>
      <c r="G104" s="16" t="s">
        <v>78</v>
      </c>
      <c r="H104" s="29">
        <v>50</v>
      </c>
      <c r="I104" s="16" t="s">
        <v>248</v>
      </c>
      <c r="J104" s="16" t="s">
        <v>48</v>
      </c>
      <c r="K104" s="16" t="s">
        <v>49</v>
      </c>
      <c r="L104" s="16" t="s">
        <v>50</v>
      </c>
      <c r="M104" s="33" t="s">
        <v>51</v>
      </c>
      <c r="N104" s="30">
        <v>0</v>
      </c>
      <c r="O104" s="30">
        <v>0</v>
      </c>
      <c r="P104" s="30">
        <v>10</v>
      </c>
      <c r="Q104" s="30">
        <v>18</v>
      </c>
      <c r="R104" s="30">
        <v>17</v>
      </c>
      <c r="S104" s="30">
        <v>16</v>
      </c>
      <c r="T104" s="30">
        <v>13</v>
      </c>
      <c r="U104" s="30">
        <v>2201924.1069999998</v>
      </c>
      <c r="V104" s="30">
        <f>U104*(O104+P104+Q104+R104+S104+T104)</f>
        <v>162942383.91799998</v>
      </c>
      <c r="W104" s="30">
        <f>V104*1.12</f>
        <v>182495469.98815998</v>
      </c>
      <c r="X104" s="16" t="s">
        <v>52</v>
      </c>
      <c r="Y104" s="16" t="s">
        <v>169</v>
      </c>
      <c r="Z104" s="16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</row>
    <row r="105" spans="1:223" ht="51" x14ac:dyDescent="0.2">
      <c r="A105" s="16" t="s">
        <v>264</v>
      </c>
      <c r="B105" s="16" t="s">
        <v>41</v>
      </c>
      <c r="C105" s="16" t="s">
        <v>259</v>
      </c>
      <c r="D105" s="16" t="s">
        <v>260</v>
      </c>
      <c r="E105" s="16" t="s">
        <v>261</v>
      </c>
      <c r="F105" s="16" t="s">
        <v>265</v>
      </c>
      <c r="G105" s="17" t="s">
        <v>78</v>
      </c>
      <c r="H105" s="18">
        <v>50</v>
      </c>
      <c r="I105" s="19" t="s">
        <v>246</v>
      </c>
      <c r="J105" s="17" t="s">
        <v>48</v>
      </c>
      <c r="K105" s="20" t="s">
        <v>49</v>
      </c>
      <c r="L105" s="20" t="s">
        <v>50</v>
      </c>
      <c r="M105" s="19" t="s">
        <v>51</v>
      </c>
      <c r="N105" s="22">
        <v>0</v>
      </c>
      <c r="O105" s="25">
        <v>0</v>
      </c>
      <c r="P105" s="25">
        <v>7</v>
      </c>
      <c r="Q105" s="25">
        <v>5</v>
      </c>
      <c r="R105" s="25">
        <v>4</v>
      </c>
      <c r="S105" s="25">
        <v>4</v>
      </c>
      <c r="T105" s="25">
        <v>4</v>
      </c>
      <c r="U105" s="22">
        <v>1906504.4642857141</v>
      </c>
      <c r="V105" s="22">
        <v>0</v>
      </c>
      <c r="W105" s="22">
        <f t="shared" si="3"/>
        <v>0</v>
      </c>
      <c r="X105" s="20" t="s">
        <v>52</v>
      </c>
      <c r="Y105" s="23">
        <v>2014</v>
      </c>
      <c r="Z105" s="16" t="s">
        <v>82</v>
      </c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</row>
    <row r="106" spans="1:223" ht="51" x14ac:dyDescent="0.2">
      <c r="A106" s="16" t="s">
        <v>266</v>
      </c>
      <c r="B106" s="16" t="s">
        <v>41</v>
      </c>
      <c r="C106" s="16" t="s">
        <v>259</v>
      </c>
      <c r="D106" s="16" t="s">
        <v>260</v>
      </c>
      <c r="E106" s="16" t="s">
        <v>261</v>
      </c>
      <c r="F106" s="16" t="s">
        <v>265</v>
      </c>
      <c r="G106" s="16" t="s">
        <v>78</v>
      </c>
      <c r="H106" s="29">
        <v>50</v>
      </c>
      <c r="I106" s="16" t="s">
        <v>248</v>
      </c>
      <c r="J106" s="16" t="s">
        <v>48</v>
      </c>
      <c r="K106" s="16" t="s">
        <v>49</v>
      </c>
      <c r="L106" s="16" t="s">
        <v>50</v>
      </c>
      <c r="M106" s="33" t="s">
        <v>51</v>
      </c>
      <c r="N106" s="30">
        <v>0</v>
      </c>
      <c r="O106" s="30">
        <v>0</v>
      </c>
      <c r="P106" s="30">
        <v>7</v>
      </c>
      <c r="Q106" s="30">
        <v>5</v>
      </c>
      <c r="R106" s="30">
        <v>4</v>
      </c>
      <c r="S106" s="30">
        <v>4</v>
      </c>
      <c r="T106" s="30">
        <v>4</v>
      </c>
      <c r="U106" s="30">
        <v>1906504.4639999999</v>
      </c>
      <c r="V106" s="30">
        <v>0</v>
      </c>
      <c r="W106" s="30">
        <f>V106*1.12</f>
        <v>0</v>
      </c>
      <c r="X106" s="16" t="s">
        <v>52</v>
      </c>
      <c r="Y106" s="16" t="s">
        <v>169</v>
      </c>
      <c r="Z106" s="16" t="s">
        <v>85</v>
      </c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</row>
    <row r="107" spans="1:223" ht="51" x14ac:dyDescent="0.2">
      <c r="A107" s="16" t="s">
        <v>267</v>
      </c>
      <c r="B107" s="16" t="s">
        <v>41</v>
      </c>
      <c r="C107" s="16" t="s">
        <v>259</v>
      </c>
      <c r="D107" s="16" t="s">
        <v>260</v>
      </c>
      <c r="E107" s="16" t="s">
        <v>261</v>
      </c>
      <c r="F107" s="16" t="s">
        <v>268</v>
      </c>
      <c r="G107" s="17" t="s">
        <v>78</v>
      </c>
      <c r="H107" s="18">
        <v>50</v>
      </c>
      <c r="I107" s="19" t="s">
        <v>246</v>
      </c>
      <c r="J107" s="17" t="s">
        <v>48</v>
      </c>
      <c r="K107" s="20" t="s">
        <v>49</v>
      </c>
      <c r="L107" s="20" t="s">
        <v>50</v>
      </c>
      <c r="M107" s="19" t="s">
        <v>51</v>
      </c>
      <c r="N107" s="22">
        <v>0</v>
      </c>
      <c r="O107" s="25">
        <v>0</v>
      </c>
      <c r="P107" s="25">
        <v>5</v>
      </c>
      <c r="Q107" s="25">
        <v>3</v>
      </c>
      <c r="R107" s="25">
        <v>3</v>
      </c>
      <c r="S107" s="25">
        <v>3</v>
      </c>
      <c r="T107" s="25">
        <v>3</v>
      </c>
      <c r="U107" s="22">
        <v>1906504.4642857141</v>
      </c>
      <c r="V107" s="22">
        <v>0</v>
      </c>
      <c r="W107" s="22">
        <f t="shared" si="3"/>
        <v>0</v>
      </c>
      <c r="X107" s="20" t="s">
        <v>52</v>
      </c>
      <c r="Y107" s="23">
        <v>2014</v>
      </c>
      <c r="Z107" s="16" t="s">
        <v>82</v>
      </c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</row>
    <row r="108" spans="1:223" ht="51" x14ac:dyDescent="0.2">
      <c r="A108" s="16" t="s">
        <v>269</v>
      </c>
      <c r="B108" s="16" t="s">
        <v>41</v>
      </c>
      <c r="C108" s="16" t="s">
        <v>259</v>
      </c>
      <c r="D108" s="16" t="s">
        <v>260</v>
      </c>
      <c r="E108" s="16" t="s">
        <v>261</v>
      </c>
      <c r="F108" s="16" t="s">
        <v>268</v>
      </c>
      <c r="G108" s="16" t="s">
        <v>78</v>
      </c>
      <c r="H108" s="29">
        <v>50</v>
      </c>
      <c r="I108" s="16" t="s">
        <v>248</v>
      </c>
      <c r="J108" s="16" t="s">
        <v>48</v>
      </c>
      <c r="K108" s="16" t="s">
        <v>49</v>
      </c>
      <c r="L108" s="16" t="s">
        <v>50</v>
      </c>
      <c r="M108" s="33" t="s">
        <v>51</v>
      </c>
      <c r="N108" s="30">
        <v>0</v>
      </c>
      <c r="O108" s="30">
        <v>0</v>
      </c>
      <c r="P108" s="30">
        <v>5</v>
      </c>
      <c r="Q108" s="30">
        <v>3</v>
      </c>
      <c r="R108" s="30">
        <v>3</v>
      </c>
      <c r="S108" s="30">
        <v>3</v>
      </c>
      <c r="T108" s="30">
        <v>3</v>
      </c>
      <c r="U108" s="30">
        <v>1906504.4639999999</v>
      </c>
      <c r="V108" s="30">
        <v>0</v>
      </c>
      <c r="W108" s="30">
        <f>V108*1.12</f>
        <v>0</v>
      </c>
      <c r="X108" s="16" t="s">
        <v>52</v>
      </c>
      <c r="Y108" s="16" t="s">
        <v>169</v>
      </c>
      <c r="Z108" s="16" t="s">
        <v>85</v>
      </c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</row>
    <row r="109" spans="1:223" ht="51" x14ac:dyDescent="0.2">
      <c r="A109" s="16" t="s">
        <v>270</v>
      </c>
      <c r="B109" s="16" t="s">
        <v>41</v>
      </c>
      <c r="C109" s="16" t="s">
        <v>271</v>
      </c>
      <c r="D109" s="16" t="s">
        <v>260</v>
      </c>
      <c r="E109" s="16" t="s">
        <v>272</v>
      </c>
      <c r="F109" s="16" t="s">
        <v>273</v>
      </c>
      <c r="G109" s="17" t="s">
        <v>78</v>
      </c>
      <c r="H109" s="18">
        <v>50</v>
      </c>
      <c r="I109" s="19" t="s">
        <v>246</v>
      </c>
      <c r="J109" s="17" t="s">
        <v>48</v>
      </c>
      <c r="K109" s="20" t="s">
        <v>49</v>
      </c>
      <c r="L109" s="20" t="s">
        <v>50</v>
      </c>
      <c r="M109" s="19" t="s">
        <v>51</v>
      </c>
      <c r="N109" s="22">
        <v>0</v>
      </c>
      <c r="O109" s="25">
        <v>0</v>
      </c>
      <c r="P109" s="25">
        <v>1</v>
      </c>
      <c r="Q109" s="25">
        <v>1</v>
      </c>
      <c r="R109" s="25">
        <v>1</v>
      </c>
      <c r="S109" s="25">
        <v>1</v>
      </c>
      <c r="T109" s="25">
        <v>1</v>
      </c>
      <c r="U109" s="22">
        <v>2023084.8214285711</v>
      </c>
      <c r="V109" s="22">
        <v>0</v>
      </c>
      <c r="W109" s="22">
        <f t="shared" si="3"/>
        <v>0</v>
      </c>
      <c r="X109" s="20" t="s">
        <v>52</v>
      </c>
      <c r="Y109" s="23">
        <v>2014</v>
      </c>
      <c r="Z109" s="16" t="s">
        <v>82</v>
      </c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</row>
    <row r="110" spans="1:223" ht="51" x14ac:dyDescent="0.2">
      <c r="A110" s="16" t="s">
        <v>274</v>
      </c>
      <c r="B110" s="16" t="s">
        <v>41</v>
      </c>
      <c r="C110" s="16" t="s">
        <v>271</v>
      </c>
      <c r="D110" s="16" t="s">
        <v>260</v>
      </c>
      <c r="E110" s="16" t="s">
        <v>272</v>
      </c>
      <c r="F110" s="16" t="s">
        <v>273</v>
      </c>
      <c r="G110" s="16" t="s">
        <v>78</v>
      </c>
      <c r="H110" s="29">
        <v>50</v>
      </c>
      <c r="I110" s="16" t="s">
        <v>248</v>
      </c>
      <c r="J110" s="16" t="s">
        <v>48</v>
      </c>
      <c r="K110" s="16" t="s">
        <v>49</v>
      </c>
      <c r="L110" s="16" t="s">
        <v>50</v>
      </c>
      <c r="M110" s="33" t="s">
        <v>51</v>
      </c>
      <c r="N110" s="30">
        <v>0</v>
      </c>
      <c r="O110" s="30">
        <v>0</v>
      </c>
      <c r="P110" s="30">
        <v>1</v>
      </c>
      <c r="Q110" s="30">
        <v>1</v>
      </c>
      <c r="R110" s="30">
        <v>1</v>
      </c>
      <c r="S110" s="30">
        <v>1</v>
      </c>
      <c r="T110" s="30">
        <v>1</v>
      </c>
      <c r="U110" s="30">
        <v>2023084.821</v>
      </c>
      <c r="V110" s="30">
        <v>0</v>
      </c>
      <c r="W110" s="30">
        <f>V110*1.12</f>
        <v>0</v>
      </c>
      <c r="X110" s="16" t="s">
        <v>52</v>
      </c>
      <c r="Y110" s="16" t="s">
        <v>169</v>
      </c>
      <c r="Z110" s="16" t="s">
        <v>85</v>
      </c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</row>
    <row r="111" spans="1:223" ht="51" x14ac:dyDescent="0.2">
      <c r="A111" s="16" t="s">
        <v>275</v>
      </c>
      <c r="B111" s="16" t="s">
        <v>41</v>
      </c>
      <c r="C111" s="16" t="s">
        <v>271</v>
      </c>
      <c r="D111" s="16" t="s">
        <v>260</v>
      </c>
      <c r="E111" s="16" t="s">
        <v>272</v>
      </c>
      <c r="F111" s="16" t="s">
        <v>276</v>
      </c>
      <c r="G111" s="17" t="s">
        <v>78</v>
      </c>
      <c r="H111" s="18">
        <v>50</v>
      </c>
      <c r="I111" s="19" t="s">
        <v>246</v>
      </c>
      <c r="J111" s="17" t="s">
        <v>48</v>
      </c>
      <c r="K111" s="20" t="s">
        <v>49</v>
      </c>
      <c r="L111" s="20" t="s">
        <v>50</v>
      </c>
      <c r="M111" s="19" t="s">
        <v>51</v>
      </c>
      <c r="N111" s="22">
        <v>0</v>
      </c>
      <c r="O111" s="25">
        <v>0</v>
      </c>
      <c r="P111" s="25">
        <v>3</v>
      </c>
      <c r="Q111" s="25">
        <v>3</v>
      </c>
      <c r="R111" s="25">
        <v>3</v>
      </c>
      <c r="S111" s="25">
        <v>3</v>
      </c>
      <c r="T111" s="25">
        <v>3</v>
      </c>
      <c r="U111" s="22">
        <v>2023084.8214285711</v>
      </c>
      <c r="V111" s="22">
        <v>0</v>
      </c>
      <c r="W111" s="22">
        <f t="shared" si="3"/>
        <v>0</v>
      </c>
      <c r="X111" s="20" t="s">
        <v>52</v>
      </c>
      <c r="Y111" s="23">
        <v>2014</v>
      </c>
      <c r="Z111" s="16" t="s">
        <v>82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</row>
    <row r="112" spans="1:223" ht="51" x14ac:dyDescent="0.2">
      <c r="A112" s="16" t="s">
        <v>277</v>
      </c>
      <c r="B112" s="16" t="s">
        <v>41</v>
      </c>
      <c r="C112" s="16" t="s">
        <v>271</v>
      </c>
      <c r="D112" s="16" t="s">
        <v>260</v>
      </c>
      <c r="E112" s="16" t="s">
        <v>272</v>
      </c>
      <c r="F112" s="16" t="s">
        <v>276</v>
      </c>
      <c r="G112" s="16" t="s">
        <v>78</v>
      </c>
      <c r="H112" s="29">
        <v>50</v>
      </c>
      <c r="I112" s="16" t="s">
        <v>248</v>
      </c>
      <c r="J112" s="16" t="s">
        <v>48</v>
      </c>
      <c r="K112" s="16" t="s">
        <v>49</v>
      </c>
      <c r="L112" s="16" t="s">
        <v>50</v>
      </c>
      <c r="M112" s="33" t="s">
        <v>51</v>
      </c>
      <c r="N112" s="30">
        <v>0</v>
      </c>
      <c r="O112" s="30">
        <v>0</v>
      </c>
      <c r="P112" s="30">
        <v>3</v>
      </c>
      <c r="Q112" s="30">
        <v>3</v>
      </c>
      <c r="R112" s="30">
        <v>3</v>
      </c>
      <c r="S112" s="30">
        <v>3</v>
      </c>
      <c r="T112" s="30">
        <v>3</v>
      </c>
      <c r="U112" s="30">
        <v>2023084.821</v>
      </c>
      <c r="V112" s="30">
        <v>0</v>
      </c>
      <c r="W112" s="30">
        <f>V112*1.12</f>
        <v>0</v>
      </c>
      <c r="X112" s="16" t="s">
        <v>52</v>
      </c>
      <c r="Y112" s="16" t="s">
        <v>169</v>
      </c>
      <c r="Z112" s="16" t="s">
        <v>85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</row>
    <row r="113" spans="1:223" ht="51" x14ac:dyDescent="0.2">
      <c r="A113" s="16" t="s">
        <v>278</v>
      </c>
      <c r="B113" s="16" t="s">
        <v>41</v>
      </c>
      <c r="C113" s="16" t="s">
        <v>279</v>
      </c>
      <c r="D113" s="16" t="s">
        <v>260</v>
      </c>
      <c r="E113" s="16" t="s">
        <v>280</v>
      </c>
      <c r="F113" s="16" t="s">
        <v>281</v>
      </c>
      <c r="G113" s="17" t="s">
        <v>78</v>
      </c>
      <c r="H113" s="18">
        <v>50</v>
      </c>
      <c r="I113" s="19" t="s">
        <v>246</v>
      </c>
      <c r="J113" s="17" t="s">
        <v>48</v>
      </c>
      <c r="K113" s="20" t="s">
        <v>49</v>
      </c>
      <c r="L113" s="20" t="s">
        <v>50</v>
      </c>
      <c r="M113" s="19" t="s">
        <v>51</v>
      </c>
      <c r="N113" s="22">
        <v>0</v>
      </c>
      <c r="O113" s="25">
        <v>0</v>
      </c>
      <c r="P113" s="25">
        <v>6</v>
      </c>
      <c r="Q113" s="25">
        <v>6</v>
      </c>
      <c r="R113" s="25">
        <v>6</v>
      </c>
      <c r="S113" s="25">
        <v>6</v>
      </c>
      <c r="T113" s="25">
        <v>6</v>
      </c>
      <c r="U113" s="22">
        <v>3396620.0892857141</v>
      </c>
      <c r="V113" s="22">
        <v>0</v>
      </c>
      <c r="W113" s="22">
        <f t="shared" si="3"/>
        <v>0</v>
      </c>
      <c r="X113" s="20" t="s">
        <v>52</v>
      </c>
      <c r="Y113" s="23">
        <v>2014</v>
      </c>
      <c r="Z113" s="16" t="s">
        <v>82</v>
      </c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</row>
    <row r="114" spans="1:223" ht="51" x14ac:dyDescent="0.2">
      <c r="A114" s="16" t="s">
        <v>282</v>
      </c>
      <c r="B114" s="16" t="s">
        <v>41</v>
      </c>
      <c r="C114" s="16" t="s">
        <v>279</v>
      </c>
      <c r="D114" s="16" t="s">
        <v>260</v>
      </c>
      <c r="E114" s="16" t="s">
        <v>280</v>
      </c>
      <c r="F114" s="16" t="s">
        <v>281</v>
      </c>
      <c r="G114" s="16" t="s">
        <v>78</v>
      </c>
      <c r="H114" s="29">
        <v>50</v>
      </c>
      <c r="I114" s="16" t="s">
        <v>248</v>
      </c>
      <c r="J114" s="16" t="s">
        <v>48</v>
      </c>
      <c r="K114" s="16" t="s">
        <v>49</v>
      </c>
      <c r="L114" s="16" t="s">
        <v>50</v>
      </c>
      <c r="M114" s="16" t="s">
        <v>51</v>
      </c>
      <c r="N114" s="30">
        <v>0</v>
      </c>
      <c r="O114" s="30">
        <v>0</v>
      </c>
      <c r="P114" s="30">
        <v>6</v>
      </c>
      <c r="Q114" s="30">
        <v>6</v>
      </c>
      <c r="R114" s="30">
        <v>6</v>
      </c>
      <c r="S114" s="30">
        <v>6</v>
      </c>
      <c r="T114" s="30">
        <v>6</v>
      </c>
      <c r="U114" s="30">
        <v>3057142.86</v>
      </c>
      <c r="V114" s="30">
        <v>0</v>
      </c>
      <c r="W114" s="30">
        <f>V114*1.12</f>
        <v>0</v>
      </c>
      <c r="X114" s="16" t="s">
        <v>52</v>
      </c>
      <c r="Y114" s="16" t="s">
        <v>169</v>
      </c>
      <c r="Z114" s="16" t="s">
        <v>85</v>
      </c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</row>
    <row r="115" spans="1:223" ht="89.25" x14ac:dyDescent="0.2">
      <c r="A115" s="16" t="s">
        <v>283</v>
      </c>
      <c r="B115" s="16" t="s">
        <v>41</v>
      </c>
      <c r="C115" s="16" t="s">
        <v>284</v>
      </c>
      <c r="D115" s="16" t="s">
        <v>285</v>
      </c>
      <c r="E115" s="16" t="s">
        <v>286</v>
      </c>
      <c r="F115" s="16" t="s">
        <v>287</v>
      </c>
      <c r="G115" s="17" t="s">
        <v>78</v>
      </c>
      <c r="H115" s="18">
        <v>50</v>
      </c>
      <c r="I115" s="19" t="s">
        <v>47</v>
      </c>
      <c r="J115" s="17" t="s">
        <v>48</v>
      </c>
      <c r="K115" s="20" t="s">
        <v>49</v>
      </c>
      <c r="L115" s="20" t="s">
        <v>50</v>
      </c>
      <c r="M115" s="19" t="s">
        <v>51</v>
      </c>
      <c r="N115" s="22">
        <v>0</v>
      </c>
      <c r="O115" s="25">
        <v>0</v>
      </c>
      <c r="P115" s="25">
        <v>2</v>
      </c>
      <c r="Q115" s="25">
        <v>0</v>
      </c>
      <c r="R115" s="22">
        <v>1</v>
      </c>
      <c r="S115" s="22">
        <v>0</v>
      </c>
      <c r="T115" s="22">
        <v>1</v>
      </c>
      <c r="U115" s="22">
        <v>4500000</v>
      </c>
      <c r="V115" s="22">
        <v>0</v>
      </c>
      <c r="W115" s="22">
        <f t="shared" si="3"/>
        <v>0</v>
      </c>
      <c r="X115" s="20" t="s">
        <v>52</v>
      </c>
      <c r="Y115" s="23">
        <v>2014</v>
      </c>
      <c r="Z115" s="24" t="s">
        <v>85</v>
      </c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</row>
    <row r="116" spans="1:223" ht="51" x14ac:dyDescent="0.2">
      <c r="A116" s="16" t="s">
        <v>288</v>
      </c>
      <c r="B116" s="16" t="s">
        <v>41</v>
      </c>
      <c r="C116" s="16" t="s">
        <v>289</v>
      </c>
      <c r="D116" s="16" t="s">
        <v>285</v>
      </c>
      <c r="E116" s="16" t="s">
        <v>290</v>
      </c>
      <c r="F116" s="16" t="s">
        <v>291</v>
      </c>
      <c r="G116" s="17" t="s">
        <v>78</v>
      </c>
      <c r="H116" s="18">
        <v>50</v>
      </c>
      <c r="I116" s="19" t="s">
        <v>47</v>
      </c>
      <c r="J116" s="17" t="s">
        <v>48</v>
      </c>
      <c r="K116" s="20" t="s">
        <v>49</v>
      </c>
      <c r="L116" s="20" t="s">
        <v>50</v>
      </c>
      <c r="M116" s="19" t="s">
        <v>51</v>
      </c>
      <c r="N116" s="22">
        <v>0</v>
      </c>
      <c r="O116" s="25">
        <v>0</v>
      </c>
      <c r="P116" s="25">
        <v>29</v>
      </c>
      <c r="Q116" s="25">
        <v>6</v>
      </c>
      <c r="R116" s="22">
        <v>8</v>
      </c>
      <c r="S116" s="22">
        <v>7</v>
      </c>
      <c r="T116" s="22">
        <v>6</v>
      </c>
      <c r="U116" s="22">
        <v>4500000</v>
      </c>
      <c r="V116" s="22">
        <v>0</v>
      </c>
      <c r="W116" s="22">
        <f t="shared" si="3"/>
        <v>0</v>
      </c>
      <c r="X116" s="20" t="s">
        <v>52</v>
      </c>
      <c r="Y116" s="23">
        <v>2014</v>
      </c>
      <c r="Z116" s="24" t="s">
        <v>85</v>
      </c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</row>
    <row r="117" spans="1:223" ht="89.25" x14ac:dyDescent="0.2">
      <c r="A117" s="16" t="s">
        <v>292</v>
      </c>
      <c r="B117" s="16" t="s">
        <v>41</v>
      </c>
      <c r="C117" s="16" t="s">
        <v>284</v>
      </c>
      <c r="D117" s="16" t="s">
        <v>285</v>
      </c>
      <c r="E117" s="16" t="s">
        <v>286</v>
      </c>
      <c r="F117" s="16" t="s">
        <v>293</v>
      </c>
      <c r="G117" s="17" t="s">
        <v>78</v>
      </c>
      <c r="H117" s="18">
        <v>50</v>
      </c>
      <c r="I117" s="19" t="s">
        <v>47</v>
      </c>
      <c r="J117" s="17" t="s">
        <v>48</v>
      </c>
      <c r="K117" s="20" t="s">
        <v>49</v>
      </c>
      <c r="L117" s="20" t="s">
        <v>50</v>
      </c>
      <c r="M117" s="19" t="s">
        <v>51</v>
      </c>
      <c r="N117" s="22">
        <v>0</v>
      </c>
      <c r="O117" s="25">
        <v>0</v>
      </c>
      <c r="P117" s="25">
        <v>3</v>
      </c>
      <c r="Q117" s="25">
        <v>1</v>
      </c>
      <c r="R117" s="22">
        <v>0</v>
      </c>
      <c r="S117" s="22">
        <v>0</v>
      </c>
      <c r="T117" s="22">
        <v>0</v>
      </c>
      <c r="U117" s="22">
        <v>76441964.285714284</v>
      </c>
      <c r="V117" s="22">
        <v>0</v>
      </c>
      <c r="W117" s="22">
        <f t="shared" si="3"/>
        <v>0</v>
      </c>
      <c r="X117" s="20" t="s">
        <v>52</v>
      </c>
      <c r="Y117" s="23">
        <v>2014</v>
      </c>
      <c r="Z117" s="24" t="s">
        <v>85</v>
      </c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</row>
    <row r="118" spans="1:223" ht="89.25" x14ac:dyDescent="0.2">
      <c r="A118" s="16" t="s">
        <v>294</v>
      </c>
      <c r="B118" s="16" t="s">
        <v>41</v>
      </c>
      <c r="C118" s="16" t="s">
        <v>284</v>
      </c>
      <c r="D118" s="16" t="s">
        <v>285</v>
      </c>
      <c r="E118" s="16" t="s">
        <v>286</v>
      </c>
      <c r="F118" s="16" t="s">
        <v>295</v>
      </c>
      <c r="G118" s="17" t="s">
        <v>78</v>
      </c>
      <c r="H118" s="18">
        <v>50</v>
      </c>
      <c r="I118" s="19" t="s">
        <v>47</v>
      </c>
      <c r="J118" s="17" t="s">
        <v>48</v>
      </c>
      <c r="K118" s="20" t="s">
        <v>49</v>
      </c>
      <c r="L118" s="20" t="s">
        <v>50</v>
      </c>
      <c r="M118" s="19" t="s">
        <v>51</v>
      </c>
      <c r="N118" s="22">
        <v>0</v>
      </c>
      <c r="O118" s="25">
        <v>0</v>
      </c>
      <c r="P118" s="25">
        <v>4</v>
      </c>
      <c r="Q118" s="25">
        <v>0</v>
      </c>
      <c r="R118" s="22">
        <v>1</v>
      </c>
      <c r="S118" s="22">
        <v>1</v>
      </c>
      <c r="T118" s="22">
        <v>1</v>
      </c>
      <c r="U118" s="22">
        <v>13570000</v>
      </c>
      <c r="V118" s="22">
        <v>0</v>
      </c>
      <c r="W118" s="22">
        <f t="shared" si="3"/>
        <v>0</v>
      </c>
      <c r="X118" s="20" t="s">
        <v>52</v>
      </c>
      <c r="Y118" s="23">
        <v>2014</v>
      </c>
      <c r="Z118" s="24" t="s">
        <v>85</v>
      </c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</row>
    <row r="119" spans="1:223" ht="89.25" x14ac:dyDescent="0.2">
      <c r="A119" s="16" t="s">
        <v>296</v>
      </c>
      <c r="B119" s="16" t="s">
        <v>41</v>
      </c>
      <c r="C119" s="16" t="s">
        <v>284</v>
      </c>
      <c r="D119" s="16" t="s">
        <v>285</v>
      </c>
      <c r="E119" s="16" t="s">
        <v>286</v>
      </c>
      <c r="F119" s="16" t="s">
        <v>297</v>
      </c>
      <c r="G119" s="17" t="s">
        <v>78</v>
      </c>
      <c r="H119" s="18">
        <v>50</v>
      </c>
      <c r="I119" s="19" t="s">
        <v>47</v>
      </c>
      <c r="J119" s="17" t="s">
        <v>48</v>
      </c>
      <c r="K119" s="20" t="s">
        <v>49</v>
      </c>
      <c r="L119" s="20" t="s">
        <v>50</v>
      </c>
      <c r="M119" s="19" t="s">
        <v>51</v>
      </c>
      <c r="N119" s="22">
        <v>0</v>
      </c>
      <c r="O119" s="25">
        <v>0</v>
      </c>
      <c r="P119" s="25">
        <v>1</v>
      </c>
      <c r="Q119" s="25">
        <v>1</v>
      </c>
      <c r="R119" s="22">
        <v>1</v>
      </c>
      <c r="S119" s="22">
        <v>1</v>
      </c>
      <c r="T119" s="22">
        <v>1</v>
      </c>
      <c r="U119" s="22">
        <v>30229999.999999996</v>
      </c>
      <c r="V119" s="22">
        <v>0</v>
      </c>
      <c r="W119" s="22">
        <f t="shared" si="3"/>
        <v>0</v>
      </c>
      <c r="X119" s="20" t="s">
        <v>52</v>
      </c>
      <c r="Y119" s="23">
        <v>2014</v>
      </c>
      <c r="Z119" s="24" t="s">
        <v>85</v>
      </c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</row>
    <row r="120" spans="1:223" ht="89.25" x14ac:dyDescent="0.2">
      <c r="A120" s="16" t="s">
        <v>298</v>
      </c>
      <c r="B120" s="16" t="s">
        <v>41</v>
      </c>
      <c r="C120" s="16" t="s">
        <v>284</v>
      </c>
      <c r="D120" s="16" t="s">
        <v>285</v>
      </c>
      <c r="E120" s="16" t="s">
        <v>286</v>
      </c>
      <c r="F120" s="16" t="s">
        <v>299</v>
      </c>
      <c r="G120" s="17" t="s">
        <v>78</v>
      </c>
      <c r="H120" s="18">
        <v>50</v>
      </c>
      <c r="I120" s="19" t="s">
        <v>47</v>
      </c>
      <c r="J120" s="17" t="s">
        <v>48</v>
      </c>
      <c r="K120" s="20" t="s">
        <v>49</v>
      </c>
      <c r="L120" s="20" t="s">
        <v>50</v>
      </c>
      <c r="M120" s="19" t="s">
        <v>51</v>
      </c>
      <c r="N120" s="22">
        <v>0</v>
      </c>
      <c r="O120" s="25">
        <v>0</v>
      </c>
      <c r="P120" s="25">
        <v>2</v>
      </c>
      <c r="Q120" s="25">
        <v>0</v>
      </c>
      <c r="R120" s="22">
        <v>1</v>
      </c>
      <c r="S120" s="22">
        <v>0</v>
      </c>
      <c r="T120" s="22">
        <v>0</v>
      </c>
      <c r="U120" s="22">
        <v>1785714.2857142854</v>
      </c>
      <c r="V120" s="22">
        <v>0</v>
      </c>
      <c r="W120" s="22">
        <f t="shared" si="3"/>
        <v>0</v>
      </c>
      <c r="X120" s="20" t="s">
        <v>52</v>
      </c>
      <c r="Y120" s="23">
        <v>2014</v>
      </c>
      <c r="Z120" s="24" t="s">
        <v>85</v>
      </c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</row>
    <row r="121" spans="1:223" ht="51" x14ac:dyDescent="0.2">
      <c r="A121" s="16" t="s">
        <v>300</v>
      </c>
      <c r="B121" s="16" t="s">
        <v>41</v>
      </c>
      <c r="C121" s="16" t="s">
        <v>301</v>
      </c>
      <c r="D121" s="16" t="s">
        <v>302</v>
      </c>
      <c r="E121" s="16" t="s">
        <v>303</v>
      </c>
      <c r="F121" s="16" t="s">
        <v>304</v>
      </c>
      <c r="G121" s="17" t="s">
        <v>46</v>
      </c>
      <c r="H121" s="18">
        <v>50</v>
      </c>
      <c r="I121" s="19" t="s">
        <v>97</v>
      </c>
      <c r="J121" s="17" t="s">
        <v>48</v>
      </c>
      <c r="K121" s="20" t="s">
        <v>49</v>
      </c>
      <c r="L121" s="20" t="s">
        <v>50</v>
      </c>
      <c r="M121" s="19" t="s">
        <v>51</v>
      </c>
      <c r="N121" s="22">
        <v>0</v>
      </c>
      <c r="O121" s="25">
        <v>0</v>
      </c>
      <c r="P121" s="25">
        <v>345</v>
      </c>
      <c r="Q121" s="25">
        <v>345</v>
      </c>
      <c r="R121" s="25">
        <v>299</v>
      </c>
      <c r="S121" s="25">
        <v>299</v>
      </c>
      <c r="T121" s="25">
        <v>299</v>
      </c>
      <c r="U121" s="22">
        <v>3674.9999999999995</v>
      </c>
      <c r="V121" s="22">
        <v>0</v>
      </c>
      <c r="W121" s="22">
        <f t="shared" si="3"/>
        <v>0</v>
      </c>
      <c r="X121" s="20" t="s">
        <v>52</v>
      </c>
      <c r="Y121" s="23">
        <v>2014</v>
      </c>
      <c r="Z121" s="16" t="s">
        <v>82</v>
      </c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</row>
    <row r="122" spans="1:223" ht="51" x14ac:dyDescent="0.2">
      <c r="A122" s="16" t="s">
        <v>305</v>
      </c>
      <c r="B122" s="16" t="s">
        <v>41</v>
      </c>
      <c r="C122" s="16" t="s">
        <v>301</v>
      </c>
      <c r="D122" s="16" t="s">
        <v>302</v>
      </c>
      <c r="E122" s="16" t="s">
        <v>303</v>
      </c>
      <c r="F122" s="16" t="s">
        <v>304</v>
      </c>
      <c r="G122" s="16" t="s">
        <v>46</v>
      </c>
      <c r="H122" s="29">
        <v>50</v>
      </c>
      <c r="I122" s="16" t="s">
        <v>101</v>
      </c>
      <c r="J122" s="16" t="s">
        <v>48</v>
      </c>
      <c r="K122" s="16" t="s">
        <v>49</v>
      </c>
      <c r="L122" s="16" t="s">
        <v>50</v>
      </c>
      <c r="M122" s="16" t="s">
        <v>51</v>
      </c>
      <c r="N122" s="30">
        <v>0</v>
      </c>
      <c r="O122" s="30">
        <v>0</v>
      </c>
      <c r="P122" s="30">
        <v>345</v>
      </c>
      <c r="Q122" s="30">
        <v>345</v>
      </c>
      <c r="R122" s="30">
        <v>299</v>
      </c>
      <c r="S122" s="30">
        <v>299</v>
      </c>
      <c r="T122" s="30">
        <v>299</v>
      </c>
      <c r="U122" s="30">
        <v>3675</v>
      </c>
      <c r="V122" s="30">
        <v>0</v>
      </c>
      <c r="W122" s="30">
        <f t="shared" si="3"/>
        <v>0</v>
      </c>
      <c r="X122" s="16" t="s">
        <v>52</v>
      </c>
      <c r="Y122" s="16" t="s">
        <v>169</v>
      </c>
      <c r="Z122" s="36" t="s">
        <v>82</v>
      </c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</row>
    <row r="123" spans="1:223" ht="51" x14ac:dyDescent="0.2">
      <c r="A123" s="16" t="s">
        <v>306</v>
      </c>
      <c r="B123" s="16" t="s">
        <v>41</v>
      </c>
      <c r="C123" s="16" t="s">
        <v>301</v>
      </c>
      <c r="D123" s="16" t="s">
        <v>302</v>
      </c>
      <c r="E123" s="16" t="s">
        <v>303</v>
      </c>
      <c r="F123" s="16" t="s">
        <v>304</v>
      </c>
      <c r="G123" s="16" t="s">
        <v>46</v>
      </c>
      <c r="H123" s="29">
        <v>50</v>
      </c>
      <c r="I123" s="16" t="s">
        <v>116</v>
      </c>
      <c r="J123" s="16" t="s">
        <v>48</v>
      </c>
      <c r="K123" s="16" t="s">
        <v>49</v>
      </c>
      <c r="L123" s="16" t="s">
        <v>50</v>
      </c>
      <c r="M123" s="16" t="s">
        <v>51</v>
      </c>
      <c r="N123" s="30">
        <v>0</v>
      </c>
      <c r="O123" s="30">
        <v>0</v>
      </c>
      <c r="P123" s="30">
        <v>345</v>
      </c>
      <c r="Q123" s="30">
        <v>345</v>
      </c>
      <c r="R123" s="30">
        <v>299</v>
      </c>
      <c r="S123" s="30">
        <v>299</v>
      </c>
      <c r="T123" s="30">
        <v>299</v>
      </c>
      <c r="U123" s="30">
        <v>3675</v>
      </c>
      <c r="V123" s="30">
        <v>5832225</v>
      </c>
      <c r="W123" s="30">
        <v>6532092.0000000009</v>
      </c>
      <c r="X123" s="16" t="s">
        <v>52</v>
      </c>
      <c r="Y123" s="16" t="s">
        <v>169</v>
      </c>
      <c r="Z123" s="16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</row>
    <row r="124" spans="1:223" ht="51" x14ac:dyDescent="0.2">
      <c r="A124" s="16" t="s">
        <v>307</v>
      </c>
      <c r="B124" s="16" t="s">
        <v>41</v>
      </c>
      <c r="C124" s="16" t="s">
        <v>308</v>
      </c>
      <c r="D124" s="16" t="s">
        <v>309</v>
      </c>
      <c r="E124" s="16" t="s">
        <v>310</v>
      </c>
      <c r="F124" s="16" t="s">
        <v>311</v>
      </c>
      <c r="G124" s="17" t="s">
        <v>46</v>
      </c>
      <c r="H124" s="18">
        <v>50</v>
      </c>
      <c r="I124" s="19" t="s">
        <v>97</v>
      </c>
      <c r="J124" s="17" t="s">
        <v>48</v>
      </c>
      <c r="K124" s="20" t="s">
        <v>49</v>
      </c>
      <c r="L124" s="20" t="s">
        <v>50</v>
      </c>
      <c r="M124" s="19" t="s">
        <v>312</v>
      </c>
      <c r="N124" s="22">
        <v>0</v>
      </c>
      <c r="O124" s="25">
        <v>0</v>
      </c>
      <c r="P124" s="25">
        <v>325</v>
      </c>
      <c r="Q124" s="25">
        <v>325</v>
      </c>
      <c r="R124" s="25">
        <v>307</v>
      </c>
      <c r="S124" s="25">
        <v>307</v>
      </c>
      <c r="T124" s="25">
        <v>307</v>
      </c>
      <c r="U124" s="22">
        <v>6937.5</v>
      </c>
      <c r="V124" s="22">
        <v>0</v>
      </c>
      <c r="W124" s="22">
        <f t="shared" si="3"/>
        <v>0</v>
      </c>
      <c r="X124" s="20" t="s">
        <v>52</v>
      </c>
      <c r="Y124" s="23">
        <v>2014</v>
      </c>
      <c r="Z124" s="16" t="s">
        <v>82</v>
      </c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</row>
    <row r="125" spans="1:223" ht="51" x14ac:dyDescent="0.2">
      <c r="A125" s="16" t="s">
        <v>313</v>
      </c>
      <c r="B125" s="16" t="s">
        <v>41</v>
      </c>
      <c r="C125" s="16" t="s">
        <v>308</v>
      </c>
      <c r="D125" s="16" t="s">
        <v>309</v>
      </c>
      <c r="E125" s="16" t="s">
        <v>310</v>
      </c>
      <c r="F125" s="16" t="s">
        <v>311</v>
      </c>
      <c r="G125" s="16" t="s">
        <v>46</v>
      </c>
      <c r="H125" s="29">
        <v>50</v>
      </c>
      <c r="I125" s="16" t="s">
        <v>101</v>
      </c>
      <c r="J125" s="16" t="s">
        <v>48</v>
      </c>
      <c r="K125" s="16" t="s">
        <v>49</v>
      </c>
      <c r="L125" s="16" t="s">
        <v>50</v>
      </c>
      <c r="M125" s="16" t="s">
        <v>312</v>
      </c>
      <c r="N125" s="30">
        <v>0</v>
      </c>
      <c r="O125" s="30">
        <v>0</v>
      </c>
      <c r="P125" s="30">
        <v>325</v>
      </c>
      <c r="Q125" s="30">
        <v>325</v>
      </c>
      <c r="R125" s="30">
        <v>307</v>
      </c>
      <c r="S125" s="30">
        <v>307</v>
      </c>
      <c r="T125" s="30">
        <v>307</v>
      </c>
      <c r="U125" s="30">
        <v>6937.5</v>
      </c>
      <c r="V125" s="30">
        <f>U125*(O125+P125+Q125+R125+S125+T125)</f>
        <v>10898812.5</v>
      </c>
      <c r="W125" s="30">
        <f t="shared" si="3"/>
        <v>12206670.000000002</v>
      </c>
      <c r="X125" s="16" t="s">
        <v>52</v>
      </c>
      <c r="Y125" s="16" t="s">
        <v>169</v>
      </c>
      <c r="Z125" s="16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</row>
    <row r="126" spans="1:223" ht="76.5" x14ac:dyDescent="0.2">
      <c r="A126" s="16" t="s">
        <v>314</v>
      </c>
      <c r="B126" s="16" t="s">
        <v>41</v>
      </c>
      <c r="C126" s="16" t="s">
        <v>315</v>
      </c>
      <c r="D126" s="16" t="s">
        <v>316</v>
      </c>
      <c r="E126" s="16" t="s">
        <v>317</v>
      </c>
      <c r="F126" s="16" t="s">
        <v>318</v>
      </c>
      <c r="G126" s="17" t="s">
        <v>78</v>
      </c>
      <c r="H126" s="18">
        <v>50</v>
      </c>
      <c r="I126" s="19" t="s">
        <v>97</v>
      </c>
      <c r="J126" s="17" t="s">
        <v>48</v>
      </c>
      <c r="K126" s="20" t="s">
        <v>49</v>
      </c>
      <c r="L126" s="20" t="s">
        <v>50</v>
      </c>
      <c r="M126" s="19" t="s">
        <v>312</v>
      </c>
      <c r="N126" s="22">
        <v>0</v>
      </c>
      <c r="O126" s="25">
        <v>0</v>
      </c>
      <c r="P126" s="25">
        <v>32</v>
      </c>
      <c r="Q126" s="25">
        <v>32</v>
      </c>
      <c r="R126" s="25">
        <v>24</v>
      </c>
      <c r="S126" s="25">
        <v>24</v>
      </c>
      <c r="T126" s="25">
        <v>24</v>
      </c>
      <c r="U126" s="22">
        <v>66964.28571428571</v>
      </c>
      <c r="V126" s="22">
        <v>0</v>
      </c>
      <c r="W126" s="22">
        <f t="shared" si="3"/>
        <v>0</v>
      </c>
      <c r="X126" s="20" t="s">
        <v>52</v>
      </c>
      <c r="Y126" s="23">
        <v>2014</v>
      </c>
      <c r="Z126" s="16" t="s">
        <v>82</v>
      </c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</row>
    <row r="127" spans="1:223" ht="76.5" x14ac:dyDescent="0.2">
      <c r="A127" s="16" t="s">
        <v>319</v>
      </c>
      <c r="B127" s="16" t="s">
        <v>41</v>
      </c>
      <c r="C127" s="16" t="s">
        <v>315</v>
      </c>
      <c r="D127" s="16" t="s">
        <v>316</v>
      </c>
      <c r="E127" s="16" t="s">
        <v>317</v>
      </c>
      <c r="F127" s="16" t="s">
        <v>318</v>
      </c>
      <c r="G127" s="16" t="s">
        <v>78</v>
      </c>
      <c r="H127" s="29">
        <v>50</v>
      </c>
      <c r="I127" s="16" t="s">
        <v>101</v>
      </c>
      <c r="J127" s="16" t="s">
        <v>48</v>
      </c>
      <c r="K127" s="16" t="s">
        <v>49</v>
      </c>
      <c r="L127" s="16" t="s">
        <v>50</v>
      </c>
      <c r="M127" s="16" t="s">
        <v>312</v>
      </c>
      <c r="N127" s="30">
        <v>0</v>
      </c>
      <c r="O127" s="30">
        <v>0</v>
      </c>
      <c r="P127" s="30">
        <v>32</v>
      </c>
      <c r="Q127" s="30">
        <v>32</v>
      </c>
      <c r="R127" s="30">
        <v>24</v>
      </c>
      <c r="S127" s="30">
        <v>24</v>
      </c>
      <c r="T127" s="30">
        <v>24</v>
      </c>
      <c r="U127" s="30">
        <v>66924.289999999994</v>
      </c>
      <c r="V127" s="30">
        <v>0</v>
      </c>
      <c r="W127" s="30">
        <f t="shared" si="3"/>
        <v>0</v>
      </c>
      <c r="X127" s="16" t="s">
        <v>52</v>
      </c>
      <c r="Y127" s="16" t="s">
        <v>169</v>
      </c>
      <c r="Z127" s="36" t="s">
        <v>82</v>
      </c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</row>
    <row r="128" spans="1:223" ht="76.5" x14ac:dyDescent="0.2">
      <c r="A128" s="37" t="s">
        <v>320</v>
      </c>
      <c r="B128" s="35" t="s">
        <v>41</v>
      </c>
      <c r="C128" s="37" t="s">
        <v>315</v>
      </c>
      <c r="D128" s="37" t="s">
        <v>316</v>
      </c>
      <c r="E128" s="37" t="s">
        <v>317</v>
      </c>
      <c r="F128" s="38" t="s">
        <v>318</v>
      </c>
      <c r="G128" s="37" t="s">
        <v>78</v>
      </c>
      <c r="H128" s="39">
        <v>50</v>
      </c>
      <c r="I128" s="37" t="s">
        <v>116</v>
      </c>
      <c r="J128" s="37" t="s">
        <v>48</v>
      </c>
      <c r="K128" s="37" t="s">
        <v>49</v>
      </c>
      <c r="L128" s="40" t="s">
        <v>50</v>
      </c>
      <c r="M128" s="37" t="s">
        <v>312</v>
      </c>
      <c r="N128" s="30">
        <v>0</v>
      </c>
      <c r="O128" s="30">
        <v>0</v>
      </c>
      <c r="P128" s="30">
        <v>32</v>
      </c>
      <c r="Q128" s="30">
        <v>32</v>
      </c>
      <c r="R128" s="30">
        <v>24</v>
      </c>
      <c r="S128" s="30">
        <v>24</v>
      </c>
      <c r="T128" s="30">
        <v>24</v>
      </c>
      <c r="U128" s="30">
        <v>66924.289999999994</v>
      </c>
      <c r="V128" s="30">
        <v>9101703.4399999995</v>
      </c>
      <c r="W128" s="30">
        <f t="shared" si="3"/>
        <v>10193907.8528</v>
      </c>
      <c r="X128" s="37" t="s">
        <v>52</v>
      </c>
      <c r="Y128" s="16" t="s">
        <v>169</v>
      </c>
      <c r="Z128" s="37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</row>
    <row r="129" spans="1:223" ht="127.5" x14ac:dyDescent="0.2">
      <c r="A129" s="16" t="s">
        <v>321</v>
      </c>
      <c r="B129" s="16" t="s">
        <v>41</v>
      </c>
      <c r="C129" s="16" t="s">
        <v>322</v>
      </c>
      <c r="D129" s="16" t="s">
        <v>323</v>
      </c>
      <c r="E129" s="16" t="s">
        <v>324</v>
      </c>
      <c r="F129" s="16" t="s">
        <v>325</v>
      </c>
      <c r="G129" s="17" t="s">
        <v>78</v>
      </c>
      <c r="H129" s="18">
        <v>50</v>
      </c>
      <c r="I129" s="19" t="s">
        <v>47</v>
      </c>
      <c r="J129" s="17" t="s">
        <v>48</v>
      </c>
      <c r="K129" s="20" t="s">
        <v>49</v>
      </c>
      <c r="L129" s="20" t="s">
        <v>50</v>
      </c>
      <c r="M129" s="19" t="s">
        <v>312</v>
      </c>
      <c r="N129" s="22">
        <v>0</v>
      </c>
      <c r="O129" s="25">
        <v>0</v>
      </c>
      <c r="P129" s="25">
        <v>22</v>
      </c>
      <c r="Q129" s="25">
        <v>12</v>
      </c>
      <c r="R129" s="22">
        <v>9</v>
      </c>
      <c r="S129" s="22">
        <v>9</v>
      </c>
      <c r="T129" s="22">
        <v>9</v>
      </c>
      <c r="U129" s="22">
        <v>160714.28571428571</v>
      </c>
      <c r="V129" s="22">
        <v>0</v>
      </c>
      <c r="W129" s="22">
        <f t="shared" si="3"/>
        <v>0</v>
      </c>
      <c r="X129" s="20" t="s">
        <v>52</v>
      </c>
      <c r="Y129" s="23">
        <v>2014</v>
      </c>
      <c r="Z129" s="36" t="s">
        <v>82</v>
      </c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</row>
    <row r="130" spans="1:223" ht="127.5" x14ac:dyDescent="0.2">
      <c r="A130" s="37" t="s">
        <v>326</v>
      </c>
      <c r="B130" s="35" t="s">
        <v>41</v>
      </c>
      <c r="C130" s="37" t="s">
        <v>322</v>
      </c>
      <c r="D130" s="37" t="s">
        <v>323</v>
      </c>
      <c r="E130" s="37" t="s">
        <v>324</v>
      </c>
      <c r="F130" s="38" t="s">
        <v>325</v>
      </c>
      <c r="G130" s="37" t="s">
        <v>78</v>
      </c>
      <c r="H130" s="39">
        <v>50</v>
      </c>
      <c r="I130" s="37" t="s">
        <v>116</v>
      </c>
      <c r="J130" s="37" t="s">
        <v>48</v>
      </c>
      <c r="K130" s="37" t="s">
        <v>49</v>
      </c>
      <c r="L130" s="40" t="s">
        <v>50</v>
      </c>
      <c r="M130" s="37" t="s">
        <v>312</v>
      </c>
      <c r="N130" s="30">
        <v>0</v>
      </c>
      <c r="O130" s="30">
        <v>0</v>
      </c>
      <c r="P130" s="30">
        <v>22</v>
      </c>
      <c r="Q130" s="30">
        <v>12</v>
      </c>
      <c r="R130" s="30">
        <v>9</v>
      </c>
      <c r="S130" s="30">
        <v>9</v>
      </c>
      <c r="T130" s="30">
        <v>9</v>
      </c>
      <c r="U130" s="30">
        <v>160714.28599999999</v>
      </c>
      <c r="V130" s="30">
        <v>9803571.4460000005</v>
      </c>
      <c r="W130" s="30">
        <f t="shared" si="3"/>
        <v>10980000.019520001</v>
      </c>
      <c r="X130" s="37" t="s">
        <v>52</v>
      </c>
      <c r="Y130" s="16" t="s">
        <v>169</v>
      </c>
      <c r="Z130" s="37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</row>
    <row r="131" spans="1:223" ht="51" x14ac:dyDescent="0.2">
      <c r="A131" s="16" t="s">
        <v>327</v>
      </c>
      <c r="B131" s="16" t="s">
        <v>41</v>
      </c>
      <c r="C131" s="16" t="s">
        <v>328</v>
      </c>
      <c r="D131" s="16" t="s">
        <v>329</v>
      </c>
      <c r="E131" s="16" t="s">
        <v>330</v>
      </c>
      <c r="F131" s="16" t="s">
        <v>331</v>
      </c>
      <c r="G131" s="17" t="s">
        <v>46</v>
      </c>
      <c r="H131" s="18">
        <v>50</v>
      </c>
      <c r="I131" s="19" t="s">
        <v>97</v>
      </c>
      <c r="J131" s="17" t="s">
        <v>48</v>
      </c>
      <c r="K131" s="20" t="s">
        <v>49</v>
      </c>
      <c r="L131" s="20" t="s">
        <v>50</v>
      </c>
      <c r="M131" s="19" t="s">
        <v>51</v>
      </c>
      <c r="N131" s="22">
        <v>0</v>
      </c>
      <c r="O131" s="25">
        <v>0</v>
      </c>
      <c r="P131" s="25">
        <v>41</v>
      </c>
      <c r="Q131" s="25">
        <v>41</v>
      </c>
      <c r="R131" s="22">
        <v>41</v>
      </c>
      <c r="S131" s="22">
        <v>41</v>
      </c>
      <c r="T131" s="22">
        <v>41</v>
      </c>
      <c r="U131" s="22">
        <v>525</v>
      </c>
      <c r="V131" s="22">
        <v>0</v>
      </c>
      <c r="W131" s="22">
        <f t="shared" si="3"/>
        <v>0</v>
      </c>
      <c r="X131" s="20" t="s">
        <v>52</v>
      </c>
      <c r="Y131" s="23">
        <v>2014</v>
      </c>
      <c r="Z131" s="16" t="s">
        <v>82</v>
      </c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</row>
    <row r="132" spans="1:223" ht="51" x14ac:dyDescent="0.2">
      <c r="A132" s="16" t="s">
        <v>332</v>
      </c>
      <c r="B132" s="16" t="s">
        <v>41</v>
      </c>
      <c r="C132" s="16" t="s">
        <v>328</v>
      </c>
      <c r="D132" s="16" t="s">
        <v>329</v>
      </c>
      <c r="E132" s="16" t="s">
        <v>330</v>
      </c>
      <c r="F132" s="16" t="s">
        <v>331</v>
      </c>
      <c r="G132" s="16" t="s">
        <v>46</v>
      </c>
      <c r="H132" s="29">
        <v>50</v>
      </c>
      <c r="I132" s="16" t="s">
        <v>101</v>
      </c>
      <c r="J132" s="16" t="s">
        <v>48</v>
      </c>
      <c r="K132" s="16" t="s">
        <v>49</v>
      </c>
      <c r="L132" s="16" t="s">
        <v>50</v>
      </c>
      <c r="M132" s="16" t="s">
        <v>51</v>
      </c>
      <c r="N132" s="30">
        <v>0</v>
      </c>
      <c r="O132" s="30">
        <v>0</v>
      </c>
      <c r="P132" s="30">
        <v>41</v>
      </c>
      <c r="Q132" s="30">
        <v>41</v>
      </c>
      <c r="R132" s="30">
        <v>41</v>
      </c>
      <c r="S132" s="30">
        <v>41</v>
      </c>
      <c r="T132" s="30">
        <v>41</v>
      </c>
      <c r="U132" s="30">
        <v>525</v>
      </c>
      <c r="V132" s="30">
        <v>0</v>
      </c>
      <c r="W132" s="30">
        <f t="shared" si="3"/>
        <v>0</v>
      </c>
      <c r="X132" s="16" t="s">
        <v>52</v>
      </c>
      <c r="Y132" s="16" t="s">
        <v>169</v>
      </c>
      <c r="Z132" s="36" t="s">
        <v>85</v>
      </c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</row>
    <row r="133" spans="1:223" ht="76.5" x14ac:dyDescent="0.2">
      <c r="A133" s="16" t="s">
        <v>333</v>
      </c>
      <c r="B133" s="16" t="s">
        <v>41</v>
      </c>
      <c r="C133" s="16" t="s">
        <v>334</v>
      </c>
      <c r="D133" s="16" t="s">
        <v>323</v>
      </c>
      <c r="E133" s="16" t="s">
        <v>335</v>
      </c>
      <c r="F133" s="16" t="s">
        <v>336</v>
      </c>
      <c r="G133" s="17" t="s">
        <v>78</v>
      </c>
      <c r="H133" s="18">
        <v>50</v>
      </c>
      <c r="I133" s="19" t="s">
        <v>97</v>
      </c>
      <c r="J133" s="17" t="s">
        <v>48</v>
      </c>
      <c r="K133" s="20" t="s">
        <v>49</v>
      </c>
      <c r="L133" s="20" t="s">
        <v>50</v>
      </c>
      <c r="M133" s="19" t="s">
        <v>312</v>
      </c>
      <c r="N133" s="22">
        <v>0</v>
      </c>
      <c r="O133" s="25">
        <v>0</v>
      </c>
      <c r="P133" s="25">
        <v>134</v>
      </c>
      <c r="Q133" s="25">
        <v>134</v>
      </c>
      <c r="R133" s="25">
        <v>134</v>
      </c>
      <c r="S133" s="25">
        <v>134</v>
      </c>
      <c r="T133" s="25">
        <v>134</v>
      </c>
      <c r="U133" s="22">
        <v>20800</v>
      </c>
      <c r="V133" s="22">
        <v>0</v>
      </c>
      <c r="W133" s="22">
        <f t="shared" si="3"/>
        <v>0</v>
      </c>
      <c r="X133" s="20" t="s">
        <v>52</v>
      </c>
      <c r="Y133" s="23">
        <v>2014</v>
      </c>
      <c r="Z133" s="16" t="s">
        <v>337</v>
      </c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</row>
    <row r="134" spans="1:223" ht="76.5" x14ac:dyDescent="0.2">
      <c r="A134" s="16" t="s">
        <v>338</v>
      </c>
      <c r="B134" s="16" t="s">
        <v>41</v>
      </c>
      <c r="C134" s="16" t="s">
        <v>334</v>
      </c>
      <c r="D134" s="16" t="s">
        <v>323</v>
      </c>
      <c r="E134" s="16" t="s">
        <v>335</v>
      </c>
      <c r="F134" s="16" t="s">
        <v>336</v>
      </c>
      <c r="G134" s="16" t="s">
        <v>46</v>
      </c>
      <c r="H134" s="29">
        <v>50</v>
      </c>
      <c r="I134" s="16" t="s">
        <v>101</v>
      </c>
      <c r="J134" s="16" t="s">
        <v>48</v>
      </c>
      <c r="K134" s="16" t="s">
        <v>49</v>
      </c>
      <c r="L134" s="16" t="s">
        <v>50</v>
      </c>
      <c r="M134" s="16" t="s">
        <v>312</v>
      </c>
      <c r="N134" s="30">
        <v>0</v>
      </c>
      <c r="O134" s="30">
        <v>0</v>
      </c>
      <c r="P134" s="30">
        <v>225</v>
      </c>
      <c r="Q134" s="30">
        <v>134</v>
      </c>
      <c r="R134" s="30">
        <v>134</v>
      </c>
      <c r="S134" s="30">
        <v>134</v>
      </c>
      <c r="T134" s="30">
        <v>134</v>
      </c>
      <c r="U134" s="30">
        <v>9898.81</v>
      </c>
      <c r="V134" s="30">
        <v>0</v>
      </c>
      <c r="W134" s="30">
        <f t="shared" si="3"/>
        <v>0</v>
      </c>
      <c r="X134" s="16" t="s">
        <v>52</v>
      </c>
      <c r="Y134" s="16" t="s">
        <v>169</v>
      </c>
      <c r="Z134" s="36" t="s">
        <v>82</v>
      </c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</row>
    <row r="135" spans="1:223" ht="76.5" x14ac:dyDescent="0.2">
      <c r="A135" s="37" t="s">
        <v>339</v>
      </c>
      <c r="B135" s="35" t="s">
        <v>41</v>
      </c>
      <c r="C135" s="37" t="s">
        <v>334</v>
      </c>
      <c r="D135" s="37" t="s">
        <v>323</v>
      </c>
      <c r="E135" s="37" t="s">
        <v>335</v>
      </c>
      <c r="F135" s="38" t="s">
        <v>336</v>
      </c>
      <c r="G135" s="37" t="s">
        <v>46</v>
      </c>
      <c r="H135" s="39">
        <v>50</v>
      </c>
      <c r="I135" s="37" t="s">
        <v>340</v>
      </c>
      <c r="J135" s="37" t="s">
        <v>48</v>
      </c>
      <c r="K135" s="37" t="s">
        <v>49</v>
      </c>
      <c r="L135" s="40" t="s">
        <v>50</v>
      </c>
      <c r="M135" s="37" t="s">
        <v>312</v>
      </c>
      <c r="N135" s="30">
        <v>0</v>
      </c>
      <c r="O135" s="30">
        <v>0</v>
      </c>
      <c r="P135" s="30">
        <v>225</v>
      </c>
      <c r="Q135" s="30">
        <v>134</v>
      </c>
      <c r="R135" s="30">
        <v>134</v>
      </c>
      <c r="S135" s="30">
        <v>134</v>
      </c>
      <c r="T135" s="30">
        <v>134</v>
      </c>
      <c r="U135" s="30">
        <v>9898.81</v>
      </c>
      <c r="V135" s="30">
        <v>7532994.4099999992</v>
      </c>
      <c r="W135" s="30">
        <f t="shared" si="3"/>
        <v>8436953.7391999997</v>
      </c>
      <c r="X135" s="37" t="s">
        <v>52</v>
      </c>
      <c r="Y135" s="16" t="s">
        <v>169</v>
      </c>
      <c r="Z135" s="37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</row>
    <row r="136" spans="1:223" ht="51" x14ac:dyDescent="0.2">
      <c r="A136" s="16" t="s">
        <v>341</v>
      </c>
      <c r="B136" s="16" t="s">
        <v>41</v>
      </c>
      <c r="C136" s="16" t="s">
        <v>342</v>
      </c>
      <c r="D136" s="16" t="s">
        <v>343</v>
      </c>
      <c r="E136" s="16" t="s">
        <v>344</v>
      </c>
      <c r="F136" s="16" t="s">
        <v>345</v>
      </c>
      <c r="G136" s="17" t="s">
        <v>46</v>
      </c>
      <c r="H136" s="18">
        <v>50</v>
      </c>
      <c r="I136" s="19" t="s">
        <v>97</v>
      </c>
      <c r="J136" s="17" t="s">
        <v>48</v>
      </c>
      <c r="K136" s="20" t="s">
        <v>49</v>
      </c>
      <c r="L136" s="20" t="s">
        <v>50</v>
      </c>
      <c r="M136" s="19" t="s">
        <v>51</v>
      </c>
      <c r="N136" s="22">
        <v>0</v>
      </c>
      <c r="O136" s="25">
        <v>0</v>
      </c>
      <c r="P136" s="25">
        <v>5</v>
      </c>
      <c r="Q136" s="25">
        <v>5</v>
      </c>
      <c r="R136" s="25">
        <v>5</v>
      </c>
      <c r="S136" s="25">
        <v>5</v>
      </c>
      <c r="T136" s="25">
        <v>5</v>
      </c>
      <c r="U136" s="22">
        <v>12757.14</v>
      </c>
      <c r="V136" s="22">
        <v>0</v>
      </c>
      <c r="W136" s="22">
        <f t="shared" si="3"/>
        <v>0</v>
      </c>
      <c r="X136" s="20" t="s">
        <v>52</v>
      </c>
      <c r="Y136" s="23">
        <v>2014</v>
      </c>
      <c r="Z136" s="16" t="s">
        <v>82</v>
      </c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</row>
    <row r="137" spans="1:223" ht="51" x14ac:dyDescent="0.2">
      <c r="A137" s="16" t="s">
        <v>346</v>
      </c>
      <c r="B137" s="16" t="s">
        <v>41</v>
      </c>
      <c r="C137" s="16" t="s">
        <v>342</v>
      </c>
      <c r="D137" s="16" t="s">
        <v>343</v>
      </c>
      <c r="E137" s="16" t="s">
        <v>344</v>
      </c>
      <c r="F137" s="16" t="s">
        <v>345</v>
      </c>
      <c r="G137" s="16" t="s">
        <v>46</v>
      </c>
      <c r="H137" s="29">
        <v>50</v>
      </c>
      <c r="I137" s="16" t="s">
        <v>101</v>
      </c>
      <c r="J137" s="16" t="s">
        <v>48</v>
      </c>
      <c r="K137" s="16" t="s">
        <v>49</v>
      </c>
      <c r="L137" s="16" t="s">
        <v>50</v>
      </c>
      <c r="M137" s="16" t="s">
        <v>51</v>
      </c>
      <c r="N137" s="30">
        <v>0</v>
      </c>
      <c r="O137" s="30">
        <v>0</v>
      </c>
      <c r="P137" s="30">
        <v>5</v>
      </c>
      <c r="Q137" s="30">
        <v>5</v>
      </c>
      <c r="R137" s="30">
        <v>5</v>
      </c>
      <c r="S137" s="30">
        <v>5</v>
      </c>
      <c r="T137" s="30">
        <v>5</v>
      </c>
      <c r="U137" s="30">
        <v>12757.14</v>
      </c>
      <c r="V137" s="30">
        <v>0</v>
      </c>
      <c r="W137" s="30">
        <f t="shared" si="3"/>
        <v>0</v>
      </c>
      <c r="X137" s="16" t="s">
        <v>52</v>
      </c>
      <c r="Y137" s="16" t="s">
        <v>169</v>
      </c>
      <c r="Z137" s="36" t="s">
        <v>82</v>
      </c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</row>
    <row r="138" spans="1:223" ht="51" x14ac:dyDescent="0.2">
      <c r="A138" s="37" t="s">
        <v>347</v>
      </c>
      <c r="B138" s="35" t="s">
        <v>41</v>
      </c>
      <c r="C138" s="37" t="s">
        <v>342</v>
      </c>
      <c r="D138" s="37" t="s">
        <v>343</v>
      </c>
      <c r="E138" s="37" t="s">
        <v>344</v>
      </c>
      <c r="F138" s="38" t="s">
        <v>345</v>
      </c>
      <c r="G138" s="37" t="s">
        <v>46</v>
      </c>
      <c r="H138" s="39">
        <v>50</v>
      </c>
      <c r="I138" s="37" t="s">
        <v>116</v>
      </c>
      <c r="J138" s="37" t="s">
        <v>48</v>
      </c>
      <c r="K138" s="37" t="s">
        <v>49</v>
      </c>
      <c r="L138" s="40" t="s">
        <v>50</v>
      </c>
      <c r="M138" s="37" t="s">
        <v>51</v>
      </c>
      <c r="N138" s="30">
        <v>0</v>
      </c>
      <c r="O138" s="30">
        <v>0</v>
      </c>
      <c r="P138" s="30">
        <v>5</v>
      </c>
      <c r="Q138" s="30">
        <v>5</v>
      </c>
      <c r="R138" s="30">
        <v>5</v>
      </c>
      <c r="S138" s="30">
        <v>5</v>
      </c>
      <c r="T138" s="30">
        <v>5</v>
      </c>
      <c r="U138" s="30">
        <v>12757.14</v>
      </c>
      <c r="V138" s="30">
        <v>318928.5</v>
      </c>
      <c r="W138" s="30">
        <f t="shared" si="3"/>
        <v>357199.92000000004</v>
      </c>
      <c r="X138" s="37" t="s">
        <v>52</v>
      </c>
      <c r="Y138" s="16" t="s">
        <v>169</v>
      </c>
      <c r="Z138" s="37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</row>
    <row r="139" spans="1:223" ht="51" x14ac:dyDescent="0.2">
      <c r="A139" s="16" t="s">
        <v>348</v>
      </c>
      <c r="B139" s="16" t="s">
        <v>41</v>
      </c>
      <c r="C139" s="16" t="s">
        <v>342</v>
      </c>
      <c r="D139" s="16" t="s">
        <v>343</v>
      </c>
      <c r="E139" s="16" t="s">
        <v>344</v>
      </c>
      <c r="F139" s="16" t="s">
        <v>349</v>
      </c>
      <c r="G139" s="17" t="s">
        <v>46</v>
      </c>
      <c r="H139" s="18">
        <v>50</v>
      </c>
      <c r="I139" s="19" t="s">
        <v>97</v>
      </c>
      <c r="J139" s="17" t="s">
        <v>48</v>
      </c>
      <c r="K139" s="20" t="s">
        <v>49</v>
      </c>
      <c r="L139" s="20" t="s">
        <v>50</v>
      </c>
      <c r="M139" s="19" t="s">
        <v>51</v>
      </c>
      <c r="N139" s="22">
        <v>0</v>
      </c>
      <c r="O139" s="25">
        <v>0</v>
      </c>
      <c r="P139" s="25">
        <v>41</v>
      </c>
      <c r="Q139" s="25">
        <v>41</v>
      </c>
      <c r="R139" s="25">
        <v>41</v>
      </c>
      <c r="S139" s="25">
        <v>41</v>
      </c>
      <c r="T139" s="25">
        <v>41</v>
      </c>
      <c r="U139" s="22">
        <v>7499.9999999999991</v>
      </c>
      <c r="V139" s="22">
        <v>0</v>
      </c>
      <c r="W139" s="22">
        <f t="shared" si="3"/>
        <v>0</v>
      </c>
      <c r="X139" s="20" t="s">
        <v>52</v>
      </c>
      <c r="Y139" s="23">
        <v>2014</v>
      </c>
      <c r="Z139" s="16" t="s">
        <v>82</v>
      </c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</row>
    <row r="140" spans="1:223" ht="51" x14ac:dyDescent="0.2">
      <c r="A140" s="16" t="s">
        <v>350</v>
      </c>
      <c r="B140" s="16" t="s">
        <v>41</v>
      </c>
      <c r="C140" s="16" t="s">
        <v>342</v>
      </c>
      <c r="D140" s="16" t="s">
        <v>343</v>
      </c>
      <c r="E140" s="16" t="s">
        <v>344</v>
      </c>
      <c r="F140" s="16" t="s">
        <v>349</v>
      </c>
      <c r="G140" s="16" t="s">
        <v>46</v>
      </c>
      <c r="H140" s="29">
        <v>50</v>
      </c>
      <c r="I140" s="16" t="s">
        <v>101</v>
      </c>
      <c r="J140" s="16" t="s">
        <v>48</v>
      </c>
      <c r="K140" s="16" t="s">
        <v>49</v>
      </c>
      <c r="L140" s="16" t="s">
        <v>50</v>
      </c>
      <c r="M140" s="16" t="s">
        <v>51</v>
      </c>
      <c r="N140" s="30">
        <v>0</v>
      </c>
      <c r="O140" s="30">
        <v>0</v>
      </c>
      <c r="P140" s="30">
        <v>41</v>
      </c>
      <c r="Q140" s="30">
        <v>41</v>
      </c>
      <c r="R140" s="30">
        <v>41</v>
      </c>
      <c r="S140" s="30">
        <v>41</v>
      </c>
      <c r="T140" s="30">
        <v>41</v>
      </c>
      <c r="U140" s="30">
        <v>7500</v>
      </c>
      <c r="V140" s="30">
        <v>0</v>
      </c>
      <c r="W140" s="30">
        <f t="shared" si="3"/>
        <v>0</v>
      </c>
      <c r="X140" s="16" t="s">
        <v>52</v>
      </c>
      <c r="Y140" s="16" t="s">
        <v>169</v>
      </c>
      <c r="Z140" s="36" t="s">
        <v>82</v>
      </c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</row>
    <row r="141" spans="1:223" ht="51" x14ac:dyDescent="0.2">
      <c r="A141" s="37" t="s">
        <v>351</v>
      </c>
      <c r="B141" s="35" t="s">
        <v>41</v>
      </c>
      <c r="C141" s="37" t="s">
        <v>342</v>
      </c>
      <c r="D141" s="37" t="s">
        <v>343</v>
      </c>
      <c r="E141" s="37" t="s">
        <v>344</v>
      </c>
      <c r="F141" s="38" t="s">
        <v>349</v>
      </c>
      <c r="G141" s="37" t="s">
        <v>46</v>
      </c>
      <c r="H141" s="39">
        <v>50</v>
      </c>
      <c r="I141" s="37" t="s">
        <v>116</v>
      </c>
      <c r="J141" s="37" t="s">
        <v>48</v>
      </c>
      <c r="K141" s="37" t="s">
        <v>49</v>
      </c>
      <c r="L141" s="40" t="s">
        <v>50</v>
      </c>
      <c r="M141" s="37" t="s">
        <v>51</v>
      </c>
      <c r="N141" s="30">
        <v>0</v>
      </c>
      <c r="O141" s="30">
        <v>0</v>
      </c>
      <c r="P141" s="30">
        <v>41</v>
      </c>
      <c r="Q141" s="30">
        <v>41</v>
      </c>
      <c r="R141" s="30">
        <v>41</v>
      </c>
      <c r="S141" s="30">
        <v>41</v>
      </c>
      <c r="T141" s="30">
        <v>41</v>
      </c>
      <c r="U141" s="30">
        <v>7500</v>
      </c>
      <c r="V141" s="30">
        <v>1537500</v>
      </c>
      <c r="W141" s="30">
        <f t="shared" si="3"/>
        <v>1722000.0000000002</v>
      </c>
      <c r="X141" s="37" t="s">
        <v>52</v>
      </c>
      <c r="Y141" s="16" t="s">
        <v>169</v>
      </c>
      <c r="Z141" s="37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</row>
    <row r="142" spans="1:223" ht="51" x14ac:dyDescent="0.2">
      <c r="A142" s="16" t="s">
        <v>352</v>
      </c>
      <c r="B142" s="16" t="s">
        <v>41</v>
      </c>
      <c r="C142" s="16" t="s">
        <v>353</v>
      </c>
      <c r="D142" s="16" t="s">
        <v>354</v>
      </c>
      <c r="E142" s="16" t="s">
        <v>355</v>
      </c>
      <c r="F142" s="16" t="s">
        <v>356</v>
      </c>
      <c r="G142" s="17" t="s">
        <v>46</v>
      </c>
      <c r="H142" s="18">
        <v>50</v>
      </c>
      <c r="I142" s="19" t="s">
        <v>97</v>
      </c>
      <c r="J142" s="17" t="s">
        <v>48</v>
      </c>
      <c r="K142" s="20" t="s">
        <v>49</v>
      </c>
      <c r="L142" s="20" t="s">
        <v>50</v>
      </c>
      <c r="M142" s="19" t="s">
        <v>51</v>
      </c>
      <c r="N142" s="22">
        <v>0</v>
      </c>
      <c r="O142" s="25">
        <v>0</v>
      </c>
      <c r="P142" s="25">
        <v>82</v>
      </c>
      <c r="Q142" s="25">
        <v>82</v>
      </c>
      <c r="R142" s="22">
        <v>82</v>
      </c>
      <c r="S142" s="22">
        <v>82</v>
      </c>
      <c r="T142" s="22">
        <v>82</v>
      </c>
      <c r="U142" s="22">
        <v>2312.5</v>
      </c>
      <c r="V142" s="22">
        <v>0</v>
      </c>
      <c r="W142" s="22">
        <f t="shared" si="3"/>
        <v>0</v>
      </c>
      <c r="X142" s="20" t="s">
        <v>52</v>
      </c>
      <c r="Y142" s="23">
        <v>2014</v>
      </c>
      <c r="Z142" s="16" t="s">
        <v>82</v>
      </c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</row>
    <row r="143" spans="1:223" ht="51" x14ac:dyDescent="0.2">
      <c r="A143" s="16" t="s">
        <v>357</v>
      </c>
      <c r="B143" s="16" t="s">
        <v>41</v>
      </c>
      <c r="C143" s="16" t="s">
        <v>353</v>
      </c>
      <c r="D143" s="16" t="s">
        <v>354</v>
      </c>
      <c r="E143" s="16" t="s">
        <v>355</v>
      </c>
      <c r="F143" s="16" t="s">
        <v>356</v>
      </c>
      <c r="G143" s="16" t="s">
        <v>46</v>
      </c>
      <c r="H143" s="29">
        <v>50</v>
      </c>
      <c r="I143" s="16" t="s">
        <v>101</v>
      </c>
      <c r="J143" s="16" t="s">
        <v>48</v>
      </c>
      <c r="K143" s="16" t="s">
        <v>49</v>
      </c>
      <c r="L143" s="16" t="s">
        <v>50</v>
      </c>
      <c r="M143" s="16" t="s">
        <v>51</v>
      </c>
      <c r="N143" s="30">
        <v>0</v>
      </c>
      <c r="O143" s="30">
        <v>0</v>
      </c>
      <c r="P143" s="30">
        <v>82</v>
      </c>
      <c r="Q143" s="30">
        <v>82</v>
      </c>
      <c r="R143" s="30">
        <v>82</v>
      </c>
      <c r="S143" s="30">
        <v>82</v>
      </c>
      <c r="T143" s="30">
        <v>82</v>
      </c>
      <c r="U143" s="30">
        <v>2312.5</v>
      </c>
      <c r="V143" s="30">
        <v>0</v>
      </c>
      <c r="W143" s="30">
        <f>V143*1.12</f>
        <v>0</v>
      </c>
      <c r="X143" s="16" t="s">
        <v>52</v>
      </c>
      <c r="Y143" s="16" t="s">
        <v>169</v>
      </c>
      <c r="Z143" s="36" t="s">
        <v>82</v>
      </c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</row>
    <row r="144" spans="1:223" ht="51" x14ac:dyDescent="0.2">
      <c r="A144" s="37" t="s">
        <v>358</v>
      </c>
      <c r="B144" s="35" t="s">
        <v>41</v>
      </c>
      <c r="C144" s="37" t="s">
        <v>353</v>
      </c>
      <c r="D144" s="37" t="s">
        <v>354</v>
      </c>
      <c r="E144" s="37" t="s">
        <v>355</v>
      </c>
      <c r="F144" s="38" t="s">
        <v>356</v>
      </c>
      <c r="G144" s="37" t="s">
        <v>46</v>
      </c>
      <c r="H144" s="39">
        <v>50</v>
      </c>
      <c r="I144" s="37" t="s">
        <v>116</v>
      </c>
      <c r="J144" s="37" t="s">
        <v>48</v>
      </c>
      <c r="K144" s="37" t="s">
        <v>49</v>
      </c>
      <c r="L144" s="40" t="s">
        <v>50</v>
      </c>
      <c r="M144" s="37" t="s">
        <v>51</v>
      </c>
      <c r="N144" s="30">
        <v>0</v>
      </c>
      <c r="O144" s="30">
        <v>0</v>
      </c>
      <c r="P144" s="30">
        <v>82</v>
      </c>
      <c r="Q144" s="30">
        <v>82</v>
      </c>
      <c r="R144" s="30">
        <v>82</v>
      </c>
      <c r="S144" s="30">
        <v>82</v>
      </c>
      <c r="T144" s="30">
        <v>82</v>
      </c>
      <c r="U144" s="30">
        <v>2312.5</v>
      </c>
      <c r="V144" s="30">
        <v>948125</v>
      </c>
      <c r="W144" s="30">
        <f t="shared" ref="W144" si="4">V144*1.12</f>
        <v>1061900</v>
      </c>
      <c r="X144" s="37" t="s">
        <v>52</v>
      </c>
      <c r="Y144" s="16" t="s">
        <v>169</v>
      </c>
      <c r="Z144" s="37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</row>
    <row r="145" spans="1:223" ht="102" x14ac:dyDescent="0.2">
      <c r="A145" s="16" t="s">
        <v>359</v>
      </c>
      <c r="B145" s="16" t="s">
        <v>41</v>
      </c>
      <c r="C145" s="16" t="s">
        <v>360</v>
      </c>
      <c r="D145" s="16" t="s">
        <v>323</v>
      </c>
      <c r="E145" s="16" t="s">
        <v>361</v>
      </c>
      <c r="F145" s="16" t="s">
        <v>362</v>
      </c>
      <c r="G145" s="17" t="s">
        <v>78</v>
      </c>
      <c r="H145" s="18">
        <v>50</v>
      </c>
      <c r="I145" s="19" t="s">
        <v>97</v>
      </c>
      <c r="J145" s="17" t="s">
        <v>48</v>
      </c>
      <c r="K145" s="20" t="s">
        <v>49</v>
      </c>
      <c r="L145" s="20" t="s">
        <v>50</v>
      </c>
      <c r="M145" s="19" t="s">
        <v>312</v>
      </c>
      <c r="N145" s="22">
        <v>0</v>
      </c>
      <c r="O145" s="25">
        <v>0</v>
      </c>
      <c r="P145" s="25">
        <v>2123</v>
      </c>
      <c r="Q145" s="25">
        <v>1743</v>
      </c>
      <c r="R145" s="25">
        <v>1132</v>
      </c>
      <c r="S145" s="25">
        <v>1132</v>
      </c>
      <c r="T145" s="25">
        <v>1134</v>
      </c>
      <c r="U145" s="22">
        <v>38399.999999999993</v>
      </c>
      <c r="V145" s="22">
        <v>0</v>
      </c>
      <c r="W145" s="22">
        <f t="shared" si="3"/>
        <v>0</v>
      </c>
      <c r="X145" s="20" t="s">
        <v>52</v>
      </c>
      <c r="Y145" s="23">
        <v>2014</v>
      </c>
      <c r="Z145" s="16" t="s">
        <v>337</v>
      </c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</row>
    <row r="146" spans="1:223" ht="102" x14ac:dyDescent="0.2">
      <c r="A146" s="16" t="s">
        <v>363</v>
      </c>
      <c r="B146" s="16" t="s">
        <v>41</v>
      </c>
      <c r="C146" s="16" t="s">
        <v>360</v>
      </c>
      <c r="D146" s="16" t="s">
        <v>323</v>
      </c>
      <c r="E146" s="16" t="s">
        <v>361</v>
      </c>
      <c r="F146" s="16" t="s">
        <v>362</v>
      </c>
      <c r="G146" s="16" t="s">
        <v>46</v>
      </c>
      <c r="H146" s="29">
        <v>50</v>
      </c>
      <c r="I146" s="16" t="s">
        <v>101</v>
      </c>
      <c r="J146" s="16" t="s">
        <v>48</v>
      </c>
      <c r="K146" s="16" t="s">
        <v>49</v>
      </c>
      <c r="L146" s="16" t="s">
        <v>50</v>
      </c>
      <c r="M146" s="16" t="s">
        <v>312</v>
      </c>
      <c r="N146" s="30">
        <v>0</v>
      </c>
      <c r="O146" s="30">
        <v>0</v>
      </c>
      <c r="P146" s="30">
        <v>2916</v>
      </c>
      <c r="Q146" s="30">
        <v>1743</v>
      </c>
      <c r="R146" s="30">
        <v>1132</v>
      </c>
      <c r="S146" s="30">
        <v>1132</v>
      </c>
      <c r="T146" s="30">
        <v>1134</v>
      </c>
      <c r="U146" s="30">
        <v>38400</v>
      </c>
      <c r="V146" s="30">
        <v>0</v>
      </c>
      <c r="W146" s="30">
        <f>V146*1.12</f>
        <v>0</v>
      </c>
      <c r="X146" s="16" t="s">
        <v>52</v>
      </c>
      <c r="Y146" s="16" t="s">
        <v>169</v>
      </c>
      <c r="Z146" s="36" t="s">
        <v>82</v>
      </c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</row>
    <row r="147" spans="1:223" ht="102" x14ac:dyDescent="0.2">
      <c r="A147" s="37" t="s">
        <v>364</v>
      </c>
      <c r="B147" s="35" t="s">
        <v>41</v>
      </c>
      <c r="C147" s="37" t="s">
        <v>360</v>
      </c>
      <c r="D147" s="37" t="s">
        <v>323</v>
      </c>
      <c r="E147" s="37" t="s">
        <v>361</v>
      </c>
      <c r="F147" s="38" t="s">
        <v>362</v>
      </c>
      <c r="G147" s="37" t="s">
        <v>46</v>
      </c>
      <c r="H147" s="39">
        <v>50</v>
      </c>
      <c r="I147" s="37" t="s">
        <v>116</v>
      </c>
      <c r="J147" s="37" t="s">
        <v>48</v>
      </c>
      <c r="K147" s="37" t="s">
        <v>49</v>
      </c>
      <c r="L147" s="40" t="s">
        <v>50</v>
      </c>
      <c r="M147" s="37" t="s">
        <v>312</v>
      </c>
      <c r="N147" s="30">
        <v>0</v>
      </c>
      <c r="O147" s="30">
        <v>0</v>
      </c>
      <c r="P147" s="30">
        <v>2916</v>
      </c>
      <c r="Q147" s="30">
        <v>1743</v>
      </c>
      <c r="R147" s="30">
        <v>1132</v>
      </c>
      <c r="S147" s="30">
        <v>1132</v>
      </c>
      <c r="T147" s="30">
        <v>1134</v>
      </c>
      <c r="U147" s="30">
        <v>38400</v>
      </c>
      <c r="V147" s="30">
        <v>309388800</v>
      </c>
      <c r="W147" s="30">
        <f t="shared" ref="W147" si="5">V147*1.12</f>
        <v>346515456.00000006</v>
      </c>
      <c r="X147" s="37" t="s">
        <v>52</v>
      </c>
      <c r="Y147" s="16" t="s">
        <v>169</v>
      </c>
      <c r="Z147" s="37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</row>
    <row r="148" spans="1:223" ht="51" x14ac:dyDescent="0.2">
      <c r="A148" s="16" t="s">
        <v>365</v>
      </c>
      <c r="B148" s="16" t="s">
        <v>41</v>
      </c>
      <c r="C148" s="16" t="s">
        <v>366</v>
      </c>
      <c r="D148" s="16" t="s">
        <v>367</v>
      </c>
      <c r="E148" s="16" t="s">
        <v>367</v>
      </c>
      <c r="F148" s="16" t="s">
        <v>368</v>
      </c>
      <c r="G148" s="17" t="s">
        <v>78</v>
      </c>
      <c r="H148" s="18">
        <v>50</v>
      </c>
      <c r="I148" s="19" t="s">
        <v>97</v>
      </c>
      <c r="J148" s="17" t="s">
        <v>48</v>
      </c>
      <c r="K148" s="20" t="s">
        <v>49</v>
      </c>
      <c r="L148" s="20" t="s">
        <v>50</v>
      </c>
      <c r="M148" s="19" t="s">
        <v>51</v>
      </c>
      <c r="N148" s="22">
        <v>0</v>
      </c>
      <c r="O148" s="25">
        <v>0</v>
      </c>
      <c r="P148" s="25">
        <v>15340</v>
      </c>
      <c r="Q148" s="25">
        <v>12500</v>
      </c>
      <c r="R148" s="25">
        <v>11000</v>
      </c>
      <c r="S148" s="25">
        <v>11000</v>
      </c>
      <c r="T148" s="25">
        <v>11000</v>
      </c>
      <c r="U148" s="22">
        <v>1205.3571428571427</v>
      </c>
      <c r="V148" s="22">
        <v>0</v>
      </c>
      <c r="W148" s="22">
        <f t="shared" si="3"/>
        <v>0</v>
      </c>
      <c r="X148" s="20" t="s">
        <v>52</v>
      </c>
      <c r="Y148" s="23">
        <v>2014</v>
      </c>
      <c r="Z148" s="16" t="s">
        <v>117</v>
      </c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</row>
    <row r="149" spans="1:223" ht="51" x14ac:dyDescent="0.2">
      <c r="A149" s="16" t="s">
        <v>369</v>
      </c>
      <c r="B149" s="16" t="s">
        <v>41</v>
      </c>
      <c r="C149" s="16" t="s">
        <v>366</v>
      </c>
      <c r="D149" s="16" t="s">
        <v>367</v>
      </c>
      <c r="E149" s="16" t="s">
        <v>367</v>
      </c>
      <c r="F149" s="16" t="s">
        <v>368</v>
      </c>
      <c r="G149" s="16" t="s">
        <v>78</v>
      </c>
      <c r="H149" s="29">
        <v>50</v>
      </c>
      <c r="I149" s="16" t="s">
        <v>101</v>
      </c>
      <c r="J149" s="16" t="s">
        <v>48</v>
      </c>
      <c r="K149" s="16" t="s">
        <v>49</v>
      </c>
      <c r="L149" s="16" t="s">
        <v>50</v>
      </c>
      <c r="M149" s="16" t="s">
        <v>51</v>
      </c>
      <c r="N149" s="30">
        <v>0</v>
      </c>
      <c r="O149" s="30">
        <v>0</v>
      </c>
      <c r="P149" s="30">
        <v>15340</v>
      </c>
      <c r="Q149" s="30">
        <v>12500</v>
      </c>
      <c r="R149" s="30">
        <v>11000</v>
      </c>
      <c r="S149" s="30">
        <v>11000</v>
      </c>
      <c r="T149" s="30">
        <v>11000</v>
      </c>
      <c r="U149" s="30">
        <v>1200.58</v>
      </c>
      <c r="V149" s="30">
        <v>0</v>
      </c>
      <c r="W149" s="30">
        <f>V149*1.12</f>
        <v>0</v>
      </c>
      <c r="X149" s="16" t="s">
        <v>52</v>
      </c>
      <c r="Y149" s="16" t="s">
        <v>169</v>
      </c>
      <c r="Z149" s="36" t="s">
        <v>82</v>
      </c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</row>
    <row r="150" spans="1:223" ht="51" x14ac:dyDescent="0.2">
      <c r="A150" s="37" t="s">
        <v>370</v>
      </c>
      <c r="B150" s="35" t="s">
        <v>41</v>
      </c>
      <c r="C150" s="37" t="s">
        <v>366</v>
      </c>
      <c r="D150" s="37" t="s">
        <v>367</v>
      </c>
      <c r="E150" s="37" t="s">
        <v>367</v>
      </c>
      <c r="F150" s="38" t="s">
        <v>368</v>
      </c>
      <c r="G150" s="37" t="s">
        <v>78</v>
      </c>
      <c r="H150" s="39">
        <v>50</v>
      </c>
      <c r="I150" s="37" t="s">
        <v>116</v>
      </c>
      <c r="J150" s="37" t="s">
        <v>48</v>
      </c>
      <c r="K150" s="37" t="s">
        <v>49</v>
      </c>
      <c r="L150" s="40" t="s">
        <v>50</v>
      </c>
      <c r="M150" s="37" t="s">
        <v>51</v>
      </c>
      <c r="N150" s="30">
        <v>0</v>
      </c>
      <c r="O150" s="30">
        <v>0</v>
      </c>
      <c r="P150" s="30">
        <v>15340</v>
      </c>
      <c r="Q150" s="30">
        <v>12500</v>
      </c>
      <c r="R150" s="30">
        <v>11000</v>
      </c>
      <c r="S150" s="30">
        <v>11000</v>
      </c>
      <c r="T150" s="30">
        <v>11000</v>
      </c>
      <c r="U150" s="30">
        <v>1200.58</v>
      </c>
      <c r="V150" s="30">
        <v>73043287.200000003</v>
      </c>
      <c r="W150" s="30">
        <f t="shared" ref="W150" si="6">V150*1.12</f>
        <v>81808481.664000005</v>
      </c>
      <c r="X150" s="37" t="s">
        <v>52</v>
      </c>
      <c r="Y150" s="16" t="s">
        <v>169</v>
      </c>
      <c r="Z150" s="37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</row>
    <row r="151" spans="1:223" ht="51" x14ac:dyDescent="0.2">
      <c r="A151" s="16" t="s">
        <v>371</v>
      </c>
      <c r="B151" s="16" t="s">
        <v>41</v>
      </c>
      <c r="C151" s="16" t="s">
        <v>372</v>
      </c>
      <c r="D151" s="16" t="s">
        <v>373</v>
      </c>
      <c r="E151" s="16" t="s">
        <v>374</v>
      </c>
      <c r="F151" s="16" t="s">
        <v>375</v>
      </c>
      <c r="G151" s="17" t="s">
        <v>78</v>
      </c>
      <c r="H151" s="18">
        <v>50</v>
      </c>
      <c r="I151" s="19" t="s">
        <v>97</v>
      </c>
      <c r="J151" s="17" t="s">
        <v>48</v>
      </c>
      <c r="K151" s="20" t="s">
        <v>49</v>
      </c>
      <c r="L151" s="20" t="s">
        <v>50</v>
      </c>
      <c r="M151" s="19" t="s">
        <v>51</v>
      </c>
      <c r="N151" s="22">
        <v>0</v>
      </c>
      <c r="O151" s="25">
        <v>0</v>
      </c>
      <c r="P151" s="25">
        <v>449</v>
      </c>
      <c r="Q151" s="25">
        <v>500</v>
      </c>
      <c r="R151" s="22">
        <v>350</v>
      </c>
      <c r="S151" s="22">
        <v>350</v>
      </c>
      <c r="T151" s="22">
        <v>500</v>
      </c>
      <c r="U151" s="22">
        <v>14309.633928571429</v>
      </c>
      <c r="V151" s="22">
        <v>0</v>
      </c>
      <c r="W151" s="22">
        <f t="shared" si="3"/>
        <v>0</v>
      </c>
      <c r="X151" s="20" t="s">
        <v>52</v>
      </c>
      <c r="Y151" s="23">
        <v>2014</v>
      </c>
      <c r="Z151" s="16" t="s">
        <v>117</v>
      </c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</row>
    <row r="152" spans="1:223" ht="51" x14ac:dyDescent="0.2">
      <c r="A152" s="16" t="s">
        <v>376</v>
      </c>
      <c r="B152" s="16" t="s">
        <v>41</v>
      </c>
      <c r="C152" s="16" t="s">
        <v>372</v>
      </c>
      <c r="D152" s="16" t="s">
        <v>373</v>
      </c>
      <c r="E152" s="16" t="s">
        <v>374</v>
      </c>
      <c r="F152" s="16" t="s">
        <v>375</v>
      </c>
      <c r="G152" s="16" t="s">
        <v>78</v>
      </c>
      <c r="H152" s="29">
        <v>50</v>
      </c>
      <c r="I152" s="16" t="s">
        <v>101</v>
      </c>
      <c r="J152" s="16" t="s">
        <v>48</v>
      </c>
      <c r="K152" s="16" t="s">
        <v>49</v>
      </c>
      <c r="L152" s="16" t="s">
        <v>50</v>
      </c>
      <c r="M152" s="16" t="s">
        <v>51</v>
      </c>
      <c r="N152" s="30">
        <v>0</v>
      </c>
      <c r="O152" s="30">
        <v>0</v>
      </c>
      <c r="P152" s="30">
        <v>449</v>
      </c>
      <c r="Q152" s="30">
        <v>500</v>
      </c>
      <c r="R152" s="30">
        <v>350</v>
      </c>
      <c r="S152" s="30">
        <v>350</v>
      </c>
      <c r="T152" s="30">
        <v>500</v>
      </c>
      <c r="U152" s="30">
        <v>6665.75</v>
      </c>
      <c r="V152" s="30">
        <v>0</v>
      </c>
      <c r="W152" s="30">
        <f>V152*1.12</f>
        <v>0</v>
      </c>
      <c r="X152" s="16" t="s">
        <v>52</v>
      </c>
      <c r="Y152" s="16" t="s">
        <v>169</v>
      </c>
      <c r="Z152" s="36" t="s">
        <v>82</v>
      </c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</row>
    <row r="153" spans="1:223" ht="51" x14ac:dyDescent="0.2">
      <c r="A153" s="37" t="s">
        <v>377</v>
      </c>
      <c r="B153" s="35" t="s">
        <v>41</v>
      </c>
      <c r="C153" s="37" t="s">
        <v>372</v>
      </c>
      <c r="D153" s="37" t="s">
        <v>373</v>
      </c>
      <c r="E153" s="37" t="s">
        <v>374</v>
      </c>
      <c r="F153" s="38" t="s">
        <v>375</v>
      </c>
      <c r="G153" s="37" t="s">
        <v>78</v>
      </c>
      <c r="H153" s="39">
        <v>50</v>
      </c>
      <c r="I153" s="37" t="s">
        <v>116</v>
      </c>
      <c r="J153" s="37" t="s">
        <v>48</v>
      </c>
      <c r="K153" s="37" t="s">
        <v>49</v>
      </c>
      <c r="L153" s="40" t="s">
        <v>50</v>
      </c>
      <c r="M153" s="37" t="s">
        <v>51</v>
      </c>
      <c r="N153" s="30">
        <v>0</v>
      </c>
      <c r="O153" s="30">
        <v>0</v>
      </c>
      <c r="P153" s="30">
        <v>342</v>
      </c>
      <c r="Q153" s="30">
        <v>500</v>
      </c>
      <c r="R153" s="30">
        <v>350</v>
      </c>
      <c r="S153" s="30">
        <v>350</v>
      </c>
      <c r="T153" s="30">
        <v>500</v>
      </c>
      <c r="U153" s="30">
        <v>6665.75</v>
      </c>
      <c r="V153" s="30">
        <v>14324696.75</v>
      </c>
      <c r="W153" s="30">
        <f t="shared" ref="W153" si="7">V153*1.12</f>
        <v>16043660.360000001</v>
      </c>
      <c r="X153" s="37" t="s">
        <v>52</v>
      </c>
      <c r="Y153" s="16" t="s">
        <v>169</v>
      </c>
      <c r="Z153" s="37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</row>
    <row r="154" spans="1:223" ht="51" x14ac:dyDescent="0.2">
      <c r="A154" s="16" t="s">
        <v>378</v>
      </c>
      <c r="B154" s="16" t="s">
        <v>41</v>
      </c>
      <c r="C154" s="16" t="s">
        <v>379</v>
      </c>
      <c r="D154" s="16" t="s">
        <v>380</v>
      </c>
      <c r="E154" s="16" t="s">
        <v>381</v>
      </c>
      <c r="F154" s="16" t="s">
        <v>382</v>
      </c>
      <c r="G154" s="17" t="s">
        <v>46</v>
      </c>
      <c r="H154" s="18">
        <v>50</v>
      </c>
      <c r="I154" s="19" t="s">
        <v>97</v>
      </c>
      <c r="J154" s="17" t="s">
        <v>48</v>
      </c>
      <c r="K154" s="20" t="s">
        <v>49</v>
      </c>
      <c r="L154" s="20" t="s">
        <v>50</v>
      </c>
      <c r="M154" s="19" t="s">
        <v>51</v>
      </c>
      <c r="N154" s="22">
        <v>0</v>
      </c>
      <c r="O154" s="25">
        <v>0</v>
      </c>
      <c r="P154" s="25">
        <v>41</v>
      </c>
      <c r="Q154" s="25">
        <v>45</v>
      </c>
      <c r="R154" s="22">
        <v>40</v>
      </c>
      <c r="S154" s="22">
        <v>40</v>
      </c>
      <c r="T154" s="22">
        <v>40</v>
      </c>
      <c r="U154" s="22">
        <v>2087.5</v>
      </c>
      <c r="V154" s="22">
        <v>0</v>
      </c>
      <c r="W154" s="22">
        <f t="shared" si="3"/>
        <v>0</v>
      </c>
      <c r="X154" s="20" t="s">
        <v>52</v>
      </c>
      <c r="Y154" s="23">
        <v>2014</v>
      </c>
      <c r="Z154" s="16" t="s">
        <v>82</v>
      </c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</row>
    <row r="155" spans="1:223" ht="51" x14ac:dyDescent="0.2">
      <c r="A155" s="16" t="s">
        <v>383</v>
      </c>
      <c r="B155" s="16" t="s">
        <v>41</v>
      </c>
      <c r="C155" s="16" t="s">
        <v>379</v>
      </c>
      <c r="D155" s="16" t="s">
        <v>380</v>
      </c>
      <c r="E155" s="16" t="s">
        <v>381</v>
      </c>
      <c r="F155" s="16" t="s">
        <v>382</v>
      </c>
      <c r="G155" s="16" t="s">
        <v>46</v>
      </c>
      <c r="H155" s="29">
        <v>50</v>
      </c>
      <c r="I155" s="16" t="s">
        <v>101</v>
      </c>
      <c r="J155" s="16" t="s">
        <v>48</v>
      </c>
      <c r="K155" s="16" t="s">
        <v>49</v>
      </c>
      <c r="L155" s="16" t="s">
        <v>50</v>
      </c>
      <c r="M155" s="16" t="s">
        <v>51</v>
      </c>
      <c r="N155" s="30">
        <v>0</v>
      </c>
      <c r="O155" s="30">
        <v>0</v>
      </c>
      <c r="P155" s="30">
        <v>41</v>
      </c>
      <c r="Q155" s="30">
        <v>45</v>
      </c>
      <c r="R155" s="30">
        <v>40</v>
      </c>
      <c r="S155" s="30">
        <v>40</v>
      </c>
      <c r="T155" s="30">
        <v>40</v>
      </c>
      <c r="U155" s="30">
        <v>2087.5</v>
      </c>
      <c r="V155" s="30">
        <v>0</v>
      </c>
      <c r="W155" s="30">
        <f>V155*1.12</f>
        <v>0</v>
      </c>
      <c r="X155" s="16" t="s">
        <v>52</v>
      </c>
      <c r="Y155" s="16" t="s">
        <v>169</v>
      </c>
      <c r="Z155" s="36" t="s">
        <v>82</v>
      </c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</row>
    <row r="156" spans="1:223" ht="51" x14ac:dyDescent="0.2">
      <c r="A156" s="37" t="s">
        <v>384</v>
      </c>
      <c r="B156" s="35" t="s">
        <v>41</v>
      </c>
      <c r="C156" s="37" t="s">
        <v>379</v>
      </c>
      <c r="D156" s="37" t="s">
        <v>380</v>
      </c>
      <c r="E156" s="37" t="s">
        <v>381</v>
      </c>
      <c r="F156" s="38" t="s">
        <v>382</v>
      </c>
      <c r="G156" s="37" t="s">
        <v>46</v>
      </c>
      <c r="H156" s="39">
        <v>50</v>
      </c>
      <c r="I156" s="37" t="s">
        <v>116</v>
      </c>
      <c r="J156" s="37" t="s">
        <v>48</v>
      </c>
      <c r="K156" s="37" t="s">
        <v>49</v>
      </c>
      <c r="L156" s="40" t="s">
        <v>50</v>
      </c>
      <c r="M156" s="37" t="s">
        <v>51</v>
      </c>
      <c r="N156" s="30">
        <v>0</v>
      </c>
      <c r="O156" s="30">
        <v>0</v>
      </c>
      <c r="P156" s="30">
        <v>41</v>
      </c>
      <c r="Q156" s="30">
        <v>45</v>
      </c>
      <c r="R156" s="30">
        <v>40</v>
      </c>
      <c r="S156" s="30">
        <v>40</v>
      </c>
      <c r="T156" s="30">
        <v>40</v>
      </c>
      <c r="U156" s="30">
        <v>2087.5</v>
      </c>
      <c r="V156" s="30">
        <v>430025</v>
      </c>
      <c r="W156" s="30">
        <f t="shared" ref="W156" si="8">V156*1.12</f>
        <v>481628.00000000006</v>
      </c>
      <c r="X156" s="37" t="s">
        <v>52</v>
      </c>
      <c r="Y156" s="16" t="s">
        <v>169</v>
      </c>
      <c r="Z156" s="37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</row>
    <row r="157" spans="1:223" ht="51" x14ac:dyDescent="0.2">
      <c r="A157" s="16" t="s">
        <v>385</v>
      </c>
      <c r="B157" s="16" t="s">
        <v>41</v>
      </c>
      <c r="C157" s="16" t="s">
        <v>379</v>
      </c>
      <c r="D157" s="16" t="s">
        <v>380</v>
      </c>
      <c r="E157" s="16" t="s">
        <v>381</v>
      </c>
      <c r="F157" s="16" t="s">
        <v>386</v>
      </c>
      <c r="G157" s="17" t="s">
        <v>78</v>
      </c>
      <c r="H157" s="18">
        <v>50</v>
      </c>
      <c r="I157" s="19" t="s">
        <v>97</v>
      </c>
      <c r="J157" s="17" t="s">
        <v>48</v>
      </c>
      <c r="K157" s="20" t="s">
        <v>49</v>
      </c>
      <c r="L157" s="20" t="s">
        <v>50</v>
      </c>
      <c r="M157" s="19" t="s">
        <v>51</v>
      </c>
      <c r="N157" s="22">
        <v>0</v>
      </c>
      <c r="O157" s="25">
        <v>0</v>
      </c>
      <c r="P157" s="25">
        <v>5899</v>
      </c>
      <c r="Q157" s="25">
        <v>5000</v>
      </c>
      <c r="R157" s="22">
        <v>3000</v>
      </c>
      <c r="S157" s="22">
        <v>3000</v>
      </c>
      <c r="T157" s="22">
        <v>5000</v>
      </c>
      <c r="U157" s="22">
        <v>1858.2589285714284</v>
      </c>
      <c r="V157" s="22">
        <v>0</v>
      </c>
      <c r="W157" s="22">
        <f t="shared" si="3"/>
        <v>0</v>
      </c>
      <c r="X157" s="20" t="s">
        <v>52</v>
      </c>
      <c r="Y157" s="23">
        <v>2014</v>
      </c>
      <c r="Z157" s="16" t="s">
        <v>117</v>
      </c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</row>
    <row r="158" spans="1:223" ht="51" x14ac:dyDescent="0.2">
      <c r="A158" s="16" t="s">
        <v>387</v>
      </c>
      <c r="B158" s="16" t="s">
        <v>41</v>
      </c>
      <c r="C158" s="16" t="s">
        <v>379</v>
      </c>
      <c r="D158" s="16" t="s">
        <v>380</v>
      </c>
      <c r="E158" s="16" t="s">
        <v>381</v>
      </c>
      <c r="F158" s="16" t="s">
        <v>386</v>
      </c>
      <c r="G158" s="16" t="s">
        <v>78</v>
      </c>
      <c r="H158" s="29">
        <v>50</v>
      </c>
      <c r="I158" s="16" t="s">
        <v>101</v>
      </c>
      <c r="J158" s="16" t="s">
        <v>48</v>
      </c>
      <c r="K158" s="16" t="s">
        <v>49</v>
      </c>
      <c r="L158" s="16" t="s">
        <v>50</v>
      </c>
      <c r="M158" s="16" t="s">
        <v>51</v>
      </c>
      <c r="N158" s="30">
        <v>0</v>
      </c>
      <c r="O158" s="30">
        <v>0</v>
      </c>
      <c r="P158" s="30">
        <v>5899</v>
      </c>
      <c r="Q158" s="30">
        <v>5000</v>
      </c>
      <c r="R158" s="30">
        <v>3000</v>
      </c>
      <c r="S158" s="30">
        <v>3000</v>
      </c>
      <c r="T158" s="30">
        <v>5000</v>
      </c>
      <c r="U158" s="30">
        <v>910.71</v>
      </c>
      <c r="V158" s="30">
        <v>0</v>
      </c>
      <c r="W158" s="30">
        <f>V158*1.12</f>
        <v>0</v>
      </c>
      <c r="X158" s="16" t="s">
        <v>52</v>
      </c>
      <c r="Y158" s="16" t="s">
        <v>169</v>
      </c>
      <c r="Z158" s="36" t="s">
        <v>82</v>
      </c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</row>
    <row r="159" spans="1:223" ht="51" x14ac:dyDescent="0.2">
      <c r="A159" s="37" t="s">
        <v>388</v>
      </c>
      <c r="B159" s="35" t="s">
        <v>41</v>
      </c>
      <c r="C159" s="37" t="s">
        <v>379</v>
      </c>
      <c r="D159" s="37" t="s">
        <v>380</v>
      </c>
      <c r="E159" s="37" t="s">
        <v>381</v>
      </c>
      <c r="F159" s="38" t="s">
        <v>386</v>
      </c>
      <c r="G159" s="37" t="s">
        <v>78</v>
      </c>
      <c r="H159" s="39">
        <v>50</v>
      </c>
      <c r="I159" s="37" t="s">
        <v>116</v>
      </c>
      <c r="J159" s="37" t="s">
        <v>48</v>
      </c>
      <c r="K159" s="37" t="s">
        <v>49</v>
      </c>
      <c r="L159" s="40" t="s">
        <v>50</v>
      </c>
      <c r="M159" s="37" t="s">
        <v>51</v>
      </c>
      <c r="N159" s="30">
        <v>0</v>
      </c>
      <c r="O159" s="30">
        <v>0</v>
      </c>
      <c r="P159" s="30">
        <v>5899</v>
      </c>
      <c r="Q159" s="30">
        <v>5000</v>
      </c>
      <c r="R159" s="30">
        <v>3000</v>
      </c>
      <c r="S159" s="30">
        <v>3000</v>
      </c>
      <c r="T159" s="30">
        <v>5000</v>
      </c>
      <c r="U159" s="30">
        <v>910.71</v>
      </c>
      <c r="V159" s="30">
        <v>19943638.289999999</v>
      </c>
      <c r="W159" s="30">
        <f t="shared" ref="W159" si="9">V159*1.12</f>
        <v>22336874.884800002</v>
      </c>
      <c r="X159" s="37" t="s">
        <v>52</v>
      </c>
      <c r="Y159" s="16" t="s">
        <v>169</v>
      </c>
      <c r="Z159" s="37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</row>
    <row r="160" spans="1:223" ht="51" x14ac:dyDescent="0.2">
      <c r="A160" s="16" t="s">
        <v>389</v>
      </c>
      <c r="B160" s="16" t="s">
        <v>41</v>
      </c>
      <c r="C160" s="16" t="s">
        <v>390</v>
      </c>
      <c r="D160" s="16" t="s">
        <v>391</v>
      </c>
      <c r="E160" s="16" t="s">
        <v>392</v>
      </c>
      <c r="F160" s="16" t="s">
        <v>393</v>
      </c>
      <c r="G160" s="17" t="s">
        <v>78</v>
      </c>
      <c r="H160" s="18">
        <v>50</v>
      </c>
      <c r="I160" s="19" t="s">
        <v>97</v>
      </c>
      <c r="J160" s="17" t="s">
        <v>48</v>
      </c>
      <c r="K160" s="20" t="s">
        <v>49</v>
      </c>
      <c r="L160" s="20" t="s">
        <v>50</v>
      </c>
      <c r="M160" s="19" t="s">
        <v>51</v>
      </c>
      <c r="N160" s="22">
        <v>0</v>
      </c>
      <c r="O160" s="25">
        <v>0</v>
      </c>
      <c r="P160" s="25">
        <v>5299</v>
      </c>
      <c r="Q160" s="25">
        <v>4000</v>
      </c>
      <c r="R160" s="22">
        <v>3000</v>
      </c>
      <c r="S160" s="22">
        <v>3000</v>
      </c>
      <c r="T160" s="22">
        <v>4000</v>
      </c>
      <c r="U160" s="22">
        <v>3442.6</v>
      </c>
      <c r="V160" s="22">
        <v>0</v>
      </c>
      <c r="W160" s="22">
        <f t="shared" si="3"/>
        <v>0</v>
      </c>
      <c r="X160" s="20" t="s">
        <v>52</v>
      </c>
      <c r="Y160" s="23">
        <v>2014</v>
      </c>
      <c r="Z160" s="16" t="s">
        <v>117</v>
      </c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</row>
    <row r="161" spans="1:223" ht="51" x14ac:dyDescent="0.2">
      <c r="A161" s="16" t="s">
        <v>394</v>
      </c>
      <c r="B161" s="16" t="s">
        <v>41</v>
      </c>
      <c r="C161" s="16" t="s">
        <v>390</v>
      </c>
      <c r="D161" s="16" t="s">
        <v>391</v>
      </c>
      <c r="E161" s="16" t="s">
        <v>392</v>
      </c>
      <c r="F161" s="16" t="s">
        <v>393</v>
      </c>
      <c r="G161" s="16" t="s">
        <v>78</v>
      </c>
      <c r="H161" s="29">
        <v>50</v>
      </c>
      <c r="I161" s="16" t="s">
        <v>101</v>
      </c>
      <c r="J161" s="16" t="s">
        <v>48</v>
      </c>
      <c r="K161" s="16" t="s">
        <v>49</v>
      </c>
      <c r="L161" s="16" t="s">
        <v>50</v>
      </c>
      <c r="M161" s="16" t="s">
        <v>51</v>
      </c>
      <c r="N161" s="30">
        <v>0</v>
      </c>
      <c r="O161" s="30">
        <v>0</v>
      </c>
      <c r="P161" s="30">
        <v>5299</v>
      </c>
      <c r="Q161" s="30">
        <v>4000</v>
      </c>
      <c r="R161" s="30">
        <v>3000</v>
      </c>
      <c r="S161" s="30">
        <v>3000</v>
      </c>
      <c r="T161" s="30">
        <v>4000</v>
      </c>
      <c r="U161" s="30">
        <v>2816.33</v>
      </c>
      <c r="V161" s="30">
        <v>0</v>
      </c>
      <c r="W161" s="30">
        <f>V161*1.12</f>
        <v>0</v>
      </c>
      <c r="X161" s="16" t="s">
        <v>52</v>
      </c>
      <c r="Y161" s="16" t="s">
        <v>169</v>
      </c>
      <c r="Z161" s="36" t="s">
        <v>82</v>
      </c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</row>
    <row r="162" spans="1:223" ht="51" x14ac:dyDescent="0.2">
      <c r="A162" s="37" t="s">
        <v>395</v>
      </c>
      <c r="B162" s="35" t="s">
        <v>41</v>
      </c>
      <c r="C162" s="37" t="s">
        <v>390</v>
      </c>
      <c r="D162" s="37" t="s">
        <v>391</v>
      </c>
      <c r="E162" s="37" t="s">
        <v>392</v>
      </c>
      <c r="F162" s="38" t="s">
        <v>393</v>
      </c>
      <c r="G162" s="37" t="s">
        <v>78</v>
      </c>
      <c r="H162" s="39">
        <v>50</v>
      </c>
      <c r="I162" s="37" t="s">
        <v>116</v>
      </c>
      <c r="J162" s="37" t="s">
        <v>48</v>
      </c>
      <c r="K162" s="37" t="s">
        <v>49</v>
      </c>
      <c r="L162" s="40" t="s">
        <v>50</v>
      </c>
      <c r="M162" s="37" t="s">
        <v>51</v>
      </c>
      <c r="N162" s="30">
        <v>0</v>
      </c>
      <c r="O162" s="30">
        <v>0</v>
      </c>
      <c r="P162" s="30">
        <v>5299</v>
      </c>
      <c r="Q162" s="30">
        <v>4000</v>
      </c>
      <c r="R162" s="30">
        <v>3000</v>
      </c>
      <c r="S162" s="30">
        <v>3000</v>
      </c>
      <c r="T162" s="30">
        <v>4000</v>
      </c>
      <c r="U162" s="30">
        <v>2816.33</v>
      </c>
      <c r="V162" s="30">
        <v>54352352.670000002</v>
      </c>
      <c r="W162" s="30">
        <f t="shared" ref="W162" si="10">V162*1.12</f>
        <v>60874634.990400009</v>
      </c>
      <c r="X162" s="37" t="s">
        <v>52</v>
      </c>
      <c r="Y162" s="16" t="s">
        <v>169</v>
      </c>
      <c r="Z162" s="37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</row>
    <row r="163" spans="1:223" ht="51" x14ac:dyDescent="0.2">
      <c r="A163" s="16" t="s">
        <v>396</v>
      </c>
      <c r="B163" s="16" t="s">
        <v>41</v>
      </c>
      <c r="C163" s="16" t="s">
        <v>397</v>
      </c>
      <c r="D163" s="16" t="s">
        <v>398</v>
      </c>
      <c r="E163" s="16" t="s">
        <v>399</v>
      </c>
      <c r="F163" s="16" t="s">
        <v>400</v>
      </c>
      <c r="G163" s="17" t="s">
        <v>78</v>
      </c>
      <c r="H163" s="18">
        <v>50</v>
      </c>
      <c r="I163" s="19" t="s">
        <v>97</v>
      </c>
      <c r="J163" s="17" t="s">
        <v>48</v>
      </c>
      <c r="K163" s="20" t="s">
        <v>49</v>
      </c>
      <c r="L163" s="20" t="s">
        <v>50</v>
      </c>
      <c r="M163" s="19" t="s">
        <v>401</v>
      </c>
      <c r="N163" s="22">
        <v>0</v>
      </c>
      <c r="O163" s="25">
        <v>0</v>
      </c>
      <c r="P163" s="25">
        <v>1383</v>
      </c>
      <c r="Q163" s="25">
        <v>1383</v>
      </c>
      <c r="R163" s="25">
        <v>1383</v>
      </c>
      <c r="S163" s="25">
        <v>1383</v>
      </c>
      <c r="T163" s="25">
        <v>1383</v>
      </c>
      <c r="U163" s="22">
        <v>5446.4285714285706</v>
      </c>
      <c r="V163" s="22">
        <v>0</v>
      </c>
      <c r="W163" s="22">
        <f t="shared" si="3"/>
        <v>0</v>
      </c>
      <c r="X163" s="20" t="s">
        <v>52</v>
      </c>
      <c r="Y163" s="23">
        <v>2014</v>
      </c>
      <c r="Z163" s="16" t="s">
        <v>117</v>
      </c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</row>
    <row r="164" spans="1:223" ht="51" x14ac:dyDescent="0.2">
      <c r="A164" s="16" t="s">
        <v>402</v>
      </c>
      <c r="B164" s="16" t="s">
        <v>41</v>
      </c>
      <c r="C164" s="16" t="s">
        <v>397</v>
      </c>
      <c r="D164" s="16" t="s">
        <v>398</v>
      </c>
      <c r="E164" s="16" t="s">
        <v>399</v>
      </c>
      <c r="F164" s="16" t="s">
        <v>400</v>
      </c>
      <c r="G164" s="16" t="s">
        <v>78</v>
      </c>
      <c r="H164" s="29">
        <v>50</v>
      </c>
      <c r="I164" s="16" t="s">
        <v>101</v>
      </c>
      <c r="J164" s="16" t="s">
        <v>48</v>
      </c>
      <c r="K164" s="16" t="s">
        <v>49</v>
      </c>
      <c r="L164" s="16" t="s">
        <v>50</v>
      </c>
      <c r="M164" s="16" t="s">
        <v>401</v>
      </c>
      <c r="N164" s="30">
        <v>0</v>
      </c>
      <c r="O164" s="30">
        <v>0</v>
      </c>
      <c r="P164" s="30">
        <v>1383</v>
      </c>
      <c r="Q164" s="30">
        <v>1383</v>
      </c>
      <c r="R164" s="30">
        <v>1383</v>
      </c>
      <c r="S164" s="30">
        <v>1383</v>
      </c>
      <c r="T164" s="30">
        <v>1383</v>
      </c>
      <c r="U164" s="30">
        <v>3584.82</v>
      </c>
      <c r="V164" s="30">
        <v>0</v>
      </c>
      <c r="W164" s="30">
        <f>V164*1.12</f>
        <v>0</v>
      </c>
      <c r="X164" s="16" t="s">
        <v>52</v>
      </c>
      <c r="Y164" s="16" t="s">
        <v>169</v>
      </c>
      <c r="Z164" s="36" t="s">
        <v>82</v>
      </c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</row>
    <row r="165" spans="1:223" ht="51" x14ac:dyDescent="0.2">
      <c r="A165" s="37" t="s">
        <v>403</v>
      </c>
      <c r="B165" s="35" t="s">
        <v>41</v>
      </c>
      <c r="C165" s="37" t="s">
        <v>397</v>
      </c>
      <c r="D165" s="37" t="s">
        <v>398</v>
      </c>
      <c r="E165" s="37" t="s">
        <v>399</v>
      </c>
      <c r="F165" s="38" t="s">
        <v>400</v>
      </c>
      <c r="G165" s="37" t="s">
        <v>78</v>
      </c>
      <c r="H165" s="39">
        <v>50</v>
      </c>
      <c r="I165" s="37" t="s">
        <v>116</v>
      </c>
      <c r="J165" s="37" t="s">
        <v>48</v>
      </c>
      <c r="K165" s="37" t="s">
        <v>49</v>
      </c>
      <c r="L165" s="40" t="s">
        <v>50</v>
      </c>
      <c r="M165" s="37" t="s">
        <v>401</v>
      </c>
      <c r="N165" s="30">
        <v>0</v>
      </c>
      <c r="O165" s="30">
        <v>0</v>
      </c>
      <c r="P165" s="30">
        <v>1383</v>
      </c>
      <c r="Q165" s="30">
        <v>1383</v>
      </c>
      <c r="R165" s="30">
        <v>1383</v>
      </c>
      <c r="S165" s="30">
        <v>1383</v>
      </c>
      <c r="T165" s="30">
        <v>1383</v>
      </c>
      <c r="U165" s="30">
        <v>3584.82</v>
      </c>
      <c r="V165" s="30">
        <v>24789030.300000001</v>
      </c>
      <c r="W165" s="30">
        <f t="shared" ref="W165" si="11">V165*1.12</f>
        <v>27763713.936000004</v>
      </c>
      <c r="X165" s="37" t="s">
        <v>52</v>
      </c>
      <c r="Y165" s="16" t="s">
        <v>169</v>
      </c>
      <c r="Z165" s="37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</row>
    <row r="166" spans="1:223" ht="51" x14ac:dyDescent="0.2">
      <c r="A166" s="16" t="s">
        <v>404</v>
      </c>
      <c r="B166" s="16" t="s">
        <v>41</v>
      </c>
      <c r="C166" s="16" t="s">
        <v>405</v>
      </c>
      <c r="D166" s="16" t="s">
        <v>406</v>
      </c>
      <c r="E166" s="16" t="s">
        <v>407</v>
      </c>
      <c r="F166" s="16" t="s">
        <v>408</v>
      </c>
      <c r="G166" s="17" t="s">
        <v>78</v>
      </c>
      <c r="H166" s="18">
        <v>50</v>
      </c>
      <c r="I166" s="19" t="s">
        <v>97</v>
      </c>
      <c r="J166" s="17" t="s">
        <v>48</v>
      </c>
      <c r="K166" s="20" t="s">
        <v>49</v>
      </c>
      <c r="L166" s="20" t="s">
        <v>50</v>
      </c>
      <c r="M166" s="19" t="s">
        <v>401</v>
      </c>
      <c r="N166" s="22">
        <v>0</v>
      </c>
      <c r="O166" s="25">
        <v>0</v>
      </c>
      <c r="P166" s="25">
        <v>140</v>
      </c>
      <c r="Q166" s="25">
        <v>140</v>
      </c>
      <c r="R166" s="25">
        <v>140</v>
      </c>
      <c r="S166" s="25">
        <v>140</v>
      </c>
      <c r="T166" s="25">
        <v>140</v>
      </c>
      <c r="U166" s="22">
        <v>3616.0714285714284</v>
      </c>
      <c r="V166" s="22">
        <v>0</v>
      </c>
      <c r="W166" s="22">
        <f t="shared" si="3"/>
        <v>0</v>
      </c>
      <c r="X166" s="20" t="s">
        <v>52</v>
      </c>
      <c r="Y166" s="23">
        <v>2014</v>
      </c>
      <c r="Z166" s="16" t="s">
        <v>117</v>
      </c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</row>
    <row r="167" spans="1:223" ht="51" x14ac:dyDescent="0.2">
      <c r="A167" s="16" t="s">
        <v>409</v>
      </c>
      <c r="B167" s="16" t="s">
        <v>41</v>
      </c>
      <c r="C167" s="16" t="s">
        <v>405</v>
      </c>
      <c r="D167" s="16" t="s">
        <v>406</v>
      </c>
      <c r="E167" s="16" t="s">
        <v>407</v>
      </c>
      <c r="F167" s="16" t="s">
        <v>408</v>
      </c>
      <c r="G167" s="16" t="s">
        <v>78</v>
      </c>
      <c r="H167" s="29">
        <v>50</v>
      </c>
      <c r="I167" s="16" t="s">
        <v>101</v>
      </c>
      <c r="J167" s="16" t="s">
        <v>48</v>
      </c>
      <c r="K167" s="16" t="s">
        <v>49</v>
      </c>
      <c r="L167" s="16" t="s">
        <v>50</v>
      </c>
      <c r="M167" s="16" t="s">
        <v>401</v>
      </c>
      <c r="N167" s="30">
        <v>0</v>
      </c>
      <c r="O167" s="30">
        <v>0</v>
      </c>
      <c r="P167" s="30">
        <v>140</v>
      </c>
      <c r="Q167" s="30">
        <v>140</v>
      </c>
      <c r="R167" s="30">
        <v>140</v>
      </c>
      <c r="S167" s="30">
        <v>140</v>
      </c>
      <c r="T167" s="30">
        <v>140</v>
      </c>
      <c r="U167" s="30">
        <v>2579.46</v>
      </c>
      <c r="V167" s="30">
        <v>0</v>
      </c>
      <c r="W167" s="30">
        <f>V167*1.12</f>
        <v>0</v>
      </c>
      <c r="X167" s="16" t="s">
        <v>52</v>
      </c>
      <c r="Y167" s="16" t="s">
        <v>169</v>
      </c>
      <c r="Z167" s="36" t="s">
        <v>82</v>
      </c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</row>
    <row r="168" spans="1:223" ht="51" x14ac:dyDescent="0.2">
      <c r="A168" s="37" t="s">
        <v>410</v>
      </c>
      <c r="B168" s="35" t="s">
        <v>41</v>
      </c>
      <c r="C168" s="37" t="s">
        <v>405</v>
      </c>
      <c r="D168" s="37" t="s">
        <v>406</v>
      </c>
      <c r="E168" s="37" t="s">
        <v>407</v>
      </c>
      <c r="F168" s="38" t="s">
        <v>408</v>
      </c>
      <c r="G168" s="37" t="s">
        <v>78</v>
      </c>
      <c r="H168" s="39">
        <v>50</v>
      </c>
      <c r="I168" s="37" t="s">
        <v>116</v>
      </c>
      <c r="J168" s="37" t="s">
        <v>48</v>
      </c>
      <c r="K168" s="37" t="s">
        <v>49</v>
      </c>
      <c r="L168" s="40" t="s">
        <v>50</v>
      </c>
      <c r="M168" s="37" t="s">
        <v>401</v>
      </c>
      <c r="N168" s="30">
        <v>0</v>
      </c>
      <c r="O168" s="30">
        <v>0</v>
      </c>
      <c r="P168" s="30">
        <v>140</v>
      </c>
      <c r="Q168" s="30">
        <v>140</v>
      </c>
      <c r="R168" s="30">
        <v>140</v>
      </c>
      <c r="S168" s="30">
        <v>140</v>
      </c>
      <c r="T168" s="30">
        <v>140</v>
      </c>
      <c r="U168" s="30">
        <v>2579.46</v>
      </c>
      <c r="V168" s="30">
        <v>1805622</v>
      </c>
      <c r="W168" s="30">
        <f t="shared" ref="W168" si="12">V168*1.12</f>
        <v>2022296.6400000001</v>
      </c>
      <c r="X168" s="37" t="s">
        <v>52</v>
      </c>
      <c r="Y168" s="16" t="s">
        <v>169</v>
      </c>
      <c r="Z168" s="37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</row>
    <row r="169" spans="1:223" ht="51" x14ac:dyDescent="0.2">
      <c r="A169" s="16" t="s">
        <v>411</v>
      </c>
      <c r="B169" s="16" t="s">
        <v>41</v>
      </c>
      <c r="C169" s="16" t="s">
        <v>412</v>
      </c>
      <c r="D169" s="16" t="s">
        <v>406</v>
      </c>
      <c r="E169" s="16" t="s">
        <v>413</v>
      </c>
      <c r="F169" s="16" t="s">
        <v>414</v>
      </c>
      <c r="G169" s="17" t="s">
        <v>78</v>
      </c>
      <c r="H169" s="18">
        <v>50</v>
      </c>
      <c r="I169" s="19" t="s">
        <v>97</v>
      </c>
      <c r="J169" s="17" t="s">
        <v>48</v>
      </c>
      <c r="K169" s="20" t="s">
        <v>49</v>
      </c>
      <c r="L169" s="20" t="s">
        <v>50</v>
      </c>
      <c r="M169" s="19" t="s">
        <v>401</v>
      </c>
      <c r="N169" s="22">
        <v>0</v>
      </c>
      <c r="O169" s="25">
        <v>0</v>
      </c>
      <c r="P169" s="25">
        <v>3079</v>
      </c>
      <c r="Q169" s="25">
        <v>3079</v>
      </c>
      <c r="R169" s="25">
        <v>3079</v>
      </c>
      <c r="S169" s="25">
        <v>3079</v>
      </c>
      <c r="T169" s="25">
        <v>3079</v>
      </c>
      <c r="U169" s="22">
        <v>12500</v>
      </c>
      <c r="V169" s="22">
        <v>0</v>
      </c>
      <c r="W169" s="22">
        <f t="shared" si="3"/>
        <v>0</v>
      </c>
      <c r="X169" s="20" t="s">
        <v>52</v>
      </c>
      <c r="Y169" s="23">
        <v>2014</v>
      </c>
      <c r="Z169" s="16" t="s">
        <v>117</v>
      </c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</row>
    <row r="170" spans="1:223" ht="51" x14ac:dyDescent="0.2">
      <c r="A170" s="16" t="s">
        <v>415</v>
      </c>
      <c r="B170" s="16" t="s">
        <v>41</v>
      </c>
      <c r="C170" s="16" t="s">
        <v>412</v>
      </c>
      <c r="D170" s="16" t="s">
        <v>406</v>
      </c>
      <c r="E170" s="16" t="s">
        <v>413</v>
      </c>
      <c r="F170" s="16" t="s">
        <v>414</v>
      </c>
      <c r="G170" s="16" t="s">
        <v>78</v>
      </c>
      <c r="H170" s="29">
        <v>50</v>
      </c>
      <c r="I170" s="16" t="s">
        <v>101</v>
      </c>
      <c r="J170" s="16" t="s">
        <v>48</v>
      </c>
      <c r="K170" s="16" t="s">
        <v>49</v>
      </c>
      <c r="L170" s="16" t="s">
        <v>50</v>
      </c>
      <c r="M170" s="16" t="s">
        <v>401</v>
      </c>
      <c r="N170" s="30">
        <v>0</v>
      </c>
      <c r="O170" s="30">
        <v>0</v>
      </c>
      <c r="P170" s="30">
        <v>3079</v>
      </c>
      <c r="Q170" s="30">
        <v>3079</v>
      </c>
      <c r="R170" s="30">
        <v>3079</v>
      </c>
      <c r="S170" s="30">
        <v>3079</v>
      </c>
      <c r="T170" s="30">
        <v>3079</v>
      </c>
      <c r="U170" s="30">
        <v>7662.1</v>
      </c>
      <c r="V170" s="30">
        <v>0</v>
      </c>
      <c r="W170" s="30">
        <f>V170*1.12</f>
        <v>0</v>
      </c>
      <c r="X170" s="16" t="s">
        <v>52</v>
      </c>
      <c r="Y170" s="16" t="s">
        <v>169</v>
      </c>
      <c r="Z170" s="36" t="s">
        <v>82</v>
      </c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</row>
    <row r="171" spans="1:223" ht="51" x14ac:dyDescent="0.2">
      <c r="A171" s="37" t="s">
        <v>416</v>
      </c>
      <c r="B171" s="35" t="s">
        <v>41</v>
      </c>
      <c r="C171" s="37" t="s">
        <v>412</v>
      </c>
      <c r="D171" s="37" t="s">
        <v>406</v>
      </c>
      <c r="E171" s="37" t="s">
        <v>413</v>
      </c>
      <c r="F171" s="38" t="s">
        <v>414</v>
      </c>
      <c r="G171" s="37" t="s">
        <v>78</v>
      </c>
      <c r="H171" s="39">
        <v>50</v>
      </c>
      <c r="I171" s="37" t="s">
        <v>116</v>
      </c>
      <c r="J171" s="37" t="s">
        <v>48</v>
      </c>
      <c r="K171" s="37" t="s">
        <v>49</v>
      </c>
      <c r="L171" s="40" t="s">
        <v>50</v>
      </c>
      <c r="M171" s="37" t="s">
        <v>401</v>
      </c>
      <c r="N171" s="30">
        <v>0</v>
      </c>
      <c r="O171" s="30">
        <v>0</v>
      </c>
      <c r="P171" s="30">
        <v>3079</v>
      </c>
      <c r="Q171" s="30">
        <v>3079</v>
      </c>
      <c r="R171" s="30">
        <v>3079</v>
      </c>
      <c r="S171" s="30">
        <v>3079</v>
      </c>
      <c r="T171" s="30">
        <v>3079</v>
      </c>
      <c r="U171" s="30">
        <v>7662.1</v>
      </c>
      <c r="V171" s="30">
        <v>117958029.5</v>
      </c>
      <c r="W171" s="30">
        <f t="shared" ref="W171" si="13">V171*1.12</f>
        <v>132112993.04000001</v>
      </c>
      <c r="X171" s="37" t="s">
        <v>52</v>
      </c>
      <c r="Y171" s="16" t="s">
        <v>169</v>
      </c>
      <c r="Z171" s="37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</row>
    <row r="172" spans="1:223" ht="76.5" x14ac:dyDescent="0.2">
      <c r="A172" s="16" t="s">
        <v>417</v>
      </c>
      <c r="B172" s="16" t="s">
        <v>41</v>
      </c>
      <c r="C172" s="16" t="s">
        <v>418</v>
      </c>
      <c r="D172" s="16" t="s">
        <v>406</v>
      </c>
      <c r="E172" s="16" t="s">
        <v>419</v>
      </c>
      <c r="F172" s="16" t="s">
        <v>420</v>
      </c>
      <c r="G172" s="17" t="s">
        <v>78</v>
      </c>
      <c r="H172" s="18">
        <v>50</v>
      </c>
      <c r="I172" s="19" t="s">
        <v>97</v>
      </c>
      <c r="J172" s="17" t="s">
        <v>48</v>
      </c>
      <c r="K172" s="20" t="s">
        <v>49</v>
      </c>
      <c r="L172" s="20" t="s">
        <v>50</v>
      </c>
      <c r="M172" s="19" t="s">
        <v>401</v>
      </c>
      <c r="N172" s="22">
        <v>0</v>
      </c>
      <c r="O172" s="25">
        <v>0</v>
      </c>
      <c r="P172" s="25">
        <v>3621</v>
      </c>
      <c r="Q172" s="25">
        <v>3621</v>
      </c>
      <c r="R172" s="25">
        <v>3621</v>
      </c>
      <c r="S172" s="25">
        <v>3621</v>
      </c>
      <c r="T172" s="25">
        <v>3621</v>
      </c>
      <c r="U172" s="22">
        <v>2756.6964285714284</v>
      </c>
      <c r="V172" s="22">
        <v>0</v>
      </c>
      <c r="W172" s="22">
        <f t="shared" si="3"/>
        <v>0</v>
      </c>
      <c r="X172" s="20" t="s">
        <v>52</v>
      </c>
      <c r="Y172" s="23">
        <v>2014</v>
      </c>
      <c r="Z172" s="16" t="s">
        <v>82</v>
      </c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</row>
    <row r="173" spans="1:223" ht="76.5" x14ac:dyDescent="0.2">
      <c r="A173" s="16" t="s">
        <v>421</v>
      </c>
      <c r="B173" s="16" t="s">
        <v>41</v>
      </c>
      <c r="C173" s="16" t="s">
        <v>418</v>
      </c>
      <c r="D173" s="16" t="s">
        <v>406</v>
      </c>
      <c r="E173" s="16" t="s">
        <v>419</v>
      </c>
      <c r="F173" s="16" t="s">
        <v>420</v>
      </c>
      <c r="G173" s="16" t="s">
        <v>78</v>
      </c>
      <c r="H173" s="29">
        <v>50</v>
      </c>
      <c r="I173" s="16" t="s">
        <v>101</v>
      </c>
      <c r="J173" s="16" t="s">
        <v>48</v>
      </c>
      <c r="K173" s="16" t="s">
        <v>49</v>
      </c>
      <c r="L173" s="16" t="s">
        <v>50</v>
      </c>
      <c r="M173" s="16" t="s">
        <v>401</v>
      </c>
      <c r="N173" s="30">
        <v>0</v>
      </c>
      <c r="O173" s="30">
        <v>0</v>
      </c>
      <c r="P173" s="30">
        <v>3621</v>
      </c>
      <c r="Q173" s="30">
        <v>3621</v>
      </c>
      <c r="R173" s="30">
        <v>3621</v>
      </c>
      <c r="S173" s="30">
        <v>3621</v>
      </c>
      <c r="T173" s="30">
        <v>3621</v>
      </c>
      <c r="U173" s="30">
        <v>2756.6959999999999</v>
      </c>
      <c r="V173" s="30">
        <v>0</v>
      </c>
      <c r="W173" s="30">
        <f>V173*1.12</f>
        <v>0</v>
      </c>
      <c r="X173" s="16" t="s">
        <v>52</v>
      </c>
      <c r="Y173" s="16" t="s">
        <v>169</v>
      </c>
      <c r="Z173" s="36" t="s">
        <v>82</v>
      </c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</row>
    <row r="174" spans="1:223" ht="76.5" x14ac:dyDescent="0.2">
      <c r="A174" s="37" t="s">
        <v>422</v>
      </c>
      <c r="B174" s="35" t="s">
        <v>41</v>
      </c>
      <c r="C174" s="37" t="s">
        <v>418</v>
      </c>
      <c r="D174" s="37" t="s">
        <v>406</v>
      </c>
      <c r="E174" s="37" t="s">
        <v>419</v>
      </c>
      <c r="F174" s="38" t="s">
        <v>420</v>
      </c>
      <c r="G174" s="37" t="s">
        <v>78</v>
      </c>
      <c r="H174" s="39">
        <v>50</v>
      </c>
      <c r="I174" s="37" t="s">
        <v>116</v>
      </c>
      <c r="J174" s="37" t="s">
        <v>48</v>
      </c>
      <c r="K174" s="37" t="s">
        <v>49</v>
      </c>
      <c r="L174" s="40" t="s">
        <v>50</v>
      </c>
      <c r="M174" s="37" t="s">
        <v>401</v>
      </c>
      <c r="N174" s="30">
        <v>0</v>
      </c>
      <c r="O174" s="30">
        <v>0</v>
      </c>
      <c r="P174" s="30">
        <v>3621</v>
      </c>
      <c r="Q174" s="30">
        <v>3621</v>
      </c>
      <c r="R174" s="30">
        <v>3621</v>
      </c>
      <c r="S174" s="30">
        <v>3621</v>
      </c>
      <c r="T174" s="30">
        <v>3621</v>
      </c>
      <c r="U174" s="30">
        <v>2756.6959999999999</v>
      </c>
      <c r="V174" s="30">
        <v>49909981.079999998</v>
      </c>
      <c r="W174" s="30">
        <f t="shared" ref="W174" si="14">V174*1.12</f>
        <v>55899178.809600003</v>
      </c>
      <c r="X174" s="37" t="s">
        <v>52</v>
      </c>
      <c r="Y174" s="16" t="s">
        <v>169</v>
      </c>
      <c r="Z174" s="37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</row>
    <row r="175" spans="1:223" ht="51" x14ac:dyDescent="0.2">
      <c r="A175" s="16" t="s">
        <v>423</v>
      </c>
      <c r="B175" s="16" t="s">
        <v>41</v>
      </c>
      <c r="C175" s="16" t="s">
        <v>424</v>
      </c>
      <c r="D175" s="16" t="s">
        <v>425</v>
      </c>
      <c r="E175" s="16" t="s">
        <v>426</v>
      </c>
      <c r="F175" s="16" t="s">
        <v>427</v>
      </c>
      <c r="G175" s="17" t="s">
        <v>78</v>
      </c>
      <c r="H175" s="18">
        <v>50</v>
      </c>
      <c r="I175" s="19" t="s">
        <v>97</v>
      </c>
      <c r="J175" s="17" t="s">
        <v>48</v>
      </c>
      <c r="K175" s="20" t="s">
        <v>49</v>
      </c>
      <c r="L175" s="20" t="s">
        <v>50</v>
      </c>
      <c r="M175" s="19" t="s">
        <v>51</v>
      </c>
      <c r="N175" s="22">
        <v>0</v>
      </c>
      <c r="O175" s="25">
        <v>0</v>
      </c>
      <c r="P175" s="25">
        <v>60</v>
      </c>
      <c r="Q175" s="25">
        <v>45</v>
      </c>
      <c r="R175" s="22">
        <v>45</v>
      </c>
      <c r="S175" s="22">
        <v>45</v>
      </c>
      <c r="T175" s="22">
        <v>45</v>
      </c>
      <c r="U175" s="22">
        <v>75265</v>
      </c>
      <c r="V175" s="22">
        <v>0</v>
      </c>
      <c r="W175" s="22">
        <f t="shared" si="3"/>
        <v>0</v>
      </c>
      <c r="X175" s="20" t="s">
        <v>52</v>
      </c>
      <c r="Y175" s="23">
        <v>2014</v>
      </c>
      <c r="Z175" s="16" t="s">
        <v>428</v>
      </c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</row>
    <row r="176" spans="1:223" ht="51" x14ac:dyDescent="0.2">
      <c r="A176" s="16" t="s">
        <v>429</v>
      </c>
      <c r="B176" s="16" t="s">
        <v>41</v>
      </c>
      <c r="C176" s="16" t="s">
        <v>424</v>
      </c>
      <c r="D176" s="16" t="s">
        <v>425</v>
      </c>
      <c r="E176" s="16" t="s">
        <v>426</v>
      </c>
      <c r="F176" s="16" t="s">
        <v>427</v>
      </c>
      <c r="G176" s="16" t="s">
        <v>78</v>
      </c>
      <c r="H176" s="29">
        <v>50</v>
      </c>
      <c r="I176" s="16" t="s">
        <v>101</v>
      </c>
      <c r="J176" s="16" t="s">
        <v>48</v>
      </c>
      <c r="K176" s="16" t="s">
        <v>49</v>
      </c>
      <c r="L176" s="16" t="s">
        <v>50</v>
      </c>
      <c r="M176" s="16" t="s">
        <v>51</v>
      </c>
      <c r="N176" s="30">
        <v>0</v>
      </c>
      <c r="O176" s="30">
        <v>0</v>
      </c>
      <c r="P176" s="30">
        <v>25</v>
      </c>
      <c r="Q176" s="30">
        <v>45</v>
      </c>
      <c r="R176" s="30">
        <v>45</v>
      </c>
      <c r="S176" s="30">
        <v>45</v>
      </c>
      <c r="T176" s="30">
        <v>45</v>
      </c>
      <c r="U176" s="30">
        <v>75265</v>
      </c>
      <c r="V176" s="30">
        <f>U176*(O176+P176+Q176+R176+S176+T176)</f>
        <v>15429325</v>
      </c>
      <c r="W176" s="30">
        <f>V176*1.12</f>
        <v>17280844</v>
      </c>
      <c r="X176" s="16" t="s">
        <v>52</v>
      </c>
      <c r="Y176" s="16" t="s">
        <v>169</v>
      </c>
      <c r="Z176" s="16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</row>
    <row r="177" spans="1:223" ht="51" x14ac:dyDescent="0.2">
      <c r="A177" s="16" t="s">
        <v>430</v>
      </c>
      <c r="B177" s="16" t="s">
        <v>41</v>
      </c>
      <c r="C177" s="16" t="s">
        <v>424</v>
      </c>
      <c r="D177" s="16" t="s">
        <v>425</v>
      </c>
      <c r="E177" s="16" t="s">
        <v>426</v>
      </c>
      <c r="F177" s="16" t="s">
        <v>431</v>
      </c>
      <c r="G177" s="17" t="s">
        <v>78</v>
      </c>
      <c r="H177" s="18">
        <v>50</v>
      </c>
      <c r="I177" s="19" t="s">
        <v>97</v>
      </c>
      <c r="J177" s="17" t="s">
        <v>48</v>
      </c>
      <c r="K177" s="20" t="s">
        <v>49</v>
      </c>
      <c r="L177" s="20" t="s">
        <v>50</v>
      </c>
      <c r="M177" s="19" t="s">
        <v>51</v>
      </c>
      <c r="N177" s="22">
        <v>0</v>
      </c>
      <c r="O177" s="25">
        <v>0</v>
      </c>
      <c r="P177" s="25">
        <v>50</v>
      </c>
      <c r="Q177" s="25">
        <v>45</v>
      </c>
      <c r="R177" s="22">
        <v>45</v>
      </c>
      <c r="S177" s="22">
        <v>45</v>
      </c>
      <c r="T177" s="22">
        <v>45</v>
      </c>
      <c r="U177" s="22">
        <v>50505</v>
      </c>
      <c r="V177" s="22">
        <v>0</v>
      </c>
      <c r="W177" s="22">
        <f t="shared" si="3"/>
        <v>0</v>
      </c>
      <c r="X177" s="20" t="s">
        <v>52</v>
      </c>
      <c r="Y177" s="23">
        <v>2014</v>
      </c>
      <c r="Z177" s="16" t="s">
        <v>428</v>
      </c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</row>
    <row r="178" spans="1:223" ht="51" x14ac:dyDescent="0.2">
      <c r="A178" s="16" t="s">
        <v>432</v>
      </c>
      <c r="B178" s="16" t="s">
        <v>41</v>
      </c>
      <c r="C178" s="16" t="s">
        <v>424</v>
      </c>
      <c r="D178" s="16" t="s">
        <v>425</v>
      </c>
      <c r="E178" s="16" t="s">
        <v>426</v>
      </c>
      <c r="F178" s="16" t="s">
        <v>431</v>
      </c>
      <c r="G178" s="16" t="s">
        <v>78</v>
      </c>
      <c r="H178" s="29">
        <v>50</v>
      </c>
      <c r="I178" s="16" t="s">
        <v>101</v>
      </c>
      <c r="J178" s="16" t="s">
        <v>48</v>
      </c>
      <c r="K178" s="16" t="s">
        <v>49</v>
      </c>
      <c r="L178" s="16" t="s">
        <v>50</v>
      </c>
      <c r="M178" s="16" t="s">
        <v>51</v>
      </c>
      <c r="N178" s="30">
        <v>0</v>
      </c>
      <c r="O178" s="30">
        <v>0</v>
      </c>
      <c r="P178" s="30">
        <v>0</v>
      </c>
      <c r="Q178" s="30">
        <v>20</v>
      </c>
      <c r="R178" s="30">
        <v>45</v>
      </c>
      <c r="S178" s="30">
        <v>45</v>
      </c>
      <c r="T178" s="30">
        <v>45</v>
      </c>
      <c r="U178" s="30">
        <v>50505</v>
      </c>
      <c r="V178" s="30">
        <f>U178*(O178+P178+Q178+R178+S178+T178)</f>
        <v>7828275</v>
      </c>
      <c r="W178" s="30">
        <f>V178*1.12</f>
        <v>8767668</v>
      </c>
      <c r="X178" s="16" t="s">
        <v>52</v>
      </c>
      <c r="Y178" s="16" t="s">
        <v>169</v>
      </c>
      <c r="Z178" s="16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</row>
    <row r="179" spans="1:223" ht="51" x14ac:dyDescent="0.2">
      <c r="A179" s="16" t="s">
        <v>433</v>
      </c>
      <c r="B179" s="16" t="s">
        <v>41</v>
      </c>
      <c r="C179" s="16" t="s">
        <v>424</v>
      </c>
      <c r="D179" s="16" t="s">
        <v>425</v>
      </c>
      <c r="E179" s="16" t="s">
        <v>426</v>
      </c>
      <c r="F179" s="16" t="s">
        <v>434</v>
      </c>
      <c r="G179" s="17" t="s">
        <v>78</v>
      </c>
      <c r="H179" s="18">
        <v>50</v>
      </c>
      <c r="I179" s="19" t="s">
        <v>97</v>
      </c>
      <c r="J179" s="17" t="s">
        <v>48</v>
      </c>
      <c r="K179" s="20" t="s">
        <v>49</v>
      </c>
      <c r="L179" s="20" t="s">
        <v>50</v>
      </c>
      <c r="M179" s="19" t="s">
        <v>51</v>
      </c>
      <c r="N179" s="22">
        <v>0</v>
      </c>
      <c r="O179" s="25">
        <v>0</v>
      </c>
      <c r="P179" s="25">
        <v>50</v>
      </c>
      <c r="Q179" s="25">
        <v>45</v>
      </c>
      <c r="R179" s="22">
        <v>45</v>
      </c>
      <c r="S179" s="22">
        <v>45</v>
      </c>
      <c r="T179" s="22">
        <v>45</v>
      </c>
      <c r="U179" s="22">
        <v>75265</v>
      </c>
      <c r="V179" s="22">
        <v>0</v>
      </c>
      <c r="W179" s="22">
        <f t="shared" si="3"/>
        <v>0</v>
      </c>
      <c r="X179" s="20" t="s">
        <v>52</v>
      </c>
      <c r="Y179" s="23">
        <v>2014</v>
      </c>
      <c r="Z179" s="16" t="s">
        <v>435</v>
      </c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</row>
    <row r="180" spans="1:223" ht="51" x14ac:dyDescent="0.2">
      <c r="A180" s="16" t="s">
        <v>436</v>
      </c>
      <c r="B180" s="16" t="s">
        <v>41</v>
      </c>
      <c r="C180" s="16" t="s">
        <v>424</v>
      </c>
      <c r="D180" s="16" t="s">
        <v>425</v>
      </c>
      <c r="E180" s="16" t="s">
        <v>426</v>
      </c>
      <c r="F180" s="16" t="s">
        <v>434</v>
      </c>
      <c r="G180" s="16" t="s">
        <v>78</v>
      </c>
      <c r="H180" s="29">
        <v>50</v>
      </c>
      <c r="I180" s="16" t="s">
        <v>101</v>
      </c>
      <c r="J180" s="16" t="s">
        <v>48</v>
      </c>
      <c r="K180" s="16" t="s">
        <v>49</v>
      </c>
      <c r="L180" s="16" t="s">
        <v>50</v>
      </c>
      <c r="M180" s="16" t="s">
        <v>51</v>
      </c>
      <c r="N180" s="30">
        <v>0</v>
      </c>
      <c r="O180" s="30">
        <v>0</v>
      </c>
      <c r="P180" s="30">
        <v>24</v>
      </c>
      <c r="Q180" s="30">
        <v>45</v>
      </c>
      <c r="R180" s="30">
        <v>45</v>
      </c>
      <c r="S180" s="30">
        <v>45</v>
      </c>
      <c r="T180" s="30">
        <v>45</v>
      </c>
      <c r="U180" s="30">
        <v>75265</v>
      </c>
      <c r="V180" s="30">
        <f>U180*(O180+P180+Q180+R180+S180+T180)</f>
        <v>15354060</v>
      </c>
      <c r="W180" s="30">
        <f>V180*1.12</f>
        <v>17196547.200000003</v>
      </c>
      <c r="X180" s="16" t="s">
        <v>52</v>
      </c>
      <c r="Y180" s="16" t="s">
        <v>169</v>
      </c>
      <c r="Z180" s="16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</row>
    <row r="181" spans="1:223" ht="51" x14ac:dyDescent="0.2">
      <c r="A181" s="16" t="s">
        <v>437</v>
      </c>
      <c r="B181" s="16" t="s">
        <v>41</v>
      </c>
      <c r="C181" s="16" t="s">
        <v>424</v>
      </c>
      <c r="D181" s="16" t="s">
        <v>425</v>
      </c>
      <c r="E181" s="16" t="s">
        <v>426</v>
      </c>
      <c r="F181" s="16" t="s">
        <v>438</v>
      </c>
      <c r="G181" s="17" t="s">
        <v>78</v>
      </c>
      <c r="H181" s="18">
        <v>50</v>
      </c>
      <c r="I181" s="19" t="s">
        <v>97</v>
      </c>
      <c r="J181" s="17" t="s">
        <v>48</v>
      </c>
      <c r="K181" s="20" t="s">
        <v>49</v>
      </c>
      <c r="L181" s="20" t="s">
        <v>50</v>
      </c>
      <c r="M181" s="19" t="s">
        <v>51</v>
      </c>
      <c r="N181" s="22">
        <v>0</v>
      </c>
      <c r="O181" s="25">
        <v>0</v>
      </c>
      <c r="P181" s="25">
        <v>50</v>
      </c>
      <c r="Q181" s="25">
        <v>50</v>
      </c>
      <c r="R181" s="22">
        <v>50</v>
      </c>
      <c r="S181" s="22">
        <v>50</v>
      </c>
      <c r="T181" s="22">
        <v>50</v>
      </c>
      <c r="U181" s="22">
        <v>102335</v>
      </c>
      <c r="V181" s="22">
        <v>0</v>
      </c>
      <c r="W181" s="22">
        <f t="shared" si="3"/>
        <v>0</v>
      </c>
      <c r="X181" s="20" t="s">
        <v>52</v>
      </c>
      <c r="Y181" s="23">
        <v>2014</v>
      </c>
      <c r="Z181" s="16" t="s">
        <v>107</v>
      </c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</row>
    <row r="182" spans="1:223" ht="51" x14ac:dyDescent="0.2">
      <c r="A182" s="16" t="s">
        <v>439</v>
      </c>
      <c r="B182" s="16" t="s">
        <v>41</v>
      </c>
      <c r="C182" s="16" t="s">
        <v>424</v>
      </c>
      <c r="D182" s="16" t="s">
        <v>425</v>
      </c>
      <c r="E182" s="16" t="s">
        <v>426</v>
      </c>
      <c r="F182" s="16" t="s">
        <v>438</v>
      </c>
      <c r="G182" s="16" t="s">
        <v>78</v>
      </c>
      <c r="H182" s="29">
        <v>50</v>
      </c>
      <c r="I182" s="16" t="s">
        <v>101</v>
      </c>
      <c r="J182" s="16" t="s">
        <v>48</v>
      </c>
      <c r="K182" s="16" t="s">
        <v>49</v>
      </c>
      <c r="L182" s="16" t="s">
        <v>50</v>
      </c>
      <c r="M182" s="16" t="s">
        <v>51</v>
      </c>
      <c r="N182" s="30">
        <v>0</v>
      </c>
      <c r="O182" s="30">
        <v>0</v>
      </c>
      <c r="P182" s="30">
        <v>0</v>
      </c>
      <c r="Q182" s="30">
        <v>50</v>
      </c>
      <c r="R182" s="30">
        <v>50</v>
      </c>
      <c r="S182" s="30">
        <v>50</v>
      </c>
      <c r="T182" s="30">
        <v>50</v>
      </c>
      <c r="U182" s="30">
        <v>80928.570000000007</v>
      </c>
      <c r="V182" s="30">
        <f>U182*(O182+P182+Q182+R182+S182+T182)</f>
        <v>16185714.000000002</v>
      </c>
      <c r="W182" s="30">
        <f>V182*1.12</f>
        <v>18127999.680000003</v>
      </c>
      <c r="X182" s="16" t="s">
        <v>52</v>
      </c>
      <c r="Y182" s="16" t="s">
        <v>169</v>
      </c>
      <c r="Z182" s="16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</row>
    <row r="183" spans="1:223" ht="51" x14ac:dyDescent="0.2">
      <c r="A183" s="16" t="s">
        <v>440</v>
      </c>
      <c r="B183" s="16" t="s">
        <v>41</v>
      </c>
      <c r="C183" s="16" t="s">
        <v>424</v>
      </c>
      <c r="D183" s="16" t="s">
        <v>425</v>
      </c>
      <c r="E183" s="16" t="s">
        <v>426</v>
      </c>
      <c r="F183" s="16" t="s">
        <v>441</v>
      </c>
      <c r="G183" s="17" t="s">
        <v>78</v>
      </c>
      <c r="H183" s="18">
        <v>50</v>
      </c>
      <c r="I183" s="19" t="s">
        <v>97</v>
      </c>
      <c r="J183" s="17" t="s">
        <v>48</v>
      </c>
      <c r="K183" s="20" t="s">
        <v>49</v>
      </c>
      <c r="L183" s="20" t="s">
        <v>50</v>
      </c>
      <c r="M183" s="19" t="s">
        <v>51</v>
      </c>
      <c r="N183" s="22">
        <v>0</v>
      </c>
      <c r="O183" s="25">
        <v>0</v>
      </c>
      <c r="P183" s="25">
        <v>50</v>
      </c>
      <c r="Q183" s="25">
        <v>50</v>
      </c>
      <c r="R183" s="22">
        <v>50</v>
      </c>
      <c r="S183" s="22">
        <v>50</v>
      </c>
      <c r="T183" s="22">
        <v>50</v>
      </c>
      <c r="U183" s="22">
        <v>35706</v>
      </c>
      <c r="V183" s="22">
        <v>0</v>
      </c>
      <c r="W183" s="22">
        <f t="shared" si="3"/>
        <v>0</v>
      </c>
      <c r="X183" s="20" t="s">
        <v>52</v>
      </c>
      <c r="Y183" s="23">
        <v>2014</v>
      </c>
      <c r="Z183" s="16" t="s">
        <v>435</v>
      </c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</row>
    <row r="184" spans="1:223" ht="51" x14ac:dyDescent="0.2">
      <c r="A184" s="16" t="s">
        <v>442</v>
      </c>
      <c r="B184" s="16" t="s">
        <v>41</v>
      </c>
      <c r="C184" s="16" t="s">
        <v>424</v>
      </c>
      <c r="D184" s="16" t="s">
        <v>425</v>
      </c>
      <c r="E184" s="16" t="s">
        <v>426</v>
      </c>
      <c r="F184" s="16" t="s">
        <v>441</v>
      </c>
      <c r="G184" s="16" t="s">
        <v>78</v>
      </c>
      <c r="H184" s="29">
        <v>50</v>
      </c>
      <c r="I184" s="16" t="s">
        <v>101</v>
      </c>
      <c r="J184" s="16" t="s">
        <v>48</v>
      </c>
      <c r="K184" s="16" t="s">
        <v>49</v>
      </c>
      <c r="L184" s="16" t="s">
        <v>50</v>
      </c>
      <c r="M184" s="16" t="s">
        <v>51</v>
      </c>
      <c r="N184" s="30">
        <v>0</v>
      </c>
      <c r="O184" s="30">
        <v>0</v>
      </c>
      <c r="P184" s="30">
        <v>0</v>
      </c>
      <c r="Q184" s="30">
        <v>20</v>
      </c>
      <c r="R184" s="30">
        <v>50</v>
      </c>
      <c r="S184" s="30">
        <v>50</v>
      </c>
      <c r="T184" s="30">
        <v>50</v>
      </c>
      <c r="U184" s="30">
        <v>35706</v>
      </c>
      <c r="V184" s="30">
        <f>U184*(O184+P184+Q184+R184+S184+T184)</f>
        <v>6070020</v>
      </c>
      <c r="W184" s="30">
        <f>V184*1.12</f>
        <v>6798422.4000000004</v>
      </c>
      <c r="X184" s="16" t="s">
        <v>52</v>
      </c>
      <c r="Y184" s="16" t="s">
        <v>169</v>
      </c>
      <c r="Z184" s="16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</row>
    <row r="185" spans="1:223" ht="51" x14ac:dyDescent="0.2">
      <c r="A185" s="16" t="s">
        <v>443</v>
      </c>
      <c r="B185" s="16" t="s">
        <v>41</v>
      </c>
      <c r="C185" s="16" t="s">
        <v>424</v>
      </c>
      <c r="D185" s="16" t="s">
        <v>425</v>
      </c>
      <c r="E185" s="16" t="s">
        <v>426</v>
      </c>
      <c r="F185" s="16" t="s">
        <v>444</v>
      </c>
      <c r="G185" s="17" t="s">
        <v>78</v>
      </c>
      <c r="H185" s="18">
        <v>50</v>
      </c>
      <c r="I185" s="19" t="s">
        <v>97</v>
      </c>
      <c r="J185" s="17" t="s">
        <v>48</v>
      </c>
      <c r="K185" s="20" t="s">
        <v>49</v>
      </c>
      <c r="L185" s="20" t="s">
        <v>50</v>
      </c>
      <c r="M185" s="19" t="s">
        <v>51</v>
      </c>
      <c r="N185" s="22">
        <v>0</v>
      </c>
      <c r="O185" s="25">
        <v>0</v>
      </c>
      <c r="P185" s="25">
        <v>35</v>
      </c>
      <c r="Q185" s="25">
        <v>30</v>
      </c>
      <c r="R185" s="22">
        <v>29</v>
      </c>
      <c r="S185" s="22">
        <v>29</v>
      </c>
      <c r="T185" s="22">
        <v>29</v>
      </c>
      <c r="U185" s="22">
        <v>138812</v>
      </c>
      <c r="V185" s="22">
        <v>0</v>
      </c>
      <c r="W185" s="22">
        <f t="shared" si="3"/>
        <v>0</v>
      </c>
      <c r="X185" s="20" t="s">
        <v>52</v>
      </c>
      <c r="Y185" s="23">
        <v>2014</v>
      </c>
      <c r="Z185" s="16" t="s">
        <v>435</v>
      </c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</row>
    <row r="186" spans="1:223" ht="51" x14ac:dyDescent="0.2">
      <c r="A186" s="16" t="s">
        <v>445</v>
      </c>
      <c r="B186" s="16" t="s">
        <v>41</v>
      </c>
      <c r="C186" s="16" t="s">
        <v>424</v>
      </c>
      <c r="D186" s="16" t="s">
        <v>425</v>
      </c>
      <c r="E186" s="16" t="s">
        <v>426</v>
      </c>
      <c r="F186" s="16" t="s">
        <v>444</v>
      </c>
      <c r="G186" s="16" t="s">
        <v>78</v>
      </c>
      <c r="H186" s="29">
        <v>50</v>
      </c>
      <c r="I186" s="16" t="s">
        <v>101</v>
      </c>
      <c r="J186" s="16" t="s">
        <v>48</v>
      </c>
      <c r="K186" s="16" t="s">
        <v>49</v>
      </c>
      <c r="L186" s="16" t="s">
        <v>50</v>
      </c>
      <c r="M186" s="16" t="s">
        <v>51</v>
      </c>
      <c r="N186" s="30">
        <v>0</v>
      </c>
      <c r="O186" s="30">
        <v>0</v>
      </c>
      <c r="P186" s="30">
        <v>0</v>
      </c>
      <c r="Q186" s="30">
        <v>30</v>
      </c>
      <c r="R186" s="30">
        <v>29</v>
      </c>
      <c r="S186" s="30">
        <v>29</v>
      </c>
      <c r="T186" s="30">
        <v>29</v>
      </c>
      <c r="U186" s="30">
        <v>138812</v>
      </c>
      <c r="V186" s="30">
        <f>U186*(O186+P186+Q186+R186+S186+T186)</f>
        <v>16241004</v>
      </c>
      <c r="W186" s="30">
        <f>V186*1.12</f>
        <v>18189924.48</v>
      </c>
      <c r="X186" s="16" t="s">
        <v>52</v>
      </c>
      <c r="Y186" s="16" t="s">
        <v>169</v>
      </c>
      <c r="Z186" s="16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</row>
    <row r="187" spans="1:223" ht="51" x14ac:dyDescent="0.2">
      <c r="A187" s="16" t="s">
        <v>446</v>
      </c>
      <c r="B187" s="16" t="s">
        <v>41</v>
      </c>
      <c r="C187" s="16" t="s">
        <v>424</v>
      </c>
      <c r="D187" s="16" t="s">
        <v>425</v>
      </c>
      <c r="E187" s="16" t="s">
        <v>426</v>
      </c>
      <c r="F187" s="16" t="s">
        <v>447</v>
      </c>
      <c r="G187" s="17" t="s">
        <v>78</v>
      </c>
      <c r="H187" s="18">
        <v>50</v>
      </c>
      <c r="I187" s="19" t="s">
        <v>97</v>
      </c>
      <c r="J187" s="17" t="s">
        <v>48</v>
      </c>
      <c r="K187" s="20" t="s">
        <v>49</v>
      </c>
      <c r="L187" s="20" t="s">
        <v>50</v>
      </c>
      <c r="M187" s="19" t="s">
        <v>51</v>
      </c>
      <c r="N187" s="22">
        <v>0</v>
      </c>
      <c r="O187" s="25">
        <v>0</v>
      </c>
      <c r="P187" s="25">
        <v>26</v>
      </c>
      <c r="Q187" s="25">
        <v>30</v>
      </c>
      <c r="R187" s="22">
        <v>30</v>
      </c>
      <c r="S187" s="22">
        <v>30</v>
      </c>
      <c r="T187" s="22">
        <v>30</v>
      </c>
      <c r="U187" s="22">
        <v>121252.90178571428</v>
      </c>
      <c r="V187" s="22">
        <v>0</v>
      </c>
      <c r="W187" s="22">
        <f t="shared" si="3"/>
        <v>0</v>
      </c>
      <c r="X187" s="20" t="s">
        <v>52</v>
      </c>
      <c r="Y187" s="23">
        <v>2014</v>
      </c>
      <c r="Z187" s="16" t="s">
        <v>107</v>
      </c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</row>
    <row r="188" spans="1:223" ht="51" x14ac:dyDescent="0.2">
      <c r="A188" s="16" t="s">
        <v>448</v>
      </c>
      <c r="B188" s="16" t="s">
        <v>41</v>
      </c>
      <c r="C188" s="16" t="s">
        <v>424</v>
      </c>
      <c r="D188" s="16" t="s">
        <v>425</v>
      </c>
      <c r="E188" s="16" t="s">
        <v>426</v>
      </c>
      <c r="F188" s="16" t="s">
        <v>447</v>
      </c>
      <c r="G188" s="16" t="s">
        <v>78</v>
      </c>
      <c r="H188" s="29">
        <v>50</v>
      </c>
      <c r="I188" s="16" t="s">
        <v>101</v>
      </c>
      <c r="J188" s="16" t="s">
        <v>48</v>
      </c>
      <c r="K188" s="16" t="s">
        <v>49</v>
      </c>
      <c r="L188" s="16" t="s">
        <v>50</v>
      </c>
      <c r="M188" s="16" t="s">
        <v>51</v>
      </c>
      <c r="N188" s="30">
        <v>0</v>
      </c>
      <c r="O188" s="30">
        <v>0</v>
      </c>
      <c r="P188" s="30">
        <v>25</v>
      </c>
      <c r="Q188" s="30">
        <v>30</v>
      </c>
      <c r="R188" s="30">
        <v>30</v>
      </c>
      <c r="S188" s="30">
        <v>30</v>
      </c>
      <c r="T188" s="30">
        <v>30</v>
      </c>
      <c r="U188" s="30">
        <v>108750</v>
      </c>
      <c r="V188" s="30">
        <f>U188*(O188+P188+Q188+R188+S188+T188)</f>
        <v>15768750</v>
      </c>
      <c r="W188" s="30">
        <f>V188*1.12</f>
        <v>17661000</v>
      </c>
      <c r="X188" s="16" t="s">
        <v>52</v>
      </c>
      <c r="Y188" s="16" t="s">
        <v>169</v>
      </c>
      <c r="Z188" s="16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</row>
    <row r="189" spans="1:223" ht="51" x14ac:dyDescent="0.2">
      <c r="A189" s="16" t="s">
        <v>449</v>
      </c>
      <c r="B189" s="16" t="s">
        <v>41</v>
      </c>
      <c r="C189" s="16" t="s">
        <v>424</v>
      </c>
      <c r="D189" s="16" t="s">
        <v>425</v>
      </c>
      <c r="E189" s="16" t="s">
        <v>426</v>
      </c>
      <c r="F189" s="16" t="s">
        <v>450</v>
      </c>
      <c r="G189" s="17" t="s">
        <v>78</v>
      </c>
      <c r="H189" s="18">
        <v>50</v>
      </c>
      <c r="I189" s="19" t="s">
        <v>97</v>
      </c>
      <c r="J189" s="17" t="s">
        <v>48</v>
      </c>
      <c r="K189" s="20" t="s">
        <v>49</v>
      </c>
      <c r="L189" s="20" t="s">
        <v>50</v>
      </c>
      <c r="M189" s="19" t="s">
        <v>51</v>
      </c>
      <c r="N189" s="22">
        <v>0</v>
      </c>
      <c r="O189" s="25">
        <v>0</v>
      </c>
      <c r="P189" s="25">
        <v>30</v>
      </c>
      <c r="Q189" s="25">
        <v>30</v>
      </c>
      <c r="R189" s="22">
        <v>30</v>
      </c>
      <c r="S189" s="22">
        <v>30</v>
      </c>
      <c r="T189" s="22">
        <v>30</v>
      </c>
      <c r="U189" s="22">
        <v>34160</v>
      </c>
      <c r="V189" s="22">
        <v>0</v>
      </c>
      <c r="W189" s="22">
        <f t="shared" si="3"/>
        <v>0</v>
      </c>
      <c r="X189" s="20" t="s">
        <v>52</v>
      </c>
      <c r="Y189" s="23">
        <v>2014</v>
      </c>
      <c r="Z189" s="16" t="s">
        <v>435</v>
      </c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</row>
    <row r="190" spans="1:223" ht="51" x14ac:dyDescent="0.2">
      <c r="A190" s="16" t="s">
        <v>451</v>
      </c>
      <c r="B190" s="16" t="s">
        <v>41</v>
      </c>
      <c r="C190" s="16" t="s">
        <v>424</v>
      </c>
      <c r="D190" s="16" t="s">
        <v>425</v>
      </c>
      <c r="E190" s="16" t="s">
        <v>426</v>
      </c>
      <c r="F190" s="16" t="s">
        <v>450</v>
      </c>
      <c r="G190" s="16" t="s">
        <v>78</v>
      </c>
      <c r="H190" s="29">
        <v>50</v>
      </c>
      <c r="I190" s="16" t="s">
        <v>101</v>
      </c>
      <c r="J190" s="16" t="s">
        <v>48</v>
      </c>
      <c r="K190" s="16" t="s">
        <v>49</v>
      </c>
      <c r="L190" s="16" t="s">
        <v>50</v>
      </c>
      <c r="M190" s="16" t="s">
        <v>51</v>
      </c>
      <c r="N190" s="30">
        <v>0</v>
      </c>
      <c r="O190" s="30">
        <v>0</v>
      </c>
      <c r="P190" s="30">
        <v>0</v>
      </c>
      <c r="Q190" s="30">
        <v>0</v>
      </c>
      <c r="R190" s="30">
        <v>30</v>
      </c>
      <c r="S190" s="30">
        <v>30</v>
      </c>
      <c r="T190" s="30">
        <v>30</v>
      </c>
      <c r="U190" s="30">
        <v>34160</v>
      </c>
      <c r="V190" s="30">
        <f>U190*(O190+P190+Q190+R190+S190+T190)</f>
        <v>3074400</v>
      </c>
      <c r="W190" s="30">
        <f>V190*1.12</f>
        <v>3443328.0000000005</v>
      </c>
      <c r="X190" s="16" t="s">
        <v>52</v>
      </c>
      <c r="Y190" s="16" t="s">
        <v>169</v>
      </c>
      <c r="Z190" s="16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</row>
    <row r="191" spans="1:223" ht="51" x14ac:dyDescent="0.2">
      <c r="A191" s="16" t="s">
        <v>452</v>
      </c>
      <c r="B191" s="16" t="s">
        <v>41</v>
      </c>
      <c r="C191" s="16" t="s">
        <v>424</v>
      </c>
      <c r="D191" s="16" t="s">
        <v>425</v>
      </c>
      <c r="E191" s="16" t="s">
        <v>426</v>
      </c>
      <c r="F191" s="16" t="s">
        <v>453</v>
      </c>
      <c r="G191" s="17" t="s">
        <v>78</v>
      </c>
      <c r="H191" s="18">
        <v>50</v>
      </c>
      <c r="I191" s="19" t="s">
        <v>97</v>
      </c>
      <c r="J191" s="17" t="s">
        <v>48</v>
      </c>
      <c r="K191" s="20" t="s">
        <v>49</v>
      </c>
      <c r="L191" s="20" t="s">
        <v>50</v>
      </c>
      <c r="M191" s="19" t="s">
        <v>51</v>
      </c>
      <c r="N191" s="22">
        <v>0</v>
      </c>
      <c r="O191" s="25">
        <v>0</v>
      </c>
      <c r="P191" s="25">
        <v>40</v>
      </c>
      <c r="Q191" s="25">
        <v>30</v>
      </c>
      <c r="R191" s="22">
        <v>30</v>
      </c>
      <c r="S191" s="22">
        <v>30</v>
      </c>
      <c r="T191" s="22">
        <v>30</v>
      </c>
      <c r="U191" s="22">
        <v>47515</v>
      </c>
      <c r="V191" s="22">
        <v>0</v>
      </c>
      <c r="W191" s="22">
        <f t="shared" si="3"/>
        <v>0</v>
      </c>
      <c r="X191" s="20" t="s">
        <v>52</v>
      </c>
      <c r="Y191" s="23">
        <v>2014</v>
      </c>
      <c r="Z191" s="16" t="s">
        <v>435</v>
      </c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</row>
    <row r="192" spans="1:223" ht="51" x14ac:dyDescent="0.2">
      <c r="A192" s="16" t="s">
        <v>454</v>
      </c>
      <c r="B192" s="16" t="s">
        <v>41</v>
      </c>
      <c r="C192" s="16" t="s">
        <v>424</v>
      </c>
      <c r="D192" s="16" t="s">
        <v>425</v>
      </c>
      <c r="E192" s="16" t="s">
        <v>426</v>
      </c>
      <c r="F192" s="16" t="s">
        <v>453</v>
      </c>
      <c r="G192" s="16" t="s">
        <v>78</v>
      </c>
      <c r="H192" s="29">
        <v>50</v>
      </c>
      <c r="I192" s="16" t="s">
        <v>101</v>
      </c>
      <c r="J192" s="16" t="s">
        <v>48</v>
      </c>
      <c r="K192" s="16" t="s">
        <v>49</v>
      </c>
      <c r="L192" s="16" t="s">
        <v>50</v>
      </c>
      <c r="M192" s="16" t="s">
        <v>51</v>
      </c>
      <c r="N192" s="30">
        <v>0</v>
      </c>
      <c r="O192" s="30">
        <v>0</v>
      </c>
      <c r="P192" s="30">
        <v>0</v>
      </c>
      <c r="Q192" s="30">
        <v>10</v>
      </c>
      <c r="R192" s="30">
        <v>30</v>
      </c>
      <c r="S192" s="30">
        <v>30</v>
      </c>
      <c r="T192" s="30">
        <v>30</v>
      </c>
      <c r="U192" s="30">
        <v>47515</v>
      </c>
      <c r="V192" s="30">
        <f>U192*(O192+P192+Q192+R192+S192+T192)</f>
        <v>4751500</v>
      </c>
      <c r="W192" s="30">
        <f>V192*1.12</f>
        <v>5321680.0000000009</v>
      </c>
      <c r="X192" s="16" t="s">
        <v>52</v>
      </c>
      <c r="Y192" s="16" t="s">
        <v>169</v>
      </c>
      <c r="Z192" s="16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</row>
    <row r="193" spans="1:223" ht="51" x14ac:dyDescent="0.2">
      <c r="A193" s="16" t="s">
        <v>455</v>
      </c>
      <c r="B193" s="16" t="s">
        <v>41</v>
      </c>
      <c r="C193" s="16" t="s">
        <v>424</v>
      </c>
      <c r="D193" s="16" t="s">
        <v>425</v>
      </c>
      <c r="E193" s="16" t="s">
        <v>426</v>
      </c>
      <c r="F193" s="16" t="s">
        <v>456</v>
      </c>
      <c r="G193" s="17" t="s">
        <v>78</v>
      </c>
      <c r="H193" s="18">
        <v>50</v>
      </c>
      <c r="I193" s="19" t="s">
        <v>97</v>
      </c>
      <c r="J193" s="17" t="s">
        <v>48</v>
      </c>
      <c r="K193" s="20" t="s">
        <v>49</v>
      </c>
      <c r="L193" s="20" t="s">
        <v>50</v>
      </c>
      <c r="M193" s="19" t="s">
        <v>51</v>
      </c>
      <c r="N193" s="22">
        <v>0</v>
      </c>
      <c r="O193" s="25">
        <v>0</v>
      </c>
      <c r="P193" s="25">
        <v>65</v>
      </c>
      <c r="Q193" s="25">
        <v>60</v>
      </c>
      <c r="R193" s="22">
        <v>60</v>
      </c>
      <c r="S193" s="22">
        <v>60</v>
      </c>
      <c r="T193" s="22">
        <v>60</v>
      </c>
      <c r="U193" s="22">
        <v>17405</v>
      </c>
      <c r="V193" s="22">
        <v>0</v>
      </c>
      <c r="W193" s="22">
        <f t="shared" si="3"/>
        <v>0</v>
      </c>
      <c r="X193" s="20" t="s">
        <v>52</v>
      </c>
      <c r="Y193" s="23">
        <v>2014</v>
      </c>
      <c r="Z193" s="16" t="s">
        <v>435</v>
      </c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</row>
    <row r="194" spans="1:223" ht="51" x14ac:dyDescent="0.2">
      <c r="A194" s="16" t="s">
        <v>457</v>
      </c>
      <c r="B194" s="16" t="s">
        <v>41</v>
      </c>
      <c r="C194" s="16" t="s">
        <v>424</v>
      </c>
      <c r="D194" s="16" t="s">
        <v>425</v>
      </c>
      <c r="E194" s="16" t="s">
        <v>426</v>
      </c>
      <c r="F194" s="16" t="s">
        <v>456</v>
      </c>
      <c r="G194" s="16" t="s">
        <v>78</v>
      </c>
      <c r="H194" s="29">
        <v>50</v>
      </c>
      <c r="I194" s="16" t="s">
        <v>101</v>
      </c>
      <c r="J194" s="16" t="s">
        <v>48</v>
      </c>
      <c r="K194" s="16" t="s">
        <v>49</v>
      </c>
      <c r="L194" s="16" t="s">
        <v>50</v>
      </c>
      <c r="M194" s="16" t="s">
        <v>51</v>
      </c>
      <c r="N194" s="30">
        <v>0</v>
      </c>
      <c r="O194" s="30">
        <v>0</v>
      </c>
      <c r="P194" s="30">
        <v>20</v>
      </c>
      <c r="Q194" s="30">
        <v>60</v>
      </c>
      <c r="R194" s="30">
        <v>60</v>
      </c>
      <c r="S194" s="30">
        <v>60</v>
      </c>
      <c r="T194" s="30">
        <v>60</v>
      </c>
      <c r="U194" s="30">
        <v>17405</v>
      </c>
      <c r="V194" s="30">
        <f>U194*(O194+P194+Q194+R194+S194+T194)</f>
        <v>4525300</v>
      </c>
      <c r="W194" s="30">
        <f>V194*1.12</f>
        <v>5068336.0000000009</v>
      </c>
      <c r="X194" s="16" t="s">
        <v>52</v>
      </c>
      <c r="Y194" s="16" t="s">
        <v>169</v>
      </c>
      <c r="Z194" s="16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</row>
    <row r="195" spans="1:223" ht="51" x14ac:dyDescent="0.2">
      <c r="A195" s="16" t="s">
        <v>458</v>
      </c>
      <c r="B195" s="16" t="s">
        <v>41</v>
      </c>
      <c r="C195" s="16" t="s">
        <v>424</v>
      </c>
      <c r="D195" s="16" t="s">
        <v>425</v>
      </c>
      <c r="E195" s="16" t="s">
        <v>426</v>
      </c>
      <c r="F195" s="16" t="s">
        <v>459</v>
      </c>
      <c r="G195" s="17" t="s">
        <v>78</v>
      </c>
      <c r="H195" s="18">
        <v>50</v>
      </c>
      <c r="I195" s="19" t="s">
        <v>97</v>
      </c>
      <c r="J195" s="17" t="s">
        <v>48</v>
      </c>
      <c r="K195" s="20" t="s">
        <v>49</v>
      </c>
      <c r="L195" s="20" t="s">
        <v>50</v>
      </c>
      <c r="M195" s="19" t="s">
        <v>51</v>
      </c>
      <c r="N195" s="22">
        <v>0</v>
      </c>
      <c r="O195" s="25">
        <v>0</v>
      </c>
      <c r="P195" s="25">
        <v>12</v>
      </c>
      <c r="Q195" s="25">
        <v>15</v>
      </c>
      <c r="R195" s="22">
        <v>15</v>
      </c>
      <c r="S195" s="22">
        <v>15</v>
      </c>
      <c r="T195" s="22">
        <v>15</v>
      </c>
      <c r="U195" s="22">
        <v>321428.57142857142</v>
      </c>
      <c r="V195" s="22">
        <v>0</v>
      </c>
      <c r="W195" s="22">
        <f t="shared" si="3"/>
        <v>0</v>
      </c>
      <c r="X195" s="20" t="s">
        <v>52</v>
      </c>
      <c r="Y195" s="23">
        <v>2014</v>
      </c>
      <c r="Z195" s="16" t="s">
        <v>435</v>
      </c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</row>
    <row r="196" spans="1:223" ht="51" x14ac:dyDescent="0.2">
      <c r="A196" s="16" t="s">
        <v>460</v>
      </c>
      <c r="B196" s="16" t="s">
        <v>41</v>
      </c>
      <c r="C196" s="16" t="s">
        <v>424</v>
      </c>
      <c r="D196" s="16" t="s">
        <v>425</v>
      </c>
      <c r="E196" s="16" t="s">
        <v>426</v>
      </c>
      <c r="F196" s="16" t="s">
        <v>459</v>
      </c>
      <c r="G196" s="16" t="s">
        <v>78</v>
      </c>
      <c r="H196" s="29">
        <v>50</v>
      </c>
      <c r="I196" s="16" t="s">
        <v>101</v>
      </c>
      <c r="J196" s="16" t="s">
        <v>48</v>
      </c>
      <c r="K196" s="16" t="s">
        <v>49</v>
      </c>
      <c r="L196" s="16" t="s">
        <v>50</v>
      </c>
      <c r="M196" s="16" t="s">
        <v>51</v>
      </c>
      <c r="N196" s="30">
        <v>0</v>
      </c>
      <c r="O196" s="30">
        <v>0</v>
      </c>
      <c r="P196" s="30">
        <v>12</v>
      </c>
      <c r="Q196" s="30">
        <v>15</v>
      </c>
      <c r="R196" s="30">
        <v>15</v>
      </c>
      <c r="S196" s="30">
        <v>15</v>
      </c>
      <c r="T196" s="30">
        <v>15</v>
      </c>
      <c r="U196" s="30">
        <v>321428.571</v>
      </c>
      <c r="V196" s="30">
        <f>U196*(O196+P196+Q196+R196+S196+T196)</f>
        <v>23142857.112</v>
      </c>
      <c r="W196" s="30">
        <f>V196*1.12</f>
        <v>25919999.965440001</v>
      </c>
      <c r="X196" s="16" t="s">
        <v>52</v>
      </c>
      <c r="Y196" s="16" t="s">
        <v>169</v>
      </c>
      <c r="Z196" s="16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</row>
    <row r="197" spans="1:223" ht="51" x14ac:dyDescent="0.2">
      <c r="A197" s="16" t="s">
        <v>461</v>
      </c>
      <c r="B197" s="16" t="s">
        <v>41</v>
      </c>
      <c r="C197" s="16" t="s">
        <v>424</v>
      </c>
      <c r="D197" s="16" t="s">
        <v>425</v>
      </c>
      <c r="E197" s="16" t="s">
        <v>426</v>
      </c>
      <c r="F197" s="16" t="s">
        <v>462</v>
      </c>
      <c r="G197" s="17" t="s">
        <v>78</v>
      </c>
      <c r="H197" s="18">
        <v>50</v>
      </c>
      <c r="I197" s="19" t="s">
        <v>97</v>
      </c>
      <c r="J197" s="17" t="s">
        <v>48</v>
      </c>
      <c r="K197" s="20" t="s">
        <v>49</v>
      </c>
      <c r="L197" s="20" t="s">
        <v>50</v>
      </c>
      <c r="M197" s="19" t="s">
        <v>51</v>
      </c>
      <c r="N197" s="22">
        <v>0</v>
      </c>
      <c r="O197" s="25">
        <v>0</v>
      </c>
      <c r="P197" s="25">
        <v>40</v>
      </c>
      <c r="Q197" s="25">
        <v>45</v>
      </c>
      <c r="R197" s="22">
        <v>45</v>
      </c>
      <c r="S197" s="22">
        <v>45</v>
      </c>
      <c r="T197" s="22">
        <v>45</v>
      </c>
      <c r="U197" s="22">
        <v>27436</v>
      </c>
      <c r="V197" s="22">
        <v>0</v>
      </c>
      <c r="W197" s="22">
        <f t="shared" si="3"/>
        <v>0</v>
      </c>
      <c r="X197" s="20" t="s">
        <v>52</v>
      </c>
      <c r="Y197" s="23">
        <v>2014</v>
      </c>
      <c r="Z197" s="16" t="s">
        <v>428</v>
      </c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</row>
    <row r="198" spans="1:223" ht="51" x14ac:dyDescent="0.2">
      <c r="A198" s="16" t="s">
        <v>463</v>
      </c>
      <c r="B198" s="16" t="s">
        <v>41</v>
      </c>
      <c r="C198" s="16" t="s">
        <v>424</v>
      </c>
      <c r="D198" s="16" t="s">
        <v>425</v>
      </c>
      <c r="E198" s="16" t="s">
        <v>426</v>
      </c>
      <c r="F198" s="16" t="s">
        <v>462</v>
      </c>
      <c r="G198" s="16" t="s">
        <v>78</v>
      </c>
      <c r="H198" s="29">
        <v>50</v>
      </c>
      <c r="I198" s="16" t="s">
        <v>101</v>
      </c>
      <c r="J198" s="16" t="s">
        <v>48</v>
      </c>
      <c r="K198" s="16" t="s">
        <v>49</v>
      </c>
      <c r="L198" s="16" t="s">
        <v>50</v>
      </c>
      <c r="M198" s="16" t="s">
        <v>51</v>
      </c>
      <c r="N198" s="30">
        <v>0</v>
      </c>
      <c r="O198" s="30">
        <v>0</v>
      </c>
      <c r="P198" s="30">
        <v>0</v>
      </c>
      <c r="Q198" s="30">
        <v>0</v>
      </c>
      <c r="R198" s="30">
        <v>45</v>
      </c>
      <c r="S198" s="30">
        <v>45</v>
      </c>
      <c r="T198" s="30">
        <v>45</v>
      </c>
      <c r="U198" s="30">
        <v>27436</v>
      </c>
      <c r="V198" s="30">
        <f>U198*(O198+P198+Q198+R198+S198+T198)</f>
        <v>3703860</v>
      </c>
      <c r="W198" s="30">
        <f>V198*1.12</f>
        <v>4148323.2</v>
      </c>
      <c r="X198" s="16" t="s">
        <v>52</v>
      </c>
      <c r="Y198" s="16" t="s">
        <v>169</v>
      </c>
      <c r="Z198" s="16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</row>
    <row r="199" spans="1:223" ht="51" x14ac:dyDescent="0.2">
      <c r="A199" s="16" t="s">
        <v>464</v>
      </c>
      <c r="B199" s="16" t="s">
        <v>41</v>
      </c>
      <c r="C199" s="16" t="s">
        <v>424</v>
      </c>
      <c r="D199" s="16" t="s">
        <v>425</v>
      </c>
      <c r="E199" s="16" t="s">
        <v>426</v>
      </c>
      <c r="F199" s="16" t="s">
        <v>465</v>
      </c>
      <c r="G199" s="17" t="s">
        <v>78</v>
      </c>
      <c r="H199" s="18">
        <v>50</v>
      </c>
      <c r="I199" s="19" t="s">
        <v>97</v>
      </c>
      <c r="J199" s="17" t="s">
        <v>48</v>
      </c>
      <c r="K199" s="20" t="s">
        <v>49</v>
      </c>
      <c r="L199" s="20" t="s">
        <v>50</v>
      </c>
      <c r="M199" s="19" t="s">
        <v>51</v>
      </c>
      <c r="N199" s="22">
        <v>0</v>
      </c>
      <c r="O199" s="25">
        <v>0</v>
      </c>
      <c r="P199" s="25">
        <v>60</v>
      </c>
      <c r="Q199" s="25">
        <v>50</v>
      </c>
      <c r="R199" s="22">
        <v>50</v>
      </c>
      <c r="S199" s="22">
        <v>50</v>
      </c>
      <c r="T199" s="22">
        <v>50</v>
      </c>
      <c r="U199" s="22">
        <v>35076</v>
      </c>
      <c r="V199" s="22">
        <v>0</v>
      </c>
      <c r="W199" s="22">
        <f t="shared" si="3"/>
        <v>0</v>
      </c>
      <c r="X199" s="20" t="s">
        <v>52</v>
      </c>
      <c r="Y199" s="23">
        <v>2014</v>
      </c>
      <c r="Z199" s="16" t="s">
        <v>428</v>
      </c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</row>
    <row r="200" spans="1:223" ht="51" x14ac:dyDescent="0.2">
      <c r="A200" s="16" t="s">
        <v>466</v>
      </c>
      <c r="B200" s="16" t="s">
        <v>41</v>
      </c>
      <c r="C200" s="16" t="s">
        <v>424</v>
      </c>
      <c r="D200" s="16" t="s">
        <v>425</v>
      </c>
      <c r="E200" s="16" t="s">
        <v>426</v>
      </c>
      <c r="F200" s="16" t="s">
        <v>465</v>
      </c>
      <c r="G200" s="16" t="s">
        <v>78</v>
      </c>
      <c r="H200" s="29">
        <v>50</v>
      </c>
      <c r="I200" s="16" t="s">
        <v>101</v>
      </c>
      <c r="J200" s="16" t="s">
        <v>48</v>
      </c>
      <c r="K200" s="16" t="s">
        <v>49</v>
      </c>
      <c r="L200" s="16" t="s">
        <v>50</v>
      </c>
      <c r="M200" s="16" t="s">
        <v>51</v>
      </c>
      <c r="N200" s="30">
        <v>0</v>
      </c>
      <c r="O200" s="30">
        <v>0</v>
      </c>
      <c r="P200" s="30">
        <v>5</v>
      </c>
      <c r="Q200" s="30">
        <v>50</v>
      </c>
      <c r="R200" s="30">
        <v>50</v>
      </c>
      <c r="S200" s="30">
        <v>50</v>
      </c>
      <c r="T200" s="30">
        <v>50</v>
      </c>
      <c r="U200" s="30">
        <v>35076</v>
      </c>
      <c r="V200" s="30">
        <f>U200*(O200+P200+Q200+R200+S200+T200)</f>
        <v>7190580</v>
      </c>
      <c r="W200" s="30">
        <f>V200*1.12</f>
        <v>8053449.6000000006</v>
      </c>
      <c r="X200" s="16" t="s">
        <v>52</v>
      </c>
      <c r="Y200" s="16" t="s">
        <v>169</v>
      </c>
      <c r="Z200" s="16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</row>
    <row r="201" spans="1:223" ht="51" x14ac:dyDescent="0.2">
      <c r="A201" s="16" t="s">
        <v>467</v>
      </c>
      <c r="B201" s="16" t="s">
        <v>41</v>
      </c>
      <c r="C201" s="16" t="s">
        <v>424</v>
      </c>
      <c r="D201" s="16" t="s">
        <v>425</v>
      </c>
      <c r="E201" s="16" t="s">
        <v>426</v>
      </c>
      <c r="F201" s="16" t="s">
        <v>468</v>
      </c>
      <c r="G201" s="17" t="s">
        <v>78</v>
      </c>
      <c r="H201" s="18">
        <v>50</v>
      </c>
      <c r="I201" s="19" t="s">
        <v>97</v>
      </c>
      <c r="J201" s="17" t="s">
        <v>48</v>
      </c>
      <c r="K201" s="20" t="s">
        <v>49</v>
      </c>
      <c r="L201" s="20" t="s">
        <v>50</v>
      </c>
      <c r="M201" s="19" t="s">
        <v>51</v>
      </c>
      <c r="N201" s="22">
        <v>0</v>
      </c>
      <c r="O201" s="25">
        <v>0</v>
      </c>
      <c r="P201" s="25">
        <v>45</v>
      </c>
      <c r="Q201" s="25">
        <v>50</v>
      </c>
      <c r="R201" s="22">
        <v>50</v>
      </c>
      <c r="S201" s="22">
        <v>50</v>
      </c>
      <c r="T201" s="22">
        <v>50</v>
      </c>
      <c r="U201" s="22">
        <v>67610</v>
      </c>
      <c r="V201" s="22">
        <v>0</v>
      </c>
      <c r="W201" s="22">
        <f t="shared" si="3"/>
        <v>0</v>
      </c>
      <c r="X201" s="20" t="s">
        <v>52</v>
      </c>
      <c r="Y201" s="23">
        <v>2014</v>
      </c>
      <c r="Z201" s="16" t="s">
        <v>435</v>
      </c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</row>
    <row r="202" spans="1:223" ht="51" x14ac:dyDescent="0.2">
      <c r="A202" s="16" t="s">
        <v>469</v>
      </c>
      <c r="B202" s="16" t="s">
        <v>41</v>
      </c>
      <c r="C202" s="16" t="s">
        <v>424</v>
      </c>
      <c r="D202" s="16" t="s">
        <v>425</v>
      </c>
      <c r="E202" s="16" t="s">
        <v>426</v>
      </c>
      <c r="F202" s="16" t="s">
        <v>468</v>
      </c>
      <c r="G202" s="16" t="s">
        <v>78</v>
      </c>
      <c r="H202" s="29">
        <v>50</v>
      </c>
      <c r="I202" s="16" t="s">
        <v>101</v>
      </c>
      <c r="J202" s="16" t="s">
        <v>48</v>
      </c>
      <c r="K202" s="16" t="s">
        <v>49</v>
      </c>
      <c r="L202" s="16" t="s">
        <v>50</v>
      </c>
      <c r="M202" s="16" t="s">
        <v>51</v>
      </c>
      <c r="N202" s="30">
        <v>0</v>
      </c>
      <c r="O202" s="30">
        <v>0</v>
      </c>
      <c r="P202" s="30">
        <v>0</v>
      </c>
      <c r="Q202" s="30">
        <v>40</v>
      </c>
      <c r="R202" s="30">
        <v>50</v>
      </c>
      <c r="S202" s="30">
        <v>50</v>
      </c>
      <c r="T202" s="30">
        <v>50</v>
      </c>
      <c r="U202" s="30">
        <v>67610</v>
      </c>
      <c r="V202" s="30">
        <f>U202*(O202+P202+Q202+R202+S202+T202)</f>
        <v>12845900</v>
      </c>
      <c r="W202" s="30">
        <f>V202*1.12</f>
        <v>14387408.000000002</v>
      </c>
      <c r="X202" s="16" t="s">
        <v>52</v>
      </c>
      <c r="Y202" s="16" t="s">
        <v>169</v>
      </c>
      <c r="Z202" s="16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</row>
    <row r="203" spans="1:223" ht="51" x14ac:dyDescent="0.2">
      <c r="A203" s="16" t="s">
        <v>470</v>
      </c>
      <c r="B203" s="16" t="s">
        <v>41</v>
      </c>
      <c r="C203" s="16" t="s">
        <v>424</v>
      </c>
      <c r="D203" s="16" t="s">
        <v>425</v>
      </c>
      <c r="E203" s="16" t="s">
        <v>426</v>
      </c>
      <c r="F203" s="16" t="s">
        <v>471</v>
      </c>
      <c r="G203" s="17" t="s">
        <v>78</v>
      </c>
      <c r="H203" s="18">
        <v>50</v>
      </c>
      <c r="I203" s="19" t="s">
        <v>97</v>
      </c>
      <c r="J203" s="17" t="s">
        <v>48</v>
      </c>
      <c r="K203" s="20" t="s">
        <v>49</v>
      </c>
      <c r="L203" s="20" t="s">
        <v>50</v>
      </c>
      <c r="M203" s="19" t="s">
        <v>51</v>
      </c>
      <c r="N203" s="22">
        <v>0</v>
      </c>
      <c r="O203" s="25">
        <v>0</v>
      </c>
      <c r="P203" s="25">
        <v>42</v>
      </c>
      <c r="Q203" s="25">
        <v>50</v>
      </c>
      <c r="R203" s="22">
        <v>50</v>
      </c>
      <c r="S203" s="22">
        <v>50</v>
      </c>
      <c r="T203" s="22">
        <v>50</v>
      </c>
      <c r="U203" s="22">
        <v>89282</v>
      </c>
      <c r="V203" s="22">
        <v>0</v>
      </c>
      <c r="W203" s="22">
        <f t="shared" si="3"/>
        <v>0</v>
      </c>
      <c r="X203" s="20" t="s">
        <v>52</v>
      </c>
      <c r="Y203" s="23">
        <v>2014</v>
      </c>
      <c r="Z203" s="16" t="s">
        <v>435</v>
      </c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</row>
    <row r="204" spans="1:223" ht="51" x14ac:dyDescent="0.2">
      <c r="A204" s="16" t="s">
        <v>472</v>
      </c>
      <c r="B204" s="16" t="s">
        <v>41</v>
      </c>
      <c r="C204" s="16" t="s">
        <v>424</v>
      </c>
      <c r="D204" s="16" t="s">
        <v>425</v>
      </c>
      <c r="E204" s="16" t="s">
        <v>426</v>
      </c>
      <c r="F204" s="16" t="s">
        <v>471</v>
      </c>
      <c r="G204" s="16" t="s">
        <v>78</v>
      </c>
      <c r="H204" s="29">
        <v>50</v>
      </c>
      <c r="I204" s="16" t="s">
        <v>101</v>
      </c>
      <c r="J204" s="16" t="s">
        <v>48</v>
      </c>
      <c r="K204" s="16" t="s">
        <v>49</v>
      </c>
      <c r="L204" s="16" t="s">
        <v>50</v>
      </c>
      <c r="M204" s="16" t="s">
        <v>51</v>
      </c>
      <c r="N204" s="30">
        <v>0</v>
      </c>
      <c r="O204" s="30">
        <v>0</v>
      </c>
      <c r="P204" s="30">
        <v>19</v>
      </c>
      <c r="Q204" s="30">
        <v>50</v>
      </c>
      <c r="R204" s="30">
        <v>50</v>
      </c>
      <c r="S204" s="30">
        <v>50</v>
      </c>
      <c r="T204" s="30">
        <v>50</v>
      </c>
      <c r="U204" s="30">
        <v>89282</v>
      </c>
      <c r="V204" s="30">
        <f>U204*(O204+P204+Q204+R204+S204+T204)</f>
        <v>19552758</v>
      </c>
      <c r="W204" s="30">
        <f>V204*1.12</f>
        <v>21899088.960000001</v>
      </c>
      <c r="X204" s="16" t="s">
        <v>52</v>
      </c>
      <c r="Y204" s="16" t="s">
        <v>169</v>
      </c>
      <c r="Z204" s="16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</row>
    <row r="205" spans="1:223" ht="51" x14ac:dyDescent="0.2">
      <c r="A205" s="16" t="s">
        <v>473</v>
      </c>
      <c r="B205" s="16" t="s">
        <v>41</v>
      </c>
      <c r="C205" s="16" t="s">
        <v>424</v>
      </c>
      <c r="D205" s="16" t="s">
        <v>425</v>
      </c>
      <c r="E205" s="16" t="s">
        <v>426</v>
      </c>
      <c r="F205" s="16" t="s">
        <v>474</v>
      </c>
      <c r="G205" s="17" t="s">
        <v>78</v>
      </c>
      <c r="H205" s="18">
        <v>50</v>
      </c>
      <c r="I205" s="19" t="s">
        <v>97</v>
      </c>
      <c r="J205" s="17" t="s">
        <v>48</v>
      </c>
      <c r="K205" s="20" t="s">
        <v>49</v>
      </c>
      <c r="L205" s="20" t="s">
        <v>50</v>
      </c>
      <c r="M205" s="19" t="s">
        <v>51</v>
      </c>
      <c r="N205" s="22">
        <v>0</v>
      </c>
      <c r="O205" s="25">
        <v>0</v>
      </c>
      <c r="P205" s="25">
        <v>45</v>
      </c>
      <c r="Q205" s="25">
        <v>50</v>
      </c>
      <c r="R205" s="22">
        <v>50</v>
      </c>
      <c r="S205" s="22">
        <v>50</v>
      </c>
      <c r="T205" s="22">
        <v>50</v>
      </c>
      <c r="U205" s="22">
        <v>165178.57142857142</v>
      </c>
      <c r="V205" s="22">
        <v>0</v>
      </c>
      <c r="W205" s="22">
        <f t="shared" si="3"/>
        <v>0</v>
      </c>
      <c r="X205" s="20" t="s">
        <v>52</v>
      </c>
      <c r="Y205" s="23">
        <v>2014</v>
      </c>
      <c r="Z205" s="16" t="s">
        <v>107</v>
      </c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</row>
    <row r="206" spans="1:223" ht="51" x14ac:dyDescent="0.2">
      <c r="A206" s="16" t="s">
        <v>475</v>
      </c>
      <c r="B206" s="16" t="s">
        <v>41</v>
      </c>
      <c r="C206" s="16" t="s">
        <v>424</v>
      </c>
      <c r="D206" s="16" t="s">
        <v>425</v>
      </c>
      <c r="E206" s="16" t="s">
        <v>426</v>
      </c>
      <c r="F206" s="16" t="s">
        <v>474</v>
      </c>
      <c r="G206" s="16" t="s">
        <v>78</v>
      </c>
      <c r="H206" s="29">
        <v>50</v>
      </c>
      <c r="I206" s="16" t="s">
        <v>101</v>
      </c>
      <c r="J206" s="16" t="s">
        <v>48</v>
      </c>
      <c r="K206" s="16" t="s">
        <v>49</v>
      </c>
      <c r="L206" s="16" t="s">
        <v>50</v>
      </c>
      <c r="M206" s="16" t="s">
        <v>51</v>
      </c>
      <c r="N206" s="30">
        <v>0</v>
      </c>
      <c r="O206" s="30">
        <v>0</v>
      </c>
      <c r="P206" s="30">
        <v>0</v>
      </c>
      <c r="Q206" s="30">
        <v>50</v>
      </c>
      <c r="R206" s="30">
        <v>50</v>
      </c>
      <c r="S206" s="30">
        <v>50</v>
      </c>
      <c r="T206" s="30">
        <v>50</v>
      </c>
      <c r="U206" s="30">
        <v>132857.14000000001</v>
      </c>
      <c r="V206" s="30">
        <f>U206*(O206+P206+Q206+R206+S206+T206)</f>
        <v>26571428.000000004</v>
      </c>
      <c r="W206" s="30">
        <f>V206*1.12</f>
        <v>29759999.360000007</v>
      </c>
      <c r="X206" s="16" t="s">
        <v>52</v>
      </c>
      <c r="Y206" s="16" t="s">
        <v>169</v>
      </c>
      <c r="Z206" s="16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</row>
    <row r="207" spans="1:223" ht="51" x14ac:dyDescent="0.2">
      <c r="A207" s="16" t="s">
        <v>476</v>
      </c>
      <c r="B207" s="16" t="s">
        <v>41</v>
      </c>
      <c r="C207" s="16" t="s">
        <v>424</v>
      </c>
      <c r="D207" s="16" t="s">
        <v>425</v>
      </c>
      <c r="E207" s="16" t="s">
        <v>426</v>
      </c>
      <c r="F207" s="16" t="s">
        <v>477</v>
      </c>
      <c r="G207" s="17" t="s">
        <v>78</v>
      </c>
      <c r="H207" s="18">
        <v>50</v>
      </c>
      <c r="I207" s="19" t="s">
        <v>97</v>
      </c>
      <c r="J207" s="17" t="s">
        <v>48</v>
      </c>
      <c r="K207" s="20" t="s">
        <v>49</v>
      </c>
      <c r="L207" s="20" t="s">
        <v>50</v>
      </c>
      <c r="M207" s="19" t="s">
        <v>51</v>
      </c>
      <c r="N207" s="22">
        <v>0</v>
      </c>
      <c r="O207" s="25">
        <v>0</v>
      </c>
      <c r="P207" s="25">
        <v>12</v>
      </c>
      <c r="Q207" s="25">
        <v>15</v>
      </c>
      <c r="R207" s="22">
        <v>15</v>
      </c>
      <c r="S207" s="22">
        <v>15</v>
      </c>
      <c r="T207" s="22">
        <v>15</v>
      </c>
      <c r="U207" s="22">
        <v>499999.99999999994</v>
      </c>
      <c r="V207" s="22">
        <v>0</v>
      </c>
      <c r="W207" s="22">
        <f t="shared" si="3"/>
        <v>0</v>
      </c>
      <c r="X207" s="20" t="s">
        <v>52</v>
      </c>
      <c r="Y207" s="23">
        <v>2014</v>
      </c>
      <c r="Z207" s="16" t="s">
        <v>478</v>
      </c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</row>
    <row r="208" spans="1:223" ht="51" x14ac:dyDescent="0.2">
      <c r="A208" s="16" t="s">
        <v>479</v>
      </c>
      <c r="B208" s="16" t="s">
        <v>41</v>
      </c>
      <c r="C208" s="16" t="s">
        <v>424</v>
      </c>
      <c r="D208" s="16" t="s">
        <v>425</v>
      </c>
      <c r="E208" s="16" t="s">
        <v>426</v>
      </c>
      <c r="F208" s="16" t="s">
        <v>477</v>
      </c>
      <c r="G208" s="16" t="s">
        <v>78</v>
      </c>
      <c r="H208" s="29">
        <v>50</v>
      </c>
      <c r="I208" s="16" t="s">
        <v>101</v>
      </c>
      <c r="J208" s="16" t="s">
        <v>48</v>
      </c>
      <c r="K208" s="16" t="s">
        <v>49</v>
      </c>
      <c r="L208" s="16" t="s">
        <v>50</v>
      </c>
      <c r="M208" s="16" t="s">
        <v>51</v>
      </c>
      <c r="N208" s="30">
        <v>0</v>
      </c>
      <c r="O208" s="30">
        <v>0</v>
      </c>
      <c r="P208" s="30">
        <v>12</v>
      </c>
      <c r="Q208" s="30">
        <v>15</v>
      </c>
      <c r="R208" s="30">
        <v>15</v>
      </c>
      <c r="S208" s="30">
        <v>15</v>
      </c>
      <c r="T208" s="30">
        <v>15</v>
      </c>
      <c r="U208" s="30">
        <v>349392.86</v>
      </c>
      <c r="V208" s="30">
        <f>U208*(O208+P208+Q208+R208+S208+T208)</f>
        <v>25156285.919999998</v>
      </c>
      <c r="W208" s="30">
        <f>V208*1.12</f>
        <v>28175040.2304</v>
      </c>
      <c r="X208" s="16" t="s">
        <v>52</v>
      </c>
      <c r="Y208" s="16" t="s">
        <v>169</v>
      </c>
      <c r="Z208" s="16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</row>
    <row r="209" spans="1:223" ht="51" x14ac:dyDescent="0.2">
      <c r="A209" s="16" t="s">
        <v>480</v>
      </c>
      <c r="B209" s="16" t="s">
        <v>41</v>
      </c>
      <c r="C209" s="16" t="s">
        <v>424</v>
      </c>
      <c r="D209" s="16" t="s">
        <v>425</v>
      </c>
      <c r="E209" s="16" t="s">
        <v>426</v>
      </c>
      <c r="F209" s="16" t="s">
        <v>481</v>
      </c>
      <c r="G209" s="17" t="s">
        <v>78</v>
      </c>
      <c r="H209" s="18">
        <v>50</v>
      </c>
      <c r="I209" s="19" t="s">
        <v>97</v>
      </c>
      <c r="J209" s="17" t="s">
        <v>48</v>
      </c>
      <c r="K209" s="20" t="s">
        <v>49</v>
      </c>
      <c r="L209" s="20" t="s">
        <v>50</v>
      </c>
      <c r="M209" s="19" t="s">
        <v>51</v>
      </c>
      <c r="N209" s="22">
        <v>0</v>
      </c>
      <c r="O209" s="25">
        <v>0</v>
      </c>
      <c r="P209" s="25">
        <v>1</v>
      </c>
      <c r="Q209" s="25">
        <v>0</v>
      </c>
      <c r="R209" s="22">
        <v>0</v>
      </c>
      <c r="S209" s="22">
        <v>0</v>
      </c>
      <c r="T209" s="22">
        <v>0</v>
      </c>
      <c r="U209" s="22">
        <v>767857.14285714284</v>
      </c>
      <c r="V209" s="22">
        <v>0</v>
      </c>
      <c r="W209" s="22">
        <f t="shared" si="3"/>
        <v>0</v>
      </c>
      <c r="X209" s="20" t="s">
        <v>52</v>
      </c>
      <c r="Y209" s="23">
        <v>2014</v>
      </c>
      <c r="Z209" s="16" t="s">
        <v>478</v>
      </c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</row>
    <row r="210" spans="1:223" ht="51" x14ac:dyDescent="0.2">
      <c r="A210" s="16" t="s">
        <v>482</v>
      </c>
      <c r="B210" s="16" t="s">
        <v>41</v>
      </c>
      <c r="C210" s="16" t="s">
        <v>424</v>
      </c>
      <c r="D210" s="16" t="s">
        <v>425</v>
      </c>
      <c r="E210" s="16" t="s">
        <v>426</v>
      </c>
      <c r="F210" s="16" t="s">
        <v>481</v>
      </c>
      <c r="G210" s="16" t="s">
        <v>78</v>
      </c>
      <c r="H210" s="29">
        <v>50</v>
      </c>
      <c r="I210" s="16" t="s">
        <v>101</v>
      </c>
      <c r="J210" s="16" t="s">
        <v>48</v>
      </c>
      <c r="K210" s="16" t="s">
        <v>49</v>
      </c>
      <c r="L210" s="16" t="s">
        <v>50</v>
      </c>
      <c r="M210" s="16" t="s">
        <v>51</v>
      </c>
      <c r="N210" s="30">
        <v>0</v>
      </c>
      <c r="O210" s="30">
        <v>0</v>
      </c>
      <c r="P210" s="30">
        <v>1</v>
      </c>
      <c r="Q210" s="30">
        <v>0</v>
      </c>
      <c r="R210" s="30">
        <v>0</v>
      </c>
      <c r="S210" s="30">
        <v>0</v>
      </c>
      <c r="T210" s="30">
        <v>0</v>
      </c>
      <c r="U210" s="30">
        <v>466964.29</v>
      </c>
      <c r="V210" s="30">
        <f>U210*(O210+P210+Q210+R210+S210+T210)</f>
        <v>466964.29</v>
      </c>
      <c r="W210" s="30">
        <f>V210*1.12</f>
        <v>523000.00480000005</v>
      </c>
      <c r="X210" s="16" t="s">
        <v>52</v>
      </c>
      <c r="Y210" s="16" t="s">
        <v>169</v>
      </c>
      <c r="Z210" s="16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</row>
    <row r="211" spans="1:223" ht="51" x14ac:dyDescent="0.2">
      <c r="A211" s="16" t="s">
        <v>483</v>
      </c>
      <c r="B211" s="16" t="s">
        <v>41</v>
      </c>
      <c r="C211" s="16" t="s">
        <v>424</v>
      </c>
      <c r="D211" s="16" t="s">
        <v>425</v>
      </c>
      <c r="E211" s="16" t="s">
        <v>426</v>
      </c>
      <c r="F211" s="16" t="s">
        <v>484</v>
      </c>
      <c r="G211" s="17" t="s">
        <v>78</v>
      </c>
      <c r="H211" s="18">
        <v>50</v>
      </c>
      <c r="I211" s="19" t="s">
        <v>97</v>
      </c>
      <c r="J211" s="17" t="s">
        <v>48</v>
      </c>
      <c r="K211" s="20" t="s">
        <v>49</v>
      </c>
      <c r="L211" s="20" t="s">
        <v>50</v>
      </c>
      <c r="M211" s="19" t="s">
        <v>51</v>
      </c>
      <c r="N211" s="22">
        <v>0</v>
      </c>
      <c r="O211" s="25">
        <v>0</v>
      </c>
      <c r="P211" s="25">
        <v>60</v>
      </c>
      <c r="Q211" s="25">
        <v>60</v>
      </c>
      <c r="R211" s="22">
        <v>60</v>
      </c>
      <c r="S211" s="22">
        <v>60</v>
      </c>
      <c r="T211" s="22">
        <v>60</v>
      </c>
      <c r="U211" s="22">
        <v>27970</v>
      </c>
      <c r="V211" s="22">
        <v>0</v>
      </c>
      <c r="W211" s="22">
        <f t="shared" si="3"/>
        <v>0</v>
      </c>
      <c r="X211" s="20" t="s">
        <v>52</v>
      </c>
      <c r="Y211" s="23">
        <v>2014</v>
      </c>
      <c r="Z211" s="16" t="s">
        <v>435</v>
      </c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</row>
    <row r="212" spans="1:223" ht="51" x14ac:dyDescent="0.2">
      <c r="A212" s="16" t="s">
        <v>485</v>
      </c>
      <c r="B212" s="16" t="s">
        <v>41</v>
      </c>
      <c r="C212" s="16" t="s">
        <v>424</v>
      </c>
      <c r="D212" s="16" t="s">
        <v>425</v>
      </c>
      <c r="E212" s="16" t="s">
        <v>426</v>
      </c>
      <c r="F212" s="16" t="s">
        <v>484</v>
      </c>
      <c r="G212" s="16" t="s">
        <v>78</v>
      </c>
      <c r="H212" s="29">
        <v>50</v>
      </c>
      <c r="I212" s="16" t="s">
        <v>101</v>
      </c>
      <c r="J212" s="16" t="s">
        <v>48</v>
      </c>
      <c r="K212" s="16" t="s">
        <v>49</v>
      </c>
      <c r="L212" s="16" t="s">
        <v>50</v>
      </c>
      <c r="M212" s="16" t="s">
        <v>51</v>
      </c>
      <c r="N212" s="30">
        <v>0</v>
      </c>
      <c r="O212" s="30">
        <v>0</v>
      </c>
      <c r="P212" s="30">
        <v>7</v>
      </c>
      <c r="Q212" s="30">
        <v>60</v>
      </c>
      <c r="R212" s="30">
        <v>60</v>
      </c>
      <c r="S212" s="30">
        <v>60</v>
      </c>
      <c r="T212" s="30">
        <v>60</v>
      </c>
      <c r="U212" s="30">
        <v>27970</v>
      </c>
      <c r="V212" s="30">
        <f>U212*(O212+P212+Q212+R212+S212+T212)</f>
        <v>6908590</v>
      </c>
      <c r="W212" s="30">
        <f>V212*1.12</f>
        <v>7737620.8000000007</v>
      </c>
      <c r="X212" s="16" t="s">
        <v>52</v>
      </c>
      <c r="Y212" s="16" t="s">
        <v>169</v>
      </c>
      <c r="Z212" s="16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</row>
    <row r="213" spans="1:223" ht="51" x14ac:dyDescent="0.2">
      <c r="A213" s="16" t="s">
        <v>486</v>
      </c>
      <c r="B213" s="16" t="s">
        <v>41</v>
      </c>
      <c r="C213" s="16" t="s">
        <v>424</v>
      </c>
      <c r="D213" s="16" t="s">
        <v>425</v>
      </c>
      <c r="E213" s="16" t="s">
        <v>426</v>
      </c>
      <c r="F213" s="16" t="s">
        <v>487</v>
      </c>
      <c r="G213" s="17" t="s">
        <v>78</v>
      </c>
      <c r="H213" s="18">
        <v>50</v>
      </c>
      <c r="I213" s="19" t="s">
        <v>97</v>
      </c>
      <c r="J213" s="17" t="s">
        <v>48</v>
      </c>
      <c r="K213" s="20" t="s">
        <v>49</v>
      </c>
      <c r="L213" s="20" t="s">
        <v>50</v>
      </c>
      <c r="M213" s="19" t="s">
        <v>51</v>
      </c>
      <c r="N213" s="22">
        <v>0</v>
      </c>
      <c r="O213" s="25">
        <v>0</v>
      </c>
      <c r="P213" s="25">
        <v>60</v>
      </c>
      <c r="Q213" s="25">
        <v>60</v>
      </c>
      <c r="R213" s="22">
        <v>60</v>
      </c>
      <c r="S213" s="22">
        <v>60</v>
      </c>
      <c r="T213" s="22">
        <v>60</v>
      </c>
      <c r="U213" s="22">
        <v>232142.85999999996</v>
      </c>
      <c r="V213" s="22">
        <v>0</v>
      </c>
      <c r="W213" s="22">
        <f t="shared" si="3"/>
        <v>0</v>
      </c>
      <c r="X213" s="20" t="s">
        <v>52</v>
      </c>
      <c r="Y213" s="23">
        <v>2014</v>
      </c>
      <c r="Z213" s="16" t="s">
        <v>435</v>
      </c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</row>
    <row r="214" spans="1:223" ht="51" x14ac:dyDescent="0.2">
      <c r="A214" s="16" t="s">
        <v>488</v>
      </c>
      <c r="B214" s="16" t="s">
        <v>41</v>
      </c>
      <c r="C214" s="16" t="s">
        <v>424</v>
      </c>
      <c r="D214" s="16" t="s">
        <v>425</v>
      </c>
      <c r="E214" s="16" t="s">
        <v>426</v>
      </c>
      <c r="F214" s="16" t="s">
        <v>487</v>
      </c>
      <c r="G214" s="16" t="s">
        <v>78</v>
      </c>
      <c r="H214" s="29">
        <v>50</v>
      </c>
      <c r="I214" s="16" t="s">
        <v>101</v>
      </c>
      <c r="J214" s="16" t="s">
        <v>48</v>
      </c>
      <c r="K214" s="16" t="s">
        <v>49</v>
      </c>
      <c r="L214" s="16" t="s">
        <v>50</v>
      </c>
      <c r="M214" s="16" t="s">
        <v>51</v>
      </c>
      <c r="N214" s="30">
        <v>0</v>
      </c>
      <c r="O214" s="30">
        <v>0</v>
      </c>
      <c r="P214" s="30">
        <v>0</v>
      </c>
      <c r="Q214" s="30">
        <v>60</v>
      </c>
      <c r="R214" s="30">
        <v>60</v>
      </c>
      <c r="S214" s="30">
        <v>60</v>
      </c>
      <c r="T214" s="30">
        <v>60</v>
      </c>
      <c r="U214" s="30">
        <v>232142.86</v>
      </c>
      <c r="V214" s="30">
        <f>U214*(O214+P214+Q214+R214+S214+T214)</f>
        <v>55714286.399999999</v>
      </c>
      <c r="W214" s="30">
        <f>V214*1.12</f>
        <v>62400000.768000007</v>
      </c>
      <c r="X214" s="16" t="s">
        <v>52</v>
      </c>
      <c r="Y214" s="16" t="s">
        <v>169</v>
      </c>
      <c r="Z214" s="16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</row>
    <row r="215" spans="1:223" ht="51" x14ac:dyDescent="0.2">
      <c r="A215" s="16" t="s">
        <v>489</v>
      </c>
      <c r="B215" s="16" t="s">
        <v>41</v>
      </c>
      <c r="C215" s="16" t="s">
        <v>424</v>
      </c>
      <c r="D215" s="16" t="s">
        <v>425</v>
      </c>
      <c r="E215" s="16" t="s">
        <v>426</v>
      </c>
      <c r="F215" s="16" t="s">
        <v>490</v>
      </c>
      <c r="G215" s="17" t="s">
        <v>78</v>
      </c>
      <c r="H215" s="18">
        <v>50</v>
      </c>
      <c r="I215" s="19" t="s">
        <v>97</v>
      </c>
      <c r="J215" s="17" t="s">
        <v>48</v>
      </c>
      <c r="K215" s="20" t="s">
        <v>49</v>
      </c>
      <c r="L215" s="20" t="s">
        <v>50</v>
      </c>
      <c r="M215" s="19" t="s">
        <v>51</v>
      </c>
      <c r="N215" s="22">
        <v>0</v>
      </c>
      <c r="O215" s="25">
        <v>0</v>
      </c>
      <c r="P215" s="25">
        <v>50</v>
      </c>
      <c r="Q215" s="25">
        <v>50</v>
      </c>
      <c r="R215" s="22">
        <v>50</v>
      </c>
      <c r="S215" s="22">
        <v>50</v>
      </c>
      <c r="T215" s="22">
        <v>50</v>
      </c>
      <c r="U215" s="22">
        <v>312499.99999999994</v>
      </c>
      <c r="V215" s="22">
        <v>0</v>
      </c>
      <c r="W215" s="22">
        <f t="shared" si="3"/>
        <v>0</v>
      </c>
      <c r="X215" s="20" t="s">
        <v>52</v>
      </c>
      <c r="Y215" s="23">
        <v>2014</v>
      </c>
      <c r="Z215" s="16" t="s">
        <v>107</v>
      </c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</row>
    <row r="216" spans="1:223" ht="51" x14ac:dyDescent="0.2">
      <c r="A216" s="16" t="s">
        <v>491</v>
      </c>
      <c r="B216" s="16" t="s">
        <v>41</v>
      </c>
      <c r="C216" s="16" t="s">
        <v>424</v>
      </c>
      <c r="D216" s="16" t="s">
        <v>425</v>
      </c>
      <c r="E216" s="16" t="s">
        <v>426</v>
      </c>
      <c r="F216" s="16" t="s">
        <v>490</v>
      </c>
      <c r="G216" s="16" t="s">
        <v>78</v>
      </c>
      <c r="H216" s="29">
        <v>50</v>
      </c>
      <c r="I216" s="16" t="s">
        <v>101</v>
      </c>
      <c r="J216" s="16" t="s">
        <v>48</v>
      </c>
      <c r="K216" s="16" t="s">
        <v>49</v>
      </c>
      <c r="L216" s="16" t="s">
        <v>50</v>
      </c>
      <c r="M216" s="16" t="s">
        <v>51</v>
      </c>
      <c r="N216" s="30">
        <v>0</v>
      </c>
      <c r="O216" s="30">
        <v>0</v>
      </c>
      <c r="P216" s="30">
        <v>0</v>
      </c>
      <c r="Q216" s="30">
        <v>50</v>
      </c>
      <c r="R216" s="30">
        <v>50</v>
      </c>
      <c r="S216" s="30">
        <v>50</v>
      </c>
      <c r="T216" s="30">
        <v>50</v>
      </c>
      <c r="U216" s="30">
        <v>246258.93</v>
      </c>
      <c r="V216" s="30">
        <f>U216*(O216+P216+Q216+R216+S216+T216)</f>
        <v>49251786</v>
      </c>
      <c r="W216" s="30">
        <f>V216*1.12</f>
        <v>55162000.320000008</v>
      </c>
      <c r="X216" s="16" t="s">
        <v>52</v>
      </c>
      <c r="Y216" s="16" t="s">
        <v>169</v>
      </c>
      <c r="Z216" s="16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</row>
    <row r="217" spans="1:223" ht="51" x14ac:dyDescent="0.2">
      <c r="A217" s="16" t="s">
        <v>492</v>
      </c>
      <c r="B217" s="16" t="s">
        <v>41</v>
      </c>
      <c r="C217" s="16" t="s">
        <v>424</v>
      </c>
      <c r="D217" s="16" t="s">
        <v>425</v>
      </c>
      <c r="E217" s="16" t="s">
        <v>426</v>
      </c>
      <c r="F217" s="16" t="s">
        <v>493</v>
      </c>
      <c r="G217" s="17" t="s">
        <v>78</v>
      </c>
      <c r="H217" s="18">
        <v>50</v>
      </c>
      <c r="I217" s="19" t="s">
        <v>97</v>
      </c>
      <c r="J217" s="17" t="s">
        <v>48</v>
      </c>
      <c r="K217" s="20" t="s">
        <v>49</v>
      </c>
      <c r="L217" s="20" t="s">
        <v>50</v>
      </c>
      <c r="M217" s="19" t="s">
        <v>51</v>
      </c>
      <c r="N217" s="22">
        <v>0</v>
      </c>
      <c r="O217" s="25">
        <v>0</v>
      </c>
      <c r="P217" s="25">
        <v>50</v>
      </c>
      <c r="Q217" s="25">
        <v>45</v>
      </c>
      <c r="R217" s="22">
        <v>45</v>
      </c>
      <c r="S217" s="22">
        <v>45</v>
      </c>
      <c r="T217" s="22">
        <v>45</v>
      </c>
      <c r="U217" s="22">
        <v>205357.14285714284</v>
      </c>
      <c r="V217" s="22">
        <v>0</v>
      </c>
      <c r="W217" s="22">
        <f t="shared" si="3"/>
        <v>0</v>
      </c>
      <c r="X217" s="20" t="s">
        <v>52</v>
      </c>
      <c r="Y217" s="23">
        <v>2014</v>
      </c>
      <c r="Z217" s="16" t="s">
        <v>435</v>
      </c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</row>
    <row r="218" spans="1:223" ht="51" x14ac:dyDescent="0.2">
      <c r="A218" s="16" t="s">
        <v>494</v>
      </c>
      <c r="B218" s="16" t="s">
        <v>41</v>
      </c>
      <c r="C218" s="16" t="s">
        <v>424</v>
      </c>
      <c r="D218" s="16" t="s">
        <v>425</v>
      </c>
      <c r="E218" s="16" t="s">
        <v>426</v>
      </c>
      <c r="F218" s="16" t="s">
        <v>493</v>
      </c>
      <c r="G218" s="16" t="s">
        <v>78</v>
      </c>
      <c r="H218" s="29">
        <v>50</v>
      </c>
      <c r="I218" s="16" t="s">
        <v>101</v>
      </c>
      <c r="J218" s="16" t="s">
        <v>48</v>
      </c>
      <c r="K218" s="16" t="s">
        <v>49</v>
      </c>
      <c r="L218" s="16" t="s">
        <v>50</v>
      </c>
      <c r="M218" s="16" t="s">
        <v>51</v>
      </c>
      <c r="N218" s="30">
        <v>0</v>
      </c>
      <c r="O218" s="30">
        <v>0</v>
      </c>
      <c r="P218" s="30">
        <v>0</v>
      </c>
      <c r="Q218" s="30">
        <v>0</v>
      </c>
      <c r="R218" s="30">
        <v>45</v>
      </c>
      <c r="S218" s="30">
        <v>45</v>
      </c>
      <c r="T218" s="30">
        <v>45</v>
      </c>
      <c r="U218" s="30">
        <v>205357.14300000001</v>
      </c>
      <c r="V218" s="30">
        <f>U218*(O218+P218+Q218+R218+S218+T218)</f>
        <v>27723214.305</v>
      </c>
      <c r="W218" s="30">
        <f>V218*1.12</f>
        <v>31050000.021600004</v>
      </c>
      <c r="X218" s="16" t="s">
        <v>52</v>
      </c>
      <c r="Y218" s="16" t="s">
        <v>169</v>
      </c>
      <c r="Z218" s="16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</row>
    <row r="219" spans="1:223" ht="51" x14ac:dyDescent="0.2">
      <c r="A219" s="16" t="s">
        <v>495</v>
      </c>
      <c r="B219" s="16" t="s">
        <v>41</v>
      </c>
      <c r="C219" s="16" t="s">
        <v>424</v>
      </c>
      <c r="D219" s="16" t="s">
        <v>425</v>
      </c>
      <c r="E219" s="16" t="s">
        <v>426</v>
      </c>
      <c r="F219" s="16" t="s">
        <v>496</v>
      </c>
      <c r="G219" s="17" t="s">
        <v>78</v>
      </c>
      <c r="H219" s="18">
        <v>50</v>
      </c>
      <c r="I219" s="19" t="s">
        <v>97</v>
      </c>
      <c r="J219" s="17" t="s">
        <v>48</v>
      </c>
      <c r="K219" s="20" t="s">
        <v>49</v>
      </c>
      <c r="L219" s="20" t="s">
        <v>50</v>
      </c>
      <c r="M219" s="19" t="s">
        <v>51</v>
      </c>
      <c r="N219" s="22">
        <v>0</v>
      </c>
      <c r="O219" s="25">
        <v>0</v>
      </c>
      <c r="P219" s="25">
        <v>6</v>
      </c>
      <c r="Q219" s="25">
        <v>5</v>
      </c>
      <c r="R219" s="22">
        <v>5</v>
      </c>
      <c r="S219" s="22">
        <v>5</v>
      </c>
      <c r="T219" s="22">
        <v>5</v>
      </c>
      <c r="U219" s="22">
        <v>67608</v>
      </c>
      <c r="V219" s="22">
        <v>0</v>
      </c>
      <c r="W219" s="22">
        <f t="shared" si="3"/>
        <v>0</v>
      </c>
      <c r="X219" s="20" t="s">
        <v>52</v>
      </c>
      <c r="Y219" s="23">
        <v>2014</v>
      </c>
      <c r="Z219" s="16" t="s">
        <v>107</v>
      </c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</row>
    <row r="220" spans="1:223" ht="51" x14ac:dyDescent="0.2">
      <c r="A220" s="16" t="s">
        <v>497</v>
      </c>
      <c r="B220" s="16" t="s">
        <v>41</v>
      </c>
      <c r="C220" s="16" t="s">
        <v>424</v>
      </c>
      <c r="D220" s="16" t="s">
        <v>425</v>
      </c>
      <c r="E220" s="16" t="s">
        <v>426</v>
      </c>
      <c r="F220" s="16" t="s">
        <v>496</v>
      </c>
      <c r="G220" s="16" t="s">
        <v>78</v>
      </c>
      <c r="H220" s="29">
        <v>50</v>
      </c>
      <c r="I220" s="16" t="s">
        <v>101</v>
      </c>
      <c r="J220" s="16" t="s">
        <v>48</v>
      </c>
      <c r="K220" s="16" t="s">
        <v>49</v>
      </c>
      <c r="L220" s="16" t="s">
        <v>50</v>
      </c>
      <c r="M220" s="16" t="s">
        <v>51</v>
      </c>
      <c r="N220" s="30">
        <v>0</v>
      </c>
      <c r="O220" s="30">
        <v>0</v>
      </c>
      <c r="P220" s="30">
        <v>0</v>
      </c>
      <c r="Q220" s="30">
        <v>0</v>
      </c>
      <c r="R220" s="30">
        <v>5</v>
      </c>
      <c r="S220" s="30">
        <v>5</v>
      </c>
      <c r="T220" s="30">
        <v>5</v>
      </c>
      <c r="U220" s="30">
        <v>60000</v>
      </c>
      <c r="V220" s="30">
        <f>U220*(O220+P220+Q220+R220+S220+T220)</f>
        <v>900000</v>
      </c>
      <c r="W220" s="30">
        <f>V220*1.12</f>
        <v>1008000.0000000001</v>
      </c>
      <c r="X220" s="16" t="s">
        <v>52</v>
      </c>
      <c r="Y220" s="16" t="s">
        <v>169</v>
      </c>
      <c r="Z220" s="16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</row>
    <row r="221" spans="1:223" ht="51" x14ac:dyDescent="0.2">
      <c r="A221" s="16" t="s">
        <v>498</v>
      </c>
      <c r="B221" s="16" t="s">
        <v>41</v>
      </c>
      <c r="C221" s="16" t="s">
        <v>424</v>
      </c>
      <c r="D221" s="16" t="s">
        <v>425</v>
      </c>
      <c r="E221" s="16" t="s">
        <v>426</v>
      </c>
      <c r="F221" s="16" t="s">
        <v>499</v>
      </c>
      <c r="G221" s="17" t="s">
        <v>78</v>
      </c>
      <c r="H221" s="18">
        <v>50</v>
      </c>
      <c r="I221" s="19" t="s">
        <v>97</v>
      </c>
      <c r="J221" s="17" t="s">
        <v>48</v>
      </c>
      <c r="K221" s="20" t="s">
        <v>49</v>
      </c>
      <c r="L221" s="20" t="s">
        <v>50</v>
      </c>
      <c r="M221" s="19" t="s">
        <v>51</v>
      </c>
      <c r="N221" s="22">
        <v>0</v>
      </c>
      <c r="O221" s="25">
        <v>0</v>
      </c>
      <c r="P221" s="25">
        <v>1</v>
      </c>
      <c r="Q221" s="25">
        <v>1</v>
      </c>
      <c r="R221" s="22">
        <v>1</v>
      </c>
      <c r="S221" s="22">
        <v>1</v>
      </c>
      <c r="T221" s="22">
        <v>1</v>
      </c>
      <c r="U221" s="22">
        <v>2232142.8571428568</v>
      </c>
      <c r="V221" s="22">
        <v>0</v>
      </c>
      <c r="W221" s="22">
        <f t="shared" si="3"/>
        <v>0</v>
      </c>
      <c r="X221" s="20" t="s">
        <v>52</v>
      </c>
      <c r="Y221" s="23">
        <v>2014</v>
      </c>
      <c r="Z221" s="16" t="s">
        <v>107</v>
      </c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</row>
    <row r="222" spans="1:223" ht="51" x14ac:dyDescent="0.2">
      <c r="A222" s="16" t="s">
        <v>500</v>
      </c>
      <c r="B222" s="16" t="s">
        <v>41</v>
      </c>
      <c r="C222" s="16" t="s">
        <v>424</v>
      </c>
      <c r="D222" s="16" t="s">
        <v>425</v>
      </c>
      <c r="E222" s="16" t="s">
        <v>426</v>
      </c>
      <c r="F222" s="16" t="s">
        <v>499</v>
      </c>
      <c r="G222" s="16" t="s">
        <v>78</v>
      </c>
      <c r="H222" s="29">
        <v>50</v>
      </c>
      <c r="I222" s="16" t="s">
        <v>101</v>
      </c>
      <c r="J222" s="16" t="s">
        <v>48</v>
      </c>
      <c r="K222" s="16" t="s">
        <v>49</v>
      </c>
      <c r="L222" s="16" t="s">
        <v>50</v>
      </c>
      <c r="M222" s="16" t="s">
        <v>51</v>
      </c>
      <c r="N222" s="30">
        <v>0</v>
      </c>
      <c r="O222" s="30">
        <v>0</v>
      </c>
      <c r="P222" s="30">
        <v>1</v>
      </c>
      <c r="Q222" s="30">
        <v>1</v>
      </c>
      <c r="R222" s="30">
        <v>1</v>
      </c>
      <c r="S222" s="30">
        <v>1</v>
      </c>
      <c r="T222" s="30">
        <v>1</v>
      </c>
      <c r="U222" s="30">
        <v>1183482.1399999999</v>
      </c>
      <c r="V222" s="30">
        <f>U222*(O222+P222+Q222+R222+S222+T222)</f>
        <v>5917410.6999999993</v>
      </c>
      <c r="W222" s="30">
        <f>V222*1.12</f>
        <v>6627499.9840000002</v>
      </c>
      <c r="X222" s="16" t="s">
        <v>52</v>
      </c>
      <c r="Y222" s="16" t="s">
        <v>169</v>
      </c>
      <c r="Z222" s="16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</row>
    <row r="223" spans="1:223" ht="51" x14ac:dyDescent="0.2">
      <c r="A223" s="16" t="s">
        <v>501</v>
      </c>
      <c r="B223" s="16" t="s">
        <v>41</v>
      </c>
      <c r="C223" s="16" t="s">
        <v>424</v>
      </c>
      <c r="D223" s="16" t="s">
        <v>425</v>
      </c>
      <c r="E223" s="16" t="s">
        <v>426</v>
      </c>
      <c r="F223" s="16" t="s">
        <v>502</v>
      </c>
      <c r="G223" s="17" t="s">
        <v>78</v>
      </c>
      <c r="H223" s="18">
        <v>50</v>
      </c>
      <c r="I223" s="19" t="s">
        <v>97</v>
      </c>
      <c r="J223" s="17" t="s">
        <v>48</v>
      </c>
      <c r="K223" s="20" t="s">
        <v>49</v>
      </c>
      <c r="L223" s="20" t="s">
        <v>50</v>
      </c>
      <c r="M223" s="19" t="s">
        <v>51</v>
      </c>
      <c r="N223" s="22">
        <v>0</v>
      </c>
      <c r="O223" s="25">
        <v>0</v>
      </c>
      <c r="P223" s="25">
        <v>20</v>
      </c>
      <c r="Q223" s="25">
        <v>20</v>
      </c>
      <c r="R223" s="22">
        <v>20</v>
      </c>
      <c r="S223" s="22">
        <v>20</v>
      </c>
      <c r="T223" s="22">
        <v>20</v>
      </c>
      <c r="U223" s="22">
        <v>203630.14285714284</v>
      </c>
      <c r="V223" s="22">
        <v>0</v>
      </c>
      <c r="W223" s="22">
        <f t="shared" si="3"/>
        <v>0</v>
      </c>
      <c r="X223" s="20" t="s">
        <v>52</v>
      </c>
      <c r="Y223" s="23">
        <v>2014</v>
      </c>
      <c r="Z223" s="16" t="s">
        <v>435</v>
      </c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</row>
    <row r="224" spans="1:223" ht="51" x14ac:dyDescent="0.2">
      <c r="A224" s="16" t="s">
        <v>503</v>
      </c>
      <c r="B224" s="16" t="s">
        <v>41</v>
      </c>
      <c r="C224" s="16" t="s">
        <v>424</v>
      </c>
      <c r="D224" s="16" t="s">
        <v>425</v>
      </c>
      <c r="E224" s="16" t="s">
        <v>426</v>
      </c>
      <c r="F224" s="16" t="s">
        <v>502</v>
      </c>
      <c r="G224" s="16" t="s">
        <v>78</v>
      </c>
      <c r="H224" s="29">
        <v>50</v>
      </c>
      <c r="I224" s="16" t="s">
        <v>101</v>
      </c>
      <c r="J224" s="16" t="s">
        <v>48</v>
      </c>
      <c r="K224" s="16" t="s">
        <v>49</v>
      </c>
      <c r="L224" s="16" t="s">
        <v>50</v>
      </c>
      <c r="M224" s="16" t="s">
        <v>51</v>
      </c>
      <c r="N224" s="30">
        <v>0</v>
      </c>
      <c r="O224" s="30">
        <v>0</v>
      </c>
      <c r="P224" s="30">
        <v>0</v>
      </c>
      <c r="Q224" s="30">
        <v>0</v>
      </c>
      <c r="R224" s="30">
        <v>20</v>
      </c>
      <c r="S224" s="30">
        <v>20</v>
      </c>
      <c r="T224" s="30">
        <v>20</v>
      </c>
      <c r="U224" s="30">
        <v>203630.14300000001</v>
      </c>
      <c r="V224" s="30">
        <f>U224*(O224+P224+Q224+R224+S224+T224)</f>
        <v>12217808.58</v>
      </c>
      <c r="W224" s="30">
        <f>V224*1.12</f>
        <v>13683945.609600002</v>
      </c>
      <c r="X224" s="16" t="s">
        <v>52</v>
      </c>
      <c r="Y224" s="16" t="s">
        <v>169</v>
      </c>
      <c r="Z224" s="16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</row>
    <row r="225" spans="1:223" ht="51" x14ac:dyDescent="0.2">
      <c r="A225" s="16" t="s">
        <v>504</v>
      </c>
      <c r="B225" s="16" t="s">
        <v>41</v>
      </c>
      <c r="C225" s="16" t="s">
        <v>424</v>
      </c>
      <c r="D225" s="16" t="s">
        <v>425</v>
      </c>
      <c r="E225" s="16" t="s">
        <v>426</v>
      </c>
      <c r="F225" s="16" t="s">
        <v>505</v>
      </c>
      <c r="G225" s="17" t="s">
        <v>78</v>
      </c>
      <c r="H225" s="18">
        <v>50</v>
      </c>
      <c r="I225" s="19" t="s">
        <v>97</v>
      </c>
      <c r="J225" s="17" t="s">
        <v>48</v>
      </c>
      <c r="K225" s="20" t="s">
        <v>49</v>
      </c>
      <c r="L225" s="20" t="s">
        <v>50</v>
      </c>
      <c r="M225" s="19" t="s">
        <v>51</v>
      </c>
      <c r="N225" s="22">
        <v>0</v>
      </c>
      <c r="O225" s="25">
        <v>0</v>
      </c>
      <c r="P225" s="25">
        <v>30</v>
      </c>
      <c r="Q225" s="25">
        <v>25</v>
      </c>
      <c r="R225" s="22">
        <v>25</v>
      </c>
      <c r="S225" s="22">
        <v>25</v>
      </c>
      <c r="T225" s="22">
        <v>25</v>
      </c>
      <c r="U225" s="22">
        <v>187499.99999999997</v>
      </c>
      <c r="V225" s="22">
        <v>0</v>
      </c>
      <c r="W225" s="22">
        <f t="shared" si="3"/>
        <v>0</v>
      </c>
      <c r="X225" s="20" t="s">
        <v>52</v>
      </c>
      <c r="Y225" s="23">
        <v>2014</v>
      </c>
      <c r="Z225" s="16" t="s">
        <v>435</v>
      </c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</row>
    <row r="226" spans="1:223" ht="51" x14ac:dyDescent="0.2">
      <c r="A226" s="16" t="s">
        <v>506</v>
      </c>
      <c r="B226" s="16" t="s">
        <v>41</v>
      </c>
      <c r="C226" s="16" t="s">
        <v>424</v>
      </c>
      <c r="D226" s="16" t="s">
        <v>425</v>
      </c>
      <c r="E226" s="16" t="s">
        <v>426</v>
      </c>
      <c r="F226" s="16" t="s">
        <v>505</v>
      </c>
      <c r="G226" s="16" t="s">
        <v>78</v>
      </c>
      <c r="H226" s="29">
        <v>50</v>
      </c>
      <c r="I226" s="16" t="s">
        <v>101</v>
      </c>
      <c r="J226" s="16" t="s">
        <v>48</v>
      </c>
      <c r="K226" s="16" t="s">
        <v>49</v>
      </c>
      <c r="L226" s="16" t="s">
        <v>50</v>
      </c>
      <c r="M226" s="16" t="s">
        <v>51</v>
      </c>
      <c r="N226" s="30">
        <v>0</v>
      </c>
      <c r="O226" s="30">
        <v>0</v>
      </c>
      <c r="P226" s="30">
        <v>25</v>
      </c>
      <c r="Q226" s="30">
        <v>25</v>
      </c>
      <c r="R226" s="30">
        <v>25</v>
      </c>
      <c r="S226" s="30">
        <v>25</v>
      </c>
      <c r="T226" s="30">
        <v>25</v>
      </c>
      <c r="U226" s="30">
        <v>187500</v>
      </c>
      <c r="V226" s="30">
        <f>U226*(O226+P226+Q226+R226+S226+T226)</f>
        <v>23437500</v>
      </c>
      <c r="W226" s="30">
        <f>V226*1.12</f>
        <v>26250000.000000004</v>
      </c>
      <c r="X226" s="16" t="s">
        <v>52</v>
      </c>
      <c r="Y226" s="16" t="s">
        <v>169</v>
      </c>
      <c r="Z226" s="16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</row>
    <row r="227" spans="1:223" ht="51" x14ac:dyDescent="0.2">
      <c r="A227" s="16" t="s">
        <v>507</v>
      </c>
      <c r="B227" s="16" t="s">
        <v>41</v>
      </c>
      <c r="C227" s="16" t="s">
        <v>424</v>
      </c>
      <c r="D227" s="16" t="s">
        <v>425</v>
      </c>
      <c r="E227" s="16" t="s">
        <v>426</v>
      </c>
      <c r="F227" s="16" t="s">
        <v>508</v>
      </c>
      <c r="G227" s="17" t="s">
        <v>78</v>
      </c>
      <c r="H227" s="18">
        <v>50</v>
      </c>
      <c r="I227" s="19" t="s">
        <v>97</v>
      </c>
      <c r="J227" s="17" t="s">
        <v>48</v>
      </c>
      <c r="K227" s="20" t="s">
        <v>49</v>
      </c>
      <c r="L227" s="20" t="s">
        <v>50</v>
      </c>
      <c r="M227" s="19" t="s">
        <v>51</v>
      </c>
      <c r="N227" s="22">
        <v>0</v>
      </c>
      <c r="O227" s="25">
        <v>0</v>
      </c>
      <c r="P227" s="25">
        <v>10</v>
      </c>
      <c r="Q227" s="25">
        <v>12</v>
      </c>
      <c r="R227" s="22">
        <v>12</v>
      </c>
      <c r="S227" s="22">
        <v>12</v>
      </c>
      <c r="T227" s="22">
        <v>12</v>
      </c>
      <c r="U227" s="22">
        <v>142857.14285714284</v>
      </c>
      <c r="V227" s="22">
        <v>0</v>
      </c>
      <c r="W227" s="22">
        <f t="shared" si="3"/>
        <v>0</v>
      </c>
      <c r="X227" s="20" t="s">
        <v>52</v>
      </c>
      <c r="Y227" s="23">
        <v>2014</v>
      </c>
      <c r="Z227" s="16" t="s">
        <v>435</v>
      </c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</row>
    <row r="228" spans="1:223" ht="51" x14ac:dyDescent="0.2">
      <c r="A228" s="16" t="s">
        <v>509</v>
      </c>
      <c r="B228" s="16" t="s">
        <v>41</v>
      </c>
      <c r="C228" s="16" t="s">
        <v>424</v>
      </c>
      <c r="D228" s="16" t="s">
        <v>425</v>
      </c>
      <c r="E228" s="16" t="s">
        <v>426</v>
      </c>
      <c r="F228" s="16" t="s">
        <v>508</v>
      </c>
      <c r="G228" s="16" t="s">
        <v>78</v>
      </c>
      <c r="H228" s="29">
        <v>50</v>
      </c>
      <c r="I228" s="16" t="s">
        <v>101</v>
      </c>
      <c r="J228" s="16" t="s">
        <v>48</v>
      </c>
      <c r="K228" s="16" t="s">
        <v>49</v>
      </c>
      <c r="L228" s="16" t="s">
        <v>50</v>
      </c>
      <c r="M228" s="16" t="s">
        <v>51</v>
      </c>
      <c r="N228" s="30">
        <v>0</v>
      </c>
      <c r="O228" s="30">
        <v>0</v>
      </c>
      <c r="P228" s="30">
        <v>10</v>
      </c>
      <c r="Q228" s="30">
        <v>12</v>
      </c>
      <c r="R228" s="30">
        <v>12</v>
      </c>
      <c r="S228" s="30">
        <v>12</v>
      </c>
      <c r="T228" s="30">
        <v>12</v>
      </c>
      <c r="U228" s="30">
        <v>142857.14300000001</v>
      </c>
      <c r="V228" s="30">
        <f>U228*(O228+P228+Q228+R228+S228+T228)</f>
        <v>8285714.2940000007</v>
      </c>
      <c r="W228" s="30">
        <f>V228*1.12</f>
        <v>9280000.0092800017</v>
      </c>
      <c r="X228" s="16" t="s">
        <v>52</v>
      </c>
      <c r="Y228" s="16" t="s">
        <v>169</v>
      </c>
      <c r="Z228" s="16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</row>
    <row r="229" spans="1:223" ht="51" x14ac:dyDescent="0.2">
      <c r="A229" s="16" t="s">
        <v>510</v>
      </c>
      <c r="B229" s="16" t="s">
        <v>41</v>
      </c>
      <c r="C229" s="16" t="s">
        <v>511</v>
      </c>
      <c r="D229" s="16" t="s">
        <v>512</v>
      </c>
      <c r="E229" s="16" t="s">
        <v>513</v>
      </c>
      <c r="F229" s="16" t="s">
        <v>514</v>
      </c>
      <c r="G229" s="17" t="s">
        <v>78</v>
      </c>
      <c r="H229" s="18">
        <v>50</v>
      </c>
      <c r="I229" s="19" t="s">
        <v>97</v>
      </c>
      <c r="J229" s="17" t="s">
        <v>48</v>
      </c>
      <c r="K229" s="20" t="s">
        <v>49</v>
      </c>
      <c r="L229" s="20" t="s">
        <v>50</v>
      </c>
      <c r="M229" s="19" t="s">
        <v>51</v>
      </c>
      <c r="N229" s="22">
        <v>0</v>
      </c>
      <c r="O229" s="25">
        <v>0</v>
      </c>
      <c r="P229" s="25">
        <v>375</v>
      </c>
      <c r="Q229" s="25">
        <v>80</v>
      </c>
      <c r="R229" s="22">
        <v>80</v>
      </c>
      <c r="S229" s="22">
        <v>80</v>
      </c>
      <c r="T229" s="22">
        <v>80</v>
      </c>
      <c r="U229" s="22">
        <v>56000</v>
      </c>
      <c r="V229" s="22">
        <v>0</v>
      </c>
      <c r="W229" s="22">
        <f t="shared" si="3"/>
        <v>0</v>
      </c>
      <c r="X229" s="20" t="s">
        <v>52</v>
      </c>
      <c r="Y229" s="23">
        <v>2014</v>
      </c>
      <c r="Z229" s="16" t="s">
        <v>82</v>
      </c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</row>
    <row r="230" spans="1:223" ht="51" x14ac:dyDescent="0.2">
      <c r="A230" s="16" t="s">
        <v>515</v>
      </c>
      <c r="B230" s="16" t="s">
        <v>41</v>
      </c>
      <c r="C230" s="16" t="s">
        <v>511</v>
      </c>
      <c r="D230" s="16" t="s">
        <v>512</v>
      </c>
      <c r="E230" s="16" t="s">
        <v>513</v>
      </c>
      <c r="F230" s="16" t="s">
        <v>514</v>
      </c>
      <c r="G230" s="16" t="s">
        <v>78</v>
      </c>
      <c r="H230" s="29">
        <v>50</v>
      </c>
      <c r="I230" s="16" t="s">
        <v>101</v>
      </c>
      <c r="J230" s="16" t="s">
        <v>48</v>
      </c>
      <c r="K230" s="16" t="s">
        <v>49</v>
      </c>
      <c r="L230" s="16" t="s">
        <v>50</v>
      </c>
      <c r="M230" s="16" t="s">
        <v>51</v>
      </c>
      <c r="N230" s="30">
        <v>0</v>
      </c>
      <c r="O230" s="30">
        <v>0</v>
      </c>
      <c r="P230" s="30">
        <v>375</v>
      </c>
      <c r="Q230" s="30">
        <v>80</v>
      </c>
      <c r="R230" s="30">
        <v>80</v>
      </c>
      <c r="S230" s="30">
        <v>80</v>
      </c>
      <c r="T230" s="30">
        <v>80</v>
      </c>
      <c r="U230" s="30">
        <v>56000</v>
      </c>
      <c r="V230" s="30">
        <f>U230*(O230+P230+Q230+R230+S230+T230)</f>
        <v>38920000</v>
      </c>
      <c r="W230" s="30">
        <f>V230*1.12</f>
        <v>43590400.000000007</v>
      </c>
      <c r="X230" s="16" t="s">
        <v>52</v>
      </c>
      <c r="Y230" s="16" t="s">
        <v>169</v>
      </c>
      <c r="Z230" s="16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</row>
    <row r="231" spans="1:223" ht="51" x14ac:dyDescent="0.2">
      <c r="A231" s="16" t="s">
        <v>516</v>
      </c>
      <c r="B231" s="16" t="s">
        <v>41</v>
      </c>
      <c r="C231" s="16" t="s">
        <v>517</v>
      </c>
      <c r="D231" s="16" t="s">
        <v>518</v>
      </c>
      <c r="E231" s="16" t="s">
        <v>519</v>
      </c>
      <c r="F231" s="16" t="s">
        <v>520</v>
      </c>
      <c r="G231" s="17" t="s">
        <v>78</v>
      </c>
      <c r="H231" s="18">
        <v>50</v>
      </c>
      <c r="I231" s="19" t="s">
        <v>97</v>
      </c>
      <c r="J231" s="17" t="s">
        <v>48</v>
      </c>
      <c r="K231" s="20" t="s">
        <v>49</v>
      </c>
      <c r="L231" s="20" t="s">
        <v>50</v>
      </c>
      <c r="M231" s="19" t="s">
        <v>114</v>
      </c>
      <c r="N231" s="22">
        <v>0</v>
      </c>
      <c r="O231" s="25">
        <v>0</v>
      </c>
      <c r="P231" s="25">
        <v>2</v>
      </c>
      <c r="Q231" s="25">
        <v>2</v>
      </c>
      <c r="R231" s="22">
        <v>2</v>
      </c>
      <c r="S231" s="22">
        <v>2</v>
      </c>
      <c r="T231" s="22">
        <v>2</v>
      </c>
      <c r="U231" s="22">
        <v>220535.71428571426</v>
      </c>
      <c r="V231" s="22">
        <v>0</v>
      </c>
      <c r="W231" s="22">
        <f t="shared" si="3"/>
        <v>0</v>
      </c>
      <c r="X231" s="20" t="s">
        <v>52</v>
      </c>
      <c r="Y231" s="23">
        <v>2014</v>
      </c>
      <c r="Z231" s="16" t="s">
        <v>117</v>
      </c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</row>
    <row r="232" spans="1:223" ht="51" x14ac:dyDescent="0.2">
      <c r="A232" s="16" t="s">
        <v>521</v>
      </c>
      <c r="B232" s="16" t="s">
        <v>41</v>
      </c>
      <c r="C232" s="16" t="s">
        <v>517</v>
      </c>
      <c r="D232" s="16" t="s">
        <v>518</v>
      </c>
      <c r="E232" s="16" t="s">
        <v>519</v>
      </c>
      <c r="F232" s="16" t="s">
        <v>520</v>
      </c>
      <c r="G232" s="16" t="s">
        <v>78</v>
      </c>
      <c r="H232" s="29">
        <v>50</v>
      </c>
      <c r="I232" s="16" t="s">
        <v>101</v>
      </c>
      <c r="J232" s="16" t="s">
        <v>48</v>
      </c>
      <c r="K232" s="16" t="s">
        <v>49</v>
      </c>
      <c r="L232" s="16" t="s">
        <v>50</v>
      </c>
      <c r="M232" s="16" t="s">
        <v>114</v>
      </c>
      <c r="N232" s="30">
        <v>0</v>
      </c>
      <c r="O232" s="30">
        <v>0</v>
      </c>
      <c r="P232" s="30">
        <v>2</v>
      </c>
      <c r="Q232" s="30">
        <v>2</v>
      </c>
      <c r="R232" s="30">
        <v>2</v>
      </c>
      <c r="S232" s="30">
        <v>2</v>
      </c>
      <c r="T232" s="30">
        <v>2</v>
      </c>
      <c r="U232" s="30">
        <v>220525</v>
      </c>
      <c r="V232" s="30">
        <f>U232*(O232+P232+Q232+R232+S232+T232)</f>
        <v>2205250</v>
      </c>
      <c r="W232" s="30">
        <f>V232*1.12</f>
        <v>2469880.0000000005</v>
      </c>
      <c r="X232" s="16" t="s">
        <v>52</v>
      </c>
      <c r="Y232" s="16" t="s">
        <v>169</v>
      </c>
      <c r="Z232" s="16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</row>
    <row r="233" spans="1:223" ht="63.75" x14ac:dyDescent="0.2">
      <c r="A233" s="16" t="s">
        <v>522</v>
      </c>
      <c r="B233" s="16" t="s">
        <v>41</v>
      </c>
      <c r="C233" s="16" t="s">
        <v>523</v>
      </c>
      <c r="D233" s="16" t="s">
        <v>524</v>
      </c>
      <c r="E233" s="16" t="s">
        <v>525</v>
      </c>
      <c r="F233" s="16" t="s">
        <v>526</v>
      </c>
      <c r="G233" s="17" t="s">
        <v>78</v>
      </c>
      <c r="H233" s="18">
        <v>50</v>
      </c>
      <c r="I233" s="19" t="s">
        <v>97</v>
      </c>
      <c r="J233" s="17" t="s">
        <v>48</v>
      </c>
      <c r="K233" s="20" t="s">
        <v>49</v>
      </c>
      <c r="L233" s="20" t="s">
        <v>50</v>
      </c>
      <c r="M233" s="19" t="s">
        <v>51</v>
      </c>
      <c r="N233" s="22">
        <v>0</v>
      </c>
      <c r="O233" s="25">
        <v>0</v>
      </c>
      <c r="P233" s="41">
        <v>2</v>
      </c>
      <c r="Q233" s="25">
        <v>2</v>
      </c>
      <c r="R233" s="22">
        <v>2</v>
      </c>
      <c r="S233" s="22">
        <v>1</v>
      </c>
      <c r="T233" s="22">
        <v>2</v>
      </c>
      <c r="U233" s="22">
        <v>1403105</v>
      </c>
      <c r="V233" s="22">
        <v>0</v>
      </c>
      <c r="W233" s="22">
        <f t="shared" si="3"/>
        <v>0</v>
      </c>
      <c r="X233" s="20" t="s">
        <v>52</v>
      </c>
      <c r="Y233" s="23">
        <v>2014</v>
      </c>
      <c r="Z233" s="16" t="s">
        <v>82</v>
      </c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</row>
    <row r="234" spans="1:223" ht="63.75" x14ac:dyDescent="0.2">
      <c r="A234" s="16" t="s">
        <v>527</v>
      </c>
      <c r="B234" s="16" t="s">
        <v>41</v>
      </c>
      <c r="C234" s="16" t="s">
        <v>523</v>
      </c>
      <c r="D234" s="16" t="s">
        <v>524</v>
      </c>
      <c r="E234" s="16" t="s">
        <v>525</v>
      </c>
      <c r="F234" s="16" t="s">
        <v>526</v>
      </c>
      <c r="G234" s="16" t="s">
        <v>46</v>
      </c>
      <c r="H234" s="29">
        <v>50</v>
      </c>
      <c r="I234" s="16" t="s">
        <v>101</v>
      </c>
      <c r="J234" s="16" t="s">
        <v>48</v>
      </c>
      <c r="K234" s="16" t="s">
        <v>49</v>
      </c>
      <c r="L234" s="16" t="s">
        <v>50</v>
      </c>
      <c r="M234" s="16" t="s">
        <v>51</v>
      </c>
      <c r="N234" s="30">
        <v>0</v>
      </c>
      <c r="O234" s="30">
        <v>0</v>
      </c>
      <c r="P234" s="30">
        <v>2</v>
      </c>
      <c r="Q234" s="30">
        <v>2</v>
      </c>
      <c r="R234" s="30">
        <v>2</v>
      </c>
      <c r="S234" s="30">
        <v>1</v>
      </c>
      <c r="T234" s="30">
        <v>2</v>
      </c>
      <c r="U234" s="30">
        <v>1403105</v>
      </c>
      <c r="V234" s="30">
        <f>U234*(O234+P234+Q234+R234+S234+T234)</f>
        <v>12627945</v>
      </c>
      <c r="W234" s="30">
        <f>V234*1.12</f>
        <v>14143298.400000002</v>
      </c>
      <c r="X234" s="16" t="s">
        <v>52</v>
      </c>
      <c r="Y234" s="16" t="s">
        <v>169</v>
      </c>
      <c r="Z234" s="16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</row>
    <row r="235" spans="1:223" ht="63.75" x14ac:dyDescent="0.2">
      <c r="A235" s="16" t="s">
        <v>528</v>
      </c>
      <c r="B235" s="16" t="s">
        <v>41</v>
      </c>
      <c r="C235" s="16" t="s">
        <v>529</v>
      </c>
      <c r="D235" s="16" t="s">
        <v>524</v>
      </c>
      <c r="E235" s="16" t="s">
        <v>530</v>
      </c>
      <c r="F235" s="16" t="s">
        <v>531</v>
      </c>
      <c r="G235" s="17" t="s">
        <v>78</v>
      </c>
      <c r="H235" s="18">
        <v>50</v>
      </c>
      <c r="I235" s="19" t="s">
        <v>97</v>
      </c>
      <c r="J235" s="17" t="s">
        <v>48</v>
      </c>
      <c r="K235" s="20" t="s">
        <v>49</v>
      </c>
      <c r="L235" s="20" t="s">
        <v>50</v>
      </c>
      <c r="M235" s="19" t="s">
        <v>51</v>
      </c>
      <c r="N235" s="22">
        <v>0</v>
      </c>
      <c r="O235" s="25">
        <v>0</v>
      </c>
      <c r="P235" s="41">
        <v>6</v>
      </c>
      <c r="Q235" s="41">
        <v>5</v>
      </c>
      <c r="R235" s="22">
        <v>5</v>
      </c>
      <c r="S235" s="22">
        <v>3</v>
      </c>
      <c r="T235" s="22">
        <v>3</v>
      </c>
      <c r="U235" s="22">
        <v>799999.99999999988</v>
      </c>
      <c r="V235" s="22">
        <v>0</v>
      </c>
      <c r="W235" s="22">
        <f t="shared" ref="W235:W304" si="15">V235*1.12</f>
        <v>0</v>
      </c>
      <c r="X235" s="20" t="s">
        <v>52</v>
      </c>
      <c r="Y235" s="23">
        <v>2014</v>
      </c>
      <c r="Z235" s="16" t="s">
        <v>82</v>
      </c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</row>
    <row r="236" spans="1:223" ht="63.75" x14ac:dyDescent="0.2">
      <c r="A236" s="16" t="s">
        <v>532</v>
      </c>
      <c r="B236" s="16" t="s">
        <v>41</v>
      </c>
      <c r="C236" s="16" t="s">
        <v>529</v>
      </c>
      <c r="D236" s="16" t="s">
        <v>524</v>
      </c>
      <c r="E236" s="16" t="s">
        <v>530</v>
      </c>
      <c r="F236" s="16" t="s">
        <v>531</v>
      </c>
      <c r="G236" s="16" t="s">
        <v>46</v>
      </c>
      <c r="H236" s="29">
        <v>50</v>
      </c>
      <c r="I236" s="16" t="s">
        <v>101</v>
      </c>
      <c r="J236" s="16" t="s">
        <v>48</v>
      </c>
      <c r="K236" s="16" t="s">
        <v>49</v>
      </c>
      <c r="L236" s="16" t="s">
        <v>50</v>
      </c>
      <c r="M236" s="16" t="s">
        <v>51</v>
      </c>
      <c r="N236" s="30">
        <v>0</v>
      </c>
      <c r="O236" s="30">
        <v>0</v>
      </c>
      <c r="P236" s="30">
        <v>6</v>
      </c>
      <c r="Q236" s="30">
        <v>5</v>
      </c>
      <c r="R236" s="30">
        <v>5</v>
      </c>
      <c r="S236" s="30">
        <v>3</v>
      </c>
      <c r="T236" s="30">
        <v>3</v>
      </c>
      <c r="U236" s="30">
        <v>800000</v>
      </c>
      <c r="V236" s="30">
        <f>U236*(O236+P236+Q236+R236+S236+T236)</f>
        <v>17600000</v>
      </c>
      <c r="W236" s="30">
        <f>V236*1.12</f>
        <v>19712000.000000004</v>
      </c>
      <c r="X236" s="16" t="s">
        <v>52</v>
      </c>
      <c r="Y236" s="16" t="s">
        <v>169</v>
      </c>
      <c r="Z236" s="16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</row>
    <row r="237" spans="1:223" ht="63.75" x14ac:dyDescent="0.2">
      <c r="A237" s="16" t="s">
        <v>533</v>
      </c>
      <c r="B237" s="16" t="s">
        <v>41</v>
      </c>
      <c r="C237" s="16" t="s">
        <v>534</v>
      </c>
      <c r="D237" s="16" t="s">
        <v>524</v>
      </c>
      <c r="E237" s="16" t="s">
        <v>535</v>
      </c>
      <c r="F237" s="16" t="s">
        <v>536</v>
      </c>
      <c r="G237" s="17" t="s">
        <v>78</v>
      </c>
      <c r="H237" s="18">
        <v>50</v>
      </c>
      <c r="I237" s="19" t="s">
        <v>97</v>
      </c>
      <c r="J237" s="17" t="s">
        <v>48</v>
      </c>
      <c r="K237" s="20" t="s">
        <v>49</v>
      </c>
      <c r="L237" s="20" t="s">
        <v>50</v>
      </c>
      <c r="M237" s="19" t="s">
        <v>51</v>
      </c>
      <c r="N237" s="22">
        <v>0</v>
      </c>
      <c r="O237" s="25">
        <v>0</v>
      </c>
      <c r="P237" s="41">
        <v>5</v>
      </c>
      <c r="Q237" s="41">
        <v>4</v>
      </c>
      <c r="R237" s="22">
        <v>4</v>
      </c>
      <c r="S237" s="22">
        <v>4</v>
      </c>
      <c r="T237" s="22">
        <v>5</v>
      </c>
      <c r="U237" s="22">
        <v>649999.99999999988</v>
      </c>
      <c r="V237" s="22">
        <v>0</v>
      </c>
      <c r="W237" s="22">
        <f t="shared" si="15"/>
        <v>0</v>
      </c>
      <c r="X237" s="20" t="s">
        <v>52</v>
      </c>
      <c r="Y237" s="23">
        <v>2014</v>
      </c>
      <c r="Z237" s="16" t="s">
        <v>82</v>
      </c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</row>
    <row r="238" spans="1:223" ht="63.75" x14ac:dyDescent="0.2">
      <c r="A238" s="16" t="s">
        <v>537</v>
      </c>
      <c r="B238" s="16" t="s">
        <v>41</v>
      </c>
      <c r="C238" s="16" t="s">
        <v>534</v>
      </c>
      <c r="D238" s="16" t="s">
        <v>524</v>
      </c>
      <c r="E238" s="16" t="s">
        <v>535</v>
      </c>
      <c r="F238" s="16" t="s">
        <v>536</v>
      </c>
      <c r="G238" s="16" t="s">
        <v>46</v>
      </c>
      <c r="H238" s="29">
        <v>50</v>
      </c>
      <c r="I238" s="16" t="s">
        <v>101</v>
      </c>
      <c r="J238" s="16" t="s">
        <v>48</v>
      </c>
      <c r="K238" s="16" t="s">
        <v>49</v>
      </c>
      <c r="L238" s="16" t="s">
        <v>50</v>
      </c>
      <c r="M238" s="16" t="s">
        <v>51</v>
      </c>
      <c r="N238" s="30">
        <v>0</v>
      </c>
      <c r="O238" s="30">
        <v>0</v>
      </c>
      <c r="P238" s="30">
        <v>5</v>
      </c>
      <c r="Q238" s="30">
        <v>4</v>
      </c>
      <c r="R238" s="30">
        <v>4</v>
      </c>
      <c r="S238" s="30">
        <v>4</v>
      </c>
      <c r="T238" s="30">
        <v>5</v>
      </c>
      <c r="U238" s="30">
        <v>650000</v>
      </c>
      <c r="V238" s="30">
        <v>0</v>
      </c>
      <c r="W238" s="30">
        <f>V238*1.12</f>
        <v>0</v>
      </c>
      <c r="X238" s="16" t="s">
        <v>52</v>
      </c>
      <c r="Y238" s="16" t="s">
        <v>169</v>
      </c>
      <c r="Z238" s="36" t="s">
        <v>435</v>
      </c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</row>
    <row r="239" spans="1:223" ht="63.75" x14ac:dyDescent="0.2">
      <c r="A239" s="37" t="s">
        <v>538</v>
      </c>
      <c r="B239" s="35" t="s">
        <v>41</v>
      </c>
      <c r="C239" s="37" t="s">
        <v>534</v>
      </c>
      <c r="D239" s="37" t="s">
        <v>524</v>
      </c>
      <c r="E239" s="37" t="s">
        <v>535</v>
      </c>
      <c r="F239" s="38" t="s">
        <v>536</v>
      </c>
      <c r="G239" s="37" t="s">
        <v>46</v>
      </c>
      <c r="H239" s="39">
        <v>50</v>
      </c>
      <c r="I239" s="37" t="s">
        <v>539</v>
      </c>
      <c r="J239" s="37" t="s">
        <v>48</v>
      </c>
      <c r="K239" s="37" t="s">
        <v>49</v>
      </c>
      <c r="L239" s="40" t="s">
        <v>50</v>
      </c>
      <c r="M239" s="37" t="s">
        <v>51</v>
      </c>
      <c r="N239" s="30">
        <v>0</v>
      </c>
      <c r="O239" s="30">
        <v>0</v>
      </c>
      <c r="P239" s="30">
        <v>3</v>
      </c>
      <c r="Q239" s="30">
        <v>4</v>
      </c>
      <c r="R239" s="30">
        <v>4</v>
      </c>
      <c r="S239" s="30">
        <v>4</v>
      </c>
      <c r="T239" s="30">
        <v>5</v>
      </c>
      <c r="U239" s="30">
        <v>650000</v>
      </c>
      <c r="V239" s="30">
        <v>13000000</v>
      </c>
      <c r="W239" s="30">
        <f t="shared" ref="W239" si="16">V239*1.12</f>
        <v>14560000.000000002</v>
      </c>
      <c r="X239" s="37" t="s">
        <v>52</v>
      </c>
      <c r="Y239" s="16" t="s">
        <v>169</v>
      </c>
      <c r="Z239" s="37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</row>
    <row r="240" spans="1:223" ht="63.75" x14ac:dyDescent="0.2">
      <c r="A240" s="16" t="s">
        <v>540</v>
      </c>
      <c r="B240" s="16" t="s">
        <v>41</v>
      </c>
      <c r="C240" s="16" t="s">
        <v>541</v>
      </c>
      <c r="D240" s="16" t="s">
        <v>524</v>
      </c>
      <c r="E240" s="16" t="s">
        <v>542</v>
      </c>
      <c r="F240" s="16" t="s">
        <v>543</v>
      </c>
      <c r="G240" s="17" t="s">
        <v>78</v>
      </c>
      <c r="H240" s="18">
        <v>50</v>
      </c>
      <c r="I240" s="19" t="s">
        <v>97</v>
      </c>
      <c r="J240" s="17" t="s">
        <v>48</v>
      </c>
      <c r="K240" s="20" t="s">
        <v>49</v>
      </c>
      <c r="L240" s="20" t="s">
        <v>50</v>
      </c>
      <c r="M240" s="19" t="s">
        <v>51</v>
      </c>
      <c r="N240" s="22">
        <v>0</v>
      </c>
      <c r="O240" s="25">
        <v>0</v>
      </c>
      <c r="P240" s="41">
        <v>5</v>
      </c>
      <c r="Q240" s="41">
        <v>4</v>
      </c>
      <c r="R240" s="22">
        <v>4</v>
      </c>
      <c r="S240" s="22">
        <v>3</v>
      </c>
      <c r="T240" s="22">
        <v>5</v>
      </c>
      <c r="U240" s="22">
        <v>600000</v>
      </c>
      <c r="V240" s="22">
        <v>0</v>
      </c>
      <c r="W240" s="22">
        <f t="shared" si="15"/>
        <v>0</v>
      </c>
      <c r="X240" s="20" t="s">
        <v>52</v>
      </c>
      <c r="Y240" s="23">
        <v>2014</v>
      </c>
      <c r="Z240" s="16" t="s">
        <v>82</v>
      </c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</row>
    <row r="241" spans="1:223" ht="63.75" x14ac:dyDescent="0.2">
      <c r="A241" s="16" t="s">
        <v>544</v>
      </c>
      <c r="B241" s="16" t="s">
        <v>41</v>
      </c>
      <c r="C241" s="16" t="s">
        <v>541</v>
      </c>
      <c r="D241" s="16" t="s">
        <v>524</v>
      </c>
      <c r="E241" s="16" t="s">
        <v>542</v>
      </c>
      <c r="F241" s="16" t="s">
        <v>543</v>
      </c>
      <c r="G241" s="16" t="s">
        <v>46</v>
      </c>
      <c r="H241" s="29">
        <v>50</v>
      </c>
      <c r="I241" s="16" t="s">
        <v>101</v>
      </c>
      <c r="J241" s="16" t="s">
        <v>48</v>
      </c>
      <c r="K241" s="16" t="s">
        <v>49</v>
      </c>
      <c r="L241" s="16" t="s">
        <v>50</v>
      </c>
      <c r="M241" s="16" t="s">
        <v>51</v>
      </c>
      <c r="N241" s="30">
        <v>0</v>
      </c>
      <c r="O241" s="30">
        <v>0</v>
      </c>
      <c r="P241" s="30">
        <v>5</v>
      </c>
      <c r="Q241" s="30">
        <v>4</v>
      </c>
      <c r="R241" s="30">
        <v>4</v>
      </c>
      <c r="S241" s="30">
        <v>3</v>
      </c>
      <c r="T241" s="30">
        <v>5</v>
      </c>
      <c r="U241" s="30">
        <v>600000</v>
      </c>
      <c r="V241" s="30">
        <v>0</v>
      </c>
      <c r="W241" s="30">
        <f>V241*1.12</f>
        <v>0</v>
      </c>
      <c r="X241" s="16" t="s">
        <v>52</v>
      </c>
      <c r="Y241" s="16" t="s">
        <v>169</v>
      </c>
      <c r="Z241" s="36" t="s">
        <v>435</v>
      </c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</row>
    <row r="242" spans="1:223" ht="63.75" x14ac:dyDescent="0.2">
      <c r="A242" s="37" t="s">
        <v>545</v>
      </c>
      <c r="B242" s="35" t="s">
        <v>41</v>
      </c>
      <c r="C242" s="37" t="s">
        <v>541</v>
      </c>
      <c r="D242" s="37" t="s">
        <v>524</v>
      </c>
      <c r="E242" s="37" t="s">
        <v>542</v>
      </c>
      <c r="F242" s="38" t="s">
        <v>543</v>
      </c>
      <c r="G242" s="37" t="s">
        <v>46</v>
      </c>
      <c r="H242" s="39">
        <v>50</v>
      </c>
      <c r="I242" s="37" t="s">
        <v>539</v>
      </c>
      <c r="J242" s="37" t="s">
        <v>48</v>
      </c>
      <c r="K242" s="37" t="s">
        <v>49</v>
      </c>
      <c r="L242" s="40" t="s">
        <v>50</v>
      </c>
      <c r="M242" s="37" t="s">
        <v>51</v>
      </c>
      <c r="N242" s="30">
        <v>0</v>
      </c>
      <c r="O242" s="30">
        <v>0</v>
      </c>
      <c r="P242" s="30">
        <v>3</v>
      </c>
      <c r="Q242" s="30">
        <v>4</v>
      </c>
      <c r="R242" s="30">
        <v>4</v>
      </c>
      <c r="S242" s="30">
        <v>3</v>
      </c>
      <c r="T242" s="30">
        <v>5</v>
      </c>
      <c r="U242" s="30">
        <v>600000</v>
      </c>
      <c r="V242" s="30">
        <v>11400000</v>
      </c>
      <c r="W242" s="30">
        <f t="shared" ref="W242" si="17">V242*1.12</f>
        <v>12768000.000000002</v>
      </c>
      <c r="X242" s="37" t="s">
        <v>52</v>
      </c>
      <c r="Y242" s="16" t="s">
        <v>169</v>
      </c>
      <c r="Z242" s="37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</row>
    <row r="243" spans="1:223" ht="63.75" x14ac:dyDescent="0.2">
      <c r="A243" s="16" t="s">
        <v>546</v>
      </c>
      <c r="B243" s="16" t="s">
        <v>41</v>
      </c>
      <c r="C243" s="16" t="s">
        <v>547</v>
      </c>
      <c r="D243" s="16" t="s">
        <v>548</v>
      </c>
      <c r="E243" s="16" t="s">
        <v>549</v>
      </c>
      <c r="F243" s="16" t="s">
        <v>550</v>
      </c>
      <c r="G243" s="17" t="s">
        <v>78</v>
      </c>
      <c r="H243" s="18">
        <v>50</v>
      </c>
      <c r="I243" s="19" t="s">
        <v>97</v>
      </c>
      <c r="J243" s="17" t="s">
        <v>48</v>
      </c>
      <c r="K243" s="20" t="s">
        <v>49</v>
      </c>
      <c r="L243" s="20" t="s">
        <v>50</v>
      </c>
      <c r="M243" s="19" t="s">
        <v>51</v>
      </c>
      <c r="N243" s="22">
        <v>0</v>
      </c>
      <c r="O243" s="25">
        <v>0</v>
      </c>
      <c r="P243" s="41">
        <v>3</v>
      </c>
      <c r="Q243" s="41">
        <v>2</v>
      </c>
      <c r="R243" s="22">
        <v>2</v>
      </c>
      <c r="S243" s="22">
        <v>2</v>
      </c>
      <c r="T243" s="22">
        <v>2</v>
      </c>
      <c r="U243" s="22">
        <v>333334</v>
      </c>
      <c r="V243" s="22">
        <v>0</v>
      </c>
      <c r="W243" s="22">
        <f t="shared" si="15"/>
        <v>0</v>
      </c>
      <c r="X243" s="20" t="s">
        <v>52</v>
      </c>
      <c r="Y243" s="23">
        <v>2014</v>
      </c>
      <c r="Z243" s="16" t="s">
        <v>117</v>
      </c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</row>
    <row r="244" spans="1:223" ht="63.75" x14ac:dyDescent="0.2">
      <c r="A244" s="16" t="s">
        <v>551</v>
      </c>
      <c r="B244" s="16" t="s">
        <v>41</v>
      </c>
      <c r="C244" s="16" t="s">
        <v>547</v>
      </c>
      <c r="D244" s="16" t="s">
        <v>548</v>
      </c>
      <c r="E244" s="16" t="s">
        <v>549</v>
      </c>
      <c r="F244" s="16" t="s">
        <v>550</v>
      </c>
      <c r="G244" s="16" t="s">
        <v>46</v>
      </c>
      <c r="H244" s="29">
        <v>50</v>
      </c>
      <c r="I244" s="16" t="s">
        <v>101</v>
      </c>
      <c r="J244" s="16" t="s">
        <v>48</v>
      </c>
      <c r="K244" s="16" t="s">
        <v>49</v>
      </c>
      <c r="L244" s="16" t="s">
        <v>50</v>
      </c>
      <c r="M244" s="16" t="s">
        <v>51</v>
      </c>
      <c r="N244" s="30">
        <v>0</v>
      </c>
      <c r="O244" s="30">
        <v>0</v>
      </c>
      <c r="P244" s="30">
        <v>0</v>
      </c>
      <c r="Q244" s="30">
        <v>2</v>
      </c>
      <c r="R244" s="30">
        <v>2</v>
      </c>
      <c r="S244" s="30">
        <v>2</v>
      </c>
      <c r="T244" s="30">
        <v>2</v>
      </c>
      <c r="U244" s="30">
        <v>301250</v>
      </c>
      <c r="V244" s="30">
        <f>U244*(O244+P244+Q244+R244+S244+T244)</f>
        <v>2410000</v>
      </c>
      <c r="W244" s="30">
        <f>V244*1.12</f>
        <v>2699200.0000000005</v>
      </c>
      <c r="X244" s="16" t="s">
        <v>52</v>
      </c>
      <c r="Y244" s="16" t="s">
        <v>169</v>
      </c>
      <c r="Z244" s="16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</row>
    <row r="245" spans="1:223" ht="51" x14ac:dyDescent="0.2">
      <c r="A245" s="16" t="s">
        <v>552</v>
      </c>
      <c r="B245" s="16" t="s">
        <v>41</v>
      </c>
      <c r="C245" s="16" t="s">
        <v>553</v>
      </c>
      <c r="D245" s="16" t="s">
        <v>548</v>
      </c>
      <c r="E245" s="16" t="s">
        <v>554</v>
      </c>
      <c r="F245" s="16" t="s">
        <v>555</v>
      </c>
      <c r="G245" s="17" t="s">
        <v>78</v>
      </c>
      <c r="H245" s="18">
        <v>50</v>
      </c>
      <c r="I245" s="19" t="s">
        <v>97</v>
      </c>
      <c r="J245" s="17" t="s">
        <v>48</v>
      </c>
      <c r="K245" s="20" t="s">
        <v>49</v>
      </c>
      <c r="L245" s="20" t="s">
        <v>50</v>
      </c>
      <c r="M245" s="19" t="s">
        <v>51</v>
      </c>
      <c r="N245" s="22">
        <v>0</v>
      </c>
      <c r="O245" s="25">
        <v>0</v>
      </c>
      <c r="P245" s="41">
        <v>5</v>
      </c>
      <c r="Q245" s="41">
        <v>5</v>
      </c>
      <c r="R245" s="22">
        <v>5</v>
      </c>
      <c r="S245" s="22">
        <v>2</v>
      </c>
      <c r="T245" s="22">
        <v>3</v>
      </c>
      <c r="U245" s="22">
        <v>460000</v>
      </c>
      <c r="V245" s="22">
        <v>0</v>
      </c>
      <c r="W245" s="22">
        <f t="shared" si="15"/>
        <v>0</v>
      </c>
      <c r="X245" s="20" t="s">
        <v>52</v>
      </c>
      <c r="Y245" s="23">
        <v>2014</v>
      </c>
      <c r="Z245" s="16" t="s">
        <v>117</v>
      </c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</row>
    <row r="246" spans="1:223" ht="51" x14ac:dyDescent="0.2">
      <c r="A246" s="16" t="s">
        <v>556</v>
      </c>
      <c r="B246" s="16" t="s">
        <v>41</v>
      </c>
      <c r="C246" s="16" t="s">
        <v>553</v>
      </c>
      <c r="D246" s="16" t="s">
        <v>548</v>
      </c>
      <c r="E246" s="16" t="s">
        <v>554</v>
      </c>
      <c r="F246" s="16" t="s">
        <v>555</v>
      </c>
      <c r="G246" s="16" t="s">
        <v>46</v>
      </c>
      <c r="H246" s="29">
        <v>50</v>
      </c>
      <c r="I246" s="16" t="s">
        <v>101</v>
      </c>
      <c r="J246" s="16" t="s">
        <v>48</v>
      </c>
      <c r="K246" s="16" t="s">
        <v>49</v>
      </c>
      <c r="L246" s="16" t="s">
        <v>50</v>
      </c>
      <c r="M246" s="16" t="s">
        <v>51</v>
      </c>
      <c r="N246" s="30">
        <v>0</v>
      </c>
      <c r="O246" s="30">
        <v>0</v>
      </c>
      <c r="P246" s="30">
        <v>0</v>
      </c>
      <c r="Q246" s="30">
        <v>5</v>
      </c>
      <c r="R246" s="30">
        <v>5</v>
      </c>
      <c r="S246" s="30">
        <v>2</v>
      </c>
      <c r="T246" s="30">
        <v>3</v>
      </c>
      <c r="U246" s="30">
        <v>406821</v>
      </c>
      <c r="V246" s="30">
        <f>U246*(O246+P246+Q246+R246+S246+T246)</f>
        <v>6102315</v>
      </c>
      <c r="W246" s="30">
        <f>V246*1.12</f>
        <v>6834592.8000000007</v>
      </c>
      <c r="X246" s="16" t="s">
        <v>52</v>
      </c>
      <c r="Y246" s="16" t="s">
        <v>169</v>
      </c>
      <c r="Z246" s="16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</row>
    <row r="247" spans="1:223" ht="63.75" x14ac:dyDescent="0.2">
      <c r="A247" s="16" t="s">
        <v>557</v>
      </c>
      <c r="B247" s="16" t="s">
        <v>41</v>
      </c>
      <c r="C247" s="16" t="s">
        <v>541</v>
      </c>
      <c r="D247" s="16" t="s">
        <v>524</v>
      </c>
      <c r="E247" s="16" t="s">
        <v>542</v>
      </c>
      <c r="F247" s="16" t="s">
        <v>558</v>
      </c>
      <c r="G247" s="17" t="s">
        <v>78</v>
      </c>
      <c r="H247" s="18">
        <v>50</v>
      </c>
      <c r="I247" s="19" t="s">
        <v>97</v>
      </c>
      <c r="J247" s="17" t="s">
        <v>48</v>
      </c>
      <c r="K247" s="20" t="s">
        <v>49</v>
      </c>
      <c r="L247" s="20" t="s">
        <v>50</v>
      </c>
      <c r="M247" s="19" t="s">
        <v>51</v>
      </c>
      <c r="N247" s="22">
        <v>0</v>
      </c>
      <c r="O247" s="25">
        <v>0</v>
      </c>
      <c r="P247" s="41">
        <v>2</v>
      </c>
      <c r="Q247" s="41">
        <v>3</v>
      </c>
      <c r="R247" s="22">
        <v>5</v>
      </c>
      <c r="S247" s="22">
        <v>3</v>
      </c>
      <c r="T247" s="22">
        <v>2</v>
      </c>
      <c r="U247" s="22">
        <v>380000</v>
      </c>
      <c r="V247" s="22">
        <v>0</v>
      </c>
      <c r="W247" s="22">
        <f t="shared" si="15"/>
        <v>0</v>
      </c>
      <c r="X247" s="20" t="s">
        <v>52</v>
      </c>
      <c r="Y247" s="23">
        <v>2014</v>
      </c>
      <c r="Z247" s="16" t="s">
        <v>82</v>
      </c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</row>
    <row r="248" spans="1:223" ht="63.75" x14ac:dyDescent="0.2">
      <c r="A248" s="16" t="s">
        <v>559</v>
      </c>
      <c r="B248" s="16" t="s">
        <v>41</v>
      </c>
      <c r="C248" s="16" t="s">
        <v>541</v>
      </c>
      <c r="D248" s="16" t="s">
        <v>524</v>
      </c>
      <c r="E248" s="16" t="s">
        <v>542</v>
      </c>
      <c r="F248" s="16" t="s">
        <v>558</v>
      </c>
      <c r="G248" s="16" t="s">
        <v>46</v>
      </c>
      <c r="H248" s="29">
        <v>50</v>
      </c>
      <c r="I248" s="16" t="s">
        <v>101</v>
      </c>
      <c r="J248" s="16" t="s">
        <v>48</v>
      </c>
      <c r="K248" s="16" t="s">
        <v>49</v>
      </c>
      <c r="L248" s="16" t="s">
        <v>50</v>
      </c>
      <c r="M248" s="16" t="s">
        <v>51</v>
      </c>
      <c r="N248" s="30">
        <v>0</v>
      </c>
      <c r="O248" s="30">
        <v>0</v>
      </c>
      <c r="P248" s="30">
        <v>2</v>
      </c>
      <c r="Q248" s="30">
        <v>3</v>
      </c>
      <c r="R248" s="30">
        <v>5</v>
      </c>
      <c r="S248" s="30">
        <v>3</v>
      </c>
      <c r="T248" s="30">
        <v>2</v>
      </c>
      <c r="U248" s="30">
        <v>380000</v>
      </c>
      <c r="V248" s="30">
        <v>0</v>
      </c>
      <c r="W248" s="30">
        <f>V248*1.12</f>
        <v>0</v>
      </c>
      <c r="X248" s="16" t="s">
        <v>52</v>
      </c>
      <c r="Y248" s="16" t="s">
        <v>169</v>
      </c>
      <c r="Z248" s="36" t="s">
        <v>435</v>
      </c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</row>
    <row r="249" spans="1:223" ht="63.75" x14ac:dyDescent="0.2">
      <c r="A249" s="37" t="s">
        <v>560</v>
      </c>
      <c r="B249" s="35" t="s">
        <v>41</v>
      </c>
      <c r="C249" s="37" t="s">
        <v>541</v>
      </c>
      <c r="D249" s="37" t="s">
        <v>524</v>
      </c>
      <c r="E249" s="37" t="s">
        <v>542</v>
      </c>
      <c r="F249" s="38" t="s">
        <v>558</v>
      </c>
      <c r="G249" s="37" t="s">
        <v>46</v>
      </c>
      <c r="H249" s="39">
        <v>50</v>
      </c>
      <c r="I249" s="37" t="s">
        <v>539</v>
      </c>
      <c r="J249" s="37" t="s">
        <v>48</v>
      </c>
      <c r="K249" s="37" t="s">
        <v>49</v>
      </c>
      <c r="L249" s="40" t="s">
        <v>50</v>
      </c>
      <c r="M249" s="37" t="s">
        <v>51</v>
      </c>
      <c r="N249" s="30">
        <v>0</v>
      </c>
      <c r="O249" s="30">
        <v>0</v>
      </c>
      <c r="P249" s="30">
        <v>1</v>
      </c>
      <c r="Q249" s="30">
        <v>3</v>
      </c>
      <c r="R249" s="30">
        <v>5</v>
      </c>
      <c r="S249" s="30">
        <v>3</v>
      </c>
      <c r="T249" s="30">
        <v>2</v>
      </c>
      <c r="U249" s="30">
        <v>380000</v>
      </c>
      <c r="V249" s="30">
        <v>5320000</v>
      </c>
      <c r="W249" s="30">
        <f t="shared" ref="W249" si="18">V249*1.12</f>
        <v>5958400.0000000009</v>
      </c>
      <c r="X249" s="37" t="s">
        <v>52</v>
      </c>
      <c r="Y249" s="16" t="s">
        <v>169</v>
      </c>
      <c r="Z249" s="37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</row>
    <row r="250" spans="1:223" ht="63.75" x14ac:dyDescent="0.2">
      <c r="A250" s="16" t="s">
        <v>561</v>
      </c>
      <c r="B250" s="16" t="s">
        <v>41</v>
      </c>
      <c r="C250" s="16" t="s">
        <v>534</v>
      </c>
      <c r="D250" s="16" t="s">
        <v>524</v>
      </c>
      <c r="E250" s="16" t="s">
        <v>535</v>
      </c>
      <c r="F250" s="16" t="s">
        <v>562</v>
      </c>
      <c r="G250" s="17" t="s">
        <v>78</v>
      </c>
      <c r="H250" s="18">
        <v>50</v>
      </c>
      <c r="I250" s="19" t="s">
        <v>97</v>
      </c>
      <c r="J250" s="17" t="s">
        <v>48</v>
      </c>
      <c r="K250" s="20" t="s">
        <v>49</v>
      </c>
      <c r="L250" s="20" t="s">
        <v>50</v>
      </c>
      <c r="M250" s="19" t="s">
        <v>51</v>
      </c>
      <c r="N250" s="22">
        <v>0</v>
      </c>
      <c r="O250" s="25">
        <v>0</v>
      </c>
      <c r="P250" s="41">
        <v>3</v>
      </c>
      <c r="Q250" s="41">
        <v>3</v>
      </c>
      <c r="R250" s="22">
        <v>5</v>
      </c>
      <c r="S250" s="22">
        <v>3</v>
      </c>
      <c r="T250" s="22">
        <v>3</v>
      </c>
      <c r="U250" s="22">
        <v>384000</v>
      </c>
      <c r="V250" s="22">
        <v>0</v>
      </c>
      <c r="W250" s="22">
        <f t="shared" si="15"/>
        <v>0</v>
      </c>
      <c r="X250" s="20" t="s">
        <v>52</v>
      </c>
      <c r="Y250" s="23">
        <v>2014</v>
      </c>
      <c r="Z250" s="16" t="s">
        <v>82</v>
      </c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</row>
    <row r="251" spans="1:223" ht="63.75" x14ac:dyDescent="0.2">
      <c r="A251" s="16" t="s">
        <v>563</v>
      </c>
      <c r="B251" s="16" t="s">
        <v>41</v>
      </c>
      <c r="C251" s="16" t="s">
        <v>534</v>
      </c>
      <c r="D251" s="16" t="s">
        <v>524</v>
      </c>
      <c r="E251" s="16" t="s">
        <v>535</v>
      </c>
      <c r="F251" s="16" t="s">
        <v>562</v>
      </c>
      <c r="G251" s="16" t="s">
        <v>46</v>
      </c>
      <c r="H251" s="29">
        <v>50</v>
      </c>
      <c r="I251" s="16" t="s">
        <v>101</v>
      </c>
      <c r="J251" s="16" t="s">
        <v>48</v>
      </c>
      <c r="K251" s="16" t="s">
        <v>49</v>
      </c>
      <c r="L251" s="16" t="s">
        <v>50</v>
      </c>
      <c r="M251" s="16" t="s">
        <v>51</v>
      </c>
      <c r="N251" s="30">
        <v>0</v>
      </c>
      <c r="O251" s="30">
        <v>0</v>
      </c>
      <c r="P251" s="30">
        <v>3</v>
      </c>
      <c r="Q251" s="30">
        <v>3</v>
      </c>
      <c r="R251" s="30">
        <v>5</v>
      </c>
      <c r="S251" s="30">
        <v>3</v>
      </c>
      <c r="T251" s="30">
        <v>3</v>
      </c>
      <c r="U251" s="30">
        <v>384000</v>
      </c>
      <c r="V251" s="30">
        <v>0</v>
      </c>
      <c r="W251" s="30">
        <f>V251*1.12</f>
        <v>0</v>
      </c>
      <c r="X251" s="16" t="s">
        <v>52</v>
      </c>
      <c r="Y251" s="16" t="s">
        <v>169</v>
      </c>
      <c r="Z251" s="36" t="s">
        <v>435</v>
      </c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</row>
    <row r="252" spans="1:223" ht="63.75" x14ac:dyDescent="0.2">
      <c r="A252" s="37" t="s">
        <v>564</v>
      </c>
      <c r="B252" s="35" t="s">
        <v>41</v>
      </c>
      <c r="C252" s="37" t="s">
        <v>534</v>
      </c>
      <c r="D252" s="37" t="s">
        <v>524</v>
      </c>
      <c r="E252" s="37" t="s">
        <v>535</v>
      </c>
      <c r="F252" s="38" t="s">
        <v>562</v>
      </c>
      <c r="G252" s="37" t="s">
        <v>46</v>
      </c>
      <c r="H252" s="39">
        <v>50</v>
      </c>
      <c r="I252" s="37" t="s">
        <v>539</v>
      </c>
      <c r="J252" s="37" t="s">
        <v>48</v>
      </c>
      <c r="K252" s="37" t="s">
        <v>49</v>
      </c>
      <c r="L252" s="40" t="s">
        <v>50</v>
      </c>
      <c r="M252" s="37" t="s">
        <v>51</v>
      </c>
      <c r="N252" s="30">
        <v>0</v>
      </c>
      <c r="O252" s="30">
        <v>0</v>
      </c>
      <c r="P252" s="30">
        <v>0</v>
      </c>
      <c r="Q252" s="30">
        <v>3</v>
      </c>
      <c r="R252" s="30">
        <v>5</v>
      </c>
      <c r="S252" s="30">
        <v>3</v>
      </c>
      <c r="T252" s="30">
        <v>3</v>
      </c>
      <c r="U252" s="30">
        <v>384000</v>
      </c>
      <c r="V252" s="30">
        <v>5376000</v>
      </c>
      <c r="W252" s="30">
        <f t="shared" ref="W252" si="19">V252*1.12</f>
        <v>6021120.0000000009</v>
      </c>
      <c r="X252" s="37" t="s">
        <v>52</v>
      </c>
      <c r="Y252" s="16" t="s">
        <v>169</v>
      </c>
      <c r="Z252" s="37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</row>
    <row r="253" spans="1:223" ht="51" x14ac:dyDescent="0.2">
      <c r="A253" s="16" t="s">
        <v>565</v>
      </c>
      <c r="B253" s="16" t="s">
        <v>41</v>
      </c>
      <c r="C253" s="16" t="s">
        <v>566</v>
      </c>
      <c r="D253" s="16" t="s">
        <v>567</v>
      </c>
      <c r="E253" s="16" t="s">
        <v>568</v>
      </c>
      <c r="F253" s="16" t="s">
        <v>569</v>
      </c>
      <c r="G253" s="17" t="s">
        <v>78</v>
      </c>
      <c r="H253" s="18">
        <v>50</v>
      </c>
      <c r="I253" s="19" t="s">
        <v>97</v>
      </c>
      <c r="J253" s="17" t="s">
        <v>48</v>
      </c>
      <c r="K253" s="20" t="s">
        <v>49</v>
      </c>
      <c r="L253" s="20" t="s">
        <v>50</v>
      </c>
      <c r="M253" s="19" t="s">
        <v>51</v>
      </c>
      <c r="N253" s="22">
        <v>0</v>
      </c>
      <c r="O253" s="25">
        <v>0</v>
      </c>
      <c r="P253" s="41">
        <v>1</v>
      </c>
      <c r="Q253" s="41">
        <v>1</v>
      </c>
      <c r="R253" s="22">
        <v>0</v>
      </c>
      <c r="S253" s="22">
        <v>0</v>
      </c>
      <c r="T253" s="22">
        <v>1</v>
      </c>
      <c r="U253" s="22">
        <v>2900000</v>
      </c>
      <c r="V253" s="22">
        <v>0</v>
      </c>
      <c r="W253" s="22">
        <f t="shared" si="15"/>
        <v>0</v>
      </c>
      <c r="X253" s="20" t="s">
        <v>52</v>
      </c>
      <c r="Y253" s="23">
        <v>2014</v>
      </c>
      <c r="Z253" s="16" t="s">
        <v>117</v>
      </c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</row>
    <row r="254" spans="1:223" ht="51" x14ac:dyDescent="0.2">
      <c r="A254" s="16" t="s">
        <v>570</v>
      </c>
      <c r="B254" s="16" t="s">
        <v>41</v>
      </c>
      <c r="C254" s="16" t="s">
        <v>566</v>
      </c>
      <c r="D254" s="16" t="s">
        <v>567</v>
      </c>
      <c r="E254" s="16" t="s">
        <v>568</v>
      </c>
      <c r="F254" s="16" t="s">
        <v>569</v>
      </c>
      <c r="G254" s="16" t="s">
        <v>78</v>
      </c>
      <c r="H254" s="29">
        <v>50</v>
      </c>
      <c r="I254" s="16" t="s">
        <v>101</v>
      </c>
      <c r="J254" s="16" t="s">
        <v>48</v>
      </c>
      <c r="K254" s="16" t="s">
        <v>49</v>
      </c>
      <c r="L254" s="16" t="s">
        <v>50</v>
      </c>
      <c r="M254" s="16" t="s">
        <v>51</v>
      </c>
      <c r="N254" s="30">
        <v>0</v>
      </c>
      <c r="O254" s="30">
        <v>0</v>
      </c>
      <c r="P254" s="30">
        <v>1</v>
      </c>
      <c r="Q254" s="30">
        <v>1</v>
      </c>
      <c r="R254" s="30">
        <v>0</v>
      </c>
      <c r="S254" s="30">
        <v>0</v>
      </c>
      <c r="T254" s="30">
        <v>1</v>
      </c>
      <c r="U254" s="30">
        <v>2790960</v>
      </c>
      <c r="V254" s="30">
        <v>0</v>
      </c>
      <c r="W254" s="30">
        <f>V254*1.12</f>
        <v>0</v>
      </c>
      <c r="X254" s="16" t="s">
        <v>52</v>
      </c>
      <c r="Y254" s="16" t="s">
        <v>169</v>
      </c>
      <c r="Z254" s="36" t="s">
        <v>82</v>
      </c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</row>
    <row r="255" spans="1:223" ht="51" x14ac:dyDescent="0.2">
      <c r="A255" s="37" t="s">
        <v>571</v>
      </c>
      <c r="B255" s="35" t="s">
        <v>41</v>
      </c>
      <c r="C255" s="37" t="s">
        <v>566</v>
      </c>
      <c r="D255" s="37" t="s">
        <v>567</v>
      </c>
      <c r="E255" s="37" t="s">
        <v>568</v>
      </c>
      <c r="F255" s="38" t="s">
        <v>569</v>
      </c>
      <c r="G255" s="37" t="s">
        <v>78</v>
      </c>
      <c r="H255" s="39">
        <v>50</v>
      </c>
      <c r="I255" s="37" t="s">
        <v>116</v>
      </c>
      <c r="J255" s="37" t="s">
        <v>48</v>
      </c>
      <c r="K255" s="37" t="s">
        <v>49</v>
      </c>
      <c r="L255" s="40" t="s">
        <v>50</v>
      </c>
      <c r="M255" s="37" t="s">
        <v>51</v>
      </c>
      <c r="N255" s="30">
        <v>0</v>
      </c>
      <c r="O255" s="30">
        <v>0</v>
      </c>
      <c r="P255" s="30">
        <v>1</v>
      </c>
      <c r="Q255" s="30">
        <v>1</v>
      </c>
      <c r="R255" s="30">
        <v>0</v>
      </c>
      <c r="S255" s="30">
        <v>0</v>
      </c>
      <c r="T255" s="30">
        <v>1</v>
      </c>
      <c r="U255" s="30">
        <v>2790960</v>
      </c>
      <c r="V255" s="30">
        <v>8372880</v>
      </c>
      <c r="W255" s="30">
        <f t="shared" ref="W255" si="20">V255*1.12</f>
        <v>9377625.6000000015</v>
      </c>
      <c r="X255" s="37" t="s">
        <v>52</v>
      </c>
      <c r="Y255" s="16" t="s">
        <v>169</v>
      </c>
      <c r="Z255" s="37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</row>
    <row r="256" spans="1:223" ht="102" x14ac:dyDescent="0.2">
      <c r="A256" s="16" t="s">
        <v>572</v>
      </c>
      <c r="B256" s="16" t="s">
        <v>41</v>
      </c>
      <c r="C256" s="16" t="s">
        <v>573</v>
      </c>
      <c r="D256" s="16" t="s">
        <v>574</v>
      </c>
      <c r="E256" s="16" t="s">
        <v>575</v>
      </c>
      <c r="F256" s="16" t="s">
        <v>576</v>
      </c>
      <c r="G256" s="17" t="s">
        <v>46</v>
      </c>
      <c r="H256" s="18">
        <v>50</v>
      </c>
      <c r="I256" s="19" t="s">
        <v>47</v>
      </c>
      <c r="J256" s="17" t="s">
        <v>48</v>
      </c>
      <c r="K256" s="20" t="s">
        <v>49</v>
      </c>
      <c r="L256" s="20" t="s">
        <v>50</v>
      </c>
      <c r="M256" s="19" t="s">
        <v>51</v>
      </c>
      <c r="N256" s="22">
        <v>0</v>
      </c>
      <c r="O256" s="25">
        <v>0</v>
      </c>
      <c r="P256" s="25">
        <v>2</v>
      </c>
      <c r="Q256" s="25">
        <v>1</v>
      </c>
      <c r="R256" s="22">
        <v>3</v>
      </c>
      <c r="S256" s="22">
        <v>3</v>
      </c>
      <c r="T256" s="22">
        <v>3</v>
      </c>
      <c r="U256" s="22">
        <v>27170000</v>
      </c>
      <c r="V256" s="22">
        <v>0</v>
      </c>
      <c r="W256" s="22">
        <f t="shared" si="15"/>
        <v>0</v>
      </c>
      <c r="X256" s="20" t="s">
        <v>52</v>
      </c>
      <c r="Y256" s="23">
        <v>2014</v>
      </c>
      <c r="Z256" s="24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</row>
    <row r="257" spans="1:223" ht="102" x14ac:dyDescent="0.2">
      <c r="A257" s="16" t="s">
        <v>577</v>
      </c>
      <c r="B257" s="16" t="s">
        <v>41</v>
      </c>
      <c r="C257" s="16" t="s">
        <v>573</v>
      </c>
      <c r="D257" s="16" t="s">
        <v>574</v>
      </c>
      <c r="E257" s="16" t="s">
        <v>575</v>
      </c>
      <c r="F257" s="16" t="s">
        <v>576</v>
      </c>
      <c r="G257" s="17" t="s">
        <v>46</v>
      </c>
      <c r="H257" s="18">
        <v>50</v>
      </c>
      <c r="I257" s="20" t="s">
        <v>97</v>
      </c>
      <c r="J257" s="17" t="s">
        <v>48</v>
      </c>
      <c r="K257" s="20" t="s">
        <v>49</v>
      </c>
      <c r="L257" s="20" t="s">
        <v>50</v>
      </c>
      <c r="M257" s="19" t="s">
        <v>51</v>
      </c>
      <c r="N257" s="22">
        <v>0</v>
      </c>
      <c r="O257" s="25">
        <v>0</v>
      </c>
      <c r="P257" s="25">
        <v>3</v>
      </c>
      <c r="Q257" s="25">
        <v>3</v>
      </c>
      <c r="R257" s="22">
        <v>3</v>
      </c>
      <c r="S257" s="22">
        <v>3</v>
      </c>
      <c r="T257" s="22">
        <v>4</v>
      </c>
      <c r="U257" s="22">
        <v>26946666.670000002</v>
      </c>
      <c r="V257" s="22">
        <v>0</v>
      </c>
      <c r="W257" s="22">
        <f t="shared" si="15"/>
        <v>0</v>
      </c>
      <c r="X257" s="20" t="s">
        <v>52</v>
      </c>
      <c r="Y257" s="23" t="s">
        <v>98</v>
      </c>
      <c r="Z257" s="16" t="s">
        <v>578</v>
      </c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</row>
    <row r="258" spans="1:223" ht="102" x14ac:dyDescent="0.2">
      <c r="A258" s="16" t="s">
        <v>579</v>
      </c>
      <c r="B258" s="16" t="s">
        <v>41</v>
      </c>
      <c r="C258" s="16" t="s">
        <v>573</v>
      </c>
      <c r="D258" s="16" t="s">
        <v>574</v>
      </c>
      <c r="E258" s="16" t="s">
        <v>575</v>
      </c>
      <c r="F258" s="16" t="s">
        <v>576</v>
      </c>
      <c r="G258" s="16" t="s">
        <v>46</v>
      </c>
      <c r="H258" s="29">
        <v>50</v>
      </c>
      <c r="I258" s="16" t="s">
        <v>47</v>
      </c>
      <c r="J258" s="16" t="s">
        <v>48</v>
      </c>
      <c r="K258" s="16" t="s">
        <v>49</v>
      </c>
      <c r="L258" s="16" t="s">
        <v>50</v>
      </c>
      <c r="M258" s="16" t="s">
        <v>51</v>
      </c>
      <c r="N258" s="30">
        <v>0</v>
      </c>
      <c r="O258" s="30">
        <v>0</v>
      </c>
      <c r="P258" s="30">
        <v>3</v>
      </c>
      <c r="Q258" s="30">
        <v>3</v>
      </c>
      <c r="R258" s="30">
        <v>3</v>
      </c>
      <c r="S258" s="30">
        <v>3</v>
      </c>
      <c r="T258" s="30">
        <v>4</v>
      </c>
      <c r="U258" s="30">
        <v>29950000</v>
      </c>
      <c r="V258" s="30">
        <f>U258*(O258+P258+Q258+R258+S258+T258)</f>
        <v>479200000</v>
      </c>
      <c r="W258" s="30">
        <f t="shared" si="15"/>
        <v>536704000.00000006</v>
      </c>
      <c r="X258" s="16" t="s">
        <v>52</v>
      </c>
      <c r="Y258" s="16" t="s">
        <v>169</v>
      </c>
      <c r="Z258" s="16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</row>
    <row r="259" spans="1:223" ht="76.5" x14ac:dyDescent="0.2">
      <c r="A259" s="16" t="s">
        <v>580</v>
      </c>
      <c r="B259" s="16" t="s">
        <v>41</v>
      </c>
      <c r="C259" s="16" t="s">
        <v>581</v>
      </c>
      <c r="D259" s="16" t="s">
        <v>582</v>
      </c>
      <c r="E259" s="16" t="s">
        <v>583</v>
      </c>
      <c r="F259" s="16" t="s">
        <v>584</v>
      </c>
      <c r="G259" s="17" t="s">
        <v>46</v>
      </c>
      <c r="H259" s="18">
        <v>50</v>
      </c>
      <c r="I259" s="19" t="s">
        <v>47</v>
      </c>
      <c r="J259" s="17" t="s">
        <v>48</v>
      </c>
      <c r="K259" s="20" t="s">
        <v>49</v>
      </c>
      <c r="L259" s="20" t="s">
        <v>50</v>
      </c>
      <c r="M259" s="19" t="s">
        <v>51</v>
      </c>
      <c r="N259" s="22">
        <v>0</v>
      </c>
      <c r="O259" s="25">
        <v>0</v>
      </c>
      <c r="P259" s="25">
        <v>2</v>
      </c>
      <c r="Q259" s="25">
        <v>1</v>
      </c>
      <c r="R259" s="22">
        <v>1</v>
      </c>
      <c r="S259" s="22">
        <v>1</v>
      </c>
      <c r="T259" s="22">
        <v>1</v>
      </c>
      <c r="U259" s="22">
        <v>23214285.714285713</v>
      </c>
      <c r="V259" s="22">
        <f>U259*(Q259+R259+S259+T259+P259)</f>
        <v>139285714.28571427</v>
      </c>
      <c r="W259" s="22">
        <f t="shared" si="15"/>
        <v>156000000</v>
      </c>
      <c r="X259" s="20" t="s">
        <v>52</v>
      </c>
      <c r="Y259" s="23">
        <v>2014</v>
      </c>
      <c r="Z259" s="24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</row>
    <row r="260" spans="1:223" ht="51" x14ac:dyDescent="0.2">
      <c r="A260" s="16" t="s">
        <v>585</v>
      </c>
      <c r="B260" s="16" t="s">
        <v>41</v>
      </c>
      <c r="C260" s="16" t="s">
        <v>586</v>
      </c>
      <c r="D260" s="16" t="s">
        <v>587</v>
      </c>
      <c r="E260" s="16" t="s">
        <v>588</v>
      </c>
      <c r="F260" s="16" t="s">
        <v>589</v>
      </c>
      <c r="G260" s="17" t="s">
        <v>78</v>
      </c>
      <c r="H260" s="18">
        <v>50</v>
      </c>
      <c r="I260" s="19" t="s">
        <v>97</v>
      </c>
      <c r="J260" s="17" t="s">
        <v>48</v>
      </c>
      <c r="K260" s="20" t="s">
        <v>49</v>
      </c>
      <c r="L260" s="20" t="s">
        <v>50</v>
      </c>
      <c r="M260" s="19" t="s">
        <v>114</v>
      </c>
      <c r="N260" s="22">
        <v>0</v>
      </c>
      <c r="O260" s="25">
        <v>0</v>
      </c>
      <c r="P260" s="25">
        <v>24.5</v>
      </c>
      <c r="Q260" s="25">
        <v>15</v>
      </c>
      <c r="R260" s="22">
        <v>15</v>
      </c>
      <c r="S260" s="22">
        <v>15</v>
      </c>
      <c r="T260" s="22">
        <v>15</v>
      </c>
      <c r="U260" s="22">
        <v>620179.99999999988</v>
      </c>
      <c r="V260" s="22">
        <v>0</v>
      </c>
      <c r="W260" s="22">
        <f t="shared" si="15"/>
        <v>0</v>
      </c>
      <c r="X260" s="20" t="s">
        <v>52</v>
      </c>
      <c r="Y260" s="23">
        <v>2014</v>
      </c>
      <c r="Z260" s="16" t="s">
        <v>117</v>
      </c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</row>
    <row r="261" spans="1:223" ht="51" x14ac:dyDescent="0.2">
      <c r="A261" s="16" t="s">
        <v>590</v>
      </c>
      <c r="B261" s="16" t="s">
        <v>41</v>
      </c>
      <c r="C261" s="16" t="s">
        <v>586</v>
      </c>
      <c r="D261" s="16" t="s">
        <v>587</v>
      </c>
      <c r="E261" s="16" t="s">
        <v>588</v>
      </c>
      <c r="F261" s="16" t="s">
        <v>589</v>
      </c>
      <c r="G261" s="16" t="s">
        <v>78</v>
      </c>
      <c r="H261" s="29">
        <v>50</v>
      </c>
      <c r="I261" s="16" t="s">
        <v>101</v>
      </c>
      <c r="J261" s="16" t="s">
        <v>48</v>
      </c>
      <c r="K261" s="16" t="s">
        <v>49</v>
      </c>
      <c r="L261" s="16" t="s">
        <v>50</v>
      </c>
      <c r="M261" s="16" t="s">
        <v>114</v>
      </c>
      <c r="N261" s="30">
        <v>0</v>
      </c>
      <c r="O261" s="30">
        <v>0</v>
      </c>
      <c r="P261" s="30">
        <v>24.5</v>
      </c>
      <c r="Q261" s="30">
        <v>15</v>
      </c>
      <c r="R261" s="30">
        <v>15</v>
      </c>
      <c r="S261" s="30">
        <v>15</v>
      </c>
      <c r="T261" s="30">
        <v>15</v>
      </c>
      <c r="U261" s="30">
        <v>466338</v>
      </c>
      <c r="V261" s="30">
        <v>0</v>
      </c>
      <c r="W261" s="30">
        <f>V261*1.12</f>
        <v>0</v>
      </c>
      <c r="X261" s="16" t="s">
        <v>52</v>
      </c>
      <c r="Y261" s="16" t="s">
        <v>169</v>
      </c>
      <c r="Z261" s="36" t="s">
        <v>85</v>
      </c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</row>
    <row r="262" spans="1:223" ht="114.75" x14ac:dyDescent="0.2">
      <c r="A262" s="16" t="s">
        <v>591</v>
      </c>
      <c r="B262" s="16" t="s">
        <v>41</v>
      </c>
      <c r="C262" s="16" t="s">
        <v>592</v>
      </c>
      <c r="D262" s="16" t="s">
        <v>518</v>
      </c>
      <c r="E262" s="16" t="s">
        <v>593</v>
      </c>
      <c r="F262" s="16" t="s">
        <v>594</v>
      </c>
      <c r="G262" s="17" t="s">
        <v>78</v>
      </c>
      <c r="H262" s="18">
        <v>50</v>
      </c>
      <c r="I262" s="19" t="s">
        <v>97</v>
      </c>
      <c r="J262" s="17" t="s">
        <v>48</v>
      </c>
      <c r="K262" s="20" t="s">
        <v>49</v>
      </c>
      <c r="L262" s="20" t="s">
        <v>50</v>
      </c>
      <c r="M262" s="19" t="s">
        <v>114</v>
      </c>
      <c r="N262" s="22">
        <v>0</v>
      </c>
      <c r="O262" s="25">
        <v>0</v>
      </c>
      <c r="P262" s="25">
        <v>20</v>
      </c>
      <c r="Q262" s="25">
        <v>17</v>
      </c>
      <c r="R262" s="22">
        <v>10</v>
      </c>
      <c r="S262" s="22">
        <v>10</v>
      </c>
      <c r="T262" s="22">
        <v>10</v>
      </c>
      <c r="U262" s="22">
        <v>114285.71428571428</v>
      </c>
      <c r="V262" s="22">
        <v>0</v>
      </c>
      <c r="W262" s="22">
        <f t="shared" si="15"/>
        <v>0</v>
      </c>
      <c r="X262" s="20" t="s">
        <v>52</v>
      </c>
      <c r="Y262" s="23">
        <v>2014</v>
      </c>
      <c r="Z262" s="16" t="s">
        <v>82</v>
      </c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</row>
    <row r="263" spans="1:223" ht="114.75" x14ac:dyDescent="0.2">
      <c r="A263" s="16" t="s">
        <v>595</v>
      </c>
      <c r="B263" s="16" t="s">
        <v>41</v>
      </c>
      <c r="C263" s="16" t="s">
        <v>592</v>
      </c>
      <c r="D263" s="16" t="s">
        <v>518</v>
      </c>
      <c r="E263" s="16" t="s">
        <v>593</v>
      </c>
      <c r="F263" s="16" t="s">
        <v>594</v>
      </c>
      <c r="G263" s="16" t="s">
        <v>78</v>
      </c>
      <c r="H263" s="29">
        <v>50</v>
      </c>
      <c r="I263" s="16" t="s">
        <v>101</v>
      </c>
      <c r="J263" s="16" t="s">
        <v>48</v>
      </c>
      <c r="K263" s="16" t="s">
        <v>49</v>
      </c>
      <c r="L263" s="16" t="s">
        <v>50</v>
      </c>
      <c r="M263" s="16" t="s">
        <v>114</v>
      </c>
      <c r="N263" s="30">
        <v>0</v>
      </c>
      <c r="O263" s="30">
        <v>0</v>
      </c>
      <c r="P263" s="30">
        <v>20</v>
      </c>
      <c r="Q263" s="30">
        <v>17</v>
      </c>
      <c r="R263" s="30">
        <v>10</v>
      </c>
      <c r="S263" s="30">
        <v>10</v>
      </c>
      <c r="T263" s="30">
        <v>10</v>
      </c>
      <c r="U263" s="30">
        <v>114285.71400000001</v>
      </c>
      <c r="V263" s="30">
        <v>0</v>
      </c>
      <c r="W263" s="30">
        <f>V263*1.12</f>
        <v>0</v>
      </c>
      <c r="X263" s="16" t="s">
        <v>52</v>
      </c>
      <c r="Y263" s="16" t="s">
        <v>169</v>
      </c>
      <c r="Z263" s="36" t="s">
        <v>82</v>
      </c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</row>
    <row r="264" spans="1:223" ht="114.75" x14ac:dyDescent="0.2">
      <c r="A264" s="37" t="s">
        <v>596</v>
      </c>
      <c r="B264" s="35" t="s">
        <v>41</v>
      </c>
      <c r="C264" s="37" t="s">
        <v>592</v>
      </c>
      <c r="D264" s="37" t="s">
        <v>518</v>
      </c>
      <c r="E264" s="37" t="s">
        <v>593</v>
      </c>
      <c r="F264" s="38" t="s">
        <v>594</v>
      </c>
      <c r="G264" s="37" t="s">
        <v>78</v>
      </c>
      <c r="H264" s="39">
        <v>50</v>
      </c>
      <c r="I264" s="37" t="s">
        <v>116</v>
      </c>
      <c r="J264" s="37" t="s">
        <v>48</v>
      </c>
      <c r="K264" s="37" t="s">
        <v>49</v>
      </c>
      <c r="L264" s="40" t="s">
        <v>50</v>
      </c>
      <c r="M264" s="37" t="s">
        <v>114</v>
      </c>
      <c r="N264" s="30">
        <v>0</v>
      </c>
      <c r="O264" s="30">
        <v>0</v>
      </c>
      <c r="P264" s="30">
        <v>20</v>
      </c>
      <c r="Q264" s="30">
        <v>17</v>
      </c>
      <c r="R264" s="30">
        <v>10</v>
      </c>
      <c r="S264" s="30">
        <v>10</v>
      </c>
      <c r="T264" s="30">
        <v>10</v>
      </c>
      <c r="U264" s="30">
        <v>114285.71400000001</v>
      </c>
      <c r="V264" s="30">
        <v>7657142.8380000005</v>
      </c>
      <c r="W264" s="30">
        <f t="shared" ref="W264" si="21">V264*1.12</f>
        <v>8575999.9785600007</v>
      </c>
      <c r="X264" s="37" t="s">
        <v>52</v>
      </c>
      <c r="Y264" s="16" t="s">
        <v>169</v>
      </c>
      <c r="Z264" s="37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</row>
    <row r="265" spans="1:223" ht="114.75" x14ac:dyDescent="0.2">
      <c r="A265" s="16" t="s">
        <v>597</v>
      </c>
      <c r="B265" s="16" t="s">
        <v>41</v>
      </c>
      <c r="C265" s="16" t="s">
        <v>598</v>
      </c>
      <c r="D265" s="16" t="s">
        <v>518</v>
      </c>
      <c r="E265" s="16" t="s">
        <v>599</v>
      </c>
      <c r="F265" s="16" t="s">
        <v>600</v>
      </c>
      <c r="G265" s="17" t="s">
        <v>78</v>
      </c>
      <c r="H265" s="18">
        <v>50</v>
      </c>
      <c r="I265" s="19" t="s">
        <v>97</v>
      </c>
      <c r="J265" s="17" t="s">
        <v>48</v>
      </c>
      <c r="K265" s="20" t="s">
        <v>49</v>
      </c>
      <c r="L265" s="20" t="s">
        <v>50</v>
      </c>
      <c r="M265" s="19" t="s">
        <v>114</v>
      </c>
      <c r="N265" s="22">
        <v>0</v>
      </c>
      <c r="O265" s="25">
        <v>0</v>
      </c>
      <c r="P265" s="25">
        <v>48</v>
      </c>
      <c r="Q265" s="25">
        <v>42</v>
      </c>
      <c r="R265" s="22">
        <v>22</v>
      </c>
      <c r="S265" s="22">
        <v>22</v>
      </c>
      <c r="T265" s="22">
        <v>22</v>
      </c>
      <c r="U265" s="22">
        <v>247049.99999999997</v>
      </c>
      <c r="V265" s="22">
        <v>0</v>
      </c>
      <c r="W265" s="22">
        <f t="shared" si="15"/>
        <v>0</v>
      </c>
      <c r="X265" s="20" t="s">
        <v>52</v>
      </c>
      <c r="Y265" s="23">
        <v>2014</v>
      </c>
      <c r="Z265" s="16" t="s">
        <v>82</v>
      </c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</row>
    <row r="266" spans="1:223" ht="114.75" x14ac:dyDescent="0.2">
      <c r="A266" s="16" t="s">
        <v>601</v>
      </c>
      <c r="B266" s="16" t="s">
        <v>41</v>
      </c>
      <c r="C266" s="16" t="s">
        <v>598</v>
      </c>
      <c r="D266" s="16" t="s">
        <v>518</v>
      </c>
      <c r="E266" s="16" t="s">
        <v>599</v>
      </c>
      <c r="F266" s="16" t="s">
        <v>600</v>
      </c>
      <c r="G266" s="16" t="s">
        <v>78</v>
      </c>
      <c r="H266" s="29">
        <v>50</v>
      </c>
      <c r="I266" s="16" t="s">
        <v>101</v>
      </c>
      <c r="J266" s="16" t="s">
        <v>48</v>
      </c>
      <c r="K266" s="16" t="s">
        <v>49</v>
      </c>
      <c r="L266" s="16" t="s">
        <v>50</v>
      </c>
      <c r="M266" s="16" t="s">
        <v>114</v>
      </c>
      <c r="N266" s="30">
        <v>0</v>
      </c>
      <c r="O266" s="30">
        <v>0</v>
      </c>
      <c r="P266" s="30">
        <v>48</v>
      </c>
      <c r="Q266" s="30">
        <v>42</v>
      </c>
      <c r="R266" s="30">
        <v>22</v>
      </c>
      <c r="S266" s="30">
        <v>22</v>
      </c>
      <c r="T266" s="30">
        <v>22</v>
      </c>
      <c r="U266" s="30">
        <v>247050</v>
      </c>
      <c r="V266" s="30">
        <v>0</v>
      </c>
      <c r="W266" s="30">
        <f>V266*1.12</f>
        <v>0</v>
      </c>
      <c r="X266" s="16" t="s">
        <v>52</v>
      </c>
      <c r="Y266" s="16" t="s">
        <v>169</v>
      </c>
      <c r="Z266" s="16" t="s">
        <v>85</v>
      </c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</row>
    <row r="267" spans="1:223" ht="51" x14ac:dyDescent="0.2">
      <c r="A267" s="16" t="s">
        <v>602</v>
      </c>
      <c r="B267" s="16" t="s">
        <v>41</v>
      </c>
      <c r="C267" s="16" t="s">
        <v>586</v>
      </c>
      <c r="D267" s="16" t="s">
        <v>587</v>
      </c>
      <c r="E267" s="16" t="s">
        <v>588</v>
      </c>
      <c r="F267" s="16" t="s">
        <v>603</v>
      </c>
      <c r="G267" s="17" t="s">
        <v>78</v>
      </c>
      <c r="H267" s="18">
        <v>50</v>
      </c>
      <c r="I267" s="19" t="s">
        <v>97</v>
      </c>
      <c r="J267" s="17" t="s">
        <v>48</v>
      </c>
      <c r="K267" s="20" t="s">
        <v>49</v>
      </c>
      <c r="L267" s="20" t="s">
        <v>50</v>
      </c>
      <c r="M267" s="19" t="s">
        <v>114</v>
      </c>
      <c r="N267" s="22">
        <v>0</v>
      </c>
      <c r="O267" s="25">
        <v>0</v>
      </c>
      <c r="P267" s="25">
        <v>31</v>
      </c>
      <c r="Q267" s="25">
        <v>24</v>
      </c>
      <c r="R267" s="22">
        <v>17</v>
      </c>
      <c r="S267" s="22">
        <v>17</v>
      </c>
      <c r="T267" s="22">
        <v>17</v>
      </c>
      <c r="U267" s="22">
        <v>700310</v>
      </c>
      <c r="V267" s="22">
        <v>0</v>
      </c>
      <c r="W267" s="22">
        <f t="shared" si="15"/>
        <v>0</v>
      </c>
      <c r="X267" s="20" t="s">
        <v>52</v>
      </c>
      <c r="Y267" s="23">
        <v>2014</v>
      </c>
      <c r="Z267" s="16" t="s">
        <v>117</v>
      </c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</row>
    <row r="268" spans="1:223" ht="51" x14ac:dyDescent="0.2">
      <c r="A268" s="16" t="s">
        <v>604</v>
      </c>
      <c r="B268" s="16" t="s">
        <v>41</v>
      </c>
      <c r="C268" s="16" t="s">
        <v>586</v>
      </c>
      <c r="D268" s="16" t="s">
        <v>587</v>
      </c>
      <c r="E268" s="16" t="s">
        <v>588</v>
      </c>
      <c r="F268" s="16" t="s">
        <v>603</v>
      </c>
      <c r="G268" s="16" t="s">
        <v>78</v>
      </c>
      <c r="H268" s="29">
        <v>50</v>
      </c>
      <c r="I268" s="16" t="s">
        <v>101</v>
      </c>
      <c r="J268" s="16" t="s">
        <v>48</v>
      </c>
      <c r="K268" s="16" t="s">
        <v>49</v>
      </c>
      <c r="L268" s="16" t="s">
        <v>50</v>
      </c>
      <c r="M268" s="16" t="s">
        <v>114</v>
      </c>
      <c r="N268" s="30">
        <v>0</v>
      </c>
      <c r="O268" s="30">
        <v>0</v>
      </c>
      <c r="P268" s="30">
        <v>23</v>
      </c>
      <c r="Q268" s="30">
        <v>19</v>
      </c>
      <c r="R268" s="30">
        <v>12</v>
      </c>
      <c r="S268" s="30">
        <v>12</v>
      </c>
      <c r="T268" s="30">
        <v>12</v>
      </c>
      <c r="U268" s="30">
        <v>487650</v>
      </c>
      <c r="V268" s="30">
        <v>0</v>
      </c>
      <c r="W268" s="30">
        <f>V268*1.12</f>
        <v>0</v>
      </c>
      <c r="X268" s="16" t="s">
        <v>52</v>
      </c>
      <c r="Y268" s="16" t="s">
        <v>169</v>
      </c>
      <c r="Z268" s="16" t="s">
        <v>85</v>
      </c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</row>
    <row r="269" spans="1:223" ht="51" x14ac:dyDescent="0.2">
      <c r="A269" s="16" t="s">
        <v>605</v>
      </c>
      <c r="B269" s="16" t="s">
        <v>41</v>
      </c>
      <c r="C269" s="16" t="s">
        <v>606</v>
      </c>
      <c r="D269" s="16" t="s">
        <v>587</v>
      </c>
      <c r="E269" s="16" t="s">
        <v>607</v>
      </c>
      <c r="F269" s="16" t="s">
        <v>608</v>
      </c>
      <c r="G269" s="17" t="s">
        <v>78</v>
      </c>
      <c r="H269" s="18">
        <v>50</v>
      </c>
      <c r="I269" s="19" t="s">
        <v>97</v>
      </c>
      <c r="J269" s="17" t="s">
        <v>48</v>
      </c>
      <c r="K269" s="20" t="s">
        <v>49</v>
      </c>
      <c r="L269" s="20" t="s">
        <v>50</v>
      </c>
      <c r="M269" s="19" t="s">
        <v>114</v>
      </c>
      <c r="N269" s="22">
        <v>0</v>
      </c>
      <c r="O269" s="25">
        <v>0</v>
      </c>
      <c r="P269" s="25">
        <v>40</v>
      </c>
      <c r="Q269" s="25">
        <v>25</v>
      </c>
      <c r="R269" s="22">
        <v>20</v>
      </c>
      <c r="S269" s="22">
        <v>20</v>
      </c>
      <c r="T269" s="22">
        <v>20</v>
      </c>
      <c r="U269" s="22">
        <v>609909.99999999988</v>
      </c>
      <c r="V269" s="22">
        <v>0</v>
      </c>
      <c r="W269" s="22">
        <f t="shared" si="15"/>
        <v>0</v>
      </c>
      <c r="X269" s="20" t="s">
        <v>52</v>
      </c>
      <c r="Y269" s="23">
        <v>2014</v>
      </c>
      <c r="Z269" s="16" t="s">
        <v>117</v>
      </c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</row>
    <row r="270" spans="1:223" ht="51" x14ac:dyDescent="0.2">
      <c r="A270" s="16" t="s">
        <v>609</v>
      </c>
      <c r="B270" s="16" t="s">
        <v>41</v>
      </c>
      <c r="C270" s="16" t="s">
        <v>606</v>
      </c>
      <c r="D270" s="16" t="s">
        <v>587</v>
      </c>
      <c r="E270" s="16" t="s">
        <v>607</v>
      </c>
      <c r="F270" s="16" t="s">
        <v>608</v>
      </c>
      <c r="G270" s="16" t="s">
        <v>78</v>
      </c>
      <c r="H270" s="29">
        <v>50</v>
      </c>
      <c r="I270" s="16" t="s">
        <v>101</v>
      </c>
      <c r="J270" s="16" t="s">
        <v>48</v>
      </c>
      <c r="K270" s="16" t="s">
        <v>49</v>
      </c>
      <c r="L270" s="16" t="s">
        <v>50</v>
      </c>
      <c r="M270" s="16" t="s">
        <v>114</v>
      </c>
      <c r="N270" s="30">
        <v>0</v>
      </c>
      <c r="O270" s="30">
        <v>0</v>
      </c>
      <c r="P270" s="30">
        <v>32</v>
      </c>
      <c r="Q270" s="30">
        <v>20</v>
      </c>
      <c r="R270" s="30">
        <v>15</v>
      </c>
      <c r="S270" s="30">
        <v>15</v>
      </c>
      <c r="T270" s="30">
        <v>15</v>
      </c>
      <c r="U270" s="30">
        <v>443343</v>
      </c>
      <c r="V270" s="30">
        <v>0</v>
      </c>
      <c r="W270" s="30">
        <f>V270*1.12</f>
        <v>0</v>
      </c>
      <c r="X270" s="16" t="s">
        <v>52</v>
      </c>
      <c r="Y270" s="16" t="s">
        <v>169</v>
      </c>
      <c r="Z270" s="16" t="s">
        <v>85</v>
      </c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</row>
    <row r="271" spans="1:223" ht="51" x14ac:dyDescent="0.2">
      <c r="A271" s="16" t="s">
        <v>610</v>
      </c>
      <c r="B271" s="16" t="s">
        <v>41</v>
      </c>
      <c r="C271" s="16" t="s">
        <v>611</v>
      </c>
      <c r="D271" s="16" t="s">
        <v>587</v>
      </c>
      <c r="E271" s="16" t="s">
        <v>612</v>
      </c>
      <c r="F271" s="16" t="s">
        <v>613</v>
      </c>
      <c r="G271" s="17" t="s">
        <v>78</v>
      </c>
      <c r="H271" s="18">
        <v>50</v>
      </c>
      <c r="I271" s="19" t="s">
        <v>97</v>
      </c>
      <c r="J271" s="17" t="s">
        <v>48</v>
      </c>
      <c r="K271" s="20" t="s">
        <v>49</v>
      </c>
      <c r="L271" s="20" t="s">
        <v>50</v>
      </c>
      <c r="M271" s="19" t="s">
        <v>114</v>
      </c>
      <c r="N271" s="22">
        <v>0</v>
      </c>
      <c r="O271" s="25">
        <v>0</v>
      </c>
      <c r="P271" s="25">
        <v>32</v>
      </c>
      <c r="Q271" s="25">
        <v>20</v>
      </c>
      <c r="R271" s="22">
        <v>18.79</v>
      </c>
      <c r="S271" s="22">
        <v>18.79</v>
      </c>
      <c r="T271" s="22">
        <v>18.79</v>
      </c>
      <c r="U271" s="22">
        <v>548880</v>
      </c>
      <c r="V271" s="22">
        <v>0</v>
      </c>
      <c r="W271" s="22">
        <f t="shared" si="15"/>
        <v>0</v>
      </c>
      <c r="X271" s="20" t="s">
        <v>52</v>
      </c>
      <c r="Y271" s="23">
        <v>2014</v>
      </c>
      <c r="Z271" s="16" t="s">
        <v>117</v>
      </c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</row>
    <row r="272" spans="1:223" ht="51" x14ac:dyDescent="0.2">
      <c r="A272" s="16" t="s">
        <v>614</v>
      </c>
      <c r="B272" s="16" t="s">
        <v>41</v>
      </c>
      <c r="C272" s="16" t="s">
        <v>611</v>
      </c>
      <c r="D272" s="16" t="s">
        <v>587</v>
      </c>
      <c r="E272" s="16" t="s">
        <v>612</v>
      </c>
      <c r="F272" s="16" t="s">
        <v>613</v>
      </c>
      <c r="G272" s="16" t="s">
        <v>78</v>
      </c>
      <c r="H272" s="29">
        <v>50</v>
      </c>
      <c r="I272" s="16" t="s">
        <v>101</v>
      </c>
      <c r="J272" s="16" t="s">
        <v>48</v>
      </c>
      <c r="K272" s="16" t="s">
        <v>49</v>
      </c>
      <c r="L272" s="16" t="s">
        <v>50</v>
      </c>
      <c r="M272" s="16" t="s">
        <v>114</v>
      </c>
      <c r="N272" s="30">
        <v>0</v>
      </c>
      <c r="O272" s="30">
        <v>0</v>
      </c>
      <c r="P272" s="30">
        <v>24</v>
      </c>
      <c r="Q272" s="30">
        <v>15</v>
      </c>
      <c r="R272" s="30">
        <v>13.79</v>
      </c>
      <c r="S272" s="30">
        <v>13.79</v>
      </c>
      <c r="T272" s="30">
        <v>13.79</v>
      </c>
      <c r="U272" s="30">
        <v>548875</v>
      </c>
      <c r="V272" s="30">
        <v>0</v>
      </c>
      <c r="W272" s="30">
        <f>V272*1.12</f>
        <v>0</v>
      </c>
      <c r="X272" s="16" t="s">
        <v>52</v>
      </c>
      <c r="Y272" s="16" t="s">
        <v>169</v>
      </c>
      <c r="Z272" s="16" t="s">
        <v>85</v>
      </c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</row>
    <row r="273" spans="1:223" ht="51" x14ac:dyDescent="0.2">
      <c r="A273" s="16" t="s">
        <v>615</v>
      </c>
      <c r="B273" s="16" t="s">
        <v>41</v>
      </c>
      <c r="C273" s="16" t="s">
        <v>616</v>
      </c>
      <c r="D273" s="16" t="s">
        <v>617</v>
      </c>
      <c r="E273" s="16" t="s">
        <v>618</v>
      </c>
      <c r="F273" s="16" t="s">
        <v>619</v>
      </c>
      <c r="G273" s="17" t="s">
        <v>78</v>
      </c>
      <c r="H273" s="18">
        <v>50</v>
      </c>
      <c r="I273" s="19" t="s">
        <v>97</v>
      </c>
      <c r="J273" s="17" t="s">
        <v>48</v>
      </c>
      <c r="K273" s="20" t="s">
        <v>49</v>
      </c>
      <c r="L273" s="20" t="s">
        <v>50</v>
      </c>
      <c r="M273" s="19" t="s">
        <v>114</v>
      </c>
      <c r="N273" s="22">
        <v>0</v>
      </c>
      <c r="O273" s="25">
        <v>0</v>
      </c>
      <c r="P273" s="25">
        <v>8.6</v>
      </c>
      <c r="Q273" s="25">
        <v>6</v>
      </c>
      <c r="R273" s="22">
        <v>6</v>
      </c>
      <c r="S273" s="22">
        <v>6</v>
      </c>
      <c r="T273" s="22">
        <v>6</v>
      </c>
      <c r="U273" s="22">
        <v>684330</v>
      </c>
      <c r="V273" s="22">
        <v>0</v>
      </c>
      <c r="W273" s="22">
        <f t="shared" si="15"/>
        <v>0</v>
      </c>
      <c r="X273" s="20" t="s">
        <v>52</v>
      </c>
      <c r="Y273" s="23">
        <v>2014</v>
      </c>
      <c r="Z273" s="16" t="s">
        <v>117</v>
      </c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</row>
    <row r="274" spans="1:223" ht="51" x14ac:dyDescent="0.2">
      <c r="A274" s="16" t="s">
        <v>620</v>
      </c>
      <c r="B274" s="16" t="s">
        <v>41</v>
      </c>
      <c r="C274" s="16" t="s">
        <v>616</v>
      </c>
      <c r="D274" s="16" t="s">
        <v>617</v>
      </c>
      <c r="E274" s="16" t="s">
        <v>618</v>
      </c>
      <c r="F274" s="16" t="s">
        <v>619</v>
      </c>
      <c r="G274" s="16" t="s">
        <v>78</v>
      </c>
      <c r="H274" s="29">
        <v>50</v>
      </c>
      <c r="I274" s="16" t="s">
        <v>101</v>
      </c>
      <c r="J274" s="16" t="s">
        <v>48</v>
      </c>
      <c r="K274" s="16" t="s">
        <v>49</v>
      </c>
      <c r="L274" s="16" t="s">
        <v>50</v>
      </c>
      <c r="M274" s="16" t="s">
        <v>114</v>
      </c>
      <c r="N274" s="30">
        <v>0</v>
      </c>
      <c r="O274" s="30">
        <v>0</v>
      </c>
      <c r="P274" s="30">
        <v>8.6</v>
      </c>
      <c r="Q274" s="30">
        <v>6</v>
      </c>
      <c r="R274" s="30">
        <v>6</v>
      </c>
      <c r="S274" s="30">
        <v>6</v>
      </c>
      <c r="T274" s="30">
        <v>6</v>
      </c>
      <c r="U274" s="30">
        <v>478323</v>
      </c>
      <c r="V274" s="30">
        <v>0</v>
      </c>
      <c r="W274" s="30">
        <f>V274*1.12</f>
        <v>0</v>
      </c>
      <c r="X274" s="16" t="s">
        <v>52</v>
      </c>
      <c r="Y274" s="16" t="s">
        <v>169</v>
      </c>
      <c r="Z274" s="16" t="s">
        <v>85</v>
      </c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</row>
    <row r="275" spans="1:223" ht="51" x14ac:dyDescent="0.2">
      <c r="A275" s="16" t="s">
        <v>621</v>
      </c>
      <c r="B275" s="16" t="s">
        <v>41</v>
      </c>
      <c r="C275" s="16" t="s">
        <v>616</v>
      </c>
      <c r="D275" s="16" t="s">
        <v>617</v>
      </c>
      <c r="E275" s="16" t="s">
        <v>618</v>
      </c>
      <c r="F275" s="16" t="s">
        <v>622</v>
      </c>
      <c r="G275" s="17" t="s">
        <v>78</v>
      </c>
      <c r="H275" s="18">
        <v>50</v>
      </c>
      <c r="I275" s="19" t="s">
        <v>97</v>
      </c>
      <c r="J275" s="17" t="s">
        <v>48</v>
      </c>
      <c r="K275" s="20" t="s">
        <v>49</v>
      </c>
      <c r="L275" s="20" t="s">
        <v>50</v>
      </c>
      <c r="M275" s="19" t="s">
        <v>114</v>
      </c>
      <c r="N275" s="22">
        <v>0</v>
      </c>
      <c r="O275" s="25">
        <v>0</v>
      </c>
      <c r="P275" s="25">
        <v>10.199999999999999</v>
      </c>
      <c r="Q275" s="25">
        <v>6</v>
      </c>
      <c r="R275" s="22">
        <v>6</v>
      </c>
      <c r="S275" s="22">
        <v>6</v>
      </c>
      <c r="T275" s="22">
        <v>6</v>
      </c>
      <c r="U275" s="22">
        <v>615890</v>
      </c>
      <c r="V275" s="22">
        <v>0</v>
      </c>
      <c r="W275" s="22">
        <f t="shared" si="15"/>
        <v>0</v>
      </c>
      <c r="X275" s="20" t="s">
        <v>52</v>
      </c>
      <c r="Y275" s="23">
        <v>2014</v>
      </c>
      <c r="Z275" s="16" t="s">
        <v>117</v>
      </c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</row>
    <row r="276" spans="1:223" ht="51" x14ac:dyDescent="0.2">
      <c r="A276" s="16" t="s">
        <v>623</v>
      </c>
      <c r="B276" s="16" t="s">
        <v>41</v>
      </c>
      <c r="C276" s="16" t="s">
        <v>616</v>
      </c>
      <c r="D276" s="16" t="s">
        <v>617</v>
      </c>
      <c r="E276" s="16" t="s">
        <v>618</v>
      </c>
      <c r="F276" s="16" t="s">
        <v>622</v>
      </c>
      <c r="G276" s="16" t="s">
        <v>78</v>
      </c>
      <c r="H276" s="29">
        <v>50</v>
      </c>
      <c r="I276" s="16" t="s">
        <v>101</v>
      </c>
      <c r="J276" s="16" t="s">
        <v>48</v>
      </c>
      <c r="K276" s="16" t="s">
        <v>49</v>
      </c>
      <c r="L276" s="16" t="s">
        <v>50</v>
      </c>
      <c r="M276" s="16" t="s">
        <v>114</v>
      </c>
      <c r="N276" s="30">
        <v>0</v>
      </c>
      <c r="O276" s="30">
        <v>0</v>
      </c>
      <c r="P276" s="30">
        <v>10.199999999999999</v>
      </c>
      <c r="Q276" s="30">
        <v>6</v>
      </c>
      <c r="R276" s="30">
        <v>6</v>
      </c>
      <c r="S276" s="30">
        <v>6</v>
      </c>
      <c r="T276" s="30">
        <v>6</v>
      </c>
      <c r="U276" s="30">
        <v>444098</v>
      </c>
      <c r="V276" s="30">
        <v>0</v>
      </c>
      <c r="W276" s="30">
        <f t="shared" si="15"/>
        <v>0</v>
      </c>
      <c r="X276" s="16" t="s">
        <v>52</v>
      </c>
      <c r="Y276" s="16" t="s">
        <v>169</v>
      </c>
      <c r="Z276" s="16" t="s">
        <v>85</v>
      </c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</row>
    <row r="277" spans="1:223" ht="51" x14ac:dyDescent="0.2">
      <c r="A277" s="16" t="s">
        <v>624</v>
      </c>
      <c r="B277" s="16" t="s">
        <v>41</v>
      </c>
      <c r="C277" s="16" t="s">
        <v>616</v>
      </c>
      <c r="D277" s="16" t="s">
        <v>617</v>
      </c>
      <c r="E277" s="16" t="s">
        <v>618</v>
      </c>
      <c r="F277" s="16" t="s">
        <v>625</v>
      </c>
      <c r="G277" s="17" t="s">
        <v>78</v>
      </c>
      <c r="H277" s="18">
        <v>50</v>
      </c>
      <c r="I277" s="19" t="s">
        <v>97</v>
      </c>
      <c r="J277" s="17" t="s">
        <v>48</v>
      </c>
      <c r="K277" s="20" t="s">
        <v>49</v>
      </c>
      <c r="L277" s="20" t="s">
        <v>50</v>
      </c>
      <c r="M277" s="19" t="s">
        <v>114</v>
      </c>
      <c r="N277" s="22">
        <v>0</v>
      </c>
      <c r="O277" s="25">
        <v>0</v>
      </c>
      <c r="P277" s="25">
        <v>3.6</v>
      </c>
      <c r="Q277" s="25">
        <v>2</v>
      </c>
      <c r="R277" s="22">
        <v>2</v>
      </c>
      <c r="S277" s="22">
        <v>2</v>
      </c>
      <c r="T277" s="22">
        <v>2</v>
      </c>
      <c r="U277" s="22">
        <v>598214.28571428568</v>
      </c>
      <c r="V277" s="22">
        <v>0</v>
      </c>
      <c r="W277" s="22">
        <f t="shared" si="15"/>
        <v>0</v>
      </c>
      <c r="X277" s="20" t="s">
        <v>52</v>
      </c>
      <c r="Y277" s="23">
        <v>2014</v>
      </c>
      <c r="Z277" s="16" t="s">
        <v>117</v>
      </c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</row>
    <row r="278" spans="1:223" ht="51" x14ac:dyDescent="0.2">
      <c r="A278" s="16" t="s">
        <v>626</v>
      </c>
      <c r="B278" s="16" t="s">
        <v>41</v>
      </c>
      <c r="C278" s="16" t="s">
        <v>616</v>
      </c>
      <c r="D278" s="16" t="s">
        <v>617</v>
      </c>
      <c r="E278" s="16" t="s">
        <v>618</v>
      </c>
      <c r="F278" s="16" t="s">
        <v>625</v>
      </c>
      <c r="G278" s="16" t="s">
        <v>78</v>
      </c>
      <c r="H278" s="29">
        <v>50</v>
      </c>
      <c r="I278" s="16" t="s">
        <v>101</v>
      </c>
      <c r="J278" s="16" t="s">
        <v>48</v>
      </c>
      <c r="K278" s="16" t="s">
        <v>49</v>
      </c>
      <c r="L278" s="16" t="s">
        <v>50</v>
      </c>
      <c r="M278" s="16" t="s">
        <v>114</v>
      </c>
      <c r="N278" s="30">
        <v>0</v>
      </c>
      <c r="O278" s="30">
        <v>0</v>
      </c>
      <c r="P278" s="30">
        <v>3.6</v>
      </c>
      <c r="Q278" s="30">
        <v>2</v>
      </c>
      <c r="R278" s="30">
        <v>2</v>
      </c>
      <c r="S278" s="30">
        <v>2</v>
      </c>
      <c r="T278" s="30">
        <v>2</v>
      </c>
      <c r="U278" s="30">
        <v>435261</v>
      </c>
      <c r="V278" s="30">
        <v>0</v>
      </c>
      <c r="W278" s="30">
        <f t="shared" si="15"/>
        <v>0</v>
      </c>
      <c r="X278" s="16" t="s">
        <v>52</v>
      </c>
      <c r="Y278" s="16" t="s">
        <v>169</v>
      </c>
      <c r="Z278" s="16" t="s">
        <v>85</v>
      </c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</row>
    <row r="279" spans="1:223" ht="51" x14ac:dyDescent="0.2">
      <c r="A279" s="16" t="s">
        <v>627</v>
      </c>
      <c r="B279" s="16" t="s">
        <v>41</v>
      </c>
      <c r="C279" s="16" t="s">
        <v>616</v>
      </c>
      <c r="D279" s="16" t="s">
        <v>617</v>
      </c>
      <c r="E279" s="16" t="s">
        <v>618</v>
      </c>
      <c r="F279" s="16" t="s">
        <v>628</v>
      </c>
      <c r="G279" s="17" t="s">
        <v>78</v>
      </c>
      <c r="H279" s="18">
        <v>50</v>
      </c>
      <c r="I279" s="19" t="s">
        <v>97</v>
      </c>
      <c r="J279" s="17" t="s">
        <v>48</v>
      </c>
      <c r="K279" s="20" t="s">
        <v>49</v>
      </c>
      <c r="L279" s="20" t="s">
        <v>50</v>
      </c>
      <c r="M279" s="19" t="s">
        <v>114</v>
      </c>
      <c r="N279" s="22">
        <v>0</v>
      </c>
      <c r="O279" s="25">
        <v>0</v>
      </c>
      <c r="P279" s="25">
        <v>3.6</v>
      </c>
      <c r="Q279" s="25">
        <v>3.6</v>
      </c>
      <c r="R279" s="22">
        <v>3.6</v>
      </c>
      <c r="S279" s="22">
        <v>3.6</v>
      </c>
      <c r="T279" s="22">
        <v>3.6</v>
      </c>
      <c r="U279" s="22">
        <v>598214.28571428568</v>
      </c>
      <c r="V279" s="22">
        <v>0</v>
      </c>
      <c r="W279" s="22">
        <f t="shared" si="15"/>
        <v>0</v>
      </c>
      <c r="X279" s="20" t="s">
        <v>52</v>
      </c>
      <c r="Y279" s="23">
        <v>2014</v>
      </c>
      <c r="Z279" s="16" t="s">
        <v>117</v>
      </c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</row>
    <row r="280" spans="1:223" ht="51" x14ac:dyDescent="0.2">
      <c r="A280" s="16" t="s">
        <v>629</v>
      </c>
      <c r="B280" s="16" t="s">
        <v>41</v>
      </c>
      <c r="C280" s="16" t="s">
        <v>616</v>
      </c>
      <c r="D280" s="16" t="s">
        <v>617</v>
      </c>
      <c r="E280" s="16" t="s">
        <v>618</v>
      </c>
      <c r="F280" s="16" t="s">
        <v>628</v>
      </c>
      <c r="G280" s="16" t="s">
        <v>78</v>
      </c>
      <c r="H280" s="29">
        <v>50</v>
      </c>
      <c r="I280" s="16" t="s">
        <v>101</v>
      </c>
      <c r="J280" s="16" t="s">
        <v>48</v>
      </c>
      <c r="K280" s="16" t="s">
        <v>49</v>
      </c>
      <c r="L280" s="16" t="s">
        <v>50</v>
      </c>
      <c r="M280" s="16" t="s">
        <v>114</v>
      </c>
      <c r="N280" s="30">
        <v>0</v>
      </c>
      <c r="O280" s="30">
        <v>0</v>
      </c>
      <c r="P280" s="30">
        <v>3.6</v>
      </c>
      <c r="Q280" s="30">
        <v>3.6</v>
      </c>
      <c r="R280" s="30">
        <v>3.6</v>
      </c>
      <c r="S280" s="30">
        <v>3.6</v>
      </c>
      <c r="T280" s="30">
        <v>3.6</v>
      </c>
      <c r="U280" s="30">
        <v>598200</v>
      </c>
      <c r="V280" s="30">
        <v>0</v>
      </c>
      <c r="W280" s="30">
        <f t="shared" si="15"/>
        <v>0</v>
      </c>
      <c r="X280" s="16" t="s">
        <v>52</v>
      </c>
      <c r="Y280" s="16" t="s">
        <v>169</v>
      </c>
      <c r="Z280" s="16" t="s">
        <v>85</v>
      </c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</row>
    <row r="281" spans="1:223" ht="51" x14ac:dyDescent="0.2">
      <c r="A281" s="16" t="s">
        <v>630</v>
      </c>
      <c r="B281" s="16" t="s">
        <v>41</v>
      </c>
      <c r="C281" s="16" t="s">
        <v>616</v>
      </c>
      <c r="D281" s="16" t="s">
        <v>617</v>
      </c>
      <c r="E281" s="16" t="s">
        <v>618</v>
      </c>
      <c r="F281" s="16" t="s">
        <v>631</v>
      </c>
      <c r="G281" s="17" t="s">
        <v>78</v>
      </c>
      <c r="H281" s="18">
        <v>50</v>
      </c>
      <c r="I281" s="19" t="s">
        <v>97</v>
      </c>
      <c r="J281" s="17" t="s">
        <v>48</v>
      </c>
      <c r="K281" s="20" t="s">
        <v>49</v>
      </c>
      <c r="L281" s="20" t="s">
        <v>50</v>
      </c>
      <c r="M281" s="19" t="s">
        <v>114</v>
      </c>
      <c r="N281" s="22">
        <v>0</v>
      </c>
      <c r="O281" s="25">
        <v>0</v>
      </c>
      <c r="P281" s="25">
        <v>11.7</v>
      </c>
      <c r="Q281" s="25">
        <v>8</v>
      </c>
      <c r="R281" s="22">
        <v>8</v>
      </c>
      <c r="S281" s="22">
        <v>8</v>
      </c>
      <c r="T281" s="22">
        <v>8</v>
      </c>
      <c r="U281" s="22">
        <v>562500</v>
      </c>
      <c r="V281" s="22">
        <v>0</v>
      </c>
      <c r="W281" s="22">
        <f t="shared" si="15"/>
        <v>0</v>
      </c>
      <c r="X281" s="20" t="s">
        <v>52</v>
      </c>
      <c r="Y281" s="23">
        <v>2014</v>
      </c>
      <c r="Z281" s="16" t="s">
        <v>82</v>
      </c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</row>
    <row r="282" spans="1:223" ht="51" x14ac:dyDescent="0.2">
      <c r="A282" s="16" t="s">
        <v>632</v>
      </c>
      <c r="B282" s="16" t="s">
        <v>41</v>
      </c>
      <c r="C282" s="16" t="s">
        <v>616</v>
      </c>
      <c r="D282" s="16" t="s">
        <v>617</v>
      </c>
      <c r="E282" s="16" t="s">
        <v>618</v>
      </c>
      <c r="F282" s="16" t="s">
        <v>631</v>
      </c>
      <c r="G282" s="16" t="s">
        <v>78</v>
      </c>
      <c r="H282" s="29">
        <v>50</v>
      </c>
      <c r="I282" s="16" t="s">
        <v>101</v>
      </c>
      <c r="J282" s="16" t="s">
        <v>48</v>
      </c>
      <c r="K282" s="16" t="s">
        <v>49</v>
      </c>
      <c r="L282" s="16" t="s">
        <v>50</v>
      </c>
      <c r="M282" s="16" t="s">
        <v>114</v>
      </c>
      <c r="N282" s="30">
        <v>0</v>
      </c>
      <c r="O282" s="30">
        <v>0</v>
      </c>
      <c r="P282" s="30">
        <v>11.7</v>
      </c>
      <c r="Q282" s="30">
        <v>8</v>
      </c>
      <c r="R282" s="30">
        <v>8</v>
      </c>
      <c r="S282" s="30">
        <v>8</v>
      </c>
      <c r="T282" s="30">
        <v>8</v>
      </c>
      <c r="U282" s="30">
        <v>562500</v>
      </c>
      <c r="V282" s="30">
        <f>U282*(O282+P282+Q282+R282+S282+T282)</f>
        <v>24581250</v>
      </c>
      <c r="W282" s="30">
        <f t="shared" si="15"/>
        <v>27531000.000000004</v>
      </c>
      <c r="X282" s="16" t="s">
        <v>52</v>
      </c>
      <c r="Y282" s="16" t="s">
        <v>169</v>
      </c>
      <c r="Z282" s="16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</row>
    <row r="283" spans="1:223" ht="51" x14ac:dyDescent="0.2">
      <c r="A283" s="16" t="s">
        <v>633</v>
      </c>
      <c r="B283" s="16" t="s">
        <v>41</v>
      </c>
      <c r="C283" s="16" t="s">
        <v>616</v>
      </c>
      <c r="D283" s="16" t="s">
        <v>617</v>
      </c>
      <c r="E283" s="16" t="s">
        <v>618</v>
      </c>
      <c r="F283" s="16" t="s">
        <v>634</v>
      </c>
      <c r="G283" s="17" t="s">
        <v>78</v>
      </c>
      <c r="H283" s="18">
        <v>50</v>
      </c>
      <c r="I283" s="19" t="s">
        <v>97</v>
      </c>
      <c r="J283" s="17" t="s">
        <v>48</v>
      </c>
      <c r="K283" s="20" t="s">
        <v>49</v>
      </c>
      <c r="L283" s="20" t="s">
        <v>50</v>
      </c>
      <c r="M283" s="19" t="s">
        <v>114</v>
      </c>
      <c r="N283" s="22">
        <v>0</v>
      </c>
      <c r="O283" s="25">
        <v>0</v>
      </c>
      <c r="P283" s="25">
        <v>11.7</v>
      </c>
      <c r="Q283" s="25">
        <v>8</v>
      </c>
      <c r="R283" s="22">
        <v>8</v>
      </c>
      <c r="S283" s="22">
        <v>8</v>
      </c>
      <c r="T283" s="22">
        <v>8</v>
      </c>
      <c r="U283" s="22">
        <v>562500</v>
      </c>
      <c r="V283" s="22">
        <v>0</v>
      </c>
      <c r="W283" s="22">
        <f t="shared" si="15"/>
        <v>0</v>
      </c>
      <c r="X283" s="20" t="s">
        <v>52</v>
      </c>
      <c r="Y283" s="23">
        <v>2014</v>
      </c>
      <c r="Z283" s="16" t="s">
        <v>82</v>
      </c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</row>
    <row r="284" spans="1:223" ht="51" x14ac:dyDescent="0.2">
      <c r="A284" s="16" t="s">
        <v>635</v>
      </c>
      <c r="B284" s="16" t="s">
        <v>41</v>
      </c>
      <c r="C284" s="16" t="s">
        <v>616</v>
      </c>
      <c r="D284" s="16" t="s">
        <v>617</v>
      </c>
      <c r="E284" s="16" t="s">
        <v>618</v>
      </c>
      <c r="F284" s="16" t="s">
        <v>634</v>
      </c>
      <c r="G284" s="16" t="s">
        <v>78</v>
      </c>
      <c r="H284" s="29">
        <v>50</v>
      </c>
      <c r="I284" s="16" t="s">
        <v>101</v>
      </c>
      <c r="J284" s="16" t="s">
        <v>48</v>
      </c>
      <c r="K284" s="16" t="s">
        <v>49</v>
      </c>
      <c r="L284" s="16" t="s">
        <v>50</v>
      </c>
      <c r="M284" s="16" t="s">
        <v>114</v>
      </c>
      <c r="N284" s="30">
        <v>0</v>
      </c>
      <c r="O284" s="30">
        <v>0</v>
      </c>
      <c r="P284" s="30">
        <v>11.7</v>
      </c>
      <c r="Q284" s="30">
        <v>8</v>
      </c>
      <c r="R284" s="30">
        <v>8</v>
      </c>
      <c r="S284" s="30">
        <v>8</v>
      </c>
      <c r="T284" s="30">
        <v>8</v>
      </c>
      <c r="U284" s="30">
        <v>562500</v>
      </c>
      <c r="V284" s="30">
        <f>U284*(O284+P284+Q284+R284+S284+T284)</f>
        <v>24581250</v>
      </c>
      <c r="W284" s="30">
        <f t="shared" si="15"/>
        <v>27531000.000000004</v>
      </c>
      <c r="X284" s="16" t="s">
        <v>52</v>
      </c>
      <c r="Y284" s="16" t="s">
        <v>169</v>
      </c>
      <c r="Z284" s="16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</row>
    <row r="285" spans="1:223" ht="51" x14ac:dyDescent="0.2">
      <c r="A285" s="16" t="s">
        <v>636</v>
      </c>
      <c r="B285" s="16" t="s">
        <v>41</v>
      </c>
      <c r="C285" s="16" t="s">
        <v>637</v>
      </c>
      <c r="D285" s="16" t="s">
        <v>638</v>
      </c>
      <c r="E285" s="16" t="s">
        <v>639</v>
      </c>
      <c r="F285" s="16" t="s">
        <v>640</v>
      </c>
      <c r="G285" s="17" t="s">
        <v>78</v>
      </c>
      <c r="H285" s="18">
        <v>61</v>
      </c>
      <c r="I285" s="19" t="s">
        <v>97</v>
      </c>
      <c r="J285" s="17" t="s">
        <v>48</v>
      </c>
      <c r="K285" s="20" t="s">
        <v>49</v>
      </c>
      <c r="L285" s="20" t="s">
        <v>50</v>
      </c>
      <c r="M285" s="19" t="s">
        <v>51</v>
      </c>
      <c r="N285" s="22">
        <v>0</v>
      </c>
      <c r="O285" s="25">
        <v>0</v>
      </c>
      <c r="P285" s="25">
        <v>600</v>
      </c>
      <c r="Q285" s="25">
        <v>600</v>
      </c>
      <c r="R285" s="25">
        <v>600</v>
      </c>
      <c r="S285" s="25">
        <v>600</v>
      </c>
      <c r="T285" s="25">
        <v>600</v>
      </c>
      <c r="U285" s="22">
        <v>4356</v>
      </c>
      <c r="V285" s="22">
        <v>0</v>
      </c>
      <c r="W285" s="22">
        <f t="shared" si="15"/>
        <v>0</v>
      </c>
      <c r="X285" s="20" t="s">
        <v>52</v>
      </c>
      <c r="Y285" s="23">
        <v>2014</v>
      </c>
      <c r="Z285" s="24" t="s">
        <v>85</v>
      </c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</row>
    <row r="286" spans="1:223" ht="51" x14ac:dyDescent="0.2">
      <c r="A286" s="16" t="s">
        <v>641</v>
      </c>
      <c r="B286" s="16" t="s">
        <v>41</v>
      </c>
      <c r="C286" s="16" t="s">
        <v>642</v>
      </c>
      <c r="D286" s="16" t="s">
        <v>638</v>
      </c>
      <c r="E286" s="16" t="s">
        <v>643</v>
      </c>
      <c r="F286" s="16" t="s">
        <v>644</v>
      </c>
      <c r="G286" s="17" t="s">
        <v>78</v>
      </c>
      <c r="H286" s="18">
        <v>61</v>
      </c>
      <c r="I286" s="19" t="s">
        <v>97</v>
      </c>
      <c r="J286" s="17" t="s">
        <v>48</v>
      </c>
      <c r="K286" s="20" t="s">
        <v>49</v>
      </c>
      <c r="L286" s="20" t="s">
        <v>50</v>
      </c>
      <c r="M286" s="19" t="s">
        <v>51</v>
      </c>
      <c r="N286" s="22">
        <v>0</v>
      </c>
      <c r="O286" s="25">
        <v>0</v>
      </c>
      <c r="P286" s="25">
        <v>440</v>
      </c>
      <c r="Q286" s="25">
        <v>440</v>
      </c>
      <c r="R286" s="25">
        <v>440</v>
      </c>
      <c r="S286" s="25">
        <v>440</v>
      </c>
      <c r="T286" s="25">
        <v>440</v>
      </c>
      <c r="U286" s="22">
        <v>3115.48</v>
      </c>
      <c r="V286" s="22">
        <v>0</v>
      </c>
      <c r="W286" s="22">
        <f t="shared" si="15"/>
        <v>0</v>
      </c>
      <c r="X286" s="20" t="s">
        <v>52</v>
      </c>
      <c r="Y286" s="23">
        <v>2014</v>
      </c>
      <c r="Z286" s="16" t="s">
        <v>645</v>
      </c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</row>
    <row r="287" spans="1:223" ht="51" x14ac:dyDescent="0.2">
      <c r="A287" s="16" t="s">
        <v>646</v>
      </c>
      <c r="B287" s="16" t="s">
        <v>41</v>
      </c>
      <c r="C287" s="16" t="s">
        <v>642</v>
      </c>
      <c r="D287" s="16" t="s">
        <v>638</v>
      </c>
      <c r="E287" s="16" t="s">
        <v>643</v>
      </c>
      <c r="F287" s="16" t="s">
        <v>644</v>
      </c>
      <c r="G287" s="16" t="s">
        <v>46</v>
      </c>
      <c r="H287" s="29">
        <v>60</v>
      </c>
      <c r="I287" s="16" t="s">
        <v>47</v>
      </c>
      <c r="J287" s="16" t="s">
        <v>48</v>
      </c>
      <c r="K287" s="16" t="s">
        <v>49</v>
      </c>
      <c r="L287" s="16" t="s">
        <v>50</v>
      </c>
      <c r="M287" s="16" t="s">
        <v>51</v>
      </c>
      <c r="N287" s="30">
        <v>0</v>
      </c>
      <c r="O287" s="30">
        <v>0</v>
      </c>
      <c r="P287" s="30">
        <v>440</v>
      </c>
      <c r="Q287" s="30">
        <v>440</v>
      </c>
      <c r="R287" s="30">
        <v>240</v>
      </c>
      <c r="S287" s="30">
        <v>240</v>
      </c>
      <c r="T287" s="30">
        <v>240</v>
      </c>
      <c r="U287" s="30">
        <v>3115.482</v>
      </c>
      <c r="V287" s="30">
        <f>U287*(O287+P287+Q287+R287+S287+T287)</f>
        <v>4984771.2</v>
      </c>
      <c r="W287" s="30">
        <f>V287*1.12</f>
        <v>5582943.7440000009</v>
      </c>
      <c r="X287" s="16" t="s">
        <v>52</v>
      </c>
      <c r="Y287" s="16" t="s">
        <v>169</v>
      </c>
      <c r="Z287" s="16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</row>
    <row r="288" spans="1:223" ht="51" x14ac:dyDescent="0.2">
      <c r="A288" s="16" t="s">
        <v>647</v>
      </c>
      <c r="B288" s="16" t="s">
        <v>41</v>
      </c>
      <c r="C288" s="16" t="s">
        <v>637</v>
      </c>
      <c r="D288" s="16" t="s">
        <v>638</v>
      </c>
      <c r="E288" s="16" t="s">
        <v>639</v>
      </c>
      <c r="F288" s="16" t="s">
        <v>648</v>
      </c>
      <c r="G288" s="17" t="s">
        <v>78</v>
      </c>
      <c r="H288" s="18">
        <v>61</v>
      </c>
      <c r="I288" s="19" t="s">
        <v>97</v>
      </c>
      <c r="J288" s="17" t="s">
        <v>48</v>
      </c>
      <c r="K288" s="20" t="s">
        <v>49</v>
      </c>
      <c r="L288" s="20" t="s">
        <v>50</v>
      </c>
      <c r="M288" s="19" t="s">
        <v>51</v>
      </c>
      <c r="N288" s="22">
        <v>0</v>
      </c>
      <c r="O288" s="25">
        <v>0</v>
      </c>
      <c r="P288" s="25">
        <v>7200</v>
      </c>
      <c r="Q288" s="25">
        <v>7200</v>
      </c>
      <c r="R288" s="25">
        <v>7200</v>
      </c>
      <c r="S288" s="25">
        <v>7200</v>
      </c>
      <c r="T288" s="25">
        <v>7200</v>
      </c>
      <c r="U288" s="22">
        <v>1312</v>
      </c>
      <c r="V288" s="22">
        <v>0</v>
      </c>
      <c r="W288" s="22">
        <f t="shared" si="15"/>
        <v>0</v>
      </c>
      <c r="X288" s="20" t="s">
        <v>52</v>
      </c>
      <c r="Y288" s="23">
        <v>2014</v>
      </c>
      <c r="Z288" s="16" t="s">
        <v>645</v>
      </c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</row>
    <row r="289" spans="1:223" ht="51" x14ac:dyDescent="0.2">
      <c r="A289" s="16" t="s">
        <v>649</v>
      </c>
      <c r="B289" s="16" t="s">
        <v>41</v>
      </c>
      <c r="C289" s="16" t="s">
        <v>637</v>
      </c>
      <c r="D289" s="16" t="s">
        <v>638</v>
      </c>
      <c r="E289" s="16" t="s">
        <v>639</v>
      </c>
      <c r="F289" s="16" t="s">
        <v>648</v>
      </c>
      <c r="G289" s="16" t="s">
        <v>46</v>
      </c>
      <c r="H289" s="29">
        <v>60</v>
      </c>
      <c r="I289" s="16" t="s">
        <v>47</v>
      </c>
      <c r="J289" s="16" t="s">
        <v>48</v>
      </c>
      <c r="K289" s="16" t="s">
        <v>49</v>
      </c>
      <c r="L289" s="16" t="s">
        <v>50</v>
      </c>
      <c r="M289" s="16" t="s">
        <v>51</v>
      </c>
      <c r="N289" s="30">
        <v>0</v>
      </c>
      <c r="O289" s="30">
        <v>0</v>
      </c>
      <c r="P289" s="30">
        <v>5200</v>
      </c>
      <c r="Q289" s="30">
        <v>7200</v>
      </c>
      <c r="R289" s="30">
        <v>5000</v>
      </c>
      <c r="S289" s="30">
        <v>5000</v>
      </c>
      <c r="T289" s="30">
        <v>5000</v>
      </c>
      <c r="U289" s="30">
        <v>1311</v>
      </c>
      <c r="V289" s="30">
        <f>U289*(O289+P289+Q289+R289+S289+T289)</f>
        <v>35921400</v>
      </c>
      <c r="W289" s="30">
        <f>V289*1.12</f>
        <v>40231968.000000007</v>
      </c>
      <c r="X289" s="16" t="s">
        <v>52</v>
      </c>
      <c r="Y289" s="16" t="s">
        <v>169</v>
      </c>
      <c r="Z289" s="16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</row>
    <row r="290" spans="1:223" ht="51" x14ac:dyDescent="0.2">
      <c r="A290" s="16" t="s">
        <v>650</v>
      </c>
      <c r="B290" s="16" t="s">
        <v>41</v>
      </c>
      <c r="C290" s="16" t="s">
        <v>651</v>
      </c>
      <c r="D290" s="16" t="s">
        <v>638</v>
      </c>
      <c r="E290" s="16" t="s">
        <v>652</v>
      </c>
      <c r="F290" s="16" t="s">
        <v>653</v>
      </c>
      <c r="G290" s="17" t="s">
        <v>78</v>
      </c>
      <c r="H290" s="18">
        <v>61</v>
      </c>
      <c r="I290" s="19" t="s">
        <v>97</v>
      </c>
      <c r="J290" s="17" t="s">
        <v>48</v>
      </c>
      <c r="K290" s="20" t="s">
        <v>49</v>
      </c>
      <c r="L290" s="20" t="s">
        <v>50</v>
      </c>
      <c r="M290" s="19" t="s">
        <v>51</v>
      </c>
      <c r="N290" s="22">
        <v>0</v>
      </c>
      <c r="O290" s="25">
        <v>0</v>
      </c>
      <c r="P290" s="25">
        <v>500</v>
      </c>
      <c r="Q290" s="25">
        <v>500</v>
      </c>
      <c r="R290" s="25">
        <v>500</v>
      </c>
      <c r="S290" s="25">
        <v>500</v>
      </c>
      <c r="T290" s="25">
        <v>500</v>
      </c>
      <c r="U290" s="22">
        <v>1312</v>
      </c>
      <c r="V290" s="22">
        <v>0</v>
      </c>
      <c r="W290" s="22">
        <f t="shared" si="15"/>
        <v>0</v>
      </c>
      <c r="X290" s="20" t="s">
        <v>52</v>
      </c>
      <c r="Y290" s="23">
        <v>2014</v>
      </c>
      <c r="Z290" s="16" t="s">
        <v>645</v>
      </c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</row>
    <row r="291" spans="1:223" ht="51" x14ac:dyDescent="0.2">
      <c r="A291" s="16" t="s">
        <v>654</v>
      </c>
      <c r="B291" s="16" t="s">
        <v>41</v>
      </c>
      <c r="C291" s="16" t="s">
        <v>651</v>
      </c>
      <c r="D291" s="16" t="s">
        <v>638</v>
      </c>
      <c r="E291" s="16" t="s">
        <v>652</v>
      </c>
      <c r="F291" s="16" t="s">
        <v>653</v>
      </c>
      <c r="G291" s="16" t="s">
        <v>46</v>
      </c>
      <c r="H291" s="29">
        <v>60</v>
      </c>
      <c r="I291" s="16" t="s">
        <v>47</v>
      </c>
      <c r="J291" s="16" t="s">
        <v>48</v>
      </c>
      <c r="K291" s="16" t="s">
        <v>49</v>
      </c>
      <c r="L291" s="16" t="s">
        <v>50</v>
      </c>
      <c r="M291" s="16" t="s">
        <v>51</v>
      </c>
      <c r="N291" s="30">
        <v>0</v>
      </c>
      <c r="O291" s="30">
        <v>0</v>
      </c>
      <c r="P291" s="30">
        <v>500</v>
      </c>
      <c r="Q291" s="30">
        <v>500</v>
      </c>
      <c r="R291" s="30">
        <v>300</v>
      </c>
      <c r="S291" s="30">
        <v>300</v>
      </c>
      <c r="T291" s="30">
        <v>300</v>
      </c>
      <c r="U291" s="30">
        <v>1310</v>
      </c>
      <c r="V291" s="30">
        <f>U291*(O291+P291+Q291+R291+S291+T291)</f>
        <v>2489000</v>
      </c>
      <c r="W291" s="30">
        <f>V291*1.12</f>
        <v>2787680.0000000005</v>
      </c>
      <c r="X291" s="16" t="s">
        <v>52</v>
      </c>
      <c r="Y291" s="16" t="s">
        <v>169</v>
      </c>
      <c r="Z291" s="16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</row>
    <row r="292" spans="1:223" ht="51" x14ac:dyDescent="0.2">
      <c r="A292" s="16" t="s">
        <v>655</v>
      </c>
      <c r="B292" s="16" t="s">
        <v>41</v>
      </c>
      <c r="C292" s="16" t="s">
        <v>637</v>
      </c>
      <c r="D292" s="16" t="s">
        <v>638</v>
      </c>
      <c r="E292" s="16" t="s">
        <v>639</v>
      </c>
      <c r="F292" s="16" t="s">
        <v>656</v>
      </c>
      <c r="G292" s="17" t="s">
        <v>78</v>
      </c>
      <c r="H292" s="18">
        <v>61</v>
      </c>
      <c r="I292" s="19" t="s">
        <v>97</v>
      </c>
      <c r="J292" s="17" t="s">
        <v>48</v>
      </c>
      <c r="K292" s="20" t="s">
        <v>49</v>
      </c>
      <c r="L292" s="20" t="s">
        <v>50</v>
      </c>
      <c r="M292" s="19" t="s">
        <v>51</v>
      </c>
      <c r="N292" s="22">
        <v>0</v>
      </c>
      <c r="O292" s="25">
        <v>0</v>
      </c>
      <c r="P292" s="25">
        <v>16</v>
      </c>
      <c r="Q292" s="25">
        <v>16</v>
      </c>
      <c r="R292" s="25">
        <v>16</v>
      </c>
      <c r="S292" s="25">
        <v>16</v>
      </c>
      <c r="T292" s="25">
        <v>16</v>
      </c>
      <c r="U292" s="22">
        <v>404</v>
      </c>
      <c r="V292" s="22">
        <v>0</v>
      </c>
      <c r="W292" s="22">
        <f t="shared" si="15"/>
        <v>0</v>
      </c>
      <c r="X292" s="20" t="s">
        <v>52</v>
      </c>
      <c r="Y292" s="23">
        <v>2014</v>
      </c>
      <c r="Z292" s="24" t="s">
        <v>85</v>
      </c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</row>
    <row r="293" spans="1:223" ht="51" x14ac:dyDescent="0.2">
      <c r="A293" s="16" t="s">
        <v>657</v>
      </c>
      <c r="B293" s="16" t="s">
        <v>41</v>
      </c>
      <c r="C293" s="16" t="s">
        <v>637</v>
      </c>
      <c r="D293" s="16" t="s">
        <v>638</v>
      </c>
      <c r="E293" s="16" t="s">
        <v>639</v>
      </c>
      <c r="F293" s="16" t="s">
        <v>658</v>
      </c>
      <c r="G293" s="17" t="s">
        <v>78</v>
      </c>
      <c r="H293" s="18">
        <v>61</v>
      </c>
      <c r="I293" s="19" t="s">
        <v>97</v>
      </c>
      <c r="J293" s="17" t="s">
        <v>48</v>
      </c>
      <c r="K293" s="20" t="s">
        <v>49</v>
      </c>
      <c r="L293" s="20" t="s">
        <v>50</v>
      </c>
      <c r="M293" s="19" t="s">
        <v>51</v>
      </c>
      <c r="N293" s="22">
        <v>0</v>
      </c>
      <c r="O293" s="25">
        <v>0</v>
      </c>
      <c r="P293" s="25">
        <v>1340</v>
      </c>
      <c r="Q293" s="25">
        <v>1340</v>
      </c>
      <c r="R293" s="25">
        <v>1340</v>
      </c>
      <c r="S293" s="25">
        <v>1340</v>
      </c>
      <c r="T293" s="25">
        <v>1340</v>
      </c>
      <c r="U293" s="22">
        <v>1552</v>
      </c>
      <c r="V293" s="22">
        <v>0</v>
      </c>
      <c r="W293" s="22">
        <f t="shared" si="15"/>
        <v>0</v>
      </c>
      <c r="X293" s="20" t="s">
        <v>52</v>
      </c>
      <c r="Y293" s="23">
        <v>2014</v>
      </c>
      <c r="Z293" s="16" t="s">
        <v>645</v>
      </c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</row>
    <row r="294" spans="1:223" ht="51" x14ac:dyDescent="0.2">
      <c r="A294" s="16" t="s">
        <v>659</v>
      </c>
      <c r="B294" s="16" t="s">
        <v>41</v>
      </c>
      <c r="C294" s="16" t="s">
        <v>637</v>
      </c>
      <c r="D294" s="16" t="s">
        <v>638</v>
      </c>
      <c r="E294" s="16" t="s">
        <v>639</v>
      </c>
      <c r="F294" s="16" t="s">
        <v>658</v>
      </c>
      <c r="G294" s="16" t="s">
        <v>46</v>
      </c>
      <c r="H294" s="29">
        <v>60</v>
      </c>
      <c r="I294" s="16" t="s">
        <v>47</v>
      </c>
      <c r="J294" s="16" t="s">
        <v>48</v>
      </c>
      <c r="K294" s="16" t="s">
        <v>49</v>
      </c>
      <c r="L294" s="16" t="s">
        <v>50</v>
      </c>
      <c r="M294" s="16" t="s">
        <v>51</v>
      </c>
      <c r="N294" s="30">
        <v>0</v>
      </c>
      <c r="O294" s="30">
        <v>0</v>
      </c>
      <c r="P294" s="30">
        <v>1340</v>
      </c>
      <c r="Q294" s="30">
        <v>1340</v>
      </c>
      <c r="R294" s="30">
        <v>1100</v>
      </c>
      <c r="S294" s="30">
        <v>1100</v>
      </c>
      <c r="T294" s="30">
        <v>1100</v>
      </c>
      <c r="U294" s="30">
        <v>1552</v>
      </c>
      <c r="V294" s="30">
        <f>U294*(O294+P294+Q294+R294+S294+T294)</f>
        <v>9280960</v>
      </c>
      <c r="W294" s="30">
        <f>V294*1.12</f>
        <v>10394675.200000001</v>
      </c>
      <c r="X294" s="16" t="s">
        <v>52</v>
      </c>
      <c r="Y294" s="16" t="s">
        <v>169</v>
      </c>
      <c r="Z294" s="16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</row>
    <row r="295" spans="1:223" ht="51" x14ac:dyDescent="0.2">
      <c r="A295" s="16" t="s">
        <v>660</v>
      </c>
      <c r="B295" s="16" t="s">
        <v>41</v>
      </c>
      <c r="C295" s="16" t="s">
        <v>637</v>
      </c>
      <c r="D295" s="16" t="s">
        <v>638</v>
      </c>
      <c r="E295" s="16" t="s">
        <v>639</v>
      </c>
      <c r="F295" s="16" t="s">
        <v>661</v>
      </c>
      <c r="G295" s="17" t="s">
        <v>78</v>
      </c>
      <c r="H295" s="18">
        <v>61</v>
      </c>
      <c r="I295" s="19" t="s">
        <v>97</v>
      </c>
      <c r="J295" s="17" t="s">
        <v>48</v>
      </c>
      <c r="K295" s="20" t="s">
        <v>49</v>
      </c>
      <c r="L295" s="20" t="s">
        <v>50</v>
      </c>
      <c r="M295" s="19" t="s">
        <v>51</v>
      </c>
      <c r="N295" s="22">
        <v>0</v>
      </c>
      <c r="O295" s="25">
        <v>0</v>
      </c>
      <c r="P295" s="25">
        <v>4100</v>
      </c>
      <c r="Q295" s="25">
        <v>4100</v>
      </c>
      <c r="R295" s="25">
        <v>4100</v>
      </c>
      <c r="S295" s="25">
        <v>4100</v>
      </c>
      <c r="T295" s="25">
        <v>4100</v>
      </c>
      <c r="U295" s="22">
        <v>406.46</v>
      </c>
      <c r="V295" s="22">
        <v>0</v>
      </c>
      <c r="W295" s="22">
        <f t="shared" si="15"/>
        <v>0</v>
      </c>
      <c r="X295" s="20" t="s">
        <v>52</v>
      </c>
      <c r="Y295" s="23">
        <v>2014</v>
      </c>
      <c r="Z295" s="16" t="s">
        <v>645</v>
      </c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</row>
    <row r="296" spans="1:223" ht="51" x14ac:dyDescent="0.2">
      <c r="A296" s="16" t="s">
        <v>662</v>
      </c>
      <c r="B296" s="16" t="s">
        <v>41</v>
      </c>
      <c r="C296" s="16" t="s">
        <v>637</v>
      </c>
      <c r="D296" s="16" t="s">
        <v>638</v>
      </c>
      <c r="E296" s="16" t="s">
        <v>639</v>
      </c>
      <c r="F296" s="16" t="s">
        <v>661</v>
      </c>
      <c r="G296" s="16" t="s">
        <v>46</v>
      </c>
      <c r="H296" s="29">
        <v>60</v>
      </c>
      <c r="I296" s="16" t="s">
        <v>47</v>
      </c>
      <c r="J296" s="16" t="s">
        <v>48</v>
      </c>
      <c r="K296" s="16" t="s">
        <v>49</v>
      </c>
      <c r="L296" s="16" t="s">
        <v>50</v>
      </c>
      <c r="M296" s="16" t="s">
        <v>51</v>
      </c>
      <c r="N296" s="30">
        <v>0</v>
      </c>
      <c r="O296" s="30">
        <v>0</v>
      </c>
      <c r="P296" s="30">
        <v>2206</v>
      </c>
      <c r="Q296" s="30">
        <v>4100</v>
      </c>
      <c r="R296" s="30">
        <v>3000</v>
      </c>
      <c r="S296" s="30">
        <v>3000</v>
      </c>
      <c r="T296" s="30">
        <v>3000</v>
      </c>
      <c r="U296" s="30">
        <v>405</v>
      </c>
      <c r="V296" s="30">
        <f>U296*(O296+P296+Q296+R296+S296+T296)</f>
        <v>6198930</v>
      </c>
      <c r="W296" s="30">
        <f>V296*1.12</f>
        <v>6942801.6000000006</v>
      </c>
      <c r="X296" s="16" t="s">
        <v>52</v>
      </c>
      <c r="Y296" s="16" t="s">
        <v>169</v>
      </c>
      <c r="Z296" s="16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</row>
    <row r="297" spans="1:223" ht="51" x14ac:dyDescent="0.2">
      <c r="A297" s="16" t="s">
        <v>663</v>
      </c>
      <c r="B297" s="16" t="s">
        <v>41</v>
      </c>
      <c r="C297" s="16" t="s">
        <v>637</v>
      </c>
      <c r="D297" s="16" t="s">
        <v>638</v>
      </c>
      <c r="E297" s="16" t="s">
        <v>639</v>
      </c>
      <c r="F297" s="16" t="s">
        <v>664</v>
      </c>
      <c r="G297" s="17" t="s">
        <v>78</v>
      </c>
      <c r="H297" s="18">
        <v>61</v>
      </c>
      <c r="I297" s="19" t="s">
        <v>97</v>
      </c>
      <c r="J297" s="17" t="s">
        <v>48</v>
      </c>
      <c r="K297" s="20" t="s">
        <v>49</v>
      </c>
      <c r="L297" s="20" t="s">
        <v>50</v>
      </c>
      <c r="M297" s="19" t="s">
        <v>51</v>
      </c>
      <c r="N297" s="22">
        <v>0</v>
      </c>
      <c r="O297" s="25">
        <v>0</v>
      </c>
      <c r="P297" s="25">
        <v>3550</v>
      </c>
      <c r="Q297" s="25">
        <v>3550</v>
      </c>
      <c r="R297" s="25">
        <v>3550</v>
      </c>
      <c r="S297" s="25">
        <v>3550</v>
      </c>
      <c r="T297" s="25">
        <v>3550</v>
      </c>
      <c r="U297" s="22">
        <v>583</v>
      </c>
      <c r="V297" s="22">
        <v>0</v>
      </c>
      <c r="W297" s="22">
        <f t="shared" si="15"/>
        <v>0</v>
      </c>
      <c r="X297" s="20" t="s">
        <v>52</v>
      </c>
      <c r="Y297" s="23">
        <v>2014</v>
      </c>
      <c r="Z297" s="16" t="s">
        <v>645</v>
      </c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</row>
    <row r="298" spans="1:223" ht="51" x14ac:dyDescent="0.2">
      <c r="A298" s="16" t="s">
        <v>665</v>
      </c>
      <c r="B298" s="16" t="s">
        <v>41</v>
      </c>
      <c r="C298" s="16" t="s">
        <v>637</v>
      </c>
      <c r="D298" s="16" t="s">
        <v>638</v>
      </c>
      <c r="E298" s="16" t="s">
        <v>639</v>
      </c>
      <c r="F298" s="16" t="s">
        <v>664</v>
      </c>
      <c r="G298" s="16" t="s">
        <v>46</v>
      </c>
      <c r="H298" s="29">
        <v>60</v>
      </c>
      <c r="I298" s="16" t="s">
        <v>47</v>
      </c>
      <c r="J298" s="16" t="s">
        <v>48</v>
      </c>
      <c r="K298" s="16" t="s">
        <v>49</v>
      </c>
      <c r="L298" s="16" t="s">
        <v>50</v>
      </c>
      <c r="M298" s="16" t="s">
        <v>51</v>
      </c>
      <c r="N298" s="30">
        <v>0</v>
      </c>
      <c r="O298" s="30">
        <v>0</v>
      </c>
      <c r="P298" s="30">
        <v>1800</v>
      </c>
      <c r="Q298" s="30">
        <v>3550</v>
      </c>
      <c r="R298" s="30">
        <v>2550</v>
      </c>
      <c r="S298" s="30">
        <v>2550</v>
      </c>
      <c r="T298" s="30">
        <v>2550</v>
      </c>
      <c r="U298" s="30">
        <v>583</v>
      </c>
      <c r="V298" s="30">
        <f>U298*(O298+P298+Q298+R298+S298+T298)</f>
        <v>7579000</v>
      </c>
      <c r="W298" s="30">
        <f>V298*1.12</f>
        <v>8488480</v>
      </c>
      <c r="X298" s="16" t="s">
        <v>52</v>
      </c>
      <c r="Y298" s="16" t="s">
        <v>169</v>
      </c>
      <c r="Z298" s="16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</row>
    <row r="299" spans="1:223" ht="51" x14ac:dyDescent="0.2">
      <c r="A299" s="16" t="s">
        <v>666</v>
      </c>
      <c r="B299" s="16" t="s">
        <v>41</v>
      </c>
      <c r="C299" s="16" t="s">
        <v>637</v>
      </c>
      <c r="D299" s="16" t="s">
        <v>638</v>
      </c>
      <c r="E299" s="16" t="s">
        <v>639</v>
      </c>
      <c r="F299" s="16" t="s">
        <v>667</v>
      </c>
      <c r="G299" s="17" t="s">
        <v>78</v>
      </c>
      <c r="H299" s="18">
        <v>61</v>
      </c>
      <c r="I299" s="19" t="s">
        <v>97</v>
      </c>
      <c r="J299" s="17" t="s">
        <v>48</v>
      </c>
      <c r="K299" s="20" t="s">
        <v>49</v>
      </c>
      <c r="L299" s="20" t="s">
        <v>50</v>
      </c>
      <c r="M299" s="19" t="s">
        <v>51</v>
      </c>
      <c r="N299" s="22">
        <v>0</v>
      </c>
      <c r="O299" s="25">
        <v>0</v>
      </c>
      <c r="P299" s="25">
        <v>70</v>
      </c>
      <c r="Q299" s="25">
        <v>70</v>
      </c>
      <c r="R299" s="22">
        <v>70</v>
      </c>
      <c r="S299" s="22">
        <v>70</v>
      </c>
      <c r="T299" s="22">
        <v>70</v>
      </c>
      <c r="U299" s="22">
        <v>4682.8100000000004</v>
      </c>
      <c r="V299" s="22">
        <v>0</v>
      </c>
      <c r="W299" s="22">
        <f t="shared" si="15"/>
        <v>0</v>
      </c>
      <c r="X299" s="20" t="s">
        <v>52</v>
      </c>
      <c r="Y299" s="23">
        <v>2014</v>
      </c>
      <c r="Z299" s="24" t="s">
        <v>85</v>
      </c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</row>
    <row r="300" spans="1:223" ht="51" x14ac:dyDescent="0.2">
      <c r="A300" s="16" t="s">
        <v>668</v>
      </c>
      <c r="B300" s="16" t="s">
        <v>41</v>
      </c>
      <c r="C300" s="16" t="s">
        <v>74</v>
      </c>
      <c r="D300" s="16" t="s">
        <v>75</v>
      </c>
      <c r="E300" s="16" t="s">
        <v>76</v>
      </c>
      <c r="F300" s="16" t="s">
        <v>669</v>
      </c>
      <c r="G300" s="19" t="s">
        <v>78</v>
      </c>
      <c r="H300" s="20">
        <v>45</v>
      </c>
      <c r="I300" s="19" t="s">
        <v>97</v>
      </c>
      <c r="J300" s="17" t="s">
        <v>48</v>
      </c>
      <c r="K300" s="20" t="s">
        <v>49</v>
      </c>
      <c r="L300" s="20" t="s">
        <v>50</v>
      </c>
      <c r="M300" s="33" t="s">
        <v>51</v>
      </c>
      <c r="N300" s="25"/>
      <c r="O300" s="22">
        <v>0</v>
      </c>
      <c r="P300" s="34">
        <v>33</v>
      </c>
      <c r="Q300" s="22">
        <v>37</v>
      </c>
      <c r="R300" s="22">
        <v>33</v>
      </c>
      <c r="S300" s="25">
        <v>27</v>
      </c>
      <c r="T300" s="25">
        <v>25</v>
      </c>
      <c r="U300" s="34">
        <v>2500000</v>
      </c>
      <c r="V300" s="22">
        <v>0</v>
      </c>
      <c r="W300" s="22">
        <f t="shared" si="15"/>
        <v>0</v>
      </c>
      <c r="X300" s="20" t="s">
        <v>52</v>
      </c>
      <c r="Y300" s="20">
        <v>2014</v>
      </c>
      <c r="Z300" s="16" t="s">
        <v>117</v>
      </c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</row>
    <row r="301" spans="1:223" ht="51" x14ac:dyDescent="0.2">
      <c r="A301" s="16" t="s">
        <v>670</v>
      </c>
      <c r="B301" s="16" t="s">
        <v>41</v>
      </c>
      <c r="C301" s="16" t="s">
        <v>74</v>
      </c>
      <c r="D301" s="16" t="s">
        <v>75</v>
      </c>
      <c r="E301" s="16" t="s">
        <v>76</v>
      </c>
      <c r="F301" s="16" t="s">
        <v>669</v>
      </c>
      <c r="G301" s="16" t="s">
        <v>78</v>
      </c>
      <c r="H301" s="29">
        <v>45</v>
      </c>
      <c r="I301" s="16" t="s">
        <v>248</v>
      </c>
      <c r="J301" s="16" t="s">
        <v>48</v>
      </c>
      <c r="K301" s="16" t="s">
        <v>49</v>
      </c>
      <c r="L301" s="16" t="s">
        <v>50</v>
      </c>
      <c r="M301" s="16" t="s">
        <v>51</v>
      </c>
      <c r="N301" s="30">
        <v>0</v>
      </c>
      <c r="O301" s="30">
        <v>0</v>
      </c>
      <c r="P301" s="30">
        <v>33</v>
      </c>
      <c r="Q301" s="30">
        <v>37</v>
      </c>
      <c r="R301" s="30">
        <v>33</v>
      </c>
      <c r="S301" s="30">
        <v>27</v>
      </c>
      <c r="T301" s="30">
        <v>25</v>
      </c>
      <c r="U301" s="30">
        <v>1553705</v>
      </c>
      <c r="V301" s="30">
        <f t="shared" ref="V301:V309" si="22">U301*(O301+P301+Q301+R301+S301+T301)</f>
        <v>240824275</v>
      </c>
      <c r="W301" s="30">
        <f t="shared" si="15"/>
        <v>269723188</v>
      </c>
      <c r="X301" s="16" t="s">
        <v>52</v>
      </c>
      <c r="Y301" s="16" t="s">
        <v>169</v>
      </c>
      <c r="Z301" s="16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</row>
    <row r="302" spans="1:223" ht="51" x14ac:dyDescent="0.2">
      <c r="A302" s="16" t="s">
        <v>671</v>
      </c>
      <c r="B302" s="16" t="s">
        <v>41</v>
      </c>
      <c r="C302" s="16" t="s">
        <v>586</v>
      </c>
      <c r="D302" s="16" t="s">
        <v>587</v>
      </c>
      <c r="E302" s="16" t="s">
        <v>588</v>
      </c>
      <c r="F302" s="16" t="s">
        <v>672</v>
      </c>
      <c r="G302" s="16" t="s">
        <v>78</v>
      </c>
      <c r="H302" s="29">
        <v>50</v>
      </c>
      <c r="I302" s="16" t="s">
        <v>248</v>
      </c>
      <c r="J302" s="16" t="s">
        <v>48</v>
      </c>
      <c r="K302" s="16" t="s">
        <v>49</v>
      </c>
      <c r="L302" s="16" t="s">
        <v>50</v>
      </c>
      <c r="M302" s="16" t="s">
        <v>114</v>
      </c>
      <c r="N302" s="30">
        <v>0</v>
      </c>
      <c r="O302" s="30">
        <v>0</v>
      </c>
      <c r="P302" s="30">
        <v>8</v>
      </c>
      <c r="Q302" s="30">
        <v>5</v>
      </c>
      <c r="R302" s="30">
        <v>5</v>
      </c>
      <c r="S302" s="30">
        <v>5</v>
      </c>
      <c r="T302" s="30">
        <v>5</v>
      </c>
      <c r="U302" s="30">
        <v>487650</v>
      </c>
      <c r="V302" s="30">
        <v>0</v>
      </c>
      <c r="W302" s="30">
        <f t="shared" si="15"/>
        <v>0</v>
      </c>
      <c r="X302" s="16" t="s">
        <v>52</v>
      </c>
      <c r="Y302" s="16" t="s">
        <v>169</v>
      </c>
      <c r="Z302" s="16" t="s">
        <v>85</v>
      </c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</row>
    <row r="303" spans="1:223" ht="51" x14ac:dyDescent="0.2">
      <c r="A303" s="16" t="s">
        <v>673</v>
      </c>
      <c r="B303" s="16" t="s">
        <v>41</v>
      </c>
      <c r="C303" s="16" t="s">
        <v>606</v>
      </c>
      <c r="D303" s="16" t="s">
        <v>587</v>
      </c>
      <c r="E303" s="16" t="s">
        <v>607</v>
      </c>
      <c r="F303" s="16" t="s">
        <v>674</v>
      </c>
      <c r="G303" s="16" t="s">
        <v>78</v>
      </c>
      <c r="H303" s="29">
        <v>50</v>
      </c>
      <c r="I303" s="16" t="s">
        <v>101</v>
      </c>
      <c r="J303" s="16" t="s">
        <v>48</v>
      </c>
      <c r="K303" s="16" t="s">
        <v>49</v>
      </c>
      <c r="L303" s="16" t="s">
        <v>50</v>
      </c>
      <c r="M303" s="16" t="s">
        <v>114</v>
      </c>
      <c r="N303" s="30">
        <v>0</v>
      </c>
      <c r="O303" s="30">
        <v>0</v>
      </c>
      <c r="P303" s="30">
        <v>8</v>
      </c>
      <c r="Q303" s="30">
        <v>5</v>
      </c>
      <c r="R303" s="30">
        <v>5</v>
      </c>
      <c r="S303" s="30">
        <v>5</v>
      </c>
      <c r="T303" s="30">
        <v>5</v>
      </c>
      <c r="U303" s="30">
        <v>443343</v>
      </c>
      <c r="V303" s="30">
        <v>0</v>
      </c>
      <c r="W303" s="30">
        <f t="shared" si="15"/>
        <v>0</v>
      </c>
      <c r="X303" s="16" t="s">
        <v>52</v>
      </c>
      <c r="Y303" s="16" t="s">
        <v>169</v>
      </c>
      <c r="Z303" s="16" t="s">
        <v>85</v>
      </c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</row>
    <row r="304" spans="1:223" ht="51" x14ac:dyDescent="0.2">
      <c r="A304" s="16" t="s">
        <v>675</v>
      </c>
      <c r="B304" s="16" t="s">
        <v>41</v>
      </c>
      <c r="C304" s="16" t="s">
        <v>611</v>
      </c>
      <c r="D304" s="16" t="s">
        <v>587</v>
      </c>
      <c r="E304" s="16" t="s">
        <v>612</v>
      </c>
      <c r="F304" s="16" t="s">
        <v>676</v>
      </c>
      <c r="G304" s="16" t="s">
        <v>78</v>
      </c>
      <c r="H304" s="29">
        <v>50</v>
      </c>
      <c r="I304" s="16" t="s">
        <v>101</v>
      </c>
      <c r="J304" s="16" t="s">
        <v>48</v>
      </c>
      <c r="K304" s="16" t="s">
        <v>49</v>
      </c>
      <c r="L304" s="16" t="s">
        <v>50</v>
      </c>
      <c r="M304" s="16" t="s">
        <v>114</v>
      </c>
      <c r="N304" s="30">
        <v>0</v>
      </c>
      <c r="O304" s="30">
        <v>0</v>
      </c>
      <c r="P304" s="30">
        <v>8</v>
      </c>
      <c r="Q304" s="30">
        <v>5</v>
      </c>
      <c r="R304" s="30">
        <v>5</v>
      </c>
      <c r="S304" s="30">
        <v>5</v>
      </c>
      <c r="T304" s="30">
        <v>5</v>
      </c>
      <c r="U304" s="30">
        <v>548875</v>
      </c>
      <c r="V304" s="30">
        <v>0</v>
      </c>
      <c r="W304" s="30">
        <f t="shared" si="15"/>
        <v>0</v>
      </c>
      <c r="X304" s="16" t="s">
        <v>52</v>
      </c>
      <c r="Y304" s="16" t="s">
        <v>169</v>
      </c>
      <c r="Z304" s="16" t="s">
        <v>85</v>
      </c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</row>
    <row r="305" spans="1:223" ht="51" x14ac:dyDescent="0.2">
      <c r="A305" s="16" t="s">
        <v>677</v>
      </c>
      <c r="B305" s="16" t="s">
        <v>41</v>
      </c>
      <c r="C305" s="16" t="s">
        <v>637</v>
      </c>
      <c r="D305" s="16" t="s">
        <v>638</v>
      </c>
      <c r="E305" s="16" t="s">
        <v>639</v>
      </c>
      <c r="F305" s="16" t="s">
        <v>678</v>
      </c>
      <c r="G305" s="16" t="s">
        <v>46</v>
      </c>
      <c r="H305" s="29">
        <v>60</v>
      </c>
      <c r="I305" s="16" t="s">
        <v>47</v>
      </c>
      <c r="J305" s="16" t="s">
        <v>48</v>
      </c>
      <c r="K305" s="16" t="s">
        <v>49</v>
      </c>
      <c r="L305" s="16" t="s">
        <v>50</v>
      </c>
      <c r="M305" s="16" t="s">
        <v>51</v>
      </c>
      <c r="N305" s="30">
        <v>0</v>
      </c>
      <c r="O305" s="30">
        <v>0</v>
      </c>
      <c r="P305" s="30">
        <v>20</v>
      </c>
      <c r="Q305" s="30">
        <v>20</v>
      </c>
      <c r="R305" s="30">
        <v>20</v>
      </c>
      <c r="S305" s="30">
        <v>20</v>
      </c>
      <c r="T305" s="30">
        <v>20</v>
      </c>
      <c r="U305" s="30">
        <v>1312</v>
      </c>
      <c r="V305" s="30">
        <f t="shared" si="22"/>
        <v>131200</v>
      </c>
      <c r="W305" s="30">
        <f>V305*1.12</f>
        <v>146944</v>
      </c>
      <c r="X305" s="16" t="s">
        <v>52</v>
      </c>
      <c r="Y305" s="16" t="s">
        <v>169</v>
      </c>
      <c r="Z305" s="16" t="s">
        <v>679</v>
      </c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</row>
    <row r="306" spans="1:223" ht="51" x14ac:dyDescent="0.2">
      <c r="A306" s="16" t="s">
        <v>680</v>
      </c>
      <c r="B306" s="16" t="s">
        <v>41</v>
      </c>
      <c r="C306" s="16" t="s">
        <v>637</v>
      </c>
      <c r="D306" s="16" t="s">
        <v>638</v>
      </c>
      <c r="E306" s="16" t="s">
        <v>639</v>
      </c>
      <c r="F306" s="16" t="s">
        <v>681</v>
      </c>
      <c r="G306" s="16" t="s">
        <v>46</v>
      </c>
      <c r="H306" s="29">
        <v>60</v>
      </c>
      <c r="I306" s="16" t="s">
        <v>47</v>
      </c>
      <c r="J306" s="16" t="s">
        <v>48</v>
      </c>
      <c r="K306" s="16" t="s">
        <v>49</v>
      </c>
      <c r="L306" s="16" t="s">
        <v>50</v>
      </c>
      <c r="M306" s="16" t="s">
        <v>51</v>
      </c>
      <c r="N306" s="30">
        <v>0</v>
      </c>
      <c r="O306" s="30">
        <v>0</v>
      </c>
      <c r="P306" s="30">
        <v>300</v>
      </c>
      <c r="Q306" s="30">
        <v>500</v>
      </c>
      <c r="R306" s="30">
        <v>300</v>
      </c>
      <c r="S306" s="30">
        <v>300</v>
      </c>
      <c r="T306" s="30">
        <v>300</v>
      </c>
      <c r="U306" s="30">
        <v>1312</v>
      </c>
      <c r="V306" s="30">
        <f t="shared" si="22"/>
        <v>2230400</v>
      </c>
      <c r="W306" s="30">
        <f>V306*1.12</f>
        <v>2498048.0000000005</v>
      </c>
      <c r="X306" s="16" t="s">
        <v>52</v>
      </c>
      <c r="Y306" s="16" t="s">
        <v>169</v>
      </c>
      <c r="Z306" s="16" t="s">
        <v>679</v>
      </c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</row>
    <row r="307" spans="1:223" ht="51" x14ac:dyDescent="0.2">
      <c r="A307" s="16" t="s">
        <v>682</v>
      </c>
      <c r="B307" s="16" t="s">
        <v>41</v>
      </c>
      <c r="C307" s="16" t="s">
        <v>637</v>
      </c>
      <c r="D307" s="16" t="s">
        <v>638</v>
      </c>
      <c r="E307" s="16" t="s">
        <v>639</v>
      </c>
      <c r="F307" s="16" t="s">
        <v>683</v>
      </c>
      <c r="G307" s="16" t="s">
        <v>46</v>
      </c>
      <c r="H307" s="29">
        <v>60</v>
      </c>
      <c r="I307" s="16" t="s">
        <v>47</v>
      </c>
      <c r="J307" s="16" t="s">
        <v>48</v>
      </c>
      <c r="K307" s="16" t="s">
        <v>49</v>
      </c>
      <c r="L307" s="16" t="s">
        <v>50</v>
      </c>
      <c r="M307" s="16" t="s">
        <v>51</v>
      </c>
      <c r="N307" s="30">
        <v>0</v>
      </c>
      <c r="O307" s="30">
        <v>0</v>
      </c>
      <c r="P307" s="30">
        <v>30</v>
      </c>
      <c r="Q307" s="30">
        <v>0</v>
      </c>
      <c r="R307" s="30">
        <v>0</v>
      </c>
      <c r="S307" s="30">
        <v>0</v>
      </c>
      <c r="T307" s="30">
        <v>0</v>
      </c>
      <c r="U307" s="30">
        <v>797</v>
      </c>
      <c r="V307" s="30">
        <f t="shared" si="22"/>
        <v>23910</v>
      </c>
      <c r="W307" s="30">
        <f>V307*1.12</f>
        <v>26779.200000000004</v>
      </c>
      <c r="X307" s="16" t="s">
        <v>52</v>
      </c>
      <c r="Y307" s="16" t="s">
        <v>169</v>
      </c>
      <c r="Z307" s="16" t="s">
        <v>679</v>
      </c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</row>
    <row r="308" spans="1:223" ht="51" x14ac:dyDescent="0.2">
      <c r="A308" s="16" t="s">
        <v>684</v>
      </c>
      <c r="B308" s="16" t="s">
        <v>41</v>
      </c>
      <c r="C308" s="16" t="s">
        <v>637</v>
      </c>
      <c r="D308" s="16" t="s">
        <v>638</v>
      </c>
      <c r="E308" s="16" t="s">
        <v>639</v>
      </c>
      <c r="F308" s="16" t="s">
        <v>685</v>
      </c>
      <c r="G308" s="16" t="s">
        <v>46</v>
      </c>
      <c r="H308" s="29">
        <v>60</v>
      </c>
      <c r="I308" s="16" t="s">
        <v>47</v>
      </c>
      <c r="J308" s="16" t="s">
        <v>48</v>
      </c>
      <c r="K308" s="16" t="s">
        <v>49</v>
      </c>
      <c r="L308" s="16" t="s">
        <v>50</v>
      </c>
      <c r="M308" s="16" t="s">
        <v>51</v>
      </c>
      <c r="N308" s="30">
        <v>0</v>
      </c>
      <c r="O308" s="30">
        <v>0</v>
      </c>
      <c r="P308" s="30">
        <v>40</v>
      </c>
      <c r="Q308" s="30">
        <v>0</v>
      </c>
      <c r="R308" s="30">
        <v>0</v>
      </c>
      <c r="S308" s="30">
        <v>0</v>
      </c>
      <c r="T308" s="30">
        <v>0</v>
      </c>
      <c r="U308" s="30">
        <v>687.5</v>
      </c>
      <c r="V308" s="30">
        <f t="shared" si="22"/>
        <v>27500</v>
      </c>
      <c r="W308" s="30">
        <f>V308*1.12</f>
        <v>30800.000000000004</v>
      </c>
      <c r="X308" s="16" t="s">
        <v>52</v>
      </c>
      <c r="Y308" s="16" t="s">
        <v>169</v>
      </c>
      <c r="Z308" s="16" t="s">
        <v>679</v>
      </c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</row>
    <row r="309" spans="1:223" ht="51" x14ac:dyDescent="0.2">
      <c r="A309" s="16" t="s">
        <v>686</v>
      </c>
      <c r="B309" s="16" t="s">
        <v>41</v>
      </c>
      <c r="C309" s="16" t="s">
        <v>74</v>
      </c>
      <c r="D309" s="16" t="s">
        <v>75</v>
      </c>
      <c r="E309" s="16" t="s">
        <v>76</v>
      </c>
      <c r="F309" s="16" t="s">
        <v>84</v>
      </c>
      <c r="G309" s="16" t="s">
        <v>46</v>
      </c>
      <c r="H309" s="29">
        <v>50</v>
      </c>
      <c r="I309" s="16" t="s">
        <v>101</v>
      </c>
      <c r="J309" s="16" t="s">
        <v>48</v>
      </c>
      <c r="K309" s="16" t="s">
        <v>49</v>
      </c>
      <c r="L309" s="16" t="s">
        <v>50</v>
      </c>
      <c r="M309" s="16" t="s">
        <v>51</v>
      </c>
      <c r="N309" s="30">
        <v>0</v>
      </c>
      <c r="O309" s="30">
        <v>0</v>
      </c>
      <c r="P309" s="30">
        <v>1750</v>
      </c>
      <c r="Q309" s="30">
        <v>1026</v>
      </c>
      <c r="R309" s="30">
        <v>958</v>
      </c>
      <c r="S309" s="30">
        <v>650</v>
      </c>
      <c r="T309" s="30">
        <v>650</v>
      </c>
      <c r="U309" s="30">
        <v>13549.938</v>
      </c>
      <c r="V309" s="30">
        <f t="shared" si="22"/>
        <v>68210387.892000005</v>
      </c>
      <c r="W309" s="30">
        <f>V309*1.12</f>
        <v>76395634.439040005</v>
      </c>
      <c r="X309" s="16" t="s">
        <v>52</v>
      </c>
      <c r="Y309" s="16" t="s">
        <v>169</v>
      </c>
      <c r="Z309" s="16" t="s">
        <v>679</v>
      </c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</row>
    <row r="310" spans="1:223" ht="12.75" x14ac:dyDescent="0.2">
      <c r="A310" s="14" t="s">
        <v>687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21"/>
      <c r="O310" s="22"/>
      <c r="P310" s="22"/>
      <c r="Q310" s="22"/>
      <c r="R310" s="22"/>
      <c r="S310" s="22"/>
      <c r="T310" s="22"/>
      <c r="U310" s="22"/>
      <c r="V310" s="42">
        <f>SUM(V16:V309)</f>
        <v>9972507317.4240398</v>
      </c>
      <c r="W310" s="42">
        <f>SUM(W16:W309)</f>
        <v>11169208195.514925</v>
      </c>
      <c r="X310" s="43"/>
      <c r="Y310" s="43"/>
      <c r="Z310" s="20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</row>
    <row r="311" spans="1:223" ht="12.75" x14ac:dyDescent="0.2">
      <c r="A311" s="14" t="s">
        <v>688</v>
      </c>
      <c r="B311" s="15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21"/>
      <c r="O311" s="21"/>
      <c r="P311" s="21"/>
      <c r="Q311" s="21"/>
      <c r="R311" s="21"/>
      <c r="S311" s="21"/>
      <c r="T311" s="21"/>
      <c r="U311" s="21"/>
      <c r="V311" s="44"/>
      <c r="W311" s="21"/>
      <c r="X311" s="13"/>
      <c r="Y311" s="13"/>
      <c r="Z311" s="13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</row>
    <row r="312" spans="1:223" ht="114.75" x14ac:dyDescent="0.2">
      <c r="A312" s="19" t="s">
        <v>689</v>
      </c>
      <c r="B312" s="35" t="s">
        <v>41</v>
      </c>
      <c r="C312" s="20" t="s">
        <v>690</v>
      </c>
      <c r="D312" s="45" t="s">
        <v>691</v>
      </c>
      <c r="E312" s="45" t="s">
        <v>692</v>
      </c>
      <c r="F312" s="45" t="s">
        <v>693</v>
      </c>
      <c r="G312" s="19" t="s">
        <v>694</v>
      </c>
      <c r="H312" s="46">
        <v>40</v>
      </c>
      <c r="I312" s="19" t="s">
        <v>695</v>
      </c>
      <c r="J312" s="19" t="s">
        <v>696</v>
      </c>
      <c r="K312" s="19" t="s">
        <v>679</v>
      </c>
      <c r="L312" s="19" t="s">
        <v>697</v>
      </c>
      <c r="M312" s="19" t="s">
        <v>679</v>
      </c>
      <c r="N312" s="25">
        <v>15000000</v>
      </c>
      <c r="O312" s="25">
        <v>2600000000</v>
      </c>
      <c r="P312" s="25">
        <v>985000000</v>
      </c>
      <c r="Q312" s="25"/>
      <c r="R312" s="25"/>
      <c r="S312" s="25"/>
      <c r="T312" s="25"/>
      <c r="U312" s="25"/>
      <c r="V312" s="25">
        <v>3600000000</v>
      </c>
      <c r="W312" s="25">
        <f>V312*1.12</f>
        <v>4032000000.0000005</v>
      </c>
      <c r="X312" s="19"/>
      <c r="Y312" s="47" t="s">
        <v>698</v>
      </c>
      <c r="Z312" s="19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  <c r="GW312" s="10"/>
      <c r="GX312" s="10"/>
      <c r="GY312" s="10"/>
      <c r="GZ312" s="10"/>
      <c r="HA312" s="10"/>
      <c r="HB312" s="10"/>
      <c r="HC312" s="10"/>
      <c r="HD312" s="10"/>
      <c r="HE312" s="10"/>
      <c r="HF312" s="10"/>
      <c r="HG312" s="10"/>
      <c r="HH312" s="10"/>
      <c r="HI312" s="10"/>
      <c r="HJ312" s="10"/>
      <c r="HK312" s="10"/>
      <c r="HL312" s="10"/>
      <c r="HM312" s="10"/>
      <c r="HN312" s="10"/>
      <c r="HO312" s="10"/>
    </row>
    <row r="313" spans="1:223" ht="114.75" x14ac:dyDescent="0.2">
      <c r="A313" s="19" t="s">
        <v>699</v>
      </c>
      <c r="B313" s="35" t="s">
        <v>41</v>
      </c>
      <c r="C313" s="20" t="s">
        <v>700</v>
      </c>
      <c r="D313" s="45" t="s">
        <v>701</v>
      </c>
      <c r="E313" s="45" t="s">
        <v>701</v>
      </c>
      <c r="F313" s="19" t="s">
        <v>702</v>
      </c>
      <c r="G313" s="19" t="s">
        <v>694</v>
      </c>
      <c r="H313" s="46">
        <v>40</v>
      </c>
      <c r="I313" s="19" t="s">
        <v>695</v>
      </c>
      <c r="J313" s="19" t="s">
        <v>703</v>
      </c>
      <c r="K313" s="19" t="s">
        <v>679</v>
      </c>
      <c r="L313" s="19" t="s">
        <v>697</v>
      </c>
      <c r="M313" s="19" t="s">
        <v>679</v>
      </c>
      <c r="N313" s="25">
        <v>0</v>
      </c>
      <c r="O313" s="25">
        <v>0</v>
      </c>
      <c r="P313" s="25">
        <v>0</v>
      </c>
      <c r="Q313" s="25"/>
      <c r="R313" s="25"/>
      <c r="S313" s="25"/>
      <c r="T313" s="25"/>
      <c r="U313" s="25"/>
      <c r="V313" s="25">
        <v>0</v>
      </c>
      <c r="W313" s="25">
        <v>0</v>
      </c>
      <c r="X313" s="19"/>
      <c r="Y313" s="47" t="s">
        <v>698</v>
      </c>
      <c r="Z313" s="19" t="s">
        <v>85</v>
      </c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  <c r="GW313" s="10"/>
      <c r="GX313" s="10"/>
      <c r="GY313" s="10"/>
      <c r="GZ313" s="10"/>
      <c r="HA313" s="10"/>
      <c r="HB313" s="10"/>
      <c r="HC313" s="10"/>
      <c r="HD313" s="10"/>
      <c r="HE313" s="10"/>
      <c r="HF313" s="10"/>
      <c r="HG313" s="10"/>
      <c r="HH313" s="10"/>
      <c r="HI313" s="10"/>
      <c r="HJ313" s="10"/>
      <c r="HK313" s="10"/>
      <c r="HL313" s="10"/>
      <c r="HM313" s="10"/>
      <c r="HN313" s="10"/>
      <c r="HO313" s="10"/>
    </row>
    <row r="314" spans="1:223" ht="114.75" x14ac:dyDescent="0.2">
      <c r="A314" s="19" t="s">
        <v>704</v>
      </c>
      <c r="B314" s="35" t="s">
        <v>41</v>
      </c>
      <c r="C314" s="19" t="s">
        <v>705</v>
      </c>
      <c r="D314" s="45" t="s">
        <v>706</v>
      </c>
      <c r="E314" s="45" t="s">
        <v>706</v>
      </c>
      <c r="F314" s="45" t="s">
        <v>707</v>
      </c>
      <c r="G314" s="19" t="s">
        <v>46</v>
      </c>
      <c r="H314" s="46">
        <v>100</v>
      </c>
      <c r="I314" s="19" t="s">
        <v>248</v>
      </c>
      <c r="J314" s="19" t="s">
        <v>696</v>
      </c>
      <c r="K314" s="19" t="s">
        <v>679</v>
      </c>
      <c r="L314" s="19" t="s">
        <v>697</v>
      </c>
      <c r="M314" s="19" t="s">
        <v>679</v>
      </c>
      <c r="N314" s="25"/>
      <c r="O314" s="25">
        <f>168125440/1.12</f>
        <v>150112000</v>
      </c>
      <c r="P314" s="25">
        <f>(16843680+745601920+165532640+23632000)/1.12</f>
        <v>849651999.99999988</v>
      </c>
      <c r="Q314" s="25"/>
      <c r="R314" s="25"/>
      <c r="S314" s="25"/>
      <c r="T314" s="25"/>
      <c r="U314" s="25"/>
      <c r="V314" s="48">
        <f>O314+P314</f>
        <v>999763999.99999988</v>
      </c>
      <c r="W314" s="48">
        <f>V314*1.12</f>
        <v>1119735680</v>
      </c>
      <c r="X314" s="19"/>
      <c r="Y314" s="47" t="s">
        <v>708</v>
      </c>
      <c r="Z314" s="19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</row>
    <row r="315" spans="1:223" ht="114.75" x14ac:dyDescent="0.2">
      <c r="A315" s="40" t="s">
        <v>709</v>
      </c>
      <c r="B315" s="35" t="s">
        <v>41</v>
      </c>
      <c r="C315" s="19" t="s">
        <v>710</v>
      </c>
      <c r="D315" s="49" t="s">
        <v>711</v>
      </c>
      <c r="E315" s="49" t="s">
        <v>712</v>
      </c>
      <c r="F315" s="49" t="s">
        <v>713</v>
      </c>
      <c r="G315" s="40" t="s">
        <v>78</v>
      </c>
      <c r="H315" s="50">
        <v>100</v>
      </c>
      <c r="I315" s="40" t="s">
        <v>104</v>
      </c>
      <c r="J315" s="40" t="s">
        <v>696</v>
      </c>
      <c r="K315" s="40" t="s">
        <v>679</v>
      </c>
      <c r="L315" s="40" t="s">
        <v>697</v>
      </c>
      <c r="M315" s="40" t="s">
        <v>679</v>
      </c>
      <c r="N315" s="51"/>
      <c r="O315" s="51"/>
      <c r="P315" s="52">
        <v>900000000</v>
      </c>
      <c r="Q315" s="52">
        <v>750000000</v>
      </c>
      <c r="R315" s="51"/>
      <c r="S315" s="53"/>
      <c r="T315" s="53"/>
      <c r="U315" s="51"/>
      <c r="V315" s="52">
        <v>0</v>
      </c>
      <c r="W315" s="52">
        <f>V315*1.12</f>
        <v>0</v>
      </c>
      <c r="X315" s="46"/>
      <c r="Y315" s="23" t="s">
        <v>169</v>
      </c>
      <c r="Z315" s="16" t="s">
        <v>85</v>
      </c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  <c r="GW315" s="10"/>
      <c r="GX315" s="10"/>
      <c r="GY315" s="10"/>
      <c r="GZ315" s="10"/>
      <c r="HA315" s="10"/>
      <c r="HB315" s="10"/>
      <c r="HC315" s="10"/>
      <c r="HD315" s="10"/>
      <c r="HE315" s="10"/>
      <c r="HF315" s="10"/>
      <c r="HG315" s="10"/>
      <c r="HH315" s="10"/>
      <c r="HI315" s="10"/>
      <c r="HJ315" s="10"/>
      <c r="HK315" s="10"/>
      <c r="HL315" s="10"/>
      <c r="HM315" s="10"/>
      <c r="HN315" s="10"/>
      <c r="HO315" s="10"/>
    </row>
    <row r="316" spans="1:223" ht="153" x14ac:dyDescent="0.2">
      <c r="A316" s="40" t="s">
        <v>714</v>
      </c>
      <c r="B316" s="35" t="s">
        <v>41</v>
      </c>
      <c r="C316" s="19" t="s">
        <v>715</v>
      </c>
      <c r="D316" s="49" t="s">
        <v>716</v>
      </c>
      <c r="E316" s="49" t="s">
        <v>717</v>
      </c>
      <c r="F316" s="40" t="s">
        <v>718</v>
      </c>
      <c r="G316" s="40" t="s">
        <v>46</v>
      </c>
      <c r="H316" s="40">
        <v>100</v>
      </c>
      <c r="I316" s="40" t="s">
        <v>719</v>
      </c>
      <c r="J316" s="40" t="s">
        <v>696</v>
      </c>
      <c r="K316" s="51"/>
      <c r="L316" s="54" t="s">
        <v>720</v>
      </c>
      <c r="M316" s="52"/>
      <c r="N316" s="52">
        <v>0</v>
      </c>
      <c r="O316" s="53">
        <v>0</v>
      </c>
      <c r="P316" s="53">
        <v>434007000</v>
      </c>
      <c r="Q316" s="53">
        <v>8720626000</v>
      </c>
      <c r="R316" s="53">
        <v>8238224143</v>
      </c>
      <c r="S316" s="52"/>
      <c r="T316" s="52"/>
      <c r="U316" s="52"/>
      <c r="V316" s="22">
        <v>17392857143</v>
      </c>
      <c r="W316" s="52">
        <v>19480000000.160004</v>
      </c>
      <c r="X316" s="19"/>
      <c r="Y316" s="23">
        <v>2014</v>
      </c>
      <c r="Z316" s="19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</row>
    <row r="317" spans="1:223" ht="12.75" x14ac:dyDescent="0.2">
      <c r="A317" s="55" t="s">
        <v>721</v>
      </c>
      <c r="B317" s="55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21">
        <f>SUM(N312:N316)</f>
        <v>15000000</v>
      </c>
      <c r="O317" s="21">
        <f t="shared" ref="O317:W317" si="23">SUM(O312:O316)</f>
        <v>2750112000</v>
      </c>
      <c r="P317" s="21">
        <f t="shared" si="23"/>
        <v>3168659000</v>
      </c>
      <c r="Q317" s="21">
        <f t="shared" si="23"/>
        <v>9470626000</v>
      </c>
      <c r="R317" s="21">
        <f t="shared" si="23"/>
        <v>8238224143</v>
      </c>
      <c r="S317" s="21">
        <f t="shared" si="23"/>
        <v>0</v>
      </c>
      <c r="T317" s="21">
        <f t="shared" si="23"/>
        <v>0</v>
      </c>
      <c r="U317" s="21">
        <f t="shared" si="23"/>
        <v>0</v>
      </c>
      <c r="V317" s="21">
        <f t="shared" si="23"/>
        <v>21992621143</v>
      </c>
      <c r="W317" s="21">
        <f t="shared" si="23"/>
        <v>24631735680.160004</v>
      </c>
      <c r="X317" s="13"/>
      <c r="Y317" s="13"/>
      <c r="Z317" s="13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</row>
    <row r="318" spans="1:223" ht="12.75" x14ac:dyDescent="0.2">
      <c r="A318" s="14" t="s">
        <v>722</v>
      </c>
      <c r="B318" s="56"/>
      <c r="C318" s="13"/>
      <c r="D318" s="13"/>
      <c r="E318" s="13"/>
      <c r="F318" s="13"/>
      <c r="G318" s="19"/>
      <c r="H318" s="13"/>
      <c r="I318" s="13"/>
      <c r="J318" s="13"/>
      <c r="K318" s="13"/>
      <c r="L318" s="13"/>
      <c r="M318" s="13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13"/>
      <c r="Y318" s="13"/>
      <c r="Z318" s="13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</row>
    <row r="319" spans="1:223" ht="114.75" x14ac:dyDescent="0.2">
      <c r="A319" s="19" t="s">
        <v>723</v>
      </c>
      <c r="B319" s="35" t="s">
        <v>41</v>
      </c>
      <c r="C319" s="19" t="s">
        <v>724</v>
      </c>
      <c r="D319" s="57" t="s">
        <v>725</v>
      </c>
      <c r="E319" s="57" t="s">
        <v>725</v>
      </c>
      <c r="F319" s="19" t="s">
        <v>726</v>
      </c>
      <c r="G319" s="19" t="s">
        <v>78</v>
      </c>
      <c r="H319" s="19">
        <v>80</v>
      </c>
      <c r="I319" s="19" t="s">
        <v>727</v>
      </c>
      <c r="J319" s="19" t="s">
        <v>696</v>
      </c>
      <c r="K319" s="19" t="s">
        <v>679</v>
      </c>
      <c r="L319" s="19" t="s">
        <v>728</v>
      </c>
      <c r="M319" s="19" t="s">
        <v>679</v>
      </c>
      <c r="N319" s="25"/>
      <c r="O319" s="25">
        <v>8133652</v>
      </c>
      <c r="P319" s="25">
        <v>3063728</v>
      </c>
      <c r="Q319" s="25"/>
      <c r="R319" s="25"/>
      <c r="S319" s="25"/>
      <c r="T319" s="25"/>
      <c r="U319" s="25"/>
      <c r="V319" s="25">
        <f>SUM(N319:U319)</f>
        <v>11197380</v>
      </c>
      <c r="W319" s="25">
        <f t="shared" ref="W319:W326" si="24">V319*1.12</f>
        <v>12541065.600000001</v>
      </c>
      <c r="X319" s="19"/>
      <c r="Y319" s="47" t="s">
        <v>708</v>
      </c>
      <c r="Z319" s="19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  <c r="GW319" s="10"/>
      <c r="GX319" s="10"/>
      <c r="GY319" s="10"/>
      <c r="GZ319" s="10"/>
      <c r="HA319" s="10"/>
      <c r="HB319" s="10"/>
      <c r="HC319" s="10"/>
      <c r="HD319" s="10"/>
      <c r="HE319" s="10"/>
      <c r="HF319" s="10"/>
      <c r="HG319" s="10"/>
      <c r="HH319" s="10"/>
      <c r="HI319" s="10"/>
      <c r="HJ319" s="10"/>
      <c r="HK319" s="10"/>
      <c r="HL319" s="10"/>
      <c r="HM319" s="10"/>
      <c r="HN319" s="10"/>
      <c r="HO319" s="10"/>
    </row>
    <row r="320" spans="1:223" ht="114.75" x14ac:dyDescent="0.2">
      <c r="A320" s="19" t="s">
        <v>729</v>
      </c>
      <c r="B320" s="35" t="s">
        <v>41</v>
      </c>
      <c r="C320" s="19" t="s">
        <v>730</v>
      </c>
      <c r="D320" s="57" t="s">
        <v>731</v>
      </c>
      <c r="E320" s="57" t="s">
        <v>731</v>
      </c>
      <c r="F320" s="19" t="s">
        <v>732</v>
      </c>
      <c r="G320" s="19" t="s">
        <v>46</v>
      </c>
      <c r="H320" s="19">
        <v>80</v>
      </c>
      <c r="I320" s="19" t="s">
        <v>727</v>
      </c>
      <c r="J320" s="19" t="s">
        <v>696</v>
      </c>
      <c r="K320" s="19" t="s">
        <v>679</v>
      </c>
      <c r="L320" s="19" t="s">
        <v>728</v>
      </c>
      <c r="M320" s="19" t="s">
        <v>679</v>
      </c>
      <c r="N320" s="25"/>
      <c r="O320" s="25">
        <v>5194799</v>
      </c>
      <c r="P320" s="25">
        <v>1956741</v>
      </c>
      <c r="Q320" s="25"/>
      <c r="R320" s="25"/>
      <c r="S320" s="25"/>
      <c r="T320" s="25"/>
      <c r="U320" s="25"/>
      <c r="V320" s="25">
        <f>SUM(N320:U320)</f>
        <v>7151540</v>
      </c>
      <c r="W320" s="25">
        <f t="shared" si="24"/>
        <v>8009724.8000000007</v>
      </c>
      <c r="X320" s="19"/>
      <c r="Y320" s="47" t="s">
        <v>708</v>
      </c>
      <c r="Z320" s="19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  <c r="GW320" s="10"/>
      <c r="GX320" s="10"/>
      <c r="GY320" s="10"/>
      <c r="GZ320" s="10"/>
      <c r="HA320" s="10"/>
      <c r="HB320" s="10"/>
      <c r="HC320" s="10"/>
      <c r="HD320" s="10"/>
      <c r="HE320" s="10"/>
      <c r="HF320" s="10"/>
      <c r="HG320" s="10"/>
      <c r="HH320" s="10"/>
      <c r="HI320" s="10"/>
      <c r="HJ320" s="10"/>
      <c r="HK320" s="10"/>
      <c r="HL320" s="10"/>
      <c r="HM320" s="10"/>
      <c r="HN320" s="10"/>
      <c r="HO320" s="10"/>
    </row>
    <row r="321" spans="1:223" ht="114.75" x14ac:dyDescent="0.2">
      <c r="A321" s="19" t="s">
        <v>733</v>
      </c>
      <c r="B321" s="35" t="s">
        <v>41</v>
      </c>
      <c r="C321" s="19" t="s">
        <v>734</v>
      </c>
      <c r="D321" s="17" t="s">
        <v>735</v>
      </c>
      <c r="E321" s="17" t="s">
        <v>736</v>
      </c>
      <c r="F321" s="57" t="s">
        <v>736</v>
      </c>
      <c r="G321" s="19" t="s">
        <v>78</v>
      </c>
      <c r="H321" s="19">
        <v>80</v>
      </c>
      <c r="I321" s="19" t="s">
        <v>101</v>
      </c>
      <c r="J321" s="19" t="s">
        <v>696</v>
      </c>
      <c r="K321" s="19" t="s">
        <v>679</v>
      </c>
      <c r="L321" s="19" t="s">
        <v>728</v>
      </c>
      <c r="M321" s="19" t="s">
        <v>679</v>
      </c>
      <c r="N321" s="25"/>
      <c r="O321" s="25"/>
      <c r="P321" s="25"/>
      <c r="Q321" s="25"/>
      <c r="R321" s="25"/>
      <c r="S321" s="25"/>
      <c r="T321" s="25"/>
      <c r="U321" s="25"/>
      <c r="V321" s="25">
        <v>0</v>
      </c>
      <c r="W321" s="25">
        <f t="shared" si="24"/>
        <v>0</v>
      </c>
      <c r="X321" s="19"/>
      <c r="Y321" s="47" t="s">
        <v>708</v>
      </c>
      <c r="Z321" s="19" t="s">
        <v>737</v>
      </c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  <c r="GW321" s="10"/>
      <c r="GX321" s="10"/>
      <c r="GY321" s="10"/>
      <c r="GZ321" s="10"/>
      <c r="HA321" s="10"/>
      <c r="HB321" s="10"/>
      <c r="HC321" s="10"/>
      <c r="HD321" s="10"/>
      <c r="HE321" s="10"/>
      <c r="HF321" s="10"/>
      <c r="HG321" s="10"/>
      <c r="HH321" s="10"/>
      <c r="HI321" s="10"/>
      <c r="HJ321" s="10"/>
      <c r="HK321" s="10"/>
      <c r="HL321" s="10"/>
      <c r="HM321" s="10"/>
      <c r="HN321" s="10"/>
      <c r="HO321" s="10"/>
    </row>
    <row r="322" spans="1:223" ht="114.75" x14ac:dyDescent="0.2">
      <c r="A322" s="19" t="s">
        <v>738</v>
      </c>
      <c r="B322" s="35" t="s">
        <v>41</v>
      </c>
      <c r="C322" s="19" t="s">
        <v>734</v>
      </c>
      <c r="D322" s="17" t="s">
        <v>735</v>
      </c>
      <c r="E322" s="17" t="s">
        <v>736</v>
      </c>
      <c r="F322" s="57" t="s">
        <v>736</v>
      </c>
      <c r="G322" s="46" t="s">
        <v>78</v>
      </c>
      <c r="H322" s="19">
        <v>80</v>
      </c>
      <c r="I322" s="19" t="s">
        <v>739</v>
      </c>
      <c r="J322" s="19" t="s">
        <v>696</v>
      </c>
      <c r="K322" s="19" t="s">
        <v>679</v>
      </c>
      <c r="L322" s="19" t="s">
        <v>728</v>
      </c>
      <c r="M322" s="19" t="s">
        <v>679</v>
      </c>
      <c r="N322" s="25"/>
      <c r="O322" s="25">
        <v>15002840</v>
      </c>
      <c r="P322" s="25">
        <v>25082748.210000001</v>
      </c>
      <c r="Q322" s="25">
        <v>25082748.210000001</v>
      </c>
      <c r="R322" s="25"/>
      <c r="S322" s="25"/>
      <c r="T322" s="25"/>
      <c r="U322" s="25"/>
      <c r="V322" s="25">
        <f>SUM(N322:U322)</f>
        <v>65168336.420000002</v>
      </c>
      <c r="W322" s="25">
        <f t="shared" si="24"/>
        <v>72988536.790400013</v>
      </c>
      <c r="X322" s="19"/>
      <c r="Y322" s="47" t="s">
        <v>708</v>
      </c>
      <c r="Z322" s="19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  <c r="GW322" s="10"/>
      <c r="GX322" s="10"/>
      <c r="GY322" s="10"/>
      <c r="GZ322" s="10"/>
      <c r="HA322" s="10"/>
      <c r="HB322" s="10"/>
      <c r="HC322" s="10"/>
      <c r="HD322" s="10"/>
      <c r="HE322" s="10"/>
      <c r="HF322" s="10"/>
      <c r="HG322" s="10"/>
      <c r="HH322" s="10"/>
      <c r="HI322" s="10"/>
      <c r="HJ322" s="10"/>
      <c r="HK322" s="10"/>
      <c r="HL322" s="10"/>
      <c r="HM322" s="10"/>
      <c r="HN322" s="10"/>
      <c r="HO322" s="10"/>
    </row>
    <row r="323" spans="1:223" ht="76.5" x14ac:dyDescent="0.2">
      <c r="A323" s="46" t="s">
        <v>740</v>
      </c>
      <c r="B323" s="20" t="s">
        <v>41</v>
      </c>
      <c r="C323" s="19" t="s">
        <v>741</v>
      </c>
      <c r="D323" s="58" t="s">
        <v>742</v>
      </c>
      <c r="E323" s="19" t="s">
        <v>743</v>
      </c>
      <c r="F323" s="19" t="s">
        <v>744</v>
      </c>
      <c r="G323" s="46" t="s">
        <v>78</v>
      </c>
      <c r="H323" s="46">
        <v>80</v>
      </c>
      <c r="I323" s="40" t="s">
        <v>104</v>
      </c>
      <c r="J323" s="19" t="s">
        <v>696</v>
      </c>
      <c r="K323" s="46" t="s">
        <v>679</v>
      </c>
      <c r="L323" s="19" t="s">
        <v>745</v>
      </c>
      <c r="M323" s="46" t="s">
        <v>679</v>
      </c>
      <c r="N323" s="52"/>
      <c r="O323" s="25"/>
      <c r="P323" s="22">
        <v>0</v>
      </c>
      <c r="Q323" s="26">
        <v>0</v>
      </c>
      <c r="R323" s="26">
        <v>0</v>
      </c>
      <c r="S323" s="26">
        <v>0</v>
      </c>
      <c r="T323" s="26">
        <v>0</v>
      </c>
      <c r="U323" s="52"/>
      <c r="V323" s="52">
        <f>SUM(P323:T323)</f>
        <v>0</v>
      </c>
      <c r="W323" s="52">
        <f t="shared" si="24"/>
        <v>0</v>
      </c>
      <c r="X323" s="46"/>
      <c r="Y323" s="23" t="s">
        <v>169</v>
      </c>
      <c r="Z323" s="19" t="s">
        <v>746</v>
      </c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  <c r="EQ323" s="59"/>
      <c r="ER323" s="59"/>
      <c r="ES323" s="59"/>
      <c r="ET323" s="59"/>
      <c r="EU323" s="59"/>
      <c r="EV323" s="59"/>
      <c r="EW323" s="59"/>
      <c r="EX323" s="59"/>
      <c r="EY323" s="59"/>
      <c r="EZ323" s="59"/>
      <c r="FA323" s="59"/>
      <c r="FB323" s="59"/>
      <c r="FC323" s="59"/>
      <c r="FD323" s="59"/>
      <c r="FE323" s="59"/>
      <c r="FF323" s="59"/>
      <c r="FG323" s="59"/>
      <c r="FH323" s="59"/>
      <c r="FI323" s="59"/>
      <c r="FJ323" s="59"/>
      <c r="FK323" s="59"/>
      <c r="FL323" s="59"/>
      <c r="FM323" s="59"/>
      <c r="FN323" s="59"/>
      <c r="FO323" s="59"/>
      <c r="FP323" s="59"/>
      <c r="FQ323" s="59"/>
      <c r="FR323" s="59"/>
      <c r="FS323" s="59"/>
      <c r="FT323" s="59"/>
      <c r="FU323" s="59"/>
      <c r="FV323" s="59"/>
      <c r="FW323" s="59"/>
      <c r="FX323" s="59"/>
      <c r="FY323" s="59"/>
      <c r="FZ323" s="59"/>
      <c r="GA323" s="59"/>
      <c r="GB323" s="59"/>
      <c r="GC323" s="59"/>
      <c r="GD323" s="59"/>
      <c r="GE323" s="59"/>
      <c r="GF323" s="59"/>
      <c r="GG323" s="59"/>
      <c r="GH323" s="59"/>
      <c r="GI323" s="59"/>
      <c r="GJ323" s="59"/>
      <c r="GK323" s="59"/>
      <c r="GL323" s="59"/>
      <c r="GM323" s="59"/>
      <c r="GN323" s="59"/>
      <c r="GO323" s="59"/>
      <c r="GP323" s="59"/>
      <c r="GQ323" s="59"/>
      <c r="GR323" s="59"/>
      <c r="GS323" s="59"/>
      <c r="GT323" s="59"/>
      <c r="GU323" s="59"/>
      <c r="GV323" s="59"/>
      <c r="GW323" s="59"/>
      <c r="GX323" s="59"/>
      <c r="GY323" s="59"/>
      <c r="GZ323" s="59"/>
      <c r="HA323" s="59"/>
      <c r="HB323" s="59"/>
      <c r="HC323" s="59"/>
      <c r="HD323" s="59"/>
      <c r="HE323" s="59"/>
      <c r="HF323" s="59"/>
      <c r="HG323" s="59"/>
      <c r="HH323" s="59"/>
      <c r="HI323" s="59"/>
      <c r="HJ323" s="59"/>
      <c r="HK323" s="59"/>
      <c r="HL323" s="59"/>
      <c r="HM323" s="59"/>
      <c r="HN323" s="59"/>
      <c r="HO323" s="59"/>
    </row>
    <row r="324" spans="1:223" ht="63.75" x14ac:dyDescent="0.2">
      <c r="A324" s="46" t="s">
        <v>747</v>
      </c>
      <c r="B324" s="20" t="s">
        <v>41</v>
      </c>
      <c r="C324" s="19" t="s">
        <v>741</v>
      </c>
      <c r="D324" s="58" t="s">
        <v>742</v>
      </c>
      <c r="E324" s="19" t="s">
        <v>743</v>
      </c>
      <c r="F324" s="19" t="s">
        <v>748</v>
      </c>
      <c r="G324" s="46" t="s">
        <v>46</v>
      </c>
      <c r="H324" s="46">
        <v>80</v>
      </c>
      <c r="I324" s="40" t="s">
        <v>101</v>
      </c>
      <c r="J324" s="19" t="s">
        <v>696</v>
      </c>
      <c r="K324" s="46" t="s">
        <v>679</v>
      </c>
      <c r="L324" s="19" t="s">
        <v>745</v>
      </c>
      <c r="M324" s="46" t="s">
        <v>679</v>
      </c>
      <c r="N324" s="52"/>
      <c r="O324" s="25"/>
      <c r="P324" s="22">
        <v>8000000</v>
      </c>
      <c r="Q324" s="26">
        <v>8320000</v>
      </c>
      <c r="R324" s="26">
        <v>0</v>
      </c>
      <c r="S324" s="26">
        <v>0</v>
      </c>
      <c r="T324" s="26">
        <v>0</v>
      </c>
      <c r="U324" s="52"/>
      <c r="V324" s="52">
        <v>0</v>
      </c>
      <c r="W324" s="52">
        <v>0</v>
      </c>
      <c r="X324" s="46"/>
      <c r="Y324" s="23" t="s">
        <v>169</v>
      </c>
      <c r="Z324" s="37" t="s">
        <v>82</v>
      </c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  <c r="EQ324" s="59"/>
      <c r="ER324" s="59"/>
      <c r="ES324" s="59"/>
      <c r="ET324" s="59"/>
      <c r="EU324" s="59"/>
      <c r="EV324" s="59"/>
      <c r="EW324" s="59"/>
      <c r="EX324" s="59"/>
      <c r="EY324" s="59"/>
      <c r="EZ324" s="59"/>
      <c r="FA324" s="59"/>
      <c r="FB324" s="59"/>
      <c r="FC324" s="59"/>
      <c r="FD324" s="59"/>
      <c r="FE324" s="59"/>
      <c r="FF324" s="59"/>
      <c r="FG324" s="59"/>
      <c r="FH324" s="59"/>
      <c r="FI324" s="59"/>
      <c r="FJ324" s="59"/>
      <c r="FK324" s="59"/>
      <c r="FL324" s="59"/>
      <c r="FM324" s="59"/>
      <c r="FN324" s="59"/>
      <c r="FO324" s="59"/>
      <c r="FP324" s="59"/>
      <c r="FQ324" s="59"/>
      <c r="FR324" s="59"/>
      <c r="FS324" s="59"/>
      <c r="FT324" s="59"/>
      <c r="FU324" s="59"/>
      <c r="FV324" s="59"/>
      <c r="FW324" s="59"/>
      <c r="FX324" s="59"/>
      <c r="FY324" s="59"/>
      <c r="FZ324" s="59"/>
      <c r="GA324" s="59"/>
      <c r="GB324" s="59"/>
      <c r="GC324" s="59"/>
      <c r="GD324" s="59"/>
      <c r="GE324" s="59"/>
      <c r="GF324" s="59"/>
      <c r="GG324" s="59"/>
      <c r="GH324" s="59"/>
      <c r="GI324" s="59"/>
      <c r="GJ324" s="59"/>
      <c r="GK324" s="59"/>
      <c r="GL324" s="59"/>
      <c r="GM324" s="59"/>
      <c r="GN324" s="59"/>
      <c r="GO324" s="59"/>
      <c r="GP324" s="59"/>
      <c r="GQ324" s="59"/>
      <c r="GR324" s="59"/>
      <c r="GS324" s="59"/>
      <c r="GT324" s="59"/>
      <c r="GU324" s="59"/>
      <c r="GV324" s="59"/>
      <c r="GW324" s="59"/>
      <c r="GX324" s="59"/>
      <c r="GY324" s="59"/>
      <c r="GZ324" s="59"/>
      <c r="HA324" s="59"/>
      <c r="HB324" s="59"/>
      <c r="HC324" s="59"/>
      <c r="HD324" s="59"/>
      <c r="HE324" s="59"/>
      <c r="HF324" s="59"/>
      <c r="HG324" s="59"/>
      <c r="HH324" s="59"/>
      <c r="HI324" s="59"/>
      <c r="HJ324" s="59"/>
      <c r="HK324" s="59"/>
      <c r="HL324" s="59"/>
      <c r="HM324" s="59"/>
      <c r="HN324" s="59"/>
      <c r="HO324" s="59"/>
    </row>
    <row r="325" spans="1:223" ht="63.75" x14ac:dyDescent="0.2">
      <c r="A325" s="37" t="s">
        <v>749</v>
      </c>
      <c r="B325" s="35" t="s">
        <v>41</v>
      </c>
      <c r="C325" s="60" t="s">
        <v>741</v>
      </c>
      <c r="D325" s="60" t="s">
        <v>742</v>
      </c>
      <c r="E325" s="60" t="s">
        <v>743</v>
      </c>
      <c r="F325" s="60" t="s">
        <v>748</v>
      </c>
      <c r="G325" s="37" t="s">
        <v>46</v>
      </c>
      <c r="H325" s="37">
        <v>80</v>
      </c>
      <c r="I325" s="37" t="s">
        <v>116</v>
      </c>
      <c r="J325" s="19" t="s">
        <v>696</v>
      </c>
      <c r="K325" s="61" t="s">
        <v>679</v>
      </c>
      <c r="L325" s="61" t="s">
        <v>745</v>
      </c>
      <c r="M325" s="61" t="s">
        <v>679</v>
      </c>
      <c r="N325" s="30">
        <v>0</v>
      </c>
      <c r="O325" s="30">
        <v>0</v>
      </c>
      <c r="P325" s="30">
        <v>8000000</v>
      </c>
      <c r="Q325" s="30">
        <v>8320000</v>
      </c>
      <c r="R325" s="30">
        <v>0</v>
      </c>
      <c r="S325" s="30">
        <v>0</v>
      </c>
      <c r="T325" s="30">
        <v>0</v>
      </c>
      <c r="U325" s="30"/>
      <c r="V325" s="30">
        <v>16320000</v>
      </c>
      <c r="W325" s="30">
        <f>V325*1.12</f>
        <v>18278400</v>
      </c>
      <c r="X325" s="37"/>
      <c r="Y325" s="16" t="s">
        <v>169</v>
      </c>
      <c r="Z325" s="62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  <c r="EQ325" s="59"/>
      <c r="ER325" s="59"/>
      <c r="ES325" s="59"/>
      <c r="ET325" s="59"/>
      <c r="EU325" s="59"/>
      <c r="EV325" s="59"/>
      <c r="EW325" s="59"/>
      <c r="EX325" s="59"/>
      <c r="EY325" s="59"/>
      <c r="EZ325" s="59"/>
      <c r="FA325" s="59"/>
      <c r="FB325" s="59"/>
      <c r="FC325" s="59"/>
      <c r="FD325" s="59"/>
      <c r="FE325" s="59"/>
      <c r="FF325" s="59"/>
      <c r="FG325" s="59"/>
      <c r="FH325" s="59"/>
      <c r="FI325" s="59"/>
      <c r="FJ325" s="59"/>
      <c r="FK325" s="59"/>
      <c r="FL325" s="59"/>
      <c r="FM325" s="59"/>
      <c r="FN325" s="59"/>
      <c r="FO325" s="59"/>
      <c r="FP325" s="59"/>
      <c r="FQ325" s="59"/>
      <c r="FR325" s="59"/>
      <c r="FS325" s="59"/>
      <c r="FT325" s="59"/>
      <c r="FU325" s="59"/>
      <c r="FV325" s="59"/>
      <c r="FW325" s="59"/>
      <c r="FX325" s="59"/>
      <c r="FY325" s="59"/>
      <c r="FZ325" s="59"/>
      <c r="GA325" s="59"/>
      <c r="GB325" s="59"/>
      <c r="GC325" s="59"/>
      <c r="GD325" s="59"/>
      <c r="GE325" s="59"/>
      <c r="GF325" s="59"/>
      <c r="GG325" s="59"/>
      <c r="GH325" s="59"/>
      <c r="GI325" s="59"/>
      <c r="GJ325" s="59"/>
      <c r="GK325" s="59"/>
      <c r="GL325" s="59"/>
      <c r="GM325" s="59"/>
      <c r="GN325" s="59"/>
      <c r="GO325" s="59"/>
      <c r="GP325" s="59"/>
      <c r="GQ325" s="59"/>
      <c r="GR325" s="59"/>
      <c r="GS325" s="59"/>
      <c r="GT325" s="59"/>
      <c r="GU325" s="59"/>
      <c r="GV325" s="59"/>
      <c r="GW325" s="59"/>
      <c r="GX325" s="59"/>
      <c r="GY325" s="59"/>
      <c r="GZ325" s="59"/>
      <c r="HA325" s="59"/>
      <c r="HB325" s="59"/>
      <c r="HC325" s="59"/>
      <c r="HD325" s="59"/>
      <c r="HE325" s="59"/>
      <c r="HF325" s="59"/>
      <c r="HG325" s="59"/>
      <c r="HH325" s="59"/>
      <c r="HI325" s="59"/>
      <c r="HJ325" s="59"/>
      <c r="HK325" s="59"/>
      <c r="HL325" s="59"/>
      <c r="HM325" s="59"/>
      <c r="HN325" s="59"/>
      <c r="HO325" s="59"/>
    </row>
    <row r="326" spans="1:223" ht="102" x14ac:dyDescent="0.2">
      <c r="A326" s="46" t="s">
        <v>750</v>
      </c>
      <c r="B326" s="20" t="s">
        <v>41</v>
      </c>
      <c r="C326" s="19" t="s">
        <v>751</v>
      </c>
      <c r="D326" s="45" t="s">
        <v>752</v>
      </c>
      <c r="E326" s="45" t="s">
        <v>752</v>
      </c>
      <c r="F326" s="45" t="s">
        <v>753</v>
      </c>
      <c r="G326" s="46" t="s">
        <v>78</v>
      </c>
      <c r="H326" s="46">
        <v>100</v>
      </c>
      <c r="I326" s="40" t="s">
        <v>104</v>
      </c>
      <c r="J326" s="19" t="s">
        <v>696</v>
      </c>
      <c r="K326" s="46" t="s">
        <v>679</v>
      </c>
      <c r="L326" s="19" t="s">
        <v>754</v>
      </c>
      <c r="M326" s="46" t="s">
        <v>679</v>
      </c>
      <c r="N326" s="52"/>
      <c r="O326" s="25"/>
      <c r="P326" s="52"/>
      <c r="Q326" s="52"/>
      <c r="R326" s="52"/>
      <c r="S326" s="63">
        <v>0</v>
      </c>
      <c r="T326" s="63">
        <v>0</v>
      </c>
      <c r="U326" s="52"/>
      <c r="V326" s="52">
        <f>SUM(P326:T326)</f>
        <v>0</v>
      </c>
      <c r="W326" s="52">
        <f t="shared" si="24"/>
        <v>0</v>
      </c>
      <c r="X326" s="46"/>
      <c r="Y326" s="23" t="s">
        <v>169</v>
      </c>
      <c r="Z326" s="46" t="s">
        <v>159</v>
      </c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  <c r="EQ326" s="59"/>
      <c r="ER326" s="59"/>
      <c r="ES326" s="59"/>
      <c r="ET326" s="59"/>
      <c r="EU326" s="59"/>
      <c r="EV326" s="59"/>
      <c r="EW326" s="59"/>
      <c r="EX326" s="59"/>
      <c r="EY326" s="59"/>
      <c r="EZ326" s="59"/>
      <c r="FA326" s="59"/>
      <c r="FB326" s="59"/>
      <c r="FC326" s="59"/>
      <c r="FD326" s="59"/>
      <c r="FE326" s="59"/>
      <c r="FF326" s="59"/>
      <c r="FG326" s="59"/>
      <c r="FH326" s="59"/>
      <c r="FI326" s="59"/>
      <c r="FJ326" s="59"/>
      <c r="FK326" s="59"/>
      <c r="FL326" s="59"/>
      <c r="FM326" s="59"/>
      <c r="FN326" s="59"/>
      <c r="FO326" s="59"/>
      <c r="FP326" s="59"/>
      <c r="FQ326" s="59"/>
      <c r="FR326" s="59"/>
      <c r="FS326" s="59"/>
      <c r="FT326" s="59"/>
      <c r="FU326" s="59"/>
      <c r="FV326" s="59"/>
      <c r="FW326" s="59"/>
      <c r="FX326" s="59"/>
      <c r="FY326" s="59"/>
      <c r="FZ326" s="59"/>
      <c r="GA326" s="59"/>
      <c r="GB326" s="59"/>
      <c r="GC326" s="59"/>
      <c r="GD326" s="59"/>
      <c r="GE326" s="59"/>
      <c r="GF326" s="59"/>
      <c r="GG326" s="59"/>
      <c r="GH326" s="59"/>
      <c r="GI326" s="59"/>
      <c r="GJ326" s="59"/>
      <c r="GK326" s="59"/>
      <c r="GL326" s="59"/>
      <c r="GM326" s="59"/>
      <c r="GN326" s="59"/>
      <c r="GO326" s="59"/>
      <c r="GP326" s="59"/>
      <c r="GQ326" s="59"/>
      <c r="GR326" s="59"/>
      <c r="GS326" s="59"/>
      <c r="GT326" s="59"/>
      <c r="GU326" s="59"/>
      <c r="GV326" s="59"/>
      <c r="GW326" s="59"/>
      <c r="GX326" s="59"/>
      <c r="GY326" s="59"/>
      <c r="GZ326" s="59"/>
      <c r="HA326" s="59"/>
      <c r="HB326" s="59"/>
      <c r="HC326" s="59"/>
      <c r="HD326" s="59"/>
      <c r="HE326" s="59"/>
      <c r="HF326" s="59"/>
      <c r="HG326" s="59"/>
      <c r="HH326" s="59"/>
      <c r="HI326" s="59"/>
      <c r="HJ326" s="59"/>
      <c r="HK326" s="59"/>
      <c r="HL326" s="59"/>
      <c r="HM326" s="59"/>
      <c r="HN326" s="59"/>
      <c r="HO326" s="59"/>
    </row>
    <row r="327" spans="1:223" ht="102" x14ac:dyDescent="0.2">
      <c r="A327" s="46" t="s">
        <v>755</v>
      </c>
      <c r="B327" s="20" t="s">
        <v>41</v>
      </c>
      <c r="C327" s="19" t="s">
        <v>751</v>
      </c>
      <c r="D327" s="45" t="s">
        <v>752</v>
      </c>
      <c r="E327" s="45" t="s">
        <v>752</v>
      </c>
      <c r="F327" s="45" t="s">
        <v>753</v>
      </c>
      <c r="G327" s="46" t="s">
        <v>694</v>
      </c>
      <c r="H327" s="46">
        <v>100</v>
      </c>
      <c r="I327" s="40" t="s">
        <v>756</v>
      </c>
      <c r="J327" s="19" t="s">
        <v>696</v>
      </c>
      <c r="K327" s="46" t="s">
        <v>679</v>
      </c>
      <c r="L327" s="19" t="s">
        <v>754</v>
      </c>
      <c r="M327" s="46" t="s">
        <v>679</v>
      </c>
      <c r="N327" s="52"/>
      <c r="O327" s="25"/>
      <c r="P327" s="52">
        <v>100000000</v>
      </c>
      <c r="Q327" s="52">
        <v>100000000</v>
      </c>
      <c r="R327" s="52">
        <v>100000000</v>
      </c>
      <c r="S327" s="63">
        <v>0</v>
      </c>
      <c r="T327" s="63">
        <v>0</v>
      </c>
      <c r="U327" s="52"/>
      <c r="V327" s="52">
        <v>300000000</v>
      </c>
      <c r="W327" s="52">
        <v>336000000.00000006</v>
      </c>
      <c r="X327" s="46"/>
      <c r="Y327" s="23" t="s">
        <v>169</v>
      </c>
      <c r="Z327" s="46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  <c r="EQ327" s="59"/>
      <c r="ER327" s="59"/>
      <c r="ES327" s="59"/>
      <c r="ET327" s="59"/>
      <c r="EU327" s="59"/>
      <c r="EV327" s="59"/>
      <c r="EW327" s="59"/>
      <c r="EX327" s="59"/>
      <c r="EY327" s="59"/>
      <c r="EZ327" s="59"/>
      <c r="FA327" s="59"/>
      <c r="FB327" s="59"/>
      <c r="FC327" s="59"/>
      <c r="FD327" s="59"/>
      <c r="FE327" s="59"/>
      <c r="FF327" s="59"/>
      <c r="FG327" s="59"/>
      <c r="FH327" s="59"/>
      <c r="FI327" s="59"/>
      <c r="FJ327" s="59"/>
      <c r="FK327" s="59"/>
      <c r="FL327" s="59"/>
      <c r="FM327" s="59"/>
      <c r="FN327" s="59"/>
      <c r="FO327" s="59"/>
      <c r="FP327" s="59"/>
      <c r="FQ327" s="59"/>
      <c r="FR327" s="59"/>
      <c r="FS327" s="59"/>
      <c r="FT327" s="59"/>
      <c r="FU327" s="59"/>
      <c r="FV327" s="59"/>
      <c r="FW327" s="59"/>
      <c r="FX327" s="59"/>
      <c r="FY327" s="59"/>
      <c r="FZ327" s="59"/>
      <c r="GA327" s="59"/>
      <c r="GB327" s="59"/>
      <c r="GC327" s="59"/>
      <c r="GD327" s="59"/>
      <c r="GE327" s="59"/>
      <c r="GF327" s="59"/>
      <c r="GG327" s="59"/>
      <c r="GH327" s="59"/>
      <c r="GI327" s="59"/>
      <c r="GJ327" s="59"/>
      <c r="GK327" s="59"/>
      <c r="GL327" s="59"/>
      <c r="GM327" s="59"/>
      <c r="GN327" s="59"/>
      <c r="GO327" s="59"/>
      <c r="GP327" s="59"/>
      <c r="GQ327" s="59"/>
      <c r="GR327" s="59"/>
      <c r="GS327" s="59"/>
      <c r="GT327" s="59"/>
      <c r="GU327" s="59"/>
      <c r="GV327" s="59"/>
      <c r="GW327" s="59"/>
      <c r="GX327" s="59"/>
      <c r="GY327" s="59"/>
      <c r="GZ327" s="59"/>
      <c r="HA327" s="59"/>
      <c r="HB327" s="59"/>
      <c r="HC327" s="59"/>
      <c r="HD327" s="59"/>
      <c r="HE327" s="59"/>
      <c r="HF327" s="59"/>
      <c r="HG327" s="59"/>
      <c r="HH327" s="59"/>
      <c r="HI327" s="59"/>
      <c r="HJ327" s="59"/>
      <c r="HK327" s="59"/>
      <c r="HL327" s="59"/>
      <c r="HM327" s="59"/>
      <c r="HN327" s="59"/>
      <c r="HO327" s="59"/>
    </row>
    <row r="328" spans="1:223" ht="127.5" x14ac:dyDescent="0.2">
      <c r="A328" s="46" t="s">
        <v>757</v>
      </c>
      <c r="B328" s="20" t="s">
        <v>41</v>
      </c>
      <c r="C328" s="19" t="s">
        <v>730</v>
      </c>
      <c r="D328" s="45" t="s">
        <v>731</v>
      </c>
      <c r="E328" s="45" t="s">
        <v>731</v>
      </c>
      <c r="F328" s="19" t="s">
        <v>758</v>
      </c>
      <c r="G328" s="19" t="s">
        <v>46</v>
      </c>
      <c r="H328" s="46">
        <v>100</v>
      </c>
      <c r="I328" s="19" t="s">
        <v>759</v>
      </c>
      <c r="J328" s="19" t="s">
        <v>696</v>
      </c>
      <c r="K328" s="46"/>
      <c r="L328" s="19" t="s">
        <v>760</v>
      </c>
      <c r="M328" s="52"/>
      <c r="N328" s="52">
        <v>0</v>
      </c>
      <c r="O328" s="52">
        <v>0</v>
      </c>
      <c r="P328" s="63">
        <v>2089199.9999999998</v>
      </c>
      <c r="Q328" s="63">
        <v>11585890</v>
      </c>
      <c r="R328" s="52">
        <v>5746460</v>
      </c>
      <c r="S328" s="52"/>
      <c r="T328" s="52"/>
      <c r="U328" s="52"/>
      <c r="V328" s="22">
        <v>19421550</v>
      </c>
      <c r="W328" s="52">
        <v>21752136.000000004</v>
      </c>
      <c r="X328" s="46"/>
      <c r="Y328" s="46">
        <v>2014</v>
      </c>
      <c r="Z328" s="46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  <c r="EQ328" s="59"/>
      <c r="ER328" s="59"/>
      <c r="ES328" s="59"/>
      <c r="ET328" s="59"/>
      <c r="EU328" s="59"/>
      <c r="EV328" s="59"/>
      <c r="EW328" s="59"/>
      <c r="EX328" s="59"/>
      <c r="EY328" s="59"/>
      <c r="EZ328" s="59"/>
      <c r="FA328" s="59"/>
      <c r="FB328" s="59"/>
      <c r="FC328" s="59"/>
      <c r="FD328" s="59"/>
      <c r="FE328" s="59"/>
      <c r="FF328" s="59"/>
      <c r="FG328" s="59"/>
      <c r="FH328" s="59"/>
      <c r="FI328" s="59"/>
      <c r="FJ328" s="59"/>
      <c r="FK328" s="59"/>
      <c r="FL328" s="59"/>
      <c r="FM328" s="59"/>
      <c r="FN328" s="59"/>
      <c r="FO328" s="59"/>
      <c r="FP328" s="59"/>
      <c r="FQ328" s="59"/>
      <c r="FR328" s="59"/>
      <c r="FS328" s="59"/>
      <c r="FT328" s="59"/>
      <c r="FU328" s="59"/>
      <c r="FV328" s="59"/>
      <c r="FW328" s="59"/>
      <c r="FX328" s="59"/>
      <c r="FY328" s="59"/>
      <c r="FZ328" s="59"/>
      <c r="GA328" s="59"/>
      <c r="GB328" s="59"/>
      <c r="GC328" s="59"/>
      <c r="GD328" s="59"/>
      <c r="GE328" s="59"/>
      <c r="GF328" s="59"/>
      <c r="GG328" s="59"/>
      <c r="GH328" s="59"/>
      <c r="GI328" s="59"/>
      <c r="GJ328" s="59"/>
      <c r="GK328" s="59"/>
      <c r="GL328" s="59"/>
      <c r="GM328" s="59"/>
      <c r="GN328" s="59"/>
      <c r="GO328" s="59"/>
      <c r="GP328" s="59"/>
      <c r="GQ328" s="59"/>
      <c r="GR328" s="59"/>
      <c r="GS328" s="59"/>
      <c r="GT328" s="59"/>
      <c r="GU328" s="59"/>
      <c r="GV328" s="59"/>
      <c r="GW328" s="59"/>
      <c r="GX328" s="59"/>
      <c r="GY328" s="59"/>
      <c r="GZ328" s="59"/>
      <c r="HA328" s="59"/>
      <c r="HB328" s="59"/>
      <c r="HC328" s="59"/>
      <c r="HD328" s="59"/>
      <c r="HE328" s="59"/>
      <c r="HF328" s="59"/>
      <c r="HG328" s="59"/>
      <c r="HH328" s="59"/>
      <c r="HI328" s="59"/>
      <c r="HJ328" s="59"/>
      <c r="HK328" s="59"/>
      <c r="HL328" s="59"/>
    </row>
    <row r="329" spans="1:223" ht="127.5" x14ac:dyDescent="0.2">
      <c r="A329" s="46" t="s">
        <v>761</v>
      </c>
      <c r="B329" s="20" t="s">
        <v>41</v>
      </c>
      <c r="C329" s="19" t="s">
        <v>724</v>
      </c>
      <c r="D329" s="45" t="s">
        <v>725</v>
      </c>
      <c r="E329" s="45" t="s">
        <v>725</v>
      </c>
      <c r="F329" s="19" t="s">
        <v>762</v>
      </c>
      <c r="G329" s="19" t="s">
        <v>46</v>
      </c>
      <c r="H329" s="46">
        <v>100</v>
      </c>
      <c r="I329" s="19" t="s">
        <v>759</v>
      </c>
      <c r="J329" s="19" t="s">
        <v>696</v>
      </c>
      <c r="K329" s="46"/>
      <c r="L329" s="19" t="s">
        <v>760</v>
      </c>
      <c r="M329" s="52"/>
      <c r="N329" s="52">
        <v>0</v>
      </c>
      <c r="O329" s="52">
        <v>0</v>
      </c>
      <c r="P329" s="63">
        <v>21497820</v>
      </c>
      <c r="Q329" s="63">
        <v>88400370</v>
      </c>
      <c r="R329" s="52">
        <v>49477030</v>
      </c>
      <c r="S329" s="52"/>
      <c r="T329" s="52"/>
      <c r="U329" s="52"/>
      <c r="V329" s="22">
        <v>159375220</v>
      </c>
      <c r="W329" s="52">
        <v>178500246.40000001</v>
      </c>
      <c r="X329" s="46"/>
      <c r="Y329" s="46">
        <v>2014</v>
      </c>
      <c r="Z329" s="46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  <c r="EQ329" s="59"/>
      <c r="ER329" s="59"/>
      <c r="ES329" s="59"/>
      <c r="ET329" s="59"/>
      <c r="EU329" s="59"/>
      <c r="EV329" s="59"/>
      <c r="EW329" s="59"/>
      <c r="EX329" s="59"/>
      <c r="EY329" s="59"/>
      <c r="EZ329" s="59"/>
      <c r="FA329" s="59"/>
      <c r="FB329" s="59"/>
      <c r="FC329" s="59"/>
      <c r="FD329" s="59"/>
      <c r="FE329" s="59"/>
      <c r="FF329" s="59"/>
      <c r="FG329" s="59"/>
      <c r="FH329" s="59"/>
      <c r="FI329" s="59"/>
      <c r="FJ329" s="59"/>
      <c r="FK329" s="59"/>
      <c r="FL329" s="59"/>
      <c r="FM329" s="59"/>
      <c r="FN329" s="59"/>
      <c r="FO329" s="59"/>
      <c r="FP329" s="59"/>
      <c r="FQ329" s="59"/>
      <c r="FR329" s="59"/>
      <c r="FS329" s="59"/>
      <c r="FT329" s="59"/>
      <c r="FU329" s="59"/>
      <c r="FV329" s="59"/>
      <c r="FW329" s="59"/>
      <c r="FX329" s="59"/>
      <c r="FY329" s="59"/>
      <c r="FZ329" s="59"/>
      <c r="GA329" s="59"/>
      <c r="GB329" s="59"/>
      <c r="GC329" s="59"/>
      <c r="GD329" s="59"/>
      <c r="GE329" s="59"/>
      <c r="GF329" s="59"/>
      <c r="GG329" s="59"/>
      <c r="GH329" s="59"/>
      <c r="GI329" s="59"/>
      <c r="GJ329" s="59"/>
      <c r="GK329" s="59"/>
      <c r="GL329" s="59"/>
      <c r="GM329" s="59"/>
      <c r="GN329" s="59"/>
      <c r="GO329" s="59"/>
      <c r="GP329" s="59"/>
      <c r="GQ329" s="59"/>
      <c r="GR329" s="59"/>
      <c r="GS329" s="59"/>
      <c r="GT329" s="59"/>
      <c r="GU329" s="59"/>
      <c r="GV329" s="59"/>
      <c r="GW329" s="59"/>
      <c r="GX329" s="59"/>
      <c r="GY329" s="59"/>
      <c r="GZ329" s="59"/>
      <c r="HA329" s="59"/>
      <c r="HB329" s="59"/>
      <c r="HC329" s="59"/>
      <c r="HD329" s="59"/>
      <c r="HE329" s="59"/>
      <c r="HF329" s="59"/>
      <c r="HG329" s="59"/>
      <c r="HH329" s="59"/>
      <c r="HI329" s="59"/>
      <c r="HJ329" s="59"/>
      <c r="HK329" s="59"/>
      <c r="HL329" s="59"/>
    </row>
    <row r="330" spans="1:223" ht="51" x14ac:dyDescent="0.2">
      <c r="A330" s="37" t="s">
        <v>763</v>
      </c>
      <c r="B330" s="35" t="s">
        <v>41</v>
      </c>
      <c r="C330" s="37" t="s">
        <v>764</v>
      </c>
      <c r="D330" s="64" t="s">
        <v>765</v>
      </c>
      <c r="E330" s="65" t="s">
        <v>765</v>
      </c>
      <c r="F330" s="66" t="s">
        <v>766</v>
      </c>
      <c r="G330" s="19" t="s">
        <v>46</v>
      </c>
      <c r="H330" s="19">
        <v>92</v>
      </c>
      <c r="I330" s="37" t="s">
        <v>116</v>
      </c>
      <c r="J330" s="19" t="s">
        <v>696</v>
      </c>
      <c r="K330" s="20"/>
      <c r="L330" s="40" t="s">
        <v>50</v>
      </c>
      <c r="M330" s="67"/>
      <c r="N330" s="30">
        <v>0</v>
      </c>
      <c r="O330" s="30">
        <v>0</v>
      </c>
      <c r="P330" s="30">
        <v>0</v>
      </c>
      <c r="Q330" s="30">
        <v>14500000</v>
      </c>
      <c r="R330" s="30">
        <v>14500000</v>
      </c>
      <c r="S330" s="30">
        <v>14500000</v>
      </c>
      <c r="T330" s="30">
        <v>0</v>
      </c>
      <c r="U330" s="30"/>
      <c r="V330" s="30">
        <v>43500000</v>
      </c>
      <c r="W330" s="30">
        <f>V330*1.12</f>
        <v>48720000.000000007</v>
      </c>
      <c r="X330" s="67"/>
      <c r="Y330" s="37">
        <v>2014</v>
      </c>
      <c r="Z330" s="67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  <c r="EQ330" s="59"/>
      <c r="ER330" s="59"/>
      <c r="ES330" s="59"/>
      <c r="ET330" s="59"/>
      <c r="EU330" s="59"/>
      <c r="EV330" s="59"/>
      <c r="EW330" s="59"/>
      <c r="EX330" s="59"/>
      <c r="EY330" s="59"/>
      <c r="EZ330" s="59"/>
      <c r="FA330" s="59"/>
      <c r="FB330" s="59"/>
      <c r="FC330" s="59"/>
      <c r="FD330" s="59"/>
      <c r="FE330" s="59"/>
      <c r="FF330" s="59"/>
      <c r="FG330" s="59"/>
      <c r="FH330" s="59"/>
      <c r="FI330" s="59"/>
      <c r="FJ330" s="59"/>
      <c r="FK330" s="59"/>
      <c r="FL330" s="59"/>
      <c r="FM330" s="59"/>
      <c r="FN330" s="59"/>
      <c r="FO330" s="59"/>
      <c r="FP330" s="59"/>
      <c r="FQ330" s="59"/>
      <c r="FR330" s="59"/>
      <c r="FS330" s="59"/>
      <c r="FT330" s="59"/>
      <c r="FU330" s="59"/>
      <c r="FV330" s="59"/>
      <c r="FW330" s="59"/>
      <c r="FX330" s="59"/>
      <c r="FY330" s="59"/>
      <c r="FZ330" s="59"/>
      <c r="GA330" s="59"/>
      <c r="GB330" s="59"/>
      <c r="GC330" s="59"/>
      <c r="GD330" s="59"/>
      <c r="GE330" s="59"/>
      <c r="GF330" s="59"/>
      <c r="GG330" s="59"/>
      <c r="GH330" s="59"/>
      <c r="GI330" s="59"/>
      <c r="GJ330" s="59"/>
      <c r="GK330" s="59"/>
      <c r="GL330" s="59"/>
      <c r="GM330" s="59"/>
      <c r="GN330" s="59"/>
      <c r="GO330" s="59"/>
      <c r="GP330" s="59"/>
      <c r="GQ330" s="59"/>
      <c r="GR330" s="59"/>
      <c r="GS330" s="59"/>
      <c r="GT330" s="59"/>
      <c r="GU330" s="59"/>
      <c r="GV330" s="59"/>
      <c r="GW330" s="59"/>
      <c r="GX330" s="59"/>
      <c r="GY330" s="59"/>
      <c r="GZ330" s="59"/>
      <c r="HA330" s="59"/>
      <c r="HB330" s="59"/>
      <c r="HC330" s="59"/>
      <c r="HD330" s="59"/>
      <c r="HE330" s="59"/>
      <c r="HF330" s="59"/>
      <c r="HG330" s="59"/>
      <c r="HH330" s="59"/>
      <c r="HI330" s="59"/>
      <c r="HJ330" s="59"/>
      <c r="HK330" s="59"/>
      <c r="HL330" s="59"/>
    </row>
    <row r="331" spans="1:223" ht="12.75" x14ac:dyDescent="0.2">
      <c r="A331" s="55" t="s">
        <v>767</v>
      </c>
      <c r="B331" s="55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21">
        <f t="shared" ref="N331:U331" si="25">SUM(N319:N330)</f>
        <v>0</v>
      </c>
      <c r="O331" s="21">
        <f t="shared" si="25"/>
        <v>28331291</v>
      </c>
      <c r="P331" s="21">
        <f t="shared" si="25"/>
        <v>169690237.21000001</v>
      </c>
      <c r="Q331" s="21">
        <f t="shared" si="25"/>
        <v>256209008.21000001</v>
      </c>
      <c r="R331" s="21">
        <f t="shared" si="25"/>
        <v>169723490</v>
      </c>
      <c r="S331" s="21">
        <f t="shared" si="25"/>
        <v>14500000</v>
      </c>
      <c r="T331" s="21">
        <f t="shared" si="25"/>
        <v>0</v>
      </c>
      <c r="U331" s="21">
        <f t="shared" si="25"/>
        <v>0</v>
      </c>
      <c r="V331" s="21">
        <f>SUM(V319:V330)</f>
        <v>622134026.42000008</v>
      </c>
      <c r="W331" s="21">
        <f>SUM(W319:W330)</f>
        <v>696790109.5904001</v>
      </c>
      <c r="X331" s="13"/>
      <c r="Y331" s="13"/>
      <c r="Z331" s="13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</row>
    <row r="332" spans="1:223" ht="12.75" x14ac:dyDescent="0.2">
      <c r="A332" s="56" t="s">
        <v>768</v>
      </c>
      <c r="B332" s="56"/>
      <c r="C332" s="13"/>
      <c r="D332" s="13"/>
      <c r="E332" s="13"/>
      <c r="F332" s="13"/>
      <c r="G332" s="19"/>
      <c r="H332" s="13"/>
      <c r="I332" s="13"/>
      <c r="J332" s="13"/>
      <c r="K332" s="13"/>
      <c r="L332" s="13"/>
      <c r="M332" s="13"/>
      <c r="N332" s="21">
        <f>SUM(N317:N331)</f>
        <v>15000000</v>
      </c>
      <c r="O332" s="21">
        <f t="shared" ref="O332:U332" si="26">O317+O331</f>
        <v>2778443291</v>
      </c>
      <c r="P332" s="21">
        <f t="shared" si="26"/>
        <v>3338349237.21</v>
      </c>
      <c r="Q332" s="21">
        <f t="shared" si="26"/>
        <v>9726835008.2099991</v>
      </c>
      <c r="R332" s="21">
        <f t="shared" si="26"/>
        <v>8407947633</v>
      </c>
      <c r="S332" s="21">
        <f t="shared" si="26"/>
        <v>14500000</v>
      </c>
      <c r="T332" s="21">
        <f t="shared" si="26"/>
        <v>0</v>
      </c>
      <c r="U332" s="21">
        <f t="shared" si="26"/>
        <v>0</v>
      </c>
      <c r="V332" s="21">
        <f>V310+V317+V331</f>
        <v>32587262486.84404</v>
      </c>
      <c r="W332" s="21">
        <f>W310+W317+W331</f>
        <v>36497733985.265327</v>
      </c>
      <c r="X332" s="13"/>
      <c r="Y332" s="13"/>
      <c r="Z332" s="13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</row>
    <row r="333" spans="1:223" ht="12.75" x14ac:dyDescent="0.2">
      <c r="A333" s="68"/>
      <c r="B333" s="68"/>
      <c r="C333" s="68"/>
      <c r="D333" s="68"/>
      <c r="E333" s="68"/>
      <c r="F333" s="68"/>
      <c r="G333" s="9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</row>
    <row r="334" spans="1:223" ht="12.75" x14ac:dyDescent="0.2">
      <c r="A334" s="9"/>
      <c r="B334" s="9"/>
      <c r="C334" s="9"/>
      <c r="D334" s="9"/>
      <c r="E334" s="9"/>
      <c r="F334" s="9"/>
      <c r="G334" s="6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70"/>
      <c r="W334" s="70"/>
      <c r="X334" s="9"/>
      <c r="Y334" s="9"/>
      <c r="Z334" s="9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</row>
    <row r="335" spans="1:223" ht="12.75" x14ac:dyDescent="0.2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71"/>
      <c r="V335" s="72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  <c r="FC335" s="69"/>
      <c r="FD335" s="69"/>
      <c r="FE335" s="69"/>
      <c r="FF335" s="69"/>
      <c r="FG335" s="69"/>
      <c r="FH335" s="69"/>
      <c r="FI335" s="69"/>
      <c r="FJ335" s="69"/>
      <c r="FK335" s="69"/>
      <c r="FL335" s="69"/>
      <c r="FM335" s="69"/>
      <c r="FN335" s="69"/>
      <c r="FO335" s="69"/>
      <c r="FP335" s="69"/>
      <c r="FQ335" s="69"/>
      <c r="FR335" s="69"/>
      <c r="FS335" s="69"/>
      <c r="FT335" s="69"/>
      <c r="FU335" s="69"/>
      <c r="FV335" s="69"/>
      <c r="FW335" s="69"/>
      <c r="FX335" s="69"/>
      <c r="FY335" s="69"/>
      <c r="FZ335" s="69"/>
      <c r="GA335" s="69"/>
      <c r="GB335" s="69"/>
      <c r="GC335" s="69"/>
      <c r="GD335" s="69"/>
      <c r="GE335" s="69"/>
      <c r="GF335" s="69"/>
      <c r="GG335" s="69"/>
      <c r="GH335" s="69"/>
      <c r="GI335" s="69"/>
      <c r="GJ335" s="69"/>
      <c r="GK335" s="69"/>
      <c r="GL335" s="69"/>
      <c r="GM335" s="69"/>
      <c r="GN335" s="69"/>
      <c r="GO335" s="69"/>
      <c r="GP335" s="69"/>
      <c r="GQ335" s="69"/>
      <c r="GR335" s="69"/>
      <c r="GS335" s="69"/>
      <c r="GT335" s="69"/>
      <c r="GU335" s="69"/>
      <c r="GV335" s="69"/>
      <c r="GW335" s="69"/>
      <c r="GX335" s="69"/>
      <c r="GY335" s="69"/>
      <c r="GZ335" s="69"/>
      <c r="HA335" s="69"/>
      <c r="HB335" s="69"/>
      <c r="HC335" s="69"/>
      <c r="HD335" s="69"/>
      <c r="HE335" s="69"/>
      <c r="HF335" s="69"/>
      <c r="HG335" s="69"/>
      <c r="HH335" s="69"/>
      <c r="HI335" s="69"/>
      <c r="HJ335" s="69"/>
      <c r="HK335" s="69"/>
      <c r="HL335" s="69"/>
      <c r="HM335" s="69"/>
      <c r="HN335" s="69"/>
      <c r="HO335" s="69"/>
    </row>
    <row r="336" spans="1:223" ht="12.75" x14ac:dyDescent="0.2">
      <c r="A336" s="69"/>
      <c r="B336" s="69"/>
      <c r="C336" s="69"/>
      <c r="D336" s="69"/>
      <c r="E336" s="69"/>
      <c r="F336" s="69"/>
      <c r="G336" s="73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71"/>
      <c r="V336" s="71"/>
      <c r="W336" s="71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  <c r="FC336" s="69"/>
      <c r="FD336" s="69"/>
      <c r="FE336" s="69"/>
      <c r="FF336" s="69"/>
      <c r="FG336" s="69"/>
      <c r="FH336" s="69"/>
      <c r="FI336" s="69"/>
      <c r="FJ336" s="69"/>
      <c r="FK336" s="69"/>
      <c r="FL336" s="69"/>
      <c r="FM336" s="69"/>
      <c r="FN336" s="69"/>
      <c r="FO336" s="69"/>
      <c r="FP336" s="69"/>
      <c r="FQ336" s="69"/>
      <c r="FR336" s="69"/>
      <c r="FS336" s="69"/>
      <c r="FT336" s="69"/>
      <c r="FU336" s="69"/>
      <c r="FV336" s="69"/>
      <c r="FW336" s="69"/>
      <c r="FX336" s="69"/>
      <c r="FY336" s="69"/>
      <c r="FZ336" s="69"/>
      <c r="GA336" s="69"/>
      <c r="GB336" s="69"/>
      <c r="GC336" s="69"/>
      <c r="GD336" s="69"/>
      <c r="GE336" s="69"/>
      <c r="GF336" s="69"/>
      <c r="GG336" s="69"/>
      <c r="GH336" s="69"/>
      <c r="GI336" s="69"/>
      <c r="GJ336" s="69"/>
      <c r="GK336" s="69"/>
      <c r="GL336" s="69"/>
      <c r="GM336" s="69"/>
      <c r="GN336" s="69"/>
      <c r="GO336" s="69"/>
      <c r="GP336" s="69"/>
      <c r="GQ336" s="69"/>
      <c r="GR336" s="69"/>
      <c r="GS336" s="69"/>
      <c r="GT336" s="69"/>
      <c r="GU336" s="69"/>
      <c r="GV336" s="69"/>
      <c r="GW336" s="69"/>
      <c r="GX336" s="69"/>
      <c r="GY336" s="69"/>
      <c r="GZ336" s="69"/>
      <c r="HA336" s="69"/>
      <c r="HB336" s="69"/>
      <c r="HC336" s="69"/>
      <c r="HD336" s="69"/>
      <c r="HE336" s="69"/>
      <c r="HF336" s="69"/>
      <c r="HG336" s="69"/>
      <c r="HH336" s="69"/>
      <c r="HI336" s="69"/>
      <c r="HJ336" s="69"/>
      <c r="HK336" s="69"/>
      <c r="HL336" s="69"/>
      <c r="HM336" s="69"/>
      <c r="HN336" s="69"/>
      <c r="HO336" s="69"/>
    </row>
    <row r="337" spans="1:223" ht="12.75" x14ac:dyDescent="0.2">
      <c r="A337" s="69"/>
      <c r="B337" s="74" t="s">
        <v>769</v>
      </c>
      <c r="C337" s="73"/>
      <c r="D337" s="73"/>
      <c r="E337" s="73"/>
      <c r="F337" s="73"/>
      <c r="G337" s="73"/>
      <c r="H337" s="74"/>
      <c r="I337" s="74"/>
      <c r="J337" s="73"/>
      <c r="K337" s="73"/>
      <c r="L337" s="69"/>
      <c r="M337" s="69"/>
      <c r="N337" s="69"/>
      <c r="O337" s="69"/>
      <c r="P337" s="69"/>
      <c r="Q337" s="69"/>
      <c r="R337" s="69"/>
      <c r="S337" s="69"/>
      <c r="T337" s="69"/>
      <c r="U337" s="71"/>
      <c r="V337" s="71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69"/>
      <c r="FE337" s="69"/>
      <c r="FF337" s="69"/>
      <c r="FG337" s="69"/>
      <c r="FH337" s="69"/>
      <c r="FI337" s="69"/>
      <c r="FJ337" s="69"/>
      <c r="FK337" s="69"/>
      <c r="FL337" s="69"/>
      <c r="FM337" s="69"/>
      <c r="FN337" s="69"/>
      <c r="FO337" s="69"/>
      <c r="FP337" s="69"/>
      <c r="FQ337" s="69"/>
      <c r="FR337" s="69"/>
      <c r="FS337" s="69"/>
      <c r="FT337" s="69"/>
      <c r="FU337" s="69"/>
      <c r="FV337" s="69"/>
      <c r="FW337" s="69"/>
      <c r="FX337" s="69"/>
      <c r="FY337" s="69"/>
      <c r="FZ337" s="69"/>
      <c r="GA337" s="69"/>
      <c r="GB337" s="69"/>
      <c r="GC337" s="69"/>
      <c r="GD337" s="69"/>
      <c r="GE337" s="69"/>
      <c r="GF337" s="69"/>
      <c r="GG337" s="69"/>
      <c r="GH337" s="69"/>
      <c r="GI337" s="69"/>
      <c r="GJ337" s="69"/>
      <c r="GK337" s="69"/>
      <c r="GL337" s="69"/>
      <c r="GM337" s="69"/>
      <c r="GN337" s="69"/>
      <c r="GO337" s="69"/>
      <c r="GP337" s="69"/>
      <c r="GQ337" s="69"/>
      <c r="GR337" s="69"/>
      <c r="GS337" s="69"/>
      <c r="GT337" s="69"/>
      <c r="GU337" s="69"/>
      <c r="GV337" s="69"/>
      <c r="GW337" s="69"/>
      <c r="GX337" s="69"/>
      <c r="GY337" s="69"/>
      <c r="GZ337" s="69"/>
      <c r="HA337" s="69"/>
      <c r="HB337" s="69"/>
      <c r="HC337" s="69"/>
      <c r="HD337" s="69"/>
      <c r="HE337" s="69"/>
      <c r="HF337" s="69"/>
      <c r="HG337" s="69"/>
      <c r="HH337" s="69"/>
      <c r="HI337" s="69"/>
      <c r="HJ337" s="69"/>
      <c r="HK337" s="69"/>
      <c r="HL337" s="69"/>
      <c r="HM337" s="69"/>
      <c r="HN337" s="69"/>
      <c r="HO337" s="69"/>
    </row>
    <row r="338" spans="1:223" ht="12.75" x14ac:dyDescent="0.2">
      <c r="A338" s="69"/>
      <c r="B338" s="74" t="s">
        <v>770</v>
      </c>
      <c r="C338" s="73"/>
      <c r="D338" s="73"/>
      <c r="E338" s="73"/>
      <c r="F338" s="73"/>
      <c r="G338" s="69"/>
      <c r="H338" s="74"/>
      <c r="I338" s="74"/>
      <c r="J338" s="73"/>
      <c r="K338" s="73"/>
      <c r="L338" s="69"/>
      <c r="M338" s="69"/>
      <c r="N338" s="69"/>
      <c r="O338" s="69"/>
      <c r="P338" s="69"/>
      <c r="Q338" s="69"/>
      <c r="R338" s="69"/>
      <c r="S338" s="69"/>
      <c r="T338" s="69"/>
      <c r="U338" s="71"/>
      <c r="V338" s="71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  <c r="FC338" s="69"/>
      <c r="FD338" s="69"/>
      <c r="FE338" s="69"/>
      <c r="FF338" s="69"/>
      <c r="FG338" s="69"/>
      <c r="FH338" s="69"/>
      <c r="FI338" s="69"/>
      <c r="FJ338" s="69"/>
      <c r="FK338" s="69"/>
      <c r="FL338" s="69"/>
      <c r="FM338" s="69"/>
      <c r="FN338" s="69"/>
      <c r="FO338" s="69"/>
      <c r="FP338" s="69"/>
      <c r="FQ338" s="69"/>
      <c r="FR338" s="69"/>
      <c r="FS338" s="69"/>
      <c r="FT338" s="69"/>
      <c r="FU338" s="69"/>
      <c r="FV338" s="69"/>
      <c r="FW338" s="69"/>
      <c r="FX338" s="69"/>
      <c r="FY338" s="69"/>
      <c r="FZ338" s="69"/>
      <c r="GA338" s="69"/>
      <c r="GB338" s="69"/>
      <c r="GC338" s="69"/>
      <c r="GD338" s="69"/>
      <c r="GE338" s="69"/>
      <c r="GF338" s="69"/>
      <c r="GG338" s="69"/>
      <c r="GH338" s="69"/>
      <c r="GI338" s="69"/>
      <c r="GJ338" s="69"/>
      <c r="GK338" s="69"/>
      <c r="GL338" s="69"/>
      <c r="GM338" s="69"/>
      <c r="GN338" s="69"/>
      <c r="GO338" s="69"/>
      <c r="GP338" s="69"/>
      <c r="GQ338" s="69"/>
      <c r="GR338" s="69"/>
      <c r="GS338" s="69"/>
      <c r="GT338" s="69"/>
      <c r="GU338" s="69"/>
      <c r="GV338" s="69"/>
      <c r="GW338" s="69"/>
      <c r="GX338" s="69"/>
      <c r="GY338" s="69"/>
      <c r="GZ338" s="69"/>
      <c r="HA338" s="69"/>
      <c r="HB338" s="69"/>
      <c r="HC338" s="69"/>
      <c r="HD338" s="69"/>
      <c r="HE338" s="69"/>
      <c r="HF338" s="69"/>
      <c r="HG338" s="69"/>
      <c r="HH338" s="69"/>
      <c r="HI338" s="69"/>
      <c r="HJ338" s="69"/>
      <c r="HK338" s="69"/>
      <c r="HL338" s="69"/>
      <c r="HM338" s="69"/>
      <c r="HN338" s="69"/>
      <c r="HO338" s="69"/>
    </row>
    <row r="339" spans="1:223" ht="12.75" x14ac:dyDescent="0.2">
      <c r="A339" s="69"/>
      <c r="B339" s="69" t="s">
        <v>771</v>
      </c>
      <c r="C339" s="75"/>
      <c r="D339" s="75"/>
      <c r="E339" s="69"/>
      <c r="F339" s="69"/>
      <c r="G339" s="69"/>
      <c r="H339" s="75"/>
      <c r="I339" s="75"/>
      <c r="J339" s="75"/>
      <c r="K339" s="75"/>
      <c r="L339" s="69"/>
      <c r="M339" s="69"/>
      <c r="N339" s="69"/>
      <c r="O339" s="69"/>
      <c r="P339" s="69"/>
      <c r="Q339" s="69"/>
      <c r="R339" s="69"/>
      <c r="S339" s="69"/>
      <c r="T339" s="69"/>
      <c r="U339" s="71"/>
      <c r="V339" s="71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69"/>
      <c r="FE339" s="69"/>
      <c r="FF339" s="69"/>
      <c r="FG339" s="69"/>
      <c r="FH339" s="69"/>
      <c r="FI339" s="69"/>
      <c r="FJ339" s="69"/>
      <c r="FK339" s="69"/>
      <c r="FL339" s="69"/>
      <c r="FM339" s="69"/>
      <c r="FN339" s="69"/>
      <c r="FO339" s="69"/>
      <c r="FP339" s="69"/>
      <c r="FQ339" s="69"/>
      <c r="FR339" s="69"/>
      <c r="FS339" s="69"/>
      <c r="FT339" s="69"/>
      <c r="FU339" s="69"/>
      <c r="FV339" s="69"/>
      <c r="FW339" s="69"/>
      <c r="FX339" s="69"/>
      <c r="FY339" s="69"/>
      <c r="FZ339" s="69"/>
      <c r="GA339" s="69"/>
      <c r="GB339" s="69"/>
      <c r="GC339" s="69"/>
      <c r="GD339" s="69"/>
      <c r="GE339" s="69"/>
      <c r="GF339" s="69"/>
      <c r="GG339" s="69"/>
      <c r="GH339" s="69"/>
      <c r="GI339" s="69"/>
      <c r="GJ339" s="69"/>
      <c r="GK339" s="69"/>
      <c r="GL339" s="69"/>
      <c r="GM339" s="69"/>
      <c r="GN339" s="69"/>
      <c r="GO339" s="69"/>
      <c r="GP339" s="69"/>
      <c r="GQ339" s="69"/>
      <c r="GR339" s="69"/>
      <c r="GS339" s="69"/>
      <c r="GT339" s="69"/>
      <c r="GU339" s="69"/>
      <c r="GV339" s="69"/>
      <c r="GW339" s="69"/>
      <c r="GX339" s="69"/>
      <c r="GY339" s="69"/>
      <c r="GZ339" s="69"/>
      <c r="HA339" s="69"/>
      <c r="HB339" s="69"/>
      <c r="HC339" s="69"/>
      <c r="HD339" s="69"/>
      <c r="HE339" s="69"/>
      <c r="HF339" s="69"/>
      <c r="HG339" s="69"/>
      <c r="HH339" s="69"/>
      <c r="HI339" s="69"/>
      <c r="HJ339" s="69"/>
      <c r="HK339" s="69"/>
      <c r="HL339" s="69"/>
      <c r="HM339" s="69"/>
      <c r="HN339" s="69"/>
      <c r="HO339" s="69"/>
    </row>
    <row r="340" spans="1:223" ht="12.75" x14ac:dyDescent="0.2">
      <c r="A340" s="69"/>
      <c r="B340" s="69" t="s">
        <v>772</v>
      </c>
      <c r="C340" s="69"/>
      <c r="D340" s="69"/>
      <c r="E340" s="69"/>
      <c r="F340" s="69"/>
      <c r="G340" s="74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71"/>
      <c r="V340" s="71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69"/>
      <c r="FE340" s="69"/>
      <c r="FF340" s="69"/>
      <c r="FG340" s="69"/>
      <c r="FH340" s="69"/>
      <c r="FI340" s="69"/>
      <c r="FJ340" s="69"/>
      <c r="FK340" s="69"/>
      <c r="FL340" s="69"/>
      <c r="FM340" s="69"/>
      <c r="FN340" s="69"/>
      <c r="FO340" s="69"/>
      <c r="FP340" s="69"/>
      <c r="FQ340" s="69"/>
      <c r="FR340" s="69"/>
      <c r="FS340" s="69"/>
      <c r="FT340" s="69"/>
      <c r="FU340" s="69"/>
      <c r="FV340" s="69"/>
      <c r="FW340" s="69"/>
      <c r="FX340" s="69"/>
      <c r="FY340" s="69"/>
      <c r="FZ340" s="69"/>
      <c r="GA340" s="69"/>
      <c r="GB340" s="69"/>
      <c r="GC340" s="69"/>
      <c r="GD340" s="69"/>
      <c r="GE340" s="69"/>
      <c r="GF340" s="69"/>
      <c r="GG340" s="69"/>
      <c r="GH340" s="69"/>
      <c r="GI340" s="69"/>
      <c r="GJ340" s="69"/>
      <c r="GK340" s="69"/>
      <c r="GL340" s="69"/>
      <c r="GM340" s="69"/>
      <c r="GN340" s="69"/>
      <c r="GO340" s="69"/>
      <c r="GP340" s="69"/>
      <c r="GQ340" s="69"/>
      <c r="GR340" s="69"/>
      <c r="GS340" s="69"/>
      <c r="GT340" s="69"/>
      <c r="GU340" s="69"/>
      <c r="GV340" s="69"/>
      <c r="GW340" s="69"/>
      <c r="GX340" s="69"/>
      <c r="GY340" s="69"/>
      <c r="GZ340" s="69"/>
      <c r="HA340" s="69"/>
      <c r="HB340" s="69"/>
      <c r="HC340" s="69"/>
      <c r="HD340" s="69"/>
      <c r="HE340" s="69"/>
      <c r="HF340" s="69"/>
      <c r="HG340" s="69"/>
      <c r="HH340" s="69"/>
      <c r="HI340" s="69"/>
      <c r="HJ340" s="69"/>
      <c r="HK340" s="69"/>
      <c r="HL340" s="69"/>
      <c r="HM340" s="69"/>
      <c r="HN340" s="69"/>
      <c r="HO340" s="69"/>
    </row>
    <row r="341" spans="1:223" ht="12.75" x14ac:dyDescent="0.2">
      <c r="A341" s="74"/>
      <c r="B341" s="69" t="s">
        <v>773</v>
      </c>
      <c r="C341" s="74"/>
      <c r="D341" s="74"/>
      <c r="E341" s="74"/>
      <c r="F341" s="74"/>
      <c r="G341" s="74"/>
      <c r="H341" s="74"/>
      <c r="I341" s="74"/>
      <c r="J341" s="74"/>
      <c r="K341" s="74"/>
      <c r="L341" s="69"/>
      <c r="M341" s="69"/>
      <c r="N341" s="69"/>
      <c r="O341" s="69"/>
      <c r="P341" s="69"/>
      <c r="Q341" s="69"/>
      <c r="R341" s="69"/>
      <c r="S341" s="69"/>
      <c r="T341" s="69"/>
      <c r="U341" s="71"/>
      <c r="V341" s="71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  <c r="GA341" s="69"/>
      <c r="GB341" s="69"/>
      <c r="GC341" s="69"/>
      <c r="GD341" s="69"/>
      <c r="GE341" s="69"/>
      <c r="GF341" s="69"/>
      <c r="GG341" s="69"/>
      <c r="GH341" s="69"/>
      <c r="GI341" s="69"/>
      <c r="GJ341" s="69"/>
      <c r="GK341" s="69"/>
      <c r="GL341" s="69"/>
      <c r="GM341" s="69"/>
      <c r="GN341" s="69"/>
      <c r="GO341" s="69"/>
      <c r="GP341" s="69"/>
      <c r="GQ341" s="69"/>
      <c r="GR341" s="69"/>
      <c r="GS341" s="69"/>
      <c r="GT341" s="69"/>
      <c r="GU341" s="69"/>
      <c r="GV341" s="69"/>
      <c r="GW341" s="69"/>
      <c r="GX341" s="69"/>
      <c r="GY341" s="69"/>
      <c r="GZ341" s="69"/>
      <c r="HA341" s="69"/>
      <c r="HB341" s="69"/>
      <c r="HC341" s="69"/>
      <c r="HD341" s="69"/>
      <c r="HE341" s="69"/>
      <c r="HF341" s="69"/>
      <c r="HG341" s="69"/>
      <c r="HH341" s="69"/>
      <c r="HI341" s="69"/>
      <c r="HJ341" s="69"/>
      <c r="HK341" s="69"/>
      <c r="HL341" s="69"/>
      <c r="HM341" s="69"/>
      <c r="HN341" s="69"/>
      <c r="HO341" s="69"/>
    </row>
    <row r="342" spans="1:223" ht="12.75" x14ac:dyDescent="0.2">
      <c r="A342" s="69"/>
      <c r="B342" s="76" t="s">
        <v>774</v>
      </c>
      <c r="C342" s="76"/>
      <c r="D342" s="76"/>
      <c r="E342" s="76"/>
      <c r="F342" s="76"/>
      <c r="G342" s="74"/>
      <c r="H342" s="74"/>
      <c r="I342" s="74"/>
      <c r="J342" s="74"/>
      <c r="K342" s="74"/>
      <c r="L342" s="69"/>
      <c r="M342" s="69"/>
      <c r="N342" s="69"/>
      <c r="O342" s="69"/>
      <c r="P342" s="69"/>
      <c r="Q342" s="69"/>
      <c r="R342" s="69"/>
      <c r="S342" s="69"/>
      <c r="T342" s="69"/>
      <c r="U342" s="71"/>
      <c r="V342" s="71"/>
      <c r="W342" s="71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  <c r="HE342" s="69"/>
      <c r="HF342" s="69"/>
      <c r="HG342" s="69"/>
      <c r="HH342" s="69"/>
      <c r="HI342" s="69"/>
      <c r="HJ342" s="69"/>
      <c r="HK342" s="69"/>
      <c r="HL342" s="69"/>
      <c r="HM342" s="69"/>
      <c r="HN342" s="69"/>
      <c r="HO342" s="69"/>
    </row>
    <row r="343" spans="1:223" ht="12.75" x14ac:dyDescent="0.2">
      <c r="A343" s="69"/>
      <c r="B343" s="76"/>
      <c r="C343" s="76"/>
      <c r="D343" s="76"/>
      <c r="E343" s="76"/>
      <c r="F343" s="76"/>
      <c r="G343" s="77"/>
      <c r="H343" s="74"/>
      <c r="I343" s="74"/>
      <c r="J343" s="74"/>
      <c r="K343" s="74"/>
      <c r="L343" s="69"/>
      <c r="M343" s="69"/>
      <c r="N343" s="69"/>
      <c r="O343" s="69"/>
      <c r="P343" s="69"/>
      <c r="Q343" s="69"/>
      <c r="R343" s="69"/>
      <c r="S343" s="69"/>
      <c r="T343" s="69"/>
      <c r="U343" s="71"/>
      <c r="V343" s="71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  <c r="GV343" s="69"/>
      <c r="GW343" s="69"/>
      <c r="GX343" s="69"/>
      <c r="GY343" s="69"/>
      <c r="GZ343" s="69"/>
      <c r="HA343" s="69"/>
      <c r="HB343" s="69"/>
      <c r="HC343" s="69"/>
      <c r="HD343" s="69"/>
      <c r="HE343" s="69"/>
      <c r="HF343" s="69"/>
      <c r="HG343" s="69"/>
      <c r="HH343" s="69"/>
      <c r="HI343" s="69"/>
      <c r="HJ343" s="69"/>
      <c r="HK343" s="69"/>
      <c r="HL343" s="69"/>
      <c r="HM343" s="69"/>
      <c r="HN343" s="69"/>
      <c r="HO343" s="69"/>
    </row>
    <row r="344" spans="1:223" ht="25.5" x14ac:dyDescent="0.2">
      <c r="A344" s="75">
        <v>1</v>
      </c>
      <c r="B344" s="77" t="s">
        <v>775</v>
      </c>
      <c r="C344" s="77"/>
      <c r="D344" s="77"/>
      <c r="E344" s="77"/>
      <c r="F344" s="77"/>
      <c r="G344" s="77"/>
      <c r="H344" s="77"/>
      <c r="I344" s="77"/>
      <c r="J344" s="77"/>
      <c r="K344" s="77"/>
      <c r="L344" s="69"/>
      <c r="M344" s="69"/>
      <c r="N344" s="69"/>
      <c r="O344" s="69"/>
      <c r="P344" s="69"/>
      <c r="Q344" s="69"/>
      <c r="R344" s="69"/>
      <c r="S344" s="69"/>
      <c r="T344" s="69"/>
      <c r="U344" s="71"/>
      <c r="V344" s="71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  <c r="GA344" s="69"/>
      <c r="GB344" s="69"/>
      <c r="GC344" s="69"/>
      <c r="GD344" s="69"/>
      <c r="GE344" s="69"/>
      <c r="GF344" s="69"/>
      <c r="GG344" s="69"/>
      <c r="GH344" s="69"/>
      <c r="GI344" s="69"/>
      <c r="GJ344" s="69"/>
      <c r="GK344" s="69"/>
      <c r="GL344" s="69"/>
      <c r="GM344" s="69"/>
      <c r="GN344" s="69"/>
      <c r="GO344" s="69"/>
      <c r="GP344" s="69"/>
      <c r="GQ344" s="69"/>
      <c r="GR344" s="69"/>
      <c r="GS344" s="69"/>
      <c r="GT344" s="69"/>
      <c r="GU344" s="69"/>
      <c r="GV344" s="69"/>
      <c r="GW344" s="69"/>
      <c r="GX344" s="69"/>
      <c r="GY344" s="69"/>
      <c r="GZ344" s="69"/>
      <c r="HA344" s="69"/>
      <c r="HB344" s="69"/>
      <c r="HC344" s="69"/>
      <c r="HD344" s="69"/>
      <c r="HE344" s="69"/>
      <c r="HF344" s="69"/>
      <c r="HG344" s="69"/>
      <c r="HH344" s="69"/>
      <c r="HI344" s="69"/>
      <c r="HJ344" s="69"/>
      <c r="HK344" s="69"/>
      <c r="HL344" s="69"/>
      <c r="HM344" s="69"/>
      <c r="HN344" s="69"/>
      <c r="HO344" s="69"/>
    </row>
    <row r="345" spans="1:223" ht="12.75" x14ac:dyDescent="0.2">
      <c r="A345" s="75"/>
      <c r="B345" s="78" t="s">
        <v>776</v>
      </c>
      <c r="C345" s="77"/>
      <c r="D345" s="77"/>
      <c r="E345" s="77"/>
      <c r="F345" s="77"/>
      <c r="G345" s="77"/>
      <c r="H345" s="77"/>
      <c r="I345" s="77"/>
      <c r="J345" s="77"/>
      <c r="K345" s="77"/>
      <c r="L345" s="69"/>
      <c r="M345" s="69"/>
      <c r="N345" s="69"/>
      <c r="O345" s="69"/>
      <c r="P345" s="69"/>
      <c r="Q345" s="69"/>
      <c r="R345" s="69"/>
      <c r="S345" s="69"/>
      <c r="T345" s="69" t="s">
        <v>777</v>
      </c>
      <c r="U345" s="71"/>
      <c r="V345" s="71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  <c r="GV345" s="69"/>
      <c r="GW345" s="69"/>
      <c r="GX345" s="69"/>
      <c r="GY345" s="69"/>
      <c r="GZ345" s="69"/>
      <c r="HA345" s="69"/>
      <c r="HB345" s="69"/>
      <c r="HC345" s="69"/>
      <c r="HD345" s="69"/>
      <c r="HE345" s="69"/>
      <c r="HF345" s="69"/>
      <c r="HG345" s="69"/>
      <c r="HH345" s="69"/>
      <c r="HI345" s="69"/>
      <c r="HJ345" s="69"/>
      <c r="HK345" s="69"/>
      <c r="HL345" s="69"/>
      <c r="HM345" s="69"/>
      <c r="HN345" s="69"/>
      <c r="HO345" s="69"/>
    </row>
    <row r="346" spans="1:223" ht="12.75" x14ac:dyDescent="0.2">
      <c r="A346" s="75"/>
      <c r="B346" s="69" t="s">
        <v>778</v>
      </c>
      <c r="C346" s="77"/>
      <c r="D346" s="77"/>
      <c r="E346" s="77"/>
      <c r="F346" s="77"/>
      <c r="G346" s="77"/>
      <c r="H346" s="77"/>
      <c r="I346" s="77"/>
      <c r="J346" s="77"/>
      <c r="K346" s="77"/>
      <c r="L346" s="69"/>
      <c r="M346" s="69"/>
      <c r="N346" s="69"/>
      <c r="O346" s="69"/>
      <c r="P346" s="69"/>
      <c r="Q346" s="69"/>
      <c r="R346" s="69"/>
      <c r="S346" s="69"/>
      <c r="T346" s="69"/>
      <c r="U346" s="71"/>
      <c r="V346" s="71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  <c r="GA346" s="69"/>
      <c r="GB346" s="69"/>
      <c r="GC346" s="69"/>
      <c r="GD346" s="69"/>
      <c r="GE346" s="69"/>
      <c r="GF346" s="69"/>
      <c r="GG346" s="69"/>
      <c r="GH346" s="69"/>
      <c r="GI346" s="69"/>
      <c r="GJ346" s="69"/>
      <c r="GK346" s="69"/>
      <c r="GL346" s="69"/>
      <c r="GM346" s="69"/>
      <c r="GN346" s="69"/>
      <c r="GO346" s="69"/>
      <c r="GP346" s="69"/>
      <c r="GQ346" s="69"/>
      <c r="GR346" s="69"/>
      <c r="GS346" s="69"/>
      <c r="GT346" s="69"/>
      <c r="GU346" s="69"/>
      <c r="GV346" s="69"/>
      <c r="GW346" s="69"/>
      <c r="GX346" s="69"/>
      <c r="GY346" s="69"/>
      <c r="GZ346" s="69"/>
      <c r="HA346" s="69"/>
      <c r="HB346" s="69"/>
      <c r="HC346" s="69"/>
      <c r="HD346" s="69"/>
      <c r="HE346" s="69"/>
      <c r="HF346" s="69"/>
      <c r="HG346" s="69"/>
      <c r="HH346" s="69"/>
      <c r="HI346" s="69"/>
      <c r="HJ346" s="69"/>
      <c r="HK346" s="69"/>
      <c r="HL346" s="69"/>
      <c r="HM346" s="69"/>
      <c r="HN346" s="69"/>
      <c r="HO346" s="69"/>
    </row>
    <row r="347" spans="1:223" ht="12.75" x14ac:dyDescent="0.2">
      <c r="A347" s="75"/>
      <c r="B347" s="69" t="s">
        <v>779</v>
      </c>
      <c r="C347" s="77"/>
      <c r="D347" s="77"/>
      <c r="E347" s="77"/>
      <c r="F347" s="77"/>
      <c r="G347" s="77"/>
      <c r="H347" s="77"/>
      <c r="I347" s="77"/>
      <c r="J347" s="77"/>
      <c r="K347" s="77"/>
      <c r="L347" s="69"/>
      <c r="M347" s="69"/>
      <c r="N347" s="69"/>
      <c r="O347" s="69"/>
      <c r="P347" s="69"/>
      <c r="Q347" s="69"/>
      <c r="R347" s="69"/>
      <c r="S347" s="69"/>
      <c r="T347" s="69"/>
      <c r="U347" s="71"/>
      <c r="V347" s="71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  <c r="FL347" s="69"/>
      <c r="FM347" s="69"/>
      <c r="FN347" s="69"/>
      <c r="FO347" s="69"/>
      <c r="FP347" s="69"/>
      <c r="FQ347" s="69"/>
      <c r="FR347" s="69"/>
      <c r="FS347" s="69"/>
      <c r="FT347" s="69"/>
      <c r="FU347" s="69"/>
      <c r="FV347" s="69"/>
      <c r="FW347" s="69"/>
      <c r="FX347" s="69"/>
      <c r="FY347" s="69"/>
      <c r="FZ347" s="69"/>
      <c r="GA347" s="69"/>
      <c r="GB347" s="69"/>
      <c r="GC347" s="69"/>
      <c r="GD347" s="69"/>
      <c r="GE347" s="69"/>
      <c r="GF347" s="69"/>
      <c r="GG347" s="69"/>
      <c r="GH347" s="69"/>
      <c r="GI347" s="69"/>
      <c r="GJ347" s="69"/>
      <c r="GK347" s="69"/>
      <c r="GL347" s="69"/>
      <c r="GM347" s="69"/>
      <c r="GN347" s="69"/>
      <c r="GO347" s="69"/>
      <c r="GP347" s="69"/>
      <c r="GQ347" s="69"/>
      <c r="GR347" s="69"/>
      <c r="GS347" s="69"/>
      <c r="GT347" s="69"/>
      <c r="GU347" s="69"/>
      <c r="GV347" s="69"/>
      <c r="GW347" s="69"/>
      <c r="GX347" s="69"/>
      <c r="GY347" s="69"/>
      <c r="GZ347" s="69"/>
      <c r="HA347" s="69"/>
      <c r="HB347" s="69"/>
      <c r="HC347" s="69"/>
      <c r="HD347" s="69"/>
      <c r="HE347" s="69"/>
      <c r="HF347" s="69"/>
      <c r="HG347" s="69"/>
      <c r="HH347" s="69"/>
      <c r="HI347" s="69"/>
      <c r="HJ347" s="69"/>
      <c r="HK347" s="69"/>
      <c r="HL347" s="69"/>
      <c r="HM347" s="69"/>
      <c r="HN347" s="69"/>
      <c r="HO347" s="69"/>
    </row>
    <row r="348" spans="1:223" ht="12.75" x14ac:dyDescent="0.2">
      <c r="A348" s="75"/>
      <c r="B348" s="75" t="s">
        <v>780</v>
      </c>
      <c r="C348" s="77"/>
      <c r="D348" s="77"/>
      <c r="E348" s="77"/>
      <c r="F348" s="77"/>
      <c r="G348" s="77"/>
      <c r="H348" s="77"/>
      <c r="I348" s="77"/>
      <c r="J348" s="77"/>
      <c r="K348" s="77"/>
      <c r="L348" s="69"/>
      <c r="M348" s="69"/>
      <c r="N348" s="69"/>
      <c r="O348" s="69"/>
      <c r="P348" s="69"/>
      <c r="Q348" s="69"/>
      <c r="R348" s="69"/>
      <c r="S348" s="69"/>
      <c r="T348" s="69"/>
      <c r="U348" s="71"/>
      <c r="V348" s="71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  <c r="FL348" s="69"/>
      <c r="FM348" s="69"/>
      <c r="FN348" s="69"/>
      <c r="FO348" s="69"/>
      <c r="FP348" s="69"/>
      <c r="FQ348" s="69"/>
      <c r="FR348" s="69"/>
      <c r="FS348" s="69"/>
      <c r="FT348" s="69"/>
      <c r="FU348" s="69"/>
      <c r="FV348" s="69"/>
      <c r="FW348" s="69"/>
      <c r="FX348" s="69"/>
      <c r="FY348" s="69"/>
      <c r="FZ348" s="69"/>
      <c r="GA348" s="69"/>
      <c r="GB348" s="69"/>
      <c r="GC348" s="69"/>
      <c r="GD348" s="69"/>
      <c r="GE348" s="69"/>
      <c r="GF348" s="69"/>
      <c r="GG348" s="69"/>
      <c r="GH348" s="69"/>
      <c r="GI348" s="69"/>
      <c r="GJ348" s="69"/>
      <c r="GK348" s="69"/>
      <c r="GL348" s="69"/>
      <c r="GM348" s="69"/>
      <c r="GN348" s="69"/>
      <c r="GO348" s="69"/>
      <c r="GP348" s="69"/>
      <c r="GQ348" s="69"/>
      <c r="GR348" s="69"/>
      <c r="GS348" s="69"/>
      <c r="GT348" s="69"/>
      <c r="GU348" s="69"/>
      <c r="GV348" s="69"/>
      <c r="GW348" s="69"/>
      <c r="GX348" s="69"/>
      <c r="GY348" s="69"/>
      <c r="GZ348" s="69"/>
      <c r="HA348" s="69"/>
      <c r="HB348" s="69"/>
      <c r="HC348" s="69"/>
      <c r="HD348" s="69"/>
      <c r="HE348" s="69"/>
      <c r="HF348" s="69"/>
      <c r="HG348" s="69"/>
      <c r="HH348" s="69"/>
      <c r="HI348" s="69"/>
      <c r="HJ348" s="69"/>
      <c r="HK348" s="69"/>
      <c r="HL348" s="69"/>
      <c r="HM348" s="69"/>
      <c r="HN348" s="69"/>
      <c r="HO348" s="69"/>
    </row>
    <row r="349" spans="1:223" ht="12.75" x14ac:dyDescent="0.2">
      <c r="A349" s="75"/>
      <c r="B349" s="75" t="s">
        <v>781</v>
      </c>
      <c r="C349" s="77"/>
      <c r="D349" s="77"/>
      <c r="E349" s="77"/>
      <c r="F349" s="77"/>
      <c r="G349" s="77"/>
      <c r="H349" s="77"/>
      <c r="I349" s="77"/>
      <c r="J349" s="77"/>
      <c r="K349" s="77"/>
      <c r="L349" s="69"/>
      <c r="M349" s="69"/>
      <c r="N349" s="69"/>
      <c r="O349" s="69"/>
      <c r="P349" s="69"/>
      <c r="Q349" s="69"/>
      <c r="R349" s="69"/>
      <c r="S349" s="69"/>
      <c r="T349" s="69"/>
      <c r="U349" s="71"/>
      <c r="V349" s="71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  <c r="FC349" s="69"/>
      <c r="FD349" s="69"/>
      <c r="FE349" s="69"/>
      <c r="FF349" s="69"/>
      <c r="FG349" s="69"/>
      <c r="FH349" s="69"/>
      <c r="FI349" s="69"/>
      <c r="FJ349" s="69"/>
      <c r="FK349" s="69"/>
      <c r="FL349" s="69"/>
      <c r="FM349" s="69"/>
      <c r="FN349" s="69"/>
      <c r="FO349" s="69"/>
      <c r="FP349" s="69"/>
      <c r="FQ349" s="69"/>
      <c r="FR349" s="69"/>
      <c r="FS349" s="69"/>
      <c r="FT349" s="69"/>
      <c r="FU349" s="69"/>
      <c r="FV349" s="69"/>
      <c r="FW349" s="69"/>
      <c r="FX349" s="69"/>
      <c r="FY349" s="69"/>
      <c r="FZ349" s="69"/>
      <c r="GA349" s="69"/>
      <c r="GB349" s="69"/>
      <c r="GC349" s="69"/>
      <c r="GD349" s="69"/>
      <c r="GE349" s="69"/>
      <c r="GF349" s="69"/>
      <c r="GG349" s="69"/>
      <c r="GH349" s="69"/>
      <c r="GI349" s="69"/>
      <c r="GJ349" s="69"/>
      <c r="GK349" s="69"/>
      <c r="GL349" s="69"/>
      <c r="GM349" s="69"/>
      <c r="GN349" s="69"/>
      <c r="GO349" s="69"/>
      <c r="GP349" s="69"/>
      <c r="GQ349" s="69"/>
      <c r="GR349" s="69"/>
      <c r="GS349" s="69"/>
      <c r="GT349" s="69"/>
      <c r="GU349" s="69"/>
      <c r="GV349" s="69"/>
      <c r="GW349" s="69"/>
      <c r="GX349" s="69"/>
      <c r="GY349" s="69"/>
      <c r="GZ349" s="69"/>
      <c r="HA349" s="69"/>
      <c r="HB349" s="69"/>
      <c r="HC349" s="69"/>
      <c r="HD349" s="69"/>
      <c r="HE349" s="69"/>
      <c r="HF349" s="69"/>
      <c r="HG349" s="69"/>
      <c r="HH349" s="69"/>
      <c r="HI349" s="69"/>
      <c r="HJ349" s="69"/>
      <c r="HK349" s="69"/>
      <c r="HL349" s="69"/>
      <c r="HM349" s="69"/>
      <c r="HN349" s="69"/>
      <c r="HO349" s="69"/>
    </row>
    <row r="350" spans="1:223" ht="12.75" x14ac:dyDescent="0.2">
      <c r="A350" s="75"/>
      <c r="B350" s="69" t="s">
        <v>782</v>
      </c>
      <c r="C350" s="77"/>
      <c r="D350" s="77"/>
      <c r="E350" s="77"/>
      <c r="F350" s="77"/>
      <c r="G350" s="79"/>
      <c r="H350" s="77"/>
      <c r="I350" s="77"/>
      <c r="J350" s="77"/>
      <c r="K350" s="77"/>
      <c r="L350" s="69"/>
      <c r="M350" s="69"/>
      <c r="N350" s="69"/>
      <c r="O350" s="69"/>
      <c r="P350" s="69"/>
      <c r="Q350" s="69"/>
      <c r="R350" s="69"/>
      <c r="S350" s="69"/>
      <c r="T350" s="69"/>
      <c r="U350" s="71"/>
      <c r="V350" s="71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  <c r="GA350" s="69"/>
      <c r="GB350" s="69"/>
      <c r="GC350" s="69"/>
      <c r="GD350" s="69"/>
      <c r="GE350" s="69"/>
      <c r="GF350" s="69"/>
      <c r="GG350" s="69"/>
      <c r="GH350" s="69"/>
      <c r="GI350" s="69"/>
      <c r="GJ350" s="69"/>
      <c r="GK350" s="69"/>
      <c r="GL350" s="69"/>
      <c r="GM350" s="69"/>
      <c r="GN350" s="69"/>
      <c r="GO350" s="69"/>
      <c r="GP350" s="69"/>
      <c r="GQ350" s="69"/>
      <c r="GR350" s="69"/>
      <c r="GS350" s="69"/>
      <c r="GT350" s="69"/>
      <c r="GU350" s="69"/>
      <c r="GV350" s="69"/>
      <c r="GW350" s="69"/>
      <c r="GX350" s="69"/>
      <c r="GY350" s="69"/>
      <c r="GZ350" s="69"/>
      <c r="HA350" s="69"/>
      <c r="HB350" s="69"/>
      <c r="HC350" s="69"/>
      <c r="HD350" s="69"/>
      <c r="HE350" s="69"/>
      <c r="HF350" s="69"/>
      <c r="HG350" s="69"/>
      <c r="HH350" s="69"/>
      <c r="HI350" s="69"/>
      <c r="HJ350" s="69"/>
      <c r="HK350" s="69"/>
      <c r="HL350" s="69"/>
      <c r="HM350" s="69"/>
      <c r="HN350" s="69"/>
      <c r="HO350" s="69"/>
    </row>
    <row r="351" spans="1:223" ht="12.75" x14ac:dyDescent="0.2">
      <c r="A351" s="74"/>
      <c r="B351" s="74" t="s">
        <v>783</v>
      </c>
      <c r="C351" s="79"/>
      <c r="D351" s="79"/>
      <c r="E351" s="79"/>
      <c r="F351" s="79"/>
      <c r="G351" s="73"/>
      <c r="H351" s="79"/>
      <c r="I351" s="79"/>
      <c r="J351" s="79"/>
      <c r="K351" s="7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  <c r="HE351" s="69"/>
      <c r="HF351" s="69"/>
      <c r="HG351" s="69"/>
      <c r="HH351" s="69"/>
      <c r="HI351" s="69"/>
      <c r="HJ351" s="69"/>
      <c r="HK351" s="69"/>
      <c r="HL351" s="69"/>
      <c r="HM351" s="69"/>
      <c r="HN351" s="69"/>
      <c r="HO351" s="69"/>
    </row>
    <row r="352" spans="1:223" ht="12.75" x14ac:dyDescent="0.2">
      <c r="A352" s="74"/>
      <c r="B352" s="74" t="s">
        <v>784</v>
      </c>
      <c r="C352" s="73"/>
      <c r="D352" s="73"/>
      <c r="E352" s="73"/>
      <c r="F352" s="73"/>
      <c r="G352" s="73"/>
      <c r="H352" s="73"/>
      <c r="I352" s="73"/>
      <c r="J352" s="73"/>
      <c r="K352" s="73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  <c r="GA352" s="69"/>
      <c r="GB352" s="69"/>
      <c r="GC352" s="69"/>
      <c r="GD352" s="69"/>
      <c r="GE352" s="69"/>
      <c r="GF352" s="69"/>
      <c r="GG352" s="69"/>
      <c r="GH352" s="69"/>
      <c r="GI352" s="69"/>
      <c r="GJ352" s="69"/>
      <c r="GK352" s="69"/>
      <c r="GL352" s="69"/>
      <c r="GM352" s="69"/>
      <c r="GN352" s="69"/>
      <c r="GO352" s="69"/>
      <c r="GP352" s="69"/>
      <c r="GQ352" s="69"/>
      <c r="GR352" s="69"/>
      <c r="GS352" s="69"/>
      <c r="GT352" s="69"/>
      <c r="GU352" s="69"/>
      <c r="GV352" s="69"/>
      <c r="GW352" s="69"/>
      <c r="GX352" s="69"/>
      <c r="GY352" s="69"/>
      <c r="GZ352" s="69"/>
      <c r="HA352" s="69"/>
      <c r="HB352" s="69"/>
      <c r="HC352" s="69"/>
      <c r="HD352" s="69"/>
      <c r="HE352" s="69"/>
      <c r="HF352" s="69"/>
      <c r="HG352" s="69"/>
      <c r="HH352" s="69"/>
      <c r="HI352" s="69"/>
      <c r="HJ352" s="69"/>
      <c r="HK352" s="69"/>
      <c r="HL352" s="69"/>
      <c r="HM352" s="69"/>
      <c r="HN352" s="69"/>
      <c r="HO352" s="69"/>
    </row>
    <row r="353" spans="1:223" ht="12.75" x14ac:dyDescent="0.2">
      <c r="A353" s="74"/>
      <c r="B353" s="74" t="s">
        <v>785</v>
      </c>
      <c r="C353" s="73"/>
      <c r="D353" s="73"/>
      <c r="E353" s="73"/>
      <c r="F353" s="73"/>
      <c r="G353" s="73"/>
      <c r="H353" s="73"/>
      <c r="I353" s="73"/>
      <c r="J353" s="73"/>
      <c r="K353" s="73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  <c r="GA353" s="69"/>
      <c r="GB353" s="69"/>
      <c r="GC353" s="69"/>
      <c r="GD353" s="69"/>
      <c r="GE353" s="69"/>
      <c r="GF353" s="69"/>
      <c r="GG353" s="69"/>
      <c r="GH353" s="69"/>
      <c r="GI353" s="69"/>
      <c r="GJ353" s="69"/>
      <c r="GK353" s="69"/>
      <c r="GL353" s="69"/>
      <c r="GM353" s="69"/>
      <c r="GN353" s="69"/>
      <c r="GO353" s="69"/>
      <c r="GP353" s="69"/>
      <c r="GQ353" s="69"/>
      <c r="GR353" s="69"/>
      <c r="GS353" s="69"/>
      <c r="GT353" s="69"/>
      <c r="GU353" s="69"/>
      <c r="GV353" s="69"/>
      <c r="GW353" s="69"/>
      <c r="GX353" s="69"/>
      <c r="GY353" s="69"/>
      <c r="GZ353" s="69"/>
      <c r="HA353" s="69"/>
      <c r="HB353" s="69"/>
      <c r="HC353" s="69"/>
      <c r="HD353" s="69"/>
      <c r="HE353" s="69"/>
      <c r="HF353" s="69"/>
      <c r="HG353" s="69"/>
      <c r="HH353" s="69"/>
      <c r="HI353" s="69"/>
      <c r="HJ353" s="69"/>
      <c r="HK353" s="69"/>
      <c r="HL353" s="69"/>
      <c r="HM353" s="69"/>
      <c r="HN353" s="69"/>
      <c r="HO353" s="69"/>
    </row>
    <row r="354" spans="1:223" ht="12.75" x14ac:dyDescent="0.2">
      <c r="A354" s="74"/>
      <c r="B354" s="74" t="s">
        <v>786</v>
      </c>
      <c r="C354" s="73"/>
      <c r="D354" s="73"/>
      <c r="E354" s="73"/>
      <c r="F354" s="73"/>
      <c r="G354" s="73"/>
      <c r="H354" s="73"/>
      <c r="I354" s="73"/>
      <c r="J354" s="73"/>
      <c r="K354" s="73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  <c r="FC354" s="69"/>
      <c r="FD354" s="69"/>
      <c r="FE354" s="69"/>
      <c r="FF354" s="69"/>
      <c r="FG354" s="69"/>
      <c r="FH354" s="69"/>
      <c r="FI354" s="69"/>
      <c r="FJ354" s="69"/>
      <c r="FK354" s="69"/>
      <c r="FL354" s="69"/>
      <c r="FM354" s="69"/>
      <c r="FN354" s="69"/>
      <c r="FO354" s="69"/>
      <c r="FP354" s="69"/>
      <c r="FQ354" s="69"/>
      <c r="FR354" s="69"/>
      <c r="FS354" s="69"/>
      <c r="FT354" s="69"/>
      <c r="FU354" s="69"/>
      <c r="FV354" s="69"/>
      <c r="FW354" s="69"/>
      <c r="FX354" s="69"/>
      <c r="FY354" s="69"/>
      <c r="FZ354" s="69"/>
      <c r="GA354" s="69"/>
      <c r="GB354" s="69"/>
      <c r="GC354" s="69"/>
      <c r="GD354" s="69"/>
      <c r="GE354" s="69"/>
      <c r="GF354" s="69"/>
      <c r="GG354" s="69"/>
      <c r="GH354" s="69"/>
      <c r="GI354" s="69"/>
      <c r="GJ354" s="69"/>
      <c r="GK354" s="69"/>
      <c r="GL354" s="69"/>
      <c r="GM354" s="69"/>
      <c r="GN354" s="69"/>
      <c r="GO354" s="69"/>
      <c r="GP354" s="69"/>
      <c r="GQ354" s="69"/>
      <c r="GR354" s="69"/>
      <c r="GS354" s="69"/>
      <c r="GT354" s="69"/>
      <c r="GU354" s="69"/>
      <c r="GV354" s="69"/>
      <c r="GW354" s="69"/>
      <c r="GX354" s="69"/>
      <c r="GY354" s="69"/>
      <c r="GZ354" s="69"/>
      <c r="HA354" s="69"/>
      <c r="HB354" s="69"/>
      <c r="HC354" s="69"/>
      <c r="HD354" s="69"/>
      <c r="HE354" s="69"/>
      <c r="HF354" s="69"/>
      <c r="HG354" s="69"/>
      <c r="HH354" s="69"/>
      <c r="HI354" s="69"/>
      <c r="HJ354" s="69"/>
      <c r="HK354" s="69"/>
      <c r="HL354" s="69"/>
      <c r="HM354" s="69"/>
      <c r="HN354" s="69"/>
      <c r="HO354" s="69"/>
    </row>
    <row r="355" spans="1:223" ht="12.75" x14ac:dyDescent="0.2">
      <c r="A355" s="74"/>
      <c r="B355" s="74" t="s">
        <v>787</v>
      </c>
      <c r="C355" s="73"/>
      <c r="D355" s="73"/>
      <c r="E355" s="73"/>
      <c r="F355" s="73"/>
      <c r="G355" s="73"/>
      <c r="H355" s="73"/>
      <c r="I355" s="73"/>
      <c r="J355" s="73"/>
      <c r="K355" s="73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  <c r="FC355" s="69"/>
      <c r="FD355" s="69"/>
      <c r="FE355" s="69"/>
      <c r="FF355" s="69"/>
      <c r="FG355" s="69"/>
      <c r="FH355" s="69"/>
      <c r="FI355" s="69"/>
      <c r="FJ355" s="69"/>
      <c r="FK355" s="69"/>
      <c r="FL355" s="69"/>
      <c r="FM355" s="69"/>
      <c r="FN355" s="69"/>
      <c r="FO355" s="69"/>
      <c r="FP355" s="69"/>
      <c r="FQ355" s="69"/>
      <c r="FR355" s="69"/>
      <c r="FS355" s="69"/>
      <c r="FT355" s="69"/>
      <c r="FU355" s="69"/>
      <c r="FV355" s="69"/>
      <c r="FW355" s="69"/>
      <c r="FX355" s="69"/>
      <c r="FY355" s="69"/>
      <c r="FZ355" s="69"/>
      <c r="GA355" s="69"/>
      <c r="GB355" s="69"/>
      <c r="GC355" s="69"/>
      <c r="GD355" s="69"/>
      <c r="GE355" s="69"/>
      <c r="GF355" s="69"/>
      <c r="GG355" s="69"/>
      <c r="GH355" s="69"/>
      <c r="GI355" s="69"/>
      <c r="GJ355" s="69"/>
      <c r="GK355" s="69"/>
      <c r="GL355" s="69"/>
      <c r="GM355" s="69"/>
      <c r="GN355" s="69"/>
      <c r="GO355" s="69"/>
      <c r="GP355" s="69"/>
      <c r="GQ355" s="69"/>
      <c r="GR355" s="69"/>
      <c r="GS355" s="69"/>
      <c r="GT355" s="69"/>
      <c r="GU355" s="69"/>
      <c r="GV355" s="69"/>
      <c r="GW355" s="69"/>
      <c r="GX355" s="69"/>
      <c r="GY355" s="69"/>
      <c r="GZ355" s="69"/>
      <c r="HA355" s="69"/>
      <c r="HB355" s="69"/>
      <c r="HC355" s="69"/>
      <c r="HD355" s="69"/>
      <c r="HE355" s="69"/>
      <c r="HF355" s="69"/>
      <c r="HG355" s="69"/>
      <c r="HH355" s="69"/>
      <c r="HI355" s="69"/>
      <c r="HJ355" s="69"/>
      <c r="HK355" s="69"/>
      <c r="HL355" s="69"/>
      <c r="HM355" s="69"/>
      <c r="HN355" s="69"/>
      <c r="HO355" s="69"/>
    </row>
    <row r="356" spans="1:223" ht="12.75" x14ac:dyDescent="0.2">
      <c r="A356" s="74"/>
      <c r="B356" s="74" t="s">
        <v>788</v>
      </c>
      <c r="C356" s="73"/>
      <c r="D356" s="73"/>
      <c r="E356" s="73"/>
      <c r="F356" s="73"/>
      <c r="G356" s="80"/>
      <c r="H356" s="73"/>
      <c r="I356" s="73"/>
      <c r="J356" s="73"/>
      <c r="K356" s="73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  <c r="FC356" s="69"/>
      <c r="FD356" s="69"/>
      <c r="FE356" s="69"/>
      <c r="FF356" s="69"/>
      <c r="FG356" s="69"/>
      <c r="FH356" s="69"/>
      <c r="FI356" s="69"/>
      <c r="FJ356" s="69"/>
      <c r="FK356" s="69"/>
      <c r="FL356" s="69"/>
      <c r="FM356" s="69"/>
      <c r="FN356" s="69"/>
      <c r="FO356" s="69"/>
      <c r="FP356" s="69"/>
      <c r="FQ356" s="69"/>
      <c r="FR356" s="69"/>
      <c r="FS356" s="69"/>
      <c r="FT356" s="69"/>
      <c r="FU356" s="69"/>
      <c r="FV356" s="69"/>
      <c r="FW356" s="69"/>
      <c r="FX356" s="69"/>
      <c r="FY356" s="69"/>
      <c r="FZ356" s="69"/>
      <c r="GA356" s="69"/>
      <c r="GB356" s="69"/>
      <c r="GC356" s="69"/>
      <c r="GD356" s="69"/>
      <c r="GE356" s="69"/>
      <c r="GF356" s="69"/>
      <c r="GG356" s="69"/>
      <c r="GH356" s="69"/>
      <c r="GI356" s="69"/>
      <c r="GJ356" s="69"/>
      <c r="GK356" s="69"/>
      <c r="GL356" s="69"/>
      <c r="GM356" s="69"/>
      <c r="GN356" s="69"/>
      <c r="GO356" s="69"/>
      <c r="GP356" s="69"/>
      <c r="GQ356" s="69"/>
      <c r="GR356" s="69"/>
      <c r="GS356" s="69"/>
      <c r="GT356" s="69"/>
      <c r="GU356" s="69"/>
      <c r="GV356" s="69"/>
      <c r="GW356" s="69"/>
      <c r="GX356" s="69"/>
      <c r="GY356" s="69"/>
      <c r="GZ356" s="69"/>
      <c r="HA356" s="69"/>
      <c r="HB356" s="69"/>
      <c r="HC356" s="69"/>
      <c r="HD356" s="69"/>
      <c r="HE356" s="69"/>
      <c r="HF356" s="69"/>
      <c r="HG356" s="69"/>
      <c r="HH356" s="69"/>
      <c r="HI356" s="69"/>
      <c r="HJ356" s="69"/>
      <c r="HK356" s="69"/>
      <c r="HL356" s="69"/>
      <c r="HM356" s="69"/>
      <c r="HN356" s="69"/>
      <c r="HO356" s="69"/>
    </row>
    <row r="357" spans="1:223" ht="12.75" x14ac:dyDescent="0.2">
      <c r="A357" s="74"/>
      <c r="B357" s="80" t="s">
        <v>789</v>
      </c>
      <c r="C357" s="80"/>
      <c r="D357" s="80"/>
      <c r="E357" s="80"/>
      <c r="F357" s="80"/>
      <c r="G357" s="69"/>
      <c r="H357" s="80"/>
      <c r="I357" s="80"/>
      <c r="J357" s="80"/>
      <c r="K357" s="80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  <c r="FC357" s="69"/>
      <c r="FD357" s="69"/>
      <c r="FE357" s="69"/>
      <c r="FF357" s="69"/>
      <c r="FG357" s="69"/>
      <c r="FH357" s="69"/>
      <c r="FI357" s="69"/>
      <c r="FJ357" s="69"/>
      <c r="FK357" s="69"/>
      <c r="FL357" s="69"/>
      <c r="FM357" s="69"/>
      <c r="FN357" s="69"/>
      <c r="FO357" s="69"/>
      <c r="FP357" s="69"/>
      <c r="FQ357" s="69"/>
      <c r="FR357" s="69"/>
      <c r="FS357" s="69"/>
      <c r="FT357" s="69"/>
      <c r="FU357" s="69"/>
      <c r="FV357" s="69"/>
      <c r="FW357" s="69"/>
      <c r="FX357" s="69"/>
      <c r="FY357" s="69"/>
      <c r="FZ357" s="69"/>
      <c r="GA357" s="69"/>
      <c r="GB357" s="69"/>
      <c r="GC357" s="69"/>
      <c r="GD357" s="69"/>
      <c r="GE357" s="69"/>
      <c r="GF357" s="69"/>
      <c r="GG357" s="69"/>
      <c r="GH357" s="69"/>
      <c r="GI357" s="69"/>
      <c r="GJ357" s="69"/>
      <c r="GK357" s="69"/>
      <c r="GL357" s="69"/>
      <c r="GM357" s="69"/>
      <c r="GN357" s="69"/>
      <c r="GO357" s="69"/>
      <c r="GP357" s="69"/>
      <c r="GQ357" s="69"/>
      <c r="GR357" s="69"/>
      <c r="GS357" s="69"/>
      <c r="GT357" s="69"/>
      <c r="GU357" s="69"/>
      <c r="GV357" s="69"/>
      <c r="GW357" s="69"/>
      <c r="GX357" s="69"/>
      <c r="GY357" s="69"/>
      <c r="GZ357" s="69"/>
      <c r="HA357" s="69"/>
      <c r="HB357" s="69"/>
      <c r="HC357" s="69"/>
      <c r="HD357" s="69"/>
      <c r="HE357" s="69"/>
      <c r="HF357" s="69"/>
      <c r="HG357" s="69"/>
      <c r="HH357" s="69"/>
      <c r="HI357" s="69"/>
      <c r="HJ357" s="69"/>
      <c r="HK357" s="69"/>
      <c r="HL357" s="69"/>
      <c r="HM357" s="69"/>
      <c r="HN357" s="69"/>
      <c r="HO357" s="69"/>
    </row>
    <row r="358" spans="1:223" ht="12.75" x14ac:dyDescent="0.2">
      <c r="A358" s="75">
        <v>2</v>
      </c>
      <c r="B358" s="69" t="s">
        <v>790</v>
      </c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  <c r="FC358" s="69"/>
      <c r="FD358" s="69"/>
      <c r="FE358" s="69"/>
      <c r="FF358" s="69"/>
      <c r="FG358" s="69"/>
      <c r="FH358" s="69"/>
      <c r="FI358" s="69"/>
      <c r="FJ358" s="69"/>
      <c r="FK358" s="69"/>
      <c r="FL358" s="69"/>
      <c r="FM358" s="69"/>
      <c r="FN358" s="69"/>
      <c r="FO358" s="69"/>
      <c r="FP358" s="69"/>
      <c r="FQ358" s="69"/>
      <c r="FR358" s="69"/>
      <c r="FS358" s="69"/>
      <c r="FT358" s="69"/>
      <c r="FU358" s="69"/>
      <c r="FV358" s="69"/>
      <c r="FW358" s="69"/>
      <c r="FX358" s="69"/>
      <c r="FY358" s="69"/>
      <c r="FZ358" s="69"/>
      <c r="GA358" s="69"/>
      <c r="GB358" s="69"/>
      <c r="GC358" s="69"/>
      <c r="GD358" s="69"/>
      <c r="GE358" s="69"/>
      <c r="GF358" s="69"/>
      <c r="GG358" s="69"/>
      <c r="GH358" s="69"/>
      <c r="GI358" s="69"/>
      <c r="GJ358" s="69"/>
      <c r="GK358" s="69"/>
      <c r="GL358" s="69"/>
      <c r="GM358" s="69"/>
      <c r="GN358" s="69"/>
      <c r="GO358" s="69"/>
      <c r="GP358" s="69"/>
      <c r="GQ358" s="69"/>
      <c r="GR358" s="69"/>
      <c r="GS358" s="69"/>
      <c r="GT358" s="69"/>
      <c r="GU358" s="69"/>
      <c r="GV358" s="69"/>
      <c r="GW358" s="69"/>
      <c r="GX358" s="69"/>
      <c r="GY358" s="69"/>
      <c r="GZ358" s="69"/>
      <c r="HA358" s="69"/>
      <c r="HB358" s="69"/>
      <c r="HC358" s="69"/>
      <c r="HD358" s="69"/>
      <c r="HE358" s="69"/>
      <c r="HF358" s="69"/>
      <c r="HG358" s="69"/>
      <c r="HH358" s="69"/>
      <c r="HI358" s="69"/>
      <c r="HJ358" s="69"/>
      <c r="HK358" s="69"/>
      <c r="HL358" s="69"/>
      <c r="HM358" s="69"/>
      <c r="HN358" s="69"/>
      <c r="HO358" s="69"/>
    </row>
    <row r="359" spans="1:223" ht="12.75" x14ac:dyDescent="0.2">
      <c r="A359" s="75">
        <v>3</v>
      </c>
      <c r="B359" s="69" t="s">
        <v>791</v>
      </c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  <c r="FC359" s="69"/>
      <c r="FD359" s="69"/>
      <c r="FE359" s="69"/>
      <c r="FF359" s="69"/>
      <c r="FG359" s="69"/>
      <c r="FH359" s="69"/>
      <c r="FI359" s="69"/>
      <c r="FJ359" s="69"/>
      <c r="FK359" s="69"/>
      <c r="FL359" s="69"/>
      <c r="FM359" s="69"/>
      <c r="FN359" s="69"/>
      <c r="FO359" s="69"/>
      <c r="FP359" s="69"/>
      <c r="FQ359" s="69"/>
      <c r="FR359" s="69"/>
      <c r="FS359" s="69"/>
      <c r="FT359" s="69"/>
      <c r="FU359" s="69"/>
      <c r="FV359" s="69"/>
      <c r="FW359" s="69"/>
      <c r="FX359" s="69"/>
      <c r="FY359" s="69"/>
      <c r="FZ359" s="69"/>
      <c r="GA359" s="69"/>
      <c r="GB359" s="69"/>
      <c r="GC359" s="69"/>
      <c r="GD359" s="69"/>
      <c r="GE359" s="69"/>
      <c r="GF359" s="69"/>
      <c r="GG359" s="69"/>
      <c r="GH359" s="69"/>
      <c r="GI359" s="69"/>
      <c r="GJ359" s="69"/>
      <c r="GK359" s="69"/>
      <c r="GL359" s="69"/>
      <c r="GM359" s="69"/>
      <c r="GN359" s="69"/>
      <c r="GO359" s="69"/>
      <c r="GP359" s="69"/>
      <c r="GQ359" s="69"/>
      <c r="GR359" s="69"/>
      <c r="GS359" s="69"/>
      <c r="GT359" s="69"/>
      <c r="GU359" s="69"/>
      <c r="GV359" s="69"/>
      <c r="GW359" s="69"/>
      <c r="GX359" s="69"/>
      <c r="GY359" s="69"/>
      <c r="GZ359" s="69"/>
      <c r="HA359" s="69"/>
      <c r="HB359" s="69"/>
      <c r="HC359" s="69"/>
      <c r="HD359" s="69"/>
      <c r="HE359" s="69"/>
      <c r="HF359" s="69"/>
      <c r="HG359" s="69"/>
      <c r="HH359" s="69"/>
      <c r="HI359" s="69"/>
      <c r="HJ359" s="69"/>
      <c r="HK359" s="69"/>
      <c r="HL359" s="69"/>
      <c r="HM359" s="69"/>
      <c r="HN359" s="69"/>
      <c r="HO359" s="69"/>
    </row>
    <row r="360" spans="1:223" ht="12.75" x14ac:dyDescent="0.2">
      <c r="A360" s="75">
        <v>4</v>
      </c>
      <c r="B360" s="69" t="s">
        <v>792</v>
      </c>
      <c r="C360" s="69"/>
      <c r="D360" s="69"/>
      <c r="E360" s="69"/>
      <c r="F360" s="69"/>
      <c r="G360" s="77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  <c r="FC360" s="69"/>
      <c r="FD360" s="69"/>
      <c r="FE360" s="69"/>
      <c r="FF360" s="69"/>
      <c r="FG360" s="69"/>
      <c r="FH360" s="69"/>
      <c r="FI360" s="69"/>
      <c r="FJ360" s="69"/>
      <c r="FK360" s="69"/>
      <c r="FL360" s="69"/>
      <c r="FM360" s="69"/>
      <c r="FN360" s="69"/>
      <c r="FO360" s="69"/>
      <c r="FP360" s="69"/>
      <c r="FQ360" s="69"/>
      <c r="FR360" s="69"/>
      <c r="FS360" s="69"/>
      <c r="FT360" s="69"/>
      <c r="FU360" s="69"/>
      <c r="FV360" s="69"/>
      <c r="FW360" s="69"/>
      <c r="FX360" s="69"/>
      <c r="FY360" s="69"/>
      <c r="FZ360" s="69"/>
      <c r="GA360" s="69"/>
      <c r="GB360" s="69"/>
      <c r="GC360" s="69"/>
      <c r="GD360" s="69"/>
      <c r="GE360" s="69"/>
      <c r="GF360" s="69"/>
      <c r="GG360" s="69"/>
      <c r="GH360" s="69"/>
      <c r="GI360" s="69"/>
      <c r="GJ360" s="69"/>
      <c r="GK360" s="69"/>
      <c r="GL360" s="69"/>
      <c r="GM360" s="69"/>
      <c r="GN360" s="69"/>
      <c r="GO360" s="69"/>
      <c r="GP360" s="69"/>
      <c r="GQ360" s="69"/>
      <c r="GR360" s="69"/>
      <c r="GS360" s="69"/>
      <c r="GT360" s="69"/>
      <c r="GU360" s="69"/>
      <c r="GV360" s="69"/>
      <c r="GW360" s="69"/>
      <c r="GX360" s="69"/>
      <c r="GY360" s="69"/>
      <c r="GZ360" s="69"/>
      <c r="HA360" s="69"/>
      <c r="HB360" s="69"/>
      <c r="HC360" s="69"/>
      <c r="HD360" s="69"/>
      <c r="HE360" s="69"/>
      <c r="HF360" s="69"/>
      <c r="HG360" s="69"/>
      <c r="HH360" s="69"/>
      <c r="HI360" s="69"/>
      <c r="HJ360" s="69"/>
      <c r="HK360" s="69"/>
      <c r="HL360" s="69"/>
      <c r="HM360" s="69"/>
      <c r="HN360" s="69"/>
      <c r="HO360" s="69"/>
    </row>
    <row r="361" spans="1:223" ht="12.75" x14ac:dyDescent="0.2">
      <c r="A361" s="75">
        <v>5</v>
      </c>
      <c r="B361" s="69" t="s">
        <v>792</v>
      </c>
      <c r="C361" s="77"/>
      <c r="D361" s="77"/>
      <c r="E361" s="77"/>
      <c r="F361" s="77"/>
      <c r="G361" s="77"/>
      <c r="H361" s="77"/>
      <c r="I361" s="77"/>
      <c r="J361" s="77"/>
      <c r="K361" s="77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  <c r="FC361" s="69"/>
      <c r="FD361" s="69"/>
      <c r="FE361" s="69"/>
      <c r="FF361" s="69"/>
      <c r="FG361" s="69"/>
      <c r="FH361" s="69"/>
      <c r="FI361" s="69"/>
      <c r="FJ361" s="69"/>
      <c r="FK361" s="69"/>
      <c r="FL361" s="69"/>
      <c r="FM361" s="69"/>
      <c r="FN361" s="69"/>
      <c r="FO361" s="69"/>
      <c r="FP361" s="69"/>
      <c r="FQ361" s="69"/>
      <c r="FR361" s="69"/>
      <c r="FS361" s="69"/>
      <c r="FT361" s="69"/>
      <c r="FU361" s="69"/>
      <c r="FV361" s="69"/>
      <c r="FW361" s="69"/>
      <c r="FX361" s="69"/>
      <c r="FY361" s="69"/>
      <c r="FZ361" s="69"/>
      <c r="GA361" s="69"/>
      <c r="GB361" s="69"/>
      <c r="GC361" s="69"/>
      <c r="GD361" s="69"/>
      <c r="GE361" s="69"/>
      <c r="GF361" s="69"/>
      <c r="GG361" s="69"/>
      <c r="GH361" s="69"/>
      <c r="GI361" s="69"/>
      <c r="GJ361" s="69"/>
      <c r="GK361" s="69"/>
      <c r="GL361" s="69"/>
      <c r="GM361" s="69"/>
      <c r="GN361" s="69"/>
      <c r="GO361" s="69"/>
      <c r="GP361" s="69"/>
      <c r="GQ361" s="69"/>
      <c r="GR361" s="69"/>
      <c r="GS361" s="69"/>
      <c r="GT361" s="69"/>
      <c r="GU361" s="69"/>
      <c r="GV361" s="69"/>
      <c r="GW361" s="69"/>
      <c r="GX361" s="69"/>
      <c r="GY361" s="69"/>
      <c r="GZ361" s="69"/>
      <c r="HA361" s="69"/>
      <c r="HB361" s="69"/>
      <c r="HC361" s="69"/>
      <c r="HD361" s="69"/>
      <c r="HE361" s="69"/>
      <c r="HF361" s="69"/>
      <c r="HG361" s="69"/>
      <c r="HH361" s="69"/>
      <c r="HI361" s="69"/>
      <c r="HJ361" s="69"/>
      <c r="HK361" s="69"/>
      <c r="HL361" s="69"/>
      <c r="HM361" s="69"/>
      <c r="HN361" s="69"/>
      <c r="HO361" s="69"/>
    </row>
    <row r="362" spans="1:223" ht="12.75" x14ac:dyDescent="0.2">
      <c r="A362" s="75">
        <v>6</v>
      </c>
      <c r="B362" s="69" t="s">
        <v>793</v>
      </c>
      <c r="C362" s="77"/>
      <c r="D362" s="77"/>
      <c r="E362" s="77"/>
      <c r="F362" s="77"/>
      <c r="G362" s="69"/>
      <c r="H362" s="77"/>
      <c r="I362" s="77"/>
      <c r="J362" s="77"/>
      <c r="K362" s="77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  <c r="FC362" s="69"/>
      <c r="FD362" s="69"/>
      <c r="FE362" s="69"/>
      <c r="FF362" s="69"/>
      <c r="FG362" s="69"/>
      <c r="FH362" s="69"/>
      <c r="FI362" s="69"/>
      <c r="FJ362" s="69"/>
      <c r="FK362" s="69"/>
      <c r="FL362" s="69"/>
      <c r="FM362" s="69"/>
      <c r="FN362" s="69"/>
      <c r="FO362" s="69"/>
      <c r="FP362" s="69"/>
      <c r="FQ362" s="69"/>
      <c r="FR362" s="69"/>
      <c r="FS362" s="69"/>
      <c r="FT362" s="69"/>
      <c r="FU362" s="69"/>
      <c r="FV362" s="69"/>
      <c r="FW362" s="69"/>
      <c r="FX362" s="69"/>
      <c r="FY362" s="69"/>
      <c r="FZ362" s="69"/>
      <c r="GA362" s="69"/>
      <c r="GB362" s="69"/>
      <c r="GC362" s="69"/>
      <c r="GD362" s="69"/>
      <c r="GE362" s="69"/>
      <c r="GF362" s="69"/>
      <c r="GG362" s="69"/>
      <c r="GH362" s="69"/>
      <c r="GI362" s="69"/>
      <c r="GJ362" s="69"/>
      <c r="GK362" s="69"/>
      <c r="GL362" s="69"/>
      <c r="GM362" s="69"/>
      <c r="GN362" s="69"/>
      <c r="GO362" s="69"/>
      <c r="GP362" s="69"/>
      <c r="GQ362" s="69"/>
      <c r="GR362" s="69"/>
      <c r="GS362" s="69"/>
      <c r="GT362" s="69"/>
      <c r="GU362" s="69"/>
      <c r="GV362" s="69"/>
      <c r="GW362" s="69"/>
      <c r="GX362" s="69"/>
      <c r="GY362" s="69"/>
      <c r="GZ362" s="69"/>
      <c r="HA362" s="69"/>
      <c r="HB362" s="69"/>
      <c r="HC362" s="69"/>
      <c r="HD362" s="69"/>
      <c r="HE362" s="69"/>
      <c r="HF362" s="69"/>
      <c r="HG362" s="69"/>
      <c r="HH362" s="69"/>
      <c r="HI362" s="69"/>
      <c r="HJ362" s="69"/>
      <c r="HK362" s="69"/>
      <c r="HL362" s="69"/>
      <c r="HM362" s="69"/>
      <c r="HN362" s="69"/>
      <c r="HO362" s="69"/>
    </row>
    <row r="363" spans="1:223" ht="12.75" x14ac:dyDescent="0.2">
      <c r="A363" s="75">
        <v>7</v>
      </c>
      <c r="B363" s="69" t="s">
        <v>794</v>
      </c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  <c r="FC363" s="69"/>
      <c r="FD363" s="69"/>
      <c r="FE363" s="69"/>
      <c r="FF363" s="69"/>
      <c r="FG363" s="69"/>
      <c r="FH363" s="69"/>
      <c r="FI363" s="69"/>
      <c r="FJ363" s="69"/>
      <c r="FK363" s="69"/>
      <c r="FL363" s="69"/>
      <c r="FM363" s="69"/>
      <c r="FN363" s="69"/>
      <c r="FO363" s="69"/>
      <c r="FP363" s="69"/>
      <c r="FQ363" s="69"/>
      <c r="FR363" s="69"/>
      <c r="FS363" s="69"/>
      <c r="FT363" s="69"/>
      <c r="FU363" s="69"/>
      <c r="FV363" s="69"/>
      <c r="FW363" s="69"/>
      <c r="FX363" s="69"/>
      <c r="FY363" s="69"/>
      <c r="FZ363" s="69"/>
      <c r="GA363" s="69"/>
      <c r="GB363" s="69"/>
      <c r="GC363" s="69"/>
      <c r="GD363" s="69"/>
      <c r="GE363" s="69"/>
      <c r="GF363" s="69"/>
      <c r="GG363" s="69"/>
      <c r="GH363" s="69"/>
      <c r="GI363" s="69"/>
      <c r="GJ363" s="69"/>
      <c r="GK363" s="69"/>
      <c r="GL363" s="69"/>
      <c r="GM363" s="69"/>
      <c r="GN363" s="69"/>
      <c r="GO363" s="69"/>
      <c r="GP363" s="69"/>
      <c r="GQ363" s="69"/>
      <c r="GR363" s="69"/>
      <c r="GS363" s="69"/>
      <c r="GT363" s="69"/>
      <c r="GU363" s="69"/>
      <c r="GV363" s="69"/>
      <c r="GW363" s="69"/>
      <c r="GX363" s="69"/>
      <c r="GY363" s="69"/>
      <c r="GZ363" s="69"/>
      <c r="HA363" s="69"/>
      <c r="HB363" s="69"/>
      <c r="HC363" s="69"/>
      <c r="HD363" s="69"/>
      <c r="HE363" s="69"/>
      <c r="HF363" s="69"/>
      <c r="HG363" s="69"/>
      <c r="HH363" s="69"/>
      <c r="HI363" s="69"/>
      <c r="HJ363" s="69"/>
      <c r="HK363" s="69"/>
      <c r="HL363" s="69"/>
      <c r="HM363" s="69"/>
      <c r="HN363" s="69"/>
      <c r="HO363" s="69"/>
    </row>
    <row r="364" spans="1:223" ht="12.75" x14ac:dyDescent="0.2">
      <c r="A364" s="75">
        <v>8</v>
      </c>
      <c r="B364" s="69" t="s">
        <v>795</v>
      </c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  <c r="FC364" s="69"/>
      <c r="FD364" s="69"/>
      <c r="FE364" s="69"/>
      <c r="FF364" s="69"/>
      <c r="FG364" s="69"/>
      <c r="FH364" s="69"/>
      <c r="FI364" s="69"/>
      <c r="FJ364" s="69"/>
      <c r="FK364" s="69"/>
      <c r="FL364" s="69"/>
      <c r="FM364" s="69"/>
      <c r="FN364" s="69"/>
      <c r="FO364" s="69"/>
      <c r="FP364" s="69"/>
      <c r="FQ364" s="69"/>
      <c r="FR364" s="69"/>
      <c r="FS364" s="69"/>
      <c r="FT364" s="69"/>
      <c r="FU364" s="69"/>
      <c r="FV364" s="69"/>
      <c r="FW364" s="69"/>
      <c r="FX364" s="69"/>
      <c r="FY364" s="69"/>
      <c r="FZ364" s="69"/>
      <c r="GA364" s="69"/>
      <c r="GB364" s="69"/>
      <c r="GC364" s="69"/>
      <c r="GD364" s="69"/>
      <c r="GE364" s="69"/>
      <c r="GF364" s="69"/>
      <c r="GG364" s="69"/>
      <c r="GH364" s="69"/>
      <c r="GI364" s="69"/>
      <c r="GJ364" s="69"/>
      <c r="GK364" s="69"/>
      <c r="GL364" s="69"/>
      <c r="GM364" s="69"/>
      <c r="GN364" s="69"/>
      <c r="GO364" s="69"/>
      <c r="GP364" s="69"/>
      <c r="GQ364" s="69"/>
      <c r="GR364" s="69"/>
      <c r="GS364" s="69"/>
      <c r="GT364" s="69"/>
      <c r="GU364" s="69"/>
      <c r="GV364" s="69"/>
      <c r="GW364" s="69"/>
      <c r="GX364" s="69"/>
      <c r="GY364" s="69"/>
      <c r="GZ364" s="69"/>
      <c r="HA364" s="69"/>
      <c r="HB364" s="69"/>
      <c r="HC364" s="69"/>
      <c r="HD364" s="69"/>
      <c r="HE364" s="69"/>
      <c r="HF364" s="69"/>
      <c r="HG364" s="69"/>
      <c r="HH364" s="69"/>
      <c r="HI364" s="69"/>
      <c r="HJ364" s="69"/>
      <c r="HK364" s="69"/>
      <c r="HL364" s="69"/>
      <c r="HM364" s="69"/>
      <c r="HN364" s="69"/>
      <c r="HO364" s="69"/>
    </row>
    <row r="365" spans="1:223" ht="12.75" x14ac:dyDescent="0.2">
      <c r="A365" s="75">
        <v>9</v>
      </c>
      <c r="B365" s="69" t="s">
        <v>796</v>
      </c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  <c r="FC365" s="69"/>
      <c r="FD365" s="69"/>
      <c r="FE365" s="69"/>
      <c r="FF365" s="69"/>
      <c r="FG365" s="69"/>
      <c r="FH365" s="69"/>
      <c r="FI365" s="69"/>
      <c r="FJ365" s="69"/>
      <c r="FK365" s="69"/>
      <c r="FL365" s="69"/>
      <c r="FM365" s="69"/>
      <c r="FN365" s="69"/>
      <c r="FO365" s="69"/>
      <c r="FP365" s="69"/>
      <c r="FQ365" s="69"/>
      <c r="FR365" s="69"/>
      <c r="FS365" s="69"/>
      <c r="FT365" s="69"/>
      <c r="FU365" s="69"/>
      <c r="FV365" s="69"/>
      <c r="FW365" s="69"/>
      <c r="FX365" s="69"/>
      <c r="FY365" s="69"/>
      <c r="FZ365" s="69"/>
      <c r="GA365" s="69"/>
      <c r="GB365" s="69"/>
      <c r="GC365" s="69"/>
      <c r="GD365" s="69"/>
      <c r="GE365" s="69"/>
      <c r="GF365" s="69"/>
      <c r="GG365" s="69"/>
      <c r="GH365" s="69"/>
      <c r="GI365" s="69"/>
      <c r="GJ365" s="69"/>
      <c r="GK365" s="69"/>
      <c r="GL365" s="69"/>
      <c r="GM365" s="69"/>
      <c r="GN365" s="69"/>
      <c r="GO365" s="69"/>
      <c r="GP365" s="69"/>
      <c r="GQ365" s="69"/>
      <c r="GR365" s="69"/>
      <c r="GS365" s="69"/>
      <c r="GT365" s="69"/>
      <c r="GU365" s="69"/>
      <c r="GV365" s="69"/>
      <c r="GW365" s="69"/>
      <c r="GX365" s="69"/>
      <c r="GY365" s="69"/>
      <c r="GZ365" s="69"/>
      <c r="HA365" s="69"/>
      <c r="HB365" s="69"/>
      <c r="HC365" s="69"/>
      <c r="HD365" s="69"/>
      <c r="HE365" s="69"/>
      <c r="HF365" s="69"/>
      <c r="HG365" s="69"/>
      <c r="HH365" s="69"/>
      <c r="HI365" s="69"/>
      <c r="HJ365" s="69"/>
      <c r="HK365" s="69"/>
      <c r="HL365" s="69"/>
      <c r="HM365" s="69"/>
      <c r="HN365" s="69"/>
      <c r="HO365" s="69"/>
    </row>
    <row r="366" spans="1:223" ht="12.75" x14ac:dyDescent="0.2">
      <c r="A366" s="75">
        <v>10</v>
      </c>
      <c r="B366" s="69" t="s">
        <v>797</v>
      </c>
      <c r="C366" s="69"/>
      <c r="D366" s="69"/>
      <c r="E366" s="69"/>
      <c r="F366" s="69"/>
      <c r="G366" s="77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  <c r="FC366" s="69"/>
      <c r="FD366" s="69"/>
      <c r="FE366" s="69"/>
      <c r="FF366" s="69"/>
      <c r="FG366" s="69"/>
      <c r="FH366" s="69"/>
      <c r="FI366" s="69"/>
      <c r="FJ366" s="69"/>
      <c r="FK366" s="69"/>
      <c r="FL366" s="69"/>
      <c r="FM366" s="69"/>
      <c r="FN366" s="69"/>
      <c r="FO366" s="69"/>
      <c r="FP366" s="69"/>
      <c r="FQ366" s="69"/>
      <c r="FR366" s="69"/>
      <c r="FS366" s="69"/>
      <c r="FT366" s="69"/>
      <c r="FU366" s="69"/>
      <c r="FV366" s="69"/>
      <c r="FW366" s="69"/>
      <c r="FX366" s="69"/>
      <c r="FY366" s="69"/>
      <c r="FZ366" s="69"/>
      <c r="GA366" s="69"/>
      <c r="GB366" s="69"/>
      <c r="GC366" s="69"/>
      <c r="GD366" s="69"/>
      <c r="GE366" s="69"/>
      <c r="GF366" s="69"/>
      <c r="GG366" s="69"/>
      <c r="GH366" s="69"/>
      <c r="GI366" s="69"/>
      <c r="GJ366" s="69"/>
      <c r="GK366" s="69"/>
      <c r="GL366" s="69"/>
      <c r="GM366" s="69"/>
      <c r="GN366" s="69"/>
      <c r="GO366" s="69"/>
      <c r="GP366" s="69"/>
      <c r="GQ366" s="69"/>
      <c r="GR366" s="69"/>
      <c r="GS366" s="69"/>
      <c r="GT366" s="69"/>
      <c r="GU366" s="69"/>
      <c r="GV366" s="69"/>
      <c r="GW366" s="69"/>
      <c r="GX366" s="69"/>
      <c r="GY366" s="69"/>
      <c r="GZ366" s="69"/>
      <c r="HA366" s="69"/>
      <c r="HB366" s="69"/>
      <c r="HC366" s="69"/>
      <c r="HD366" s="69"/>
      <c r="HE366" s="69"/>
      <c r="HF366" s="69"/>
      <c r="HG366" s="69"/>
      <c r="HH366" s="69"/>
      <c r="HI366" s="69"/>
      <c r="HJ366" s="69"/>
      <c r="HK366" s="69"/>
      <c r="HL366" s="69"/>
      <c r="HM366" s="69"/>
      <c r="HN366" s="69"/>
      <c r="HO366" s="69"/>
    </row>
    <row r="367" spans="1:223" ht="12.75" x14ac:dyDescent="0.2">
      <c r="A367" s="75">
        <v>11</v>
      </c>
      <c r="B367" s="69" t="s">
        <v>798</v>
      </c>
      <c r="C367" s="77"/>
      <c r="D367" s="77"/>
      <c r="E367" s="77"/>
      <c r="F367" s="77"/>
      <c r="G367" s="77"/>
      <c r="H367" s="77"/>
      <c r="I367" s="77"/>
      <c r="J367" s="77"/>
      <c r="K367" s="77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  <c r="FC367" s="69"/>
      <c r="FD367" s="69"/>
      <c r="FE367" s="69"/>
      <c r="FF367" s="69"/>
      <c r="FG367" s="69"/>
      <c r="FH367" s="69"/>
      <c r="FI367" s="69"/>
      <c r="FJ367" s="69"/>
      <c r="FK367" s="69"/>
      <c r="FL367" s="69"/>
      <c r="FM367" s="69"/>
      <c r="FN367" s="69"/>
      <c r="FO367" s="69"/>
      <c r="FP367" s="69"/>
      <c r="FQ367" s="69"/>
      <c r="FR367" s="69"/>
      <c r="FS367" s="69"/>
      <c r="FT367" s="69"/>
      <c r="FU367" s="69"/>
      <c r="FV367" s="69"/>
      <c r="FW367" s="69"/>
      <c r="FX367" s="69"/>
      <c r="FY367" s="69"/>
      <c r="FZ367" s="69"/>
      <c r="GA367" s="69"/>
      <c r="GB367" s="69"/>
      <c r="GC367" s="69"/>
      <c r="GD367" s="69"/>
      <c r="GE367" s="69"/>
      <c r="GF367" s="69"/>
      <c r="GG367" s="69"/>
      <c r="GH367" s="69"/>
      <c r="GI367" s="69"/>
      <c r="GJ367" s="69"/>
      <c r="GK367" s="69"/>
      <c r="GL367" s="69"/>
      <c r="GM367" s="69"/>
      <c r="GN367" s="69"/>
      <c r="GO367" s="69"/>
      <c r="GP367" s="69"/>
      <c r="GQ367" s="69"/>
      <c r="GR367" s="69"/>
      <c r="GS367" s="69"/>
      <c r="GT367" s="69"/>
      <c r="GU367" s="69"/>
      <c r="GV367" s="69"/>
      <c r="GW367" s="69"/>
      <c r="GX367" s="69"/>
      <c r="GY367" s="69"/>
      <c r="GZ367" s="69"/>
      <c r="HA367" s="69"/>
      <c r="HB367" s="69"/>
      <c r="HC367" s="69"/>
      <c r="HD367" s="69"/>
      <c r="HE367" s="69"/>
      <c r="HF367" s="69"/>
      <c r="HG367" s="69"/>
      <c r="HH367" s="69"/>
      <c r="HI367" s="69"/>
      <c r="HJ367" s="69"/>
      <c r="HK367" s="69"/>
      <c r="HL367" s="69"/>
      <c r="HM367" s="69"/>
      <c r="HN367" s="69"/>
      <c r="HO367" s="69"/>
    </row>
    <row r="368" spans="1:223" ht="12.75" x14ac:dyDescent="0.2">
      <c r="A368" s="75">
        <v>12</v>
      </c>
      <c r="B368" s="69" t="s">
        <v>799</v>
      </c>
      <c r="C368" s="77"/>
      <c r="D368" s="77"/>
      <c r="E368" s="77"/>
      <c r="F368" s="77"/>
      <c r="G368" s="77"/>
      <c r="H368" s="77"/>
      <c r="I368" s="77"/>
      <c r="J368" s="77"/>
      <c r="K368" s="77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  <c r="FC368" s="69"/>
      <c r="FD368" s="69"/>
      <c r="FE368" s="69"/>
      <c r="FF368" s="69"/>
      <c r="FG368" s="69"/>
      <c r="FH368" s="69"/>
      <c r="FI368" s="69"/>
      <c r="FJ368" s="69"/>
      <c r="FK368" s="69"/>
      <c r="FL368" s="69"/>
      <c r="FM368" s="69"/>
      <c r="FN368" s="69"/>
      <c r="FO368" s="69"/>
      <c r="FP368" s="69"/>
      <c r="FQ368" s="69"/>
      <c r="FR368" s="69"/>
      <c r="FS368" s="69"/>
      <c r="FT368" s="69"/>
      <c r="FU368" s="69"/>
      <c r="FV368" s="69"/>
      <c r="FW368" s="69"/>
      <c r="FX368" s="69"/>
      <c r="FY368" s="69"/>
      <c r="FZ368" s="69"/>
      <c r="GA368" s="69"/>
      <c r="GB368" s="69"/>
      <c r="GC368" s="69"/>
      <c r="GD368" s="69"/>
      <c r="GE368" s="69"/>
      <c r="GF368" s="69"/>
      <c r="GG368" s="69"/>
      <c r="GH368" s="69"/>
      <c r="GI368" s="69"/>
      <c r="GJ368" s="69"/>
      <c r="GK368" s="69"/>
      <c r="GL368" s="69"/>
      <c r="GM368" s="69"/>
      <c r="GN368" s="69"/>
      <c r="GO368" s="69"/>
      <c r="GP368" s="69"/>
      <c r="GQ368" s="69"/>
      <c r="GR368" s="69"/>
      <c r="GS368" s="69"/>
      <c r="GT368" s="69"/>
      <c r="GU368" s="69"/>
      <c r="GV368" s="69"/>
      <c r="GW368" s="69"/>
      <c r="GX368" s="69"/>
      <c r="GY368" s="69"/>
      <c r="GZ368" s="69"/>
      <c r="HA368" s="69"/>
      <c r="HB368" s="69"/>
      <c r="HC368" s="69"/>
      <c r="HD368" s="69"/>
      <c r="HE368" s="69"/>
      <c r="HF368" s="69"/>
      <c r="HG368" s="69"/>
      <c r="HH368" s="69"/>
      <c r="HI368" s="69"/>
      <c r="HJ368" s="69"/>
      <c r="HK368" s="69"/>
      <c r="HL368" s="69"/>
      <c r="HM368" s="69"/>
      <c r="HN368" s="69"/>
      <c r="HO368" s="69"/>
    </row>
    <row r="369" spans="1:223" ht="12.75" x14ac:dyDescent="0.2">
      <c r="A369" s="75"/>
      <c r="B369" s="69"/>
      <c r="C369" s="77"/>
      <c r="D369" s="77"/>
      <c r="E369" s="77"/>
      <c r="F369" s="77"/>
      <c r="G369" s="77"/>
      <c r="H369" s="77"/>
      <c r="I369" s="77"/>
      <c r="J369" s="77"/>
      <c r="K369" s="77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  <c r="FC369" s="69"/>
      <c r="FD369" s="69"/>
      <c r="FE369" s="69"/>
      <c r="FF369" s="69"/>
      <c r="FG369" s="69"/>
      <c r="FH369" s="69"/>
      <c r="FI369" s="69"/>
      <c r="FJ369" s="69"/>
      <c r="FK369" s="69"/>
      <c r="FL369" s="69"/>
      <c r="FM369" s="69"/>
      <c r="FN369" s="69"/>
      <c r="FO369" s="69"/>
      <c r="FP369" s="69"/>
      <c r="FQ369" s="69"/>
      <c r="FR369" s="69"/>
      <c r="FS369" s="69"/>
      <c r="FT369" s="69"/>
      <c r="FU369" s="69"/>
      <c r="FV369" s="69"/>
      <c r="FW369" s="69"/>
      <c r="FX369" s="69"/>
      <c r="FY369" s="69"/>
      <c r="FZ369" s="69"/>
      <c r="GA369" s="69"/>
      <c r="GB369" s="69"/>
      <c r="GC369" s="69"/>
      <c r="GD369" s="69"/>
      <c r="GE369" s="69"/>
      <c r="GF369" s="69"/>
      <c r="GG369" s="69"/>
      <c r="GH369" s="69"/>
      <c r="GI369" s="69"/>
      <c r="GJ369" s="69"/>
      <c r="GK369" s="69"/>
      <c r="GL369" s="69"/>
      <c r="GM369" s="69"/>
      <c r="GN369" s="69"/>
      <c r="GO369" s="69"/>
      <c r="GP369" s="69"/>
      <c r="GQ369" s="69"/>
      <c r="GR369" s="69"/>
      <c r="GS369" s="69"/>
      <c r="GT369" s="69"/>
      <c r="GU369" s="69"/>
      <c r="GV369" s="69"/>
      <c r="GW369" s="69"/>
      <c r="GX369" s="69"/>
      <c r="GY369" s="69"/>
      <c r="GZ369" s="69"/>
      <c r="HA369" s="69"/>
      <c r="HB369" s="69"/>
      <c r="HC369" s="69"/>
      <c r="HD369" s="69"/>
      <c r="HE369" s="69"/>
      <c r="HF369" s="69"/>
      <c r="HG369" s="69"/>
      <c r="HH369" s="69"/>
      <c r="HI369" s="69"/>
      <c r="HJ369" s="69"/>
      <c r="HK369" s="69"/>
      <c r="HL369" s="69"/>
      <c r="HM369" s="69"/>
      <c r="HN369" s="69"/>
      <c r="HO369" s="69"/>
    </row>
    <row r="370" spans="1:223" ht="14.25" x14ac:dyDescent="0.2">
      <c r="A370" s="75">
        <v>13</v>
      </c>
      <c r="B370" s="69" t="s">
        <v>800</v>
      </c>
      <c r="C370" s="77"/>
      <c r="D370" s="77"/>
      <c r="E370" s="77"/>
      <c r="F370" s="77"/>
      <c r="G370" s="77"/>
      <c r="H370" s="77"/>
      <c r="I370" s="77"/>
      <c r="J370" s="77"/>
      <c r="K370" s="77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  <c r="FC370" s="69"/>
      <c r="FD370" s="69"/>
      <c r="FE370" s="69"/>
      <c r="FF370" s="69"/>
      <c r="FG370" s="69"/>
      <c r="FH370" s="69"/>
      <c r="FI370" s="69"/>
      <c r="FJ370" s="69"/>
      <c r="FK370" s="69"/>
      <c r="FL370" s="69"/>
      <c r="FM370" s="69"/>
      <c r="FN370" s="69"/>
      <c r="FO370" s="69"/>
      <c r="FP370" s="69"/>
      <c r="FQ370" s="69"/>
      <c r="FR370" s="69"/>
      <c r="FS370" s="69"/>
      <c r="FT370" s="69"/>
      <c r="FU370" s="69"/>
      <c r="FV370" s="69"/>
      <c r="FW370" s="69"/>
      <c r="FX370" s="69"/>
      <c r="FY370" s="69"/>
      <c r="FZ370" s="69"/>
      <c r="GA370" s="69"/>
      <c r="GB370" s="69"/>
      <c r="GC370" s="69"/>
      <c r="GD370" s="69"/>
      <c r="GE370" s="69"/>
      <c r="GF370" s="69"/>
      <c r="GG370" s="69"/>
      <c r="GH370" s="69"/>
      <c r="GI370" s="69"/>
      <c r="GJ370" s="69"/>
      <c r="GK370" s="69"/>
      <c r="GL370" s="69"/>
      <c r="GM370" s="69"/>
      <c r="GN370" s="69"/>
      <c r="GO370" s="69"/>
      <c r="GP370" s="69"/>
      <c r="GQ370" s="69"/>
      <c r="GR370" s="69"/>
      <c r="GS370" s="69"/>
      <c r="GT370" s="69"/>
      <c r="GU370" s="69"/>
      <c r="GV370" s="69"/>
      <c r="GW370" s="69"/>
      <c r="GX370" s="69"/>
      <c r="GY370" s="69"/>
      <c r="GZ370" s="69"/>
      <c r="HA370" s="69"/>
      <c r="HB370" s="69"/>
      <c r="HC370" s="69"/>
      <c r="HD370" s="69"/>
      <c r="HE370" s="69"/>
      <c r="HF370" s="69"/>
      <c r="HG370" s="69"/>
      <c r="HH370" s="69"/>
      <c r="HI370" s="69"/>
      <c r="HJ370" s="69"/>
      <c r="HK370" s="69"/>
      <c r="HL370" s="69"/>
      <c r="HM370" s="69"/>
      <c r="HN370" s="69"/>
      <c r="HO370" s="69"/>
    </row>
    <row r="371" spans="1:223" ht="12.75" x14ac:dyDescent="0.2">
      <c r="A371" s="75">
        <v>14</v>
      </c>
      <c r="B371" s="69" t="s">
        <v>801</v>
      </c>
      <c r="C371" s="77"/>
      <c r="D371" s="77"/>
      <c r="E371" s="77"/>
      <c r="F371" s="77"/>
      <c r="G371" s="77"/>
      <c r="H371" s="77"/>
      <c r="I371" s="77"/>
      <c r="J371" s="77"/>
      <c r="K371" s="77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  <c r="FC371" s="69"/>
      <c r="FD371" s="69"/>
      <c r="FE371" s="69"/>
      <c r="FF371" s="69"/>
      <c r="FG371" s="69"/>
      <c r="FH371" s="69"/>
      <c r="FI371" s="69"/>
      <c r="FJ371" s="69"/>
      <c r="FK371" s="69"/>
      <c r="FL371" s="69"/>
      <c r="FM371" s="69"/>
      <c r="FN371" s="69"/>
      <c r="FO371" s="69"/>
      <c r="FP371" s="69"/>
      <c r="FQ371" s="69"/>
      <c r="FR371" s="69"/>
      <c r="FS371" s="69"/>
      <c r="FT371" s="69"/>
      <c r="FU371" s="69"/>
      <c r="FV371" s="69"/>
      <c r="FW371" s="69"/>
      <c r="FX371" s="69"/>
      <c r="FY371" s="69"/>
      <c r="FZ371" s="69"/>
      <c r="GA371" s="69"/>
      <c r="GB371" s="69"/>
      <c r="GC371" s="69"/>
      <c r="GD371" s="69"/>
      <c r="GE371" s="69"/>
      <c r="GF371" s="69"/>
      <c r="GG371" s="69"/>
      <c r="GH371" s="69"/>
      <c r="GI371" s="69"/>
      <c r="GJ371" s="69"/>
      <c r="GK371" s="69"/>
      <c r="GL371" s="69"/>
      <c r="GM371" s="69"/>
      <c r="GN371" s="69"/>
      <c r="GO371" s="69"/>
      <c r="GP371" s="69"/>
      <c r="GQ371" s="69"/>
      <c r="GR371" s="69"/>
      <c r="GS371" s="69"/>
      <c r="GT371" s="69"/>
      <c r="GU371" s="69"/>
      <c r="GV371" s="69"/>
      <c r="GW371" s="69"/>
      <c r="GX371" s="69"/>
      <c r="GY371" s="69"/>
      <c r="GZ371" s="69"/>
      <c r="HA371" s="69"/>
      <c r="HB371" s="69"/>
      <c r="HC371" s="69"/>
      <c r="HD371" s="69"/>
      <c r="HE371" s="69"/>
      <c r="HF371" s="69"/>
      <c r="HG371" s="69"/>
      <c r="HH371" s="69"/>
      <c r="HI371" s="69"/>
      <c r="HJ371" s="69"/>
      <c r="HK371" s="69"/>
      <c r="HL371" s="69"/>
      <c r="HM371" s="69"/>
      <c r="HN371" s="69"/>
      <c r="HO371" s="69"/>
    </row>
    <row r="372" spans="1:223" ht="12.75" x14ac:dyDescent="0.2">
      <c r="A372" s="75">
        <v>15</v>
      </c>
      <c r="B372" s="69" t="s">
        <v>802</v>
      </c>
      <c r="C372" s="77"/>
      <c r="D372" s="77"/>
      <c r="E372" s="77"/>
      <c r="F372" s="77"/>
      <c r="G372" s="69"/>
      <c r="H372" s="77"/>
      <c r="I372" s="77"/>
      <c r="J372" s="77"/>
      <c r="K372" s="77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  <c r="FC372" s="69"/>
      <c r="FD372" s="69"/>
      <c r="FE372" s="69"/>
      <c r="FF372" s="69"/>
      <c r="FG372" s="69"/>
      <c r="FH372" s="69"/>
      <c r="FI372" s="69"/>
      <c r="FJ372" s="69"/>
      <c r="FK372" s="69"/>
      <c r="FL372" s="69"/>
      <c r="FM372" s="69"/>
      <c r="FN372" s="69"/>
      <c r="FO372" s="69"/>
      <c r="FP372" s="69"/>
      <c r="FQ372" s="69"/>
      <c r="FR372" s="69"/>
      <c r="FS372" s="69"/>
      <c r="FT372" s="69"/>
      <c r="FU372" s="69"/>
      <c r="FV372" s="69"/>
      <c r="FW372" s="69"/>
      <c r="FX372" s="69"/>
      <c r="FY372" s="69"/>
      <c r="FZ372" s="69"/>
      <c r="GA372" s="69"/>
      <c r="GB372" s="69"/>
      <c r="GC372" s="69"/>
      <c r="GD372" s="69"/>
      <c r="GE372" s="69"/>
      <c r="GF372" s="69"/>
      <c r="GG372" s="69"/>
      <c r="GH372" s="69"/>
      <c r="GI372" s="69"/>
      <c r="GJ372" s="69"/>
      <c r="GK372" s="69"/>
      <c r="GL372" s="69"/>
      <c r="GM372" s="69"/>
      <c r="GN372" s="69"/>
      <c r="GO372" s="69"/>
      <c r="GP372" s="69"/>
      <c r="GQ372" s="69"/>
      <c r="GR372" s="69"/>
      <c r="GS372" s="69"/>
      <c r="GT372" s="69"/>
      <c r="GU372" s="69"/>
      <c r="GV372" s="69"/>
      <c r="GW372" s="69"/>
      <c r="GX372" s="69"/>
      <c r="GY372" s="69"/>
      <c r="GZ372" s="69"/>
      <c r="HA372" s="69"/>
      <c r="HB372" s="69"/>
      <c r="HC372" s="69"/>
      <c r="HD372" s="69"/>
      <c r="HE372" s="69"/>
      <c r="HF372" s="69"/>
      <c r="HG372" s="69"/>
      <c r="HH372" s="69"/>
      <c r="HI372" s="69"/>
      <c r="HJ372" s="69"/>
      <c r="HK372" s="69"/>
      <c r="HL372" s="69"/>
      <c r="HM372" s="69"/>
      <c r="HN372" s="69"/>
      <c r="HO372" s="69"/>
    </row>
    <row r="373" spans="1:223" ht="12.75" x14ac:dyDescent="0.2">
      <c r="A373" s="75">
        <v>16</v>
      </c>
      <c r="B373" s="69" t="s">
        <v>803</v>
      </c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  <c r="FC373" s="69"/>
      <c r="FD373" s="69"/>
      <c r="FE373" s="69"/>
      <c r="FF373" s="69"/>
      <c r="FG373" s="69"/>
      <c r="FH373" s="69"/>
      <c r="FI373" s="69"/>
      <c r="FJ373" s="69"/>
      <c r="FK373" s="69"/>
      <c r="FL373" s="69"/>
      <c r="FM373" s="69"/>
      <c r="FN373" s="69"/>
      <c r="FO373" s="69"/>
      <c r="FP373" s="69"/>
      <c r="FQ373" s="69"/>
      <c r="FR373" s="69"/>
      <c r="FS373" s="69"/>
      <c r="FT373" s="69"/>
      <c r="FU373" s="69"/>
      <c r="FV373" s="69"/>
      <c r="FW373" s="69"/>
      <c r="FX373" s="69"/>
      <c r="FY373" s="69"/>
      <c r="FZ373" s="69"/>
      <c r="GA373" s="69"/>
      <c r="GB373" s="69"/>
      <c r="GC373" s="69"/>
      <c r="GD373" s="69"/>
      <c r="GE373" s="69"/>
      <c r="GF373" s="69"/>
      <c r="GG373" s="69"/>
      <c r="GH373" s="69"/>
      <c r="GI373" s="69"/>
      <c r="GJ373" s="69"/>
      <c r="GK373" s="69"/>
      <c r="GL373" s="69"/>
      <c r="GM373" s="69"/>
      <c r="GN373" s="69"/>
      <c r="GO373" s="69"/>
      <c r="GP373" s="69"/>
      <c r="GQ373" s="69"/>
      <c r="GR373" s="69"/>
      <c r="GS373" s="69"/>
      <c r="GT373" s="69"/>
      <c r="GU373" s="69"/>
      <c r="GV373" s="69"/>
      <c r="GW373" s="69"/>
      <c r="GX373" s="69"/>
      <c r="GY373" s="69"/>
      <c r="GZ373" s="69"/>
      <c r="HA373" s="69"/>
      <c r="HB373" s="69"/>
      <c r="HC373" s="69"/>
      <c r="HD373" s="69"/>
      <c r="HE373" s="69"/>
      <c r="HF373" s="69"/>
      <c r="HG373" s="69"/>
      <c r="HH373" s="69"/>
      <c r="HI373" s="69"/>
      <c r="HJ373" s="69"/>
      <c r="HK373" s="69"/>
      <c r="HL373" s="69"/>
      <c r="HM373" s="69"/>
      <c r="HN373" s="69"/>
      <c r="HO373" s="69"/>
    </row>
    <row r="374" spans="1:223" ht="12.75" x14ac:dyDescent="0.2">
      <c r="A374" s="75">
        <v>17</v>
      </c>
      <c r="B374" s="69" t="s">
        <v>804</v>
      </c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  <c r="FC374" s="69"/>
      <c r="FD374" s="69"/>
      <c r="FE374" s="69"/>
      <c r="FF374" s="69"/>
      <c r="FG374" s="69"/>
      <c r="FH374" s="69"/>
      <c r="FI374" s="69"/>
      <c r="FJ374" s="69"/>
      <c r="FK374" s="69"/>
      <c r="FL374" s="69"/>
      <c r="FM374" s="69"/>
      <c r="FN374" s="69"/>
      <c r="FO374" s="69"/>
      <c r="FP374" s="69"/>
      <c r="FQ374" s="69"/>
      <c r="FR374" s="69"/>
      <c r="FS374" s="69"/>
      <c r="FT374" s="69"/>
      <c r="FU374" s="69"/>
      <c r="FV374" s="69"/>
      <c r="FW374" s="69"/>
      <c r="FX374" s="69"/>
      <c r="FY374" s="69"/>
      <c r="FZ374" s="69"/>
      <c r="GA374" s="69"/>
      <c r="GB374" s="69"/>
      <c r="GC374" s="69"/>
      <c r="GD374" s="69"/>
      <c r="GE374" s="69"/>
      <c r="GF374" s="69"/>
      <c r="GG374" s="69"/>
      <c r="GH374" s="69"/>
      <c r="GI374" s="69"/>
      <c r="GJ374" s="69"/>
      <c r="GK374" s="69"/>
      <c r="GL374" s="69"/>
      <c r="GM374" s="69"/>
      <c r="GN374" s="69"/>
      <c r="GO374" s="69"/>
      <c r="GP374" s="69"/>
      <c r="GQ374" s="69"/>
      <c r="GR374" s="69"/>
      <c r="GS374" s="69"/>
      <c r="GT374" s="69"/>
      <c r="GU374" s="69"/>
      <c r="GV374" s="69"/>
      <c r="GW374" s="69"/>
      <c r="GX374" s="69"/>
      <c r="GY374" s="69"/>
      <c r="GZ374" s="69"/>
      <c r="HA374" s="69"/>
      <c r="HB374" s="69"/>
      <c r="HC374" s="69"/>
      <c r="HD374" s="69"/>
      <c r="HE374" s="69"/>
      <c r="HF374" s="69"/>
      <c r="HG374" s="69"/>
      <c r="HH374" s="69"/>
      <c r="HI374" s="69"/>
      <c r="HJ374" s="69"/>
      <c r="HK374" s="69"/>
      <c r="HL374" s="69"/>
      <c r="HM374" s="69"/>
      <c r="HN374" s="69"/>
      <c r="HO374" s="69"/>
    </row>
    <row r="375" spans="1:223" ht="12.75" x14ac:dyDescent="0.2">
      <c r="A375" s="75">
        <v>18</v>
      </c>
      <c r="B375" s="69" t="s">
        <v>805</v>
      </c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69"/>
      <c r="FG375" s="69"/>
      <c r="FH375" s="69"/>
      <c r="FI375" s="69"/>
      <c r="FJ375" s="69"/>
      <c r="FK375" s="69"/>
      <c r="FL375" s="69"/>
      <c r="FM375" s="69"/>
      <c r="FN375" s="69"/>
      <c r="FO375" s="69"/>
      <c r="FP375" s="69"/>
      <c r="FQ375" s="69"/>
      <c r="FR375" s="69"/>
      <c r="FS375" s="69"/>
      <c r="FT375" s="69"/>
      <c r="FU375" s="69"/>
      <c r="FV375" s="69"/>
      <c r="FW375" s="69"/>
      <c r="FX375" s="69"/>
      <c r="FY375" s="69"/>
      <c r="FZ375" s="69"/>
      <c r="GA375" s="69"/>
      <c r="GB375" s="69"/>
      <c r="GC375" s="69"/>
      <c r="GD375" s="69"/>
      <c r="GE375" s="69"/>
      <c r="GF375" s="69"/>
      <c r="GG375" s="69"/>
      <c r="GH375" s="69"/>
      <c r="GI375" s="69"/>
      <c r="GJ375" s="69"/>
      <c r="GK375" s="69"/>
      <c r="GL375" s="69"/>
      <c r="GM375" s="69"/>
      <c r="GN375" s="69"/>
      <c r="GO375" s="69"/>
      <c r="GP375" s="69"/>
      <c r="GQ375" s="69"/>
      <c r="GR375" s="69"/>
      <c r="GS375" s="69"/>
      <c r="GT375" s="69"/>
      <c r="GU375" s="69"/>
      <c r="GV375" s="69"/>
      <c r="GW375" s="69"/>
      <c r="GX375" s="69"/>
      <c r="GY375" s="69"/>
      <c r="GZ375" s="69"/>
      <c r="HA375" s="69"/>
      <c r="HB375" s="69"/>
      <c r="HC375" s="69"/>
      <c r="HD375" s="69"/>
      <c r="HE375" s="69"/>
      <c r="HF375" s="69"/>
      <c r="HG375" s="69"/>
      <c r="HH375" s="69"/>
      <c r="HI375" s="69"/>
      <c r="HJ375" s="69"/>
      <c r="HK375" s="69"/>
      <c r="HL375" s="69"/>
      <c r="HM375" s="69"/>
      <c r="HN375" s="69"/>
      <c r="HO375" s="69"/>
    </row>
    <row r="376" spans="1:223" ht="12.75" x14ac:dyDescent="0.2">
      <c r="A376" s="75">
        <v>19</v>
      </c>
      <c r="B376" s="69" t="s">
        <v>806</v>
      </c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  <c r="FC376" s="69"/>
      <c r="FD376" s="69"/>
      <c r="FE376" s="69"/>
      <c r="FF376" s="69"/>
      <c r="FG376" s="69"/>
      <c r="FH376" s="69"/>
      <c r="FI376" s="69"/>
      <c r="FJ376" s="69"/>
      <c r="FK376" s="69"/>
      <c r="FL376" s="69"/>
      <c r="FM376" s="69"/>
      <c r="FN376" s="69"/>
      <c r="FO376" s="69"/>
      <c r="FP376" s="69"/>
      <c r="FQ376" s="69"/>
      <c r="FR376" s="69"/>
      <c r="FS376" s="69"/>
      <c r="FT376" s="69"/>
      <c r="FU376" s="69"/>
      <c r="FV376" s="69"/>
      <c r="FW376" s="69"/>
      <c r="FX376" s="69"/>
      <c r="FY376" s="69"/>
      <c r="FZ376" s="69"/>
      <c r="GA376" s="69"/>
      <c r="GB376" s="69"/>
      <c r="GC376" s="69"/>
      <c r="GD376" s="69"/>
      <c r="GE376" s="69"/>
      <c r="GF376" s="69"/>
      <c r="GG376" s="69"/>
      <c r="GH376" s="69"/>
      <c r="GI376" s="69"/>
      <c r="GJ376" s="69"/>
      <c r="GK376" s="69"/>
      <c r="GL376" s="69"/>
      <c r="GM376" s="69"/>
      <c r="GN376" s="69"/>
      <c r="GO376" s="69"/>
      <c r="GP376" s="69"/>
      <c r="GQ376" s="69"/>
      <c r="GR376" s="69"/>
      <c r="GS376" s="69"/>
      <c r="GT376" s="69"/>
      <c r="GU376" s="69"/>
      <c r="GV376" s="69"/>
      <c r="GW376" s="69"/>
      <c r="GX376" s="69"/>
      <c r="GY376" s="69"/>
      <c r="GZ376" s="69"/>
      <c r="HA376" s="69"/>
      <c r="HB376" s="69"/>
      <c r="HC376" s="69"/>
      <c r="HD376" s="69"/>
      <c r="HE376" s="69"/>
      <c r="HF376" s="69"/>
      <c r="HG376" s="69"/>
      <c r="HH376" s="69"/>
      <c r="HI376" s="69"/>
      <c r="HJ376" s="69"/>
      <c r="HK376" s="69"/>
      <c r="HL376" s="69"/>
      <c r="HM376" s="69"/>
      <c r="HN376" s="69"/>
      <c r="HO376" s="69"/>
    </row>
    <row r="377" spans="1:223" ht="12.75" x14ac:dyDescent="0.2">
      <c r="A377" s="75">
        <v>20.21</v>
      </c>
      <c r="B377" s="69" t="s">
        <v>807</v>
      </c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  <c r="FC377" s="69"/>
      <c r="FD377" s="69"/>
      <c r="FE377" s="69"/>
      <c r="FF377" s="69"/>
      <c r="FG377" s="69"/>
      <c r="FH377" s="69"/>
      <c r="FI377" s="69"/>
      <c r="FJ377" s="69"/>
      <c r="FK377" s="69"/>
      <c r="FL377" s="69"/>
      <c r="FM377" s="69"/>
      <c r="FN377" s="69"/>
      <c r="FO377" s="69"/>
      <c r="FP377" s="69"/>
      <c r="FQ377" s="69"/>
      <c r="FR377" s="69"/>
      <c r="FS377" s="69"/>
      <c r="FT377" s="69"/>
      <c r="FU377" s="69"/>
      <c r="FV377" s="69"/>
      <c r="FW377" s="69"/>
      <c r="FX377" s="69"/>
      <c r="FY377" s="69"/>
      <c r="FZ377" s="69"/>
      <c r="GA377" s="69"/>
      <c r="GB377" s="69"/>
      <c r="GC377" s="69"/>
      <c r="GD377" s="69"/>
      <c r="GE377" s="69"/>
      <c r="GF377" s="69"/>
      <c r="GG377" s="69"/>
      <c r="GH377" s="69"/>
      <c r="GI377" s="69"/>
      <c r="GJ377" s="69"/>
      <c r="GK377" s="69"/>
      <c r="GL377" s="69"/>
      <c r="GM377" s="69"/>
      <c r="GN377" s="69"/>
      <c r="GO377" s="69"/>
      <c r="GP377" s="69"/>
      <c r="GQ377" s="69"/>
      <c r="GR377" s="69"/>
      <c r="GS377" s="69"/>
      <c r="GT377" s="69"/>
      <c r="GU377" s="69"/>
      <c r="GV377" s="69"/>
      <c r="GW377" s="69"/>
      <c r="GX377" s="69"/>
      <c r="GY377" s="69"/>
      <c r="GZ377" s="69"/>
      <c r="HA377" s="69"/>
      <c r="HB377" s="69"/>
      <c r="HC377" s="69"/>
      <c r="HD377" s="69"/>
      <c r="HE377" s="69"/>
      <c r="HF377" s="69"/>
      <c r="HG377" s="69"/>
      <c r="HH377" s="69"/>
      <c r="HI377" s="69"/>
      <c r="HJ377" s="69"/>
      <c r="HK377" s="69"/>
      <c r="HL377" s="69"/>
      <c r="HM377" s="69"/>
      <c r="HN377" s="69"/>
      <c r="HO377" s="69"/>
    </row>
    <row r="378" spans="1:223" ht="12.75" x14ac:dyDescent="0.2">
      <c r="A378" s="75">
        <v>22</v>
      </c>
      <c r="B378" s="69" t="s">
        <v>808</v>
      </c>
      <c r="C378" s="69"/>
      <c r="D378" s="69"/>
      <c r="E378" s="69"/>
      <c r="F378" s="69"/>
      <c r="G378" s="77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  <c r="FC378" s="69"/>
      <c r="FD378" s="69"/>
      <c r="FE378" s="69"/>
      <c r="FF378" s="69"/>
      <c r="FG378" s="69"/>
      <c r="FH378" s="69"/>
      <c r="FI378" s="69"/>
      <c r="FJ378" s="69"/>
      <c r="FK378" s="69"/>
      <c r="FL378" s="69"/>
      <c r="FM378" s="69"/>
      <c r="FN378" s="69"/>
      <c r="FO378" s="69"/>
      <c r="FP378" s="69"/>
      <c r="FQ378" s="69"/>
      <c r="FR378" s="69"/>
      <c r="FS378" s="69"/>
      <c r="FT378" s="69"/>
      <c r="FU378" s="69"/>
      <c r="FV378" s="69"/>
      <c r="FW378" s="69"/>
      <c r="FX378" s="69"/>
      <c r="FY378" s="69"/>
      <c r="FZ378" s="69"/>
      <c r="GA378" s="69"/>
      <c r="GB378" s="69"/>
      <c r="GC378" s="69"/>
      <c r="GD378" s="69"/>
      <c r="GE378" s="69"/>
      <c r="GF378" s="69"/>
      <c r="GG378" s="69"/>
      <c r="GH378" s="69"/>
      <c r="GI378" s="69"/>
      <c r="GJ378" s="69"/>
      <c r="GK378" s="69"/>
      <c r="GL378" s="69"/>
      <c r="GM378" s="69"/>
      <c r="GN378" s="69"/>
      <c r="GO378" s="69"/>
      <c r="GP378" s="69"/>
      <c r="GQ378" s="69"/>
      <c r="GR378" s="69"/>
      <c r="GS378" s="69"/>
      <c r="GT378" s="69"/>
      <c r="GU378" s="69"/>
      <c r="GV378" s="69"/>
      <c r="GW378" s="69"/>
      <c r="GX378" s="69"/>
      <c r="GY378" s="69"/>
      <c r="GZ378" s="69"/>
      <c r="HA378" s="69"/>
      <c r="HB378" s="69"/>
      <c r="HC378" s="69"/>
      <c r="HD378" s="69"/>
      <c r="HE378" s="69"/>
      <c r="HF378" s="69"/>
      <c r="HG378" s="69"/>
      <c r="HH378" s="69"/>
      <c r="HI378" s="69"/>
      <c r="HJ378" s="69"/>
      <c r="HK378" s="69"/>
      <c r="HL378" s="69"/>
      <c r="HM378" s="69"/>
      <c r="HN378" s="69"/>
      <c r="HO378" s="69"/>
    </row>
    <row r="379" spans="1:223" ht="12.75" x14ac:dyDescent="0.2">
      <c r="A379" s="75">
        <v>23</v>
      </c>
      <c r="B379" s="69" t="s">
        <v>809</v>
      </c>
      <c r="C379" s="77"/>
      <c r="D379" s="77"/>
      <c r="E379" s="77"/>
      <c r="F379" s="77"/>
      <c r="G379" s="69"/>
      <c r="H379" s="77"/>
      <c r="I379" s="77"/>
      <c r="J379" s="77"/>
      <c r="K379" s="77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  <c r="FC379" s="69"/>
      <c r="FD379" s="69"/>
      <c r="FE379" s="69"/>
      <c r="FF379" s="69"/>
      <c r="FG379" s="69"/>
      <c r="FH379" s="69"/>
      <c r="FI379" s="69"/>
      <c r="FJ379" s="69"/>
      <c r="FK379" s="69"/>
      <c r="FL379" s="69"/>
      <c r="FM379" s="69"/>
      <c r="FN379" s="69"/>
      <c r="FO379" s="69"/>
      <c r="FP379" s="69"/>
      <c r="FQ379" s="69"/>
      <c r="FR379" s="69"/>
      <c r="FS379" s="69"/>
      <c r="FT379" s="69"/>
      <c r="FU379" s="69"/>
      <c r="FV379" s="69"/>
      <c r="FW379" s="69"/>
      <c r="FX379" s="69"/>
      <c r="FY379" s="69"/>
      <c r="FZ379" s="69"/>
      <c r="GA379" s="69"/>
      <c r="GB379" s="69"/>
      <c r="GC379" s="69"/>
      <c r="GD379" s="69"/>
      <c r="GE379" s="69"/>
      <c r="GF379" s="69"/>
      <c r="GG379" s="69"/>
      <c r="GH379" s="69"/>
      <c r="GI379" s="69"/>
      <c r="GJ379" s="69"/>
      <c r="GK379" s="69"/>
      <c r="GL379" s="69"/>
      <c r="GM379" s="69"/>
      <c r="GN379" s="69"/>
      <c r="GO379" s="69"/>
      <c r="GP379" s="69"/>
      <c r="GQ379" s="69"/>
      <c r="GR379" s="69"/>
      <c r="GS379" s="69"/>
      <c r="GT379" s="69"/>
      <c r="GU379" s="69"/>
      <c r="GV379" s="69"/>
      <c r="GW379" s="69"/>
      <c r="GX379" s="69"/>
      <c r="GY379" s="69"/>
      <c r="GZ379" s="69"/>
      <c r="HA379" s="69"/>
      <c r="HB379" s="69"/>
      <c r="HC379" s="69"/>
      <c r="HD379" s="69"/>
      <c r="HE379" s="69"/>
      <c r="HF379" s="69"/>
      <c r="HG379" s="69"/>
      <c r="HH379" s="69"/>
      <c r="HI379" s="69"/>
      <c r="HJ379" s="69"/>
      <c r="HK379" s="69"/>
      <c r="HL379" s="69"/>
      <c r="HM379" s="69"/>
      <c r="HN379" s="69"/>
      <c r="HO379" s="69"/>
    </row>
    <row r="380" spans="1:223" ht="12.75" x14ac:dyDescent="0.2">
      <c r="A380" s="75">
        <v>24</v>
      </c>
      <c r="B380" s="69" t="s">
        <v>810</v>
      </c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  <c r="FC380" s="69"/>
      <c r="FD380" s="69"/>
      <c r="FE380" s="69"/>
      <c r="FF380" s="69"/>
      <c r="FG380" s="69"/>
      <c r="FH380" s="69"/>
      <c r="FI380" s="69"/>
      <c r="FJ380" s="69"/>
      <c r="FK380" s="69"/>
      <c r="FL380" s="69"/>
      <c r="FM380" s="69"/>
      <c r="FN380" s="69"/>
      <c r="FO380" s="69"/>
      <c r="FP380" s="69"/>
      <c r="FQ380" s="69"/>
      <c r="FR380" s="69"/>
      <c r="FS380" s="69"/>
      <c r="FT380" s="69"/>
      <c r="FU380" s="69"/>
      <c r="FV380" s="69"/>
      <c r="FW380" s="69"/>
      <c r="FX380" s="69"/>
      <c r="FY380" s="69"/>
      <c r="FZ380" s="69"/>
      <c r="GA380" s="69"/>
      <c r="GB380" s="69"/>
      <c r="GC380" s="69"/>
      <c r="GD380" s="69"/>
      <c r="GE380" s="69"/>
      <c r="GF380" s="69"/>
      <c r="GG380" s="69"/>
      <c r="GH380" s="69"/>
      <c r="GI380" s="69"/>
      <c r="GJ380" s="69"/>
      <c r="GK380" s="69"/>
      <c r="GL380" s="69"/>
      <c r="GM380" s="69"/>
      <c r="GN380" s="69"/>
      <c r="GO380" s="69"/>
      <c r="GP380" s="69"/>
      <c r="GQ380" s="69"/>
      <c r="GR380" s="69"/>
      <c r="GS380" s="69"/>
      <c r="GT380" s="69"/>
      <c r="GU380" s="69"/>
      <c r="GV380" s="69"/>
      <c r="GW380" s="69"/>
      <c r="GX380" s="69"/>
      <c r="GY380" s="69"/>
      <c r="GZ380" s="69"/>
      <c r="HA380" s="69"/>
      <c r="HB380" s="69"/>
      <c r="HC380" s="69"/>
      <c r="HD380" s="69"/>
      <c r="HE380" s="69"/>
      <c r="HF380" s="69"/>
      <c r="HG380" s="69"/>
      <c r="HH380" s="69"/>
      <c r="HI380" s="69"/>
      <c r="HJ380" s="69"/>
      <c r="HK380" s="69"/>
      <c r="HL380" s="69"/>
      <c r="HM380" s="69"/>
      <c r="HN380" s="69"/>
      <c r="HO380" s="69"/>
    </row>
    <row r="381" spans="1:223" ht="12.75" x14ac:dyDescent="0.2">
      <c r="A381" s="75"/>
      <c r="B381" s="69"/>
      <c r="C381" s="69"/>
      <c r="D381" s="69"/>
      <c r="E381" s="69"/>
      <c r="F381" s="69"/>
      <c r="G381" s="81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  <c r="FC381" s="69"/>
      <c r="FD381" s="69"/>
      <c r="FE381" s="69"/>
      <c r="FF381" s="69"/>
      <c r="FG381" s="69"/>
      <c r="FH381" s="69"/>
      <c r="FI381" s="69"/>
      <c r="FJ381" s="69"/>
      <c r="FK381" s="69"/>
      <c r="FL381" s="69"/>
      <c r="FM381" s="69"/>
      <c r="FN381" s="69"/>
      <c r="FO381" s="69"/>
      <c r="FP381" s="69"/>
      <c r="FQ381" s="69"/>
      <c r="FR381" s="69"/>
      <c r="FS381" s="69"/>
      <c r="FT381" s="69"/>
      <c r="FU381" s="69"/>
      <c r="FV381" s="69"/>
      <c r="FW381" s="69"/>
      <c r="FX381" s="69"/>
      <c r="FY381" s="69"/>
      <c r="FZ381" s="69"/>
      <c r="GA381" s="69"/>
      <c r="GB381" s="69"/>
      <c r="GC381" s="69"/>
      <c r="GD381" s="69"/>
      <c r="GE381" s="69"/>
      <c r="GF381" s="69"/>
      <c r="GG381" s="69"/>
      <c r="GH381" s="69"/>
      <c r="GI381" s="69"/>
      <c r="GJ381" s="69"/>
      <c r="GK381" s="69"/>
      <c r="GL381" s="69"/>
      <c r="GM381" s="69"/>
      <c r="GN381" s="69"/>
      <c r="GO381" s="69"/>
      <c r="GP381" s="69"/>
      <c r="GQ381" s="69"/>
      <c r="GR381" s="69"/>
      <c r="GS381" s="69"/>
      <c r="GT381" s="69"/>
      <c r="GU381" s="69"/>
      <c r="GV381" s="69"/>
      <c r="GW381" s="69"/>
      <c r="GX381" s="69"/>
      <c r="GY381" s="69"/>
      <c r="GZ381" s="69"/>
      <c r="HA381" s="69"/>
      <c r="HB381" s="69"/>
      <c r="HC381" s="69"/>
      <c r="HD381" s="69"/>
      <c r="HE381" s="69"/>
      <c r="HF381" s="69"/>
      <c r="HG381" s="69"/>
      <c r="HH381" s="69"/>
      <c r="HI381" s="69"/>
      <c r="HJ381" s="69"/>
      <c r="HK381" s="69"/>
      <c r="HL381" s="69"/>
      <c r="HM381" s="69"/>
      <c r="HN381" s="69"/>
      <c r="HO381" s="69"/>
    </row>
    <row r="382" spans="1:223" ht="12.75" x14ac:dyDescent="0.2">
      <c r="A382" s="69"/>
      <c r="B382" s="75"/>
      <c r="C382" s="81"/>
      <c r="D382" s="81"/>
      <c r="E382" s="81"/>
      <c r="F382" s="81"/>
      <c r="G382" s="69"/>
      <c r="H382" s="81"/>
      <c r="I382" s="81"/>
      <c r="J382" s="81"/>
      <c r="K382" s="81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  <c r="FC382" s="69"/>
      <c r="FD382" s="69"/>
      <c r="FE382" s="69"/>
      <c r="FF382" s="69"/>
      <c r="FG382" s="69"/>
      <c r="FH382" s="69"/>
      <c r="FI382" s="69"/>
      <c r="FJ382" s="69"/>
      <c r="FK382" s="69"/>
      <c r="FL382" s="69"/>
      <c r="FM382" s="69"/>
      <c r="FN382" s="69"/>
      <c r="FO382" s="69"/>
      <c r="FP382" s="69"/>
      <c r="FQ382" s="69"/>
      <c r="FR382" s="69"/>
      <c r="FS382" s="69"/>
      <c r="FT382" s="69"/>
      <c r="FU382" s="69"/>
      <c r="FV382" s="69"/>
      <c r="FW382" s="69"/>
      <c r="FX382" s="69"/>
      <c r="FY382" s="69"/>
      <c r="FZ382" s="69"/>
      <c r="GA382" s="69"/>
      <c r="GB382" s="69"/>
      <c r="GC382" s="69"/>
      <c r="GD382" s="69"/>
      <c r="GE382" s="69"/>
      <c r="GF382" s="69"/>
      <c r="GG382" s="69"/>
      <c r="GH382" s="69"/>
      <c r="GI382" s="69"/>
      <c r="GJ382" s="69"/>
      <c r="GK382" s="69"/>
      <c r="GL382" s="69"/>
      <c r="GM382" s="69"/>
      <c r="GN382" s="69"/>
      <c r="GO382" s="69"/>
      <c r="GP382" s="69"/>
      <c r="GQ382" s="69"/>
      <c r="GR382" s="69"/>
      <c r="GS382" s="69"/>
      <c r="GT382" s="69"/>
      <c r="GU382" s="69"/>
      <c r="GV382" s="69"/>
      <c r="GW382" s="69"/>
      <c r="GX382" s="69"/>
      <c r="GY382" s="69"/>
      <c r="GZ382" s="69"/>
      <c r="HA382" s="69"/>
      <c r="HB382" s="69"/>
      <c r="HC382" s="69"/>
      <c r="HD382" s="69"/>
      <c r="HE382" s="69"/>
      <c r="HF382" s="69"/>
      <c r="HG382" s="69"/>
      <c r="HH382" s="69"/>
      <c r="HI382" s="69"/>
      <c r="HJ382" s="69"/>
      <c r="HK382" s="69"/>
      <c r="HL382" s="69"/>
      <c r="HM382" s="69"/>
      <c r="HN382" s="69"/>
      <c r="HO382" s="69"/>
    </row>
    <row r="383" spans="1:223" ht="12.75" x14ac:dyDescent="0.2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71"/>
      <c r="V383" s="71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  <c r="FC383" s="69"/>
      <c r="FD383" s="69"/>
      <c r="FE383" s="69"/>
      <c r="FF383" s="69"/>
      <c r="FG383" s="69"/>
      <c r="FH383" s="69"/>
      <c r="FI383" s="69"/>
      <c r="FJ383" s="69"/>
      <c r="FK383" s="69"/>
      <c r="FL383" s="69"/>
      <c r="FM383" s="69"/>
      <c r="FN383" s="69"/>
      <c r="FO383" s="69"/>
      <c r="FP383" s="69"/>
      <c r="FQ383" s="69"/>
      <c r="FR383" s="69"/>
      <c r="FS383" s="69"/>
      <c r="FT383" s="69"/>
      <c r="FU383" s="69"/>
      <c r="FV383" s="69"/>
      <c r="FW383" s="69"/>
      <c r="FX383" s="69"/>
      <c r="FY383" s="69"/>
      <c r="FZ383" s="69"/>
      <c r="GA383" s="69"/>
      <c r="GB383" s="69"/>
      <c r="GC383" s="69"/>
      <c r="GD383" s="69"/>
      <c r="GE383" s="69"/>
      <c r="GF383" s="69"/>
      <c r="GG383" s="69"/>
      <c r="GH383" s="69"/>
      <c r="GI383" s="69"/>
      <c r="GJ383" s="69"/>
      <c r="GK383" s="69"/>
      <c r="GL383" s="69"/>
      <c r="GM383" s="69"/>
      <c r="GN383" s="69"/>
      <c r="GO383" s="69"/>
      <c r="GP383" s="69"/>
      <c r="GQ383" s="69"/>
      <c r="GR383" s="69"/>
      <c r="GS383" s="69"/>
      <c r="GT383" s="69"/>
      <c r="GU383" s="69"/>
      <c r="GV383" s="69"/>
      <c r="GW383" s="69"/>
      <c r="GX383" s="69"/>
      <c r="GY383" s="69"/>
      <c r="GZ383" s="69"/>
      <c r="HA383" s="69"/>
      <c r="HB383" s="69"/>
      <c r="HC383" s="69"/>
      <c r="HD383" s="69"/>
      <c r="HE383" s="69"/>
      <c r="HF383" s="69"/>
      <c r="HG383" s="69"/>
      <c r="HH383" s="69"/>
      <c r="HI383" s="69"/>
      <c r="HJ383" s="69"/>
      <c r="HK383" s="69"/>
      <c r="HL383" s="69"/>
      <c r="HM383" s="69"/>
      <c r="HN383" s="69"/>
      <c r="HO383" s="69"/>
    </row>
    <row r="384" spans="1:223" ht="12.75" x14ac:dyDescent="0.2">
      <c r="A384" s="69"/>
      <c r="B384" s="69"/>
      <c r="C384" s="69"/>
      <c r="D384" s="69"/>
      <c r="E384" s="69"/>
      <c r="F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71"/>
      <c r="V384" s="71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  <c r="FC384" s="69"/>
      <c r="FD384" s="69"/>
      <c r="FE384" s="69"/>
      <c r="FF384" s="69"/>
      <c r="FG384" s="69"/>
      <c r="FH384" s="69"/>
      <c r="FI384" s="69"/>
      <c r="FJ384" s="69"/>
      <c r="FK384" s="69"/>
      <c r="FL384" s="69"/>
      <c r="FM384" s="69"/>
      <c r="FN384" s="69"/>
      <c r="FO384" s="69"/>
      <c r="FP384" s="69"/>
      <c r="FQ384" s="69"/>
      <c r="FR384" s="69"/>
      <c r="FS384" s="69"/>
      <c r="FT384" s="69"/>
      <c r="FU384" s="69"/>
      <c r="FV384" s="69"/>
      <c r="FW384" s="69"/>
      <c r="FX384" s="69"/>
      <c r="FY384" s="69"/>
      <c r="FZ384" s="69"/>
      <c r="GA384" s="69"/>
      <c r="GB384" s="69"/>
      <c r="GC384" s="69"/>
      <c r="GD384" s="69"/>
      <c r="GE384" s="69"/>
      <c r="GF384" s="69"/>
      <c r="GG384" s="69"/>
      <c r="GH384" s="69"/>
      <c r="GI384" s="69"/>
      <c r="GJ384" s="69"/>
      <c r="GK384" s="69"/>
      <c r="GL384" s="69"/>
      <c r="GM384" s="69"/>
      <c r="GN384" s="69"/>
      <c r="GO384" s="69"/>
      <c r="GP384" s="69"/>
      <c r="GQ384" s="69"/>
      <c r="GR384" s="69"/>
      <c r="GS384" s="69"/>
      <c r="GT384" s="69"/>
      <c r="GU384" s="69"/>
      <c r="GV384" s="69"/>
      <c r="GW384" s="69"/>
      <c r="GX384" s="69"/>
      <c r="GY384" s="69"/>
      <c r="GZ384" s="69"/>
      <c r="HA384" s="69"/>
      <c r="HB384" s="69"/>
      <c r="HC384" s="69"/>
      <c r="HD384" s="69"/>
      <c r="HE384" s="69"/>
      <c r="HF384" s="69"/>
      <c r="HG384" s="69"/>
      <c r="HH384" s="69"/>
      <c r="HI384" s="69"/>
      <c r="HJ384" s="69"/>
      <c r="HK384" s="69"/>
      <c r="HL384" s="69"/>
      <c r="HM384" s="69"/>
      <c r="HN384" s="69"/>
      <c r="HO384" s="69"/>
    </row>
  </sheetData>
  <autoFilter ref="B14:Z332">
    <filterColumn colId="12" showButton="0"/>
    <filterColumn colId="13" showButton="0"/>
    <filterColumn colId="14" showButton="0"/>
    <filterColumn colId="15" showButton="0"/>
    <filterColumn colId="16" showButton="0"/>
  </autoFilter>
  <mergeCells count="24">
    <mergeCell ref="A317:B317"/>
    <mergeCell ref="A331:B331"/>
    <mergeCell ref="V12:V13"/>
    <mergeCell ref="W12:W13"/>
    <mergeCell ref="X12:X13"/>
    <mergeCell ref="Y12:Y13"/>
    <mergeCell ref="Z12:Z13"/>
    <mergeCell ref="N14:S14"/>
    <mergeCell ref="J12:J13"/>
    <mergeCell ref="K12:K13"/>
    <mergeCell ref="L12:L13"/>
    <mergeCell ref="M12:M13"/>
    <mergeCell ref="N12:T12"/>
    <mergeCell ref="U12:U13"/>
    <mergeCell ref="L1:W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Оразаев Реннат Аскарович</dc:creator>
  <cp:lastModifiedBy>Оразаев Реннат Аскарович</cp:lastModifiedBy>
  <dcterms:created xsi:type="dcterms:W3CDTF">2014-09-19T12:39:20Z</dcterms:created>
  <dcterms:modified xsi:type="dcterms:W3CDTF">2014-09-19T12:39:40Z</dcterms:modified>
</cp:coreProperties>
</file>