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1. ПЛАН ЗАКУПОК\Долгосрочный\"/>
    </mc:Choice>
  </mc:AlternateContent>
  <bookViews>
    <workbookView xWindow="0" yWindow="0" windowWidth="28800" windowHeight="11835"/>
  </bookViews>
  <sheets>
    <sheet name="ДПЗ 2022-2026 1изм" sheetId="1" r:id="rId1"/>
    <sheet name="ПКО" sheetId="2"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'ДПЗ 2022-2026 1изм'!$A$11:$BM$52</definedName>
    <definedName name="атр">'[1]Атрибуты товара'!$A$4:$A$535</definedName>
    <definedName name="атрибут" localSheetId="0">#REF!</definedName>
    <definedName name="Инкотермс" localSheetId="0">'[2]Справочник Инкотермс'!$A$4:$A$14</definedName>
    <definedName name="Инкотермс">'[3]Справочник Инкотермс'!$A$4:$A$14</definedName>
    <definedName name="НДС" localSheetId="0">'[2]Признак НДС'!$B$3:$B$4</definedName>
    <definedName name="НДС">'[4]Признак НДС'!$B$3:$B$4</definedName>
    <definedName name="осн" localSheetId="0">#REF!</definedName>
    <definedName name="осн">'[4]Основание из одного источника'!$A$3:$A$55</definedName>
    <definedName name="основания150">'[5]Основание из одного источника'!$A$3:$A$60</definedName>
    <definedName name="Приоритет_закупок" localSheetId="0">#REF!</definedName>
    <definedName name="Приоритет_закупок">'[3]Приоритет закупок'!$A$3:$A$5</definedName>
    <definedName name="Способ_закупок" localSheetId="0">#REF!</definedName>
    <definedName name="Способ_закупок">'[3]Способы закупок'!$A$4:$A$11</definedName>
    <definedName name="Тип_дней">'[3]Тип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71" i="1" l="1"/>
  <c r="AZ71" i="1"/>
  <c r="AY57" i="1"/>
  <c r="AY56" i="1"/>
  <c r="AO56" i="1"/>
  <c r="AP56" i="1" s="1"/>
  <c r="AK56" i="1"/>
  <c r="AL56" i="1" s="1"/>
  <c r="AG56" i="1"/>
  <c r="AZ56" i="1" s="1"/>
  <c r="AY54" i="1"/>
  <c r="AO54" i="1"/>
  <c r="AP54" i="1" s="1"/>
  <c r="AK54" i="1"/>
  <c r="AL54" i="1" s="1"/>
  <c r="AG54" i="1"/>
  <c r="AZ54" i="1" s="1"/>
  <c r="AY49" i="1"/>
  <c r="AG49" i="1"/>
  <c r="AZ49" i="1" s="1"/>
  <c r="AK92" i="1"/>
  <c r="AL92" i="1" s="1"/>
  <c r="AG92" i="1"/>
  <c r="AH92" i="1" s="1"/>
  <c r="AH56" i="1" l="1"/>
  <c r="BA56" i="1" s="1"/>
  <c r="AH54" i="1"/>
  <c r="BA54" i="1" s="1"/>
  <c r="AH49" i="1"/>
  <c r="BA49" i="1" s="1"/>
  <c r="AZ92" i="1"/>
  <c r="BA92" i="1" s="1"/>
  <c r="AZ74" i="1" l="1"/>
  <c r="AZ91" i="1"/>
  <c r="AX91" i="1"/>
  <c r="AT91" i="1"/>
  <c r="AP91" i="1"/>
  <c r="AL91" i="1"/>
  <c r="AZ90" i="1"/>
  <c r="AX90" i="1"/>
  <c r="AT90" i="1"/>
  <c r="AP90" i="1"/>
  <c r="BA90" i="1" s="1"/>
  <c r="AL90" i="1"/>
  <c r="AZ80" i="1"/>
  <c r="BA80" i="1" s="1"/>
  <c r="AP80" i="1"/>
  <c r="AL80" i="1"/>
  <c r="AH80" i="1"/>
  <c r="BA91" i="1" l="1"/>
  <c r="AJ89" i="1"/>
  <c r="AZ89" i="1" s="1"/>
  <c r="BA89" i="1" s="1"/>
  <c r="AH89" i="1"/>
  <c r="AK89" i="1" l="1"/>
  <c r="BA74" i="1"/>
  <c r="AP74" i="1"/>
  <c r="AL74" i="1"/>
  <c r="AH74" i="1"/>
  <c r="AY12" i="1"/>
  <c r="AY20" i="1"/>
  <c r="AO68" i="1"/>
  <c r="AP68" i="1" s="1"/>
  <c r="AK68" i="1"/>
  <c r="AL68" i="1" s="1"/>
  <c r="AG68" i="1"/>
  <c r="AH68" i="1" s="1"/>
  <c r="AY67" i="1"/>
  <c r="AO67" i="1"/>
  <c r="AP67" i="1" s="1"/>
  <c r="AK67" i="1"/>
  <c r="AL67" i="1" s="1"/>
  <c r="AG67" i="1"/>
  <c r="AZ67" i="1" s="1"/>
  <c r="BA67" i="1" s="1"/>
  <c r="AY66" i="1"/>
  <c r="AO66" i="1"/>
  <c r="AP66" i="1" s="1"/>
  <c r="AK66" i="1"/>
  <c r="AL66" i="1" s="1"/>
  <c r="AG66" i="1"/>
  <c r="AY65" i="1"/>
  <c r="AO65" i="1"/>
  <c r="AP65" i="1" s="1"/>
  <c r="AK65" i="1"/>
  <c r="AL65" i="1" s="1"/>
  <c r="AG65" i="1"/>
  <c r="AY64" i="1"/>
  <c r="AO64" i="1"/>
  <c r="AP64" i="1" s="1"/>
  <c r="AK64" i="1"/>
  <c r="AL64" i="1" s="1"/>
  <c r="AG64" i="1"/>
  <c r="AH64" i="1" s="1"/>
  <c r="AZ63" i="1"/>
  <c r="BA63" i="1" s="1"/>
  <c r="AY63" i="1"/>
  <c r="AY62" i="1"/>
  <c r="AO62" i="1"/>
  <c r="AP62" i="1" s="1"/>
  <c r="AK62" i="1"/>
  <c r="AL62" i="1" s="1"/>
  <c r="AG62" i="1"/>
  <c r="AZ62" i="1" s="1"/>
  <c r="BA62" i="1" s="1"/>
  <c r="AO32" i="1"/>
  <c r="AP32" i="1" s="1"/>
  <c r="AK32" i="1"/>
  <c r="AL32" i="1" s="1"/>
  <c r="AG32" i="1"/>
  <c r="AH32" i="1" s="1"/>
  <c r="AO26" i="1"/>
  <c r="AP26" i="1" s="1"/>
  <c r="AK26" i="1"/>
  <c r="AL26" i="1" s="1"/>
  <c r="AG26" i="1"/>
  <c r="AH26" i="1" s="1"/>
  <c r="AY43" i="1"/>
  <c r="AO43" i="1"/>
  <c r="AP43" i="1" s="1"/>
  <c r="AK43" i="1"/>
  <c r="AL43" i="1" s="1"/>
  <c r="AG43" i="1"/>
  <c r="AY41" i="1"/>
  <c r="AO41" i="1"/>
  <c r="AP41" i="1" s="1"/>
  <c r="AK41" i="1"/>
  <c r="AL41" i="1" s="1"/>
  <c r="AG41" i="1"/>
  <c r="AY21" i="1"/>
  <c r="AO21" i="1"/>
  <c r="AP21" i="1" s="1"/>
  <c r="AK21" i="1"/>
  <c r="AL21" i="1" s="1"/>
  <c r="AG21" i="1"/>
  <c r="AZ21" i="1" s="1"/>
  <c r="BA21" i="1" s="1"/>
  <c r="AY13" i="1"/>
  <c r="AO13" i="1"/>
  <c r="AP13" i="1" s="1"/>
  <c r="AK13" i="1"/>
  <c r="AL13" i="1" s="1"/>
  <c r="AG13" i="1"/>
  <c r="AY51" i="1"/>
  <c r="AO51" i="1"/>
  <c r="AP51" i="1" s="1"/>
  <c r="AK51" i="1"/>
  <c r="AL51" i="1" s="1"/>
  <c r="AG51" i="1"/>
  <c r="AY45" i="1"/>
  <c r="AO45" i="1"/>
  <c r="AP45" i="1" s="1"/>
  <c r="AK45" i="1"/>
  <c r="AL45" i="1" s="1"/>
  <c r="AG45" i="1"/>
  <c r="AZ39" i="1"/>
  <c r="BA39" i="1" s="1"/>
  <c r="AY39" i="1"/>
  <c r="AY24" i="1"/>
  <c r="AO24" i="1"/>
  <c r="AP24" i="1" s="1"/>
  <c r="AK24" i="1"/>
  <c r="AL24" i="1" s="1"/>
  <c r="AG24" i="1"/>
  <c r="AY14" i="1"/>
  <c r="AZ14" i="1"/>
  <c r="BA14" i="1"/>
  <c r="AY15" i="1"/>
  <c r="AZ15" i="1"/>
  <c r="BA15" i="1"/>
  <c r="AY16" i="1"/>
  <c r="AG17" i="1"/>
  <c r="AH17" i="1" s="1"/>
  <c r="AK17" i="1"/>
  <c r="AL17" i="1" s="1"/>
  <c r="AO17" i="1"/>
  <c r="AP17" i="1" s="1"/>
  <c r="AY17" i="1"/>
  <c r="AY18" i="1"/>
  <c r="AG19" i="1"/>
  <c r="AH19" i="1" s="1"/>
  <c r="AK19" i="1"/>
  <c r="AO19" i="1"/>
  <c r="AP19" i="1" s="1"/>
  <c r="AY19" i="1"/>
  <c r="AY22" i="1"/>
  <c r="AZ22" i="1"/>
  <c r="BA22" i="1"/>
  <c r="AY23" i="1"/>
  <c r="AY25" i="1"/>
  <c r="AY27" i="1"/>
  <c r="AZ27" i="1"/>
  <c r="BA27" i="1"/>
  <c r="AY28" i="1"/>
  <c r="AZ28" i="1"/>
  <c r="BA28" i="1"/>
  <c r="AY29" i="1"/>
  <c r="AZ29" i="1"/>
  <c r="BA29" i="1"/>
  <c r="AY30" i="1"/>
  <c r="AZ30" i="1"/>
  <c r="BA30" i="1"/>
  <c r="AY31" i="1"/>
  <c r="AY33" i="1"/>
  <c r="AG34" i="1"/>
  <c r="AH34" i="1" s="1"/>
  <c r="AK34" i="1"/>
  <c r="AL34" i="1" s="1"/>
  <c r="AO34" i="1"/>
  <c r="AP34" i="1" s="1"/>
  <c r="AY34" i="1"/>
  <c r="AY35" i="1"/>
  <c r="AZ35" i="1"/>
  <c r="BA35" i="1"/>
  <c r="AY36" i="1"/>
  <c r="AZ36" i="1"/>
  <c r="BA36" i="1"/>
  <c r="AY37" i="1"/>
  <c r="AZ37" i="1"/>
  <c r="BA37" i="1"/>
  <c r="AY38" i="1"/>
  <c r="AY40" i="1"/>
  <c r="AY42" i="1"/>
  <c r="AY44" i="1"/>
  <c r="AY46" i="1"/>
  <c r="AY48" i="1"/>
  <c r="AY50" i="1"/>
  <c r="AY52" i="1"/>
  <c r="AZ52" i="1"/>
  <c r="BA52" i="1"/>
  <c r="AY53" i="1"/>
  <c r="AY55" i="1"/>
  <c r="AG58" i="1"/>
  <c r="AH58" i="1" s="1"/>
  <c r="AK58" i="1"/>
  <c r="AL58" i="1" s="1"/>
  <c r="AO58" i="1"/>
  <c r="AP58" i="1" s="1"/>
  <c r="AY58" i="1"/>
  <c r="AG59" i="1"/>
  <c r="AH59" i="1" s="1"/>
  <c r="AK59" i="1"/>
  <c r="AL59" i="1" s="1"/>
  <c r="AO59" i="1"/>
  <c r="AP59" i="1" s="1"/>
  <c r="AY59" i="1"/>
  <c r="AG60" i="1"/>
  <c r="AH60" i="1" s="1"/>
  <c r="AK60" i="1"/>
  <c r="AL60" i="1" s="1"/>
  <c r="AO60" i="1"/>
  <c r="AP60" i="1" s="1"/>
  <c r="AY60" i="1"/>
  <c r="AG61" i="1"/>
  <c r="AH61" i="1" s="1"/>
  <c r="AK61" i="1"/>
  <c r="AL61" i="1" s="1"/>
  <c r="AO61" i="1"/>
  <c r="AP61" i="1" s="1"/>
  <c r="AY61" i="1"/>
  <c r="AZ11" i="1" l="1"/>
  <c r="AH62" i="1"/>
  <c r="AZ66" i="1"/>
  <c r="BA66" i="1" s="1"/>
  <c r="AZ59" i="1"/>
  <c r="BA59" i="1" s="1"/>
  <c r="AZ64" i="1"/>
  <c r="BA64" i="1" s="1"/>
  <c r="AH66" i="1"/>
  <c r="AZ34" i="1"/>
  <c r="BA34" i="1" s="1"/>
  <c r="AZ65" i="1"/>
  <c r="BA65" i="1" s="1"/>
  <c r="AH65" i="1"/>
  <c r="AH67" i="1"/>
  <c r="AZ43" i="1"/>
  <c r="BA43" i="1" s="1"/>
  <c r="AZ19" i="1"/>
  <c r="BA19" i="1" s="1"/>
  <c r="AZ13" i="1"/>
  <c r="AH21" i="1"/>
  <c r="AZ51" i="1"/>
  <c r="BA51" i="1" s="1"/>
  <c r="AZ41" i="1"/>
  <c r="BA41" i="1" s="1"/>
  <c r="AZ61" i="1"/>
  <c r="BA61" i="1" s="1"/>
  <c r="AZ24" i="1"/>
  <c r="BA24" i="1" s="1"/>
  <c r="AZ45" i="1"/>
  <c r="BA45" i="1" s="1"/>
  <c r="AH43" i="1"/>
  <c r="AH41" i="1"/>
  <c r="AH13" i="1"/>
  <c r="AH51" i="1"/>
  <c r="AH45" i="1"/>
  <c r="AH24" i="1"/>
  <c r="AZ60" i="1"/>
  <c r="BA60" i="1" s="1"/>
  <c r="AZ58" i="1"/>
  <c r="BA58" i="1" s="1"/>
  <c r="AL19" i="1"/>
  <c r="AZ17" i="1"/>
  <c r="BA17" i="1" s="1"/>
  <c r="AZ84" i="1"/>
  <c r="BA84" i="1" s="1"/>
  <c r="BA79" i="1"/>
  <c r="BA13" i="1" l="1"/>
  <c r="BA11" i="1" s="1"/>
  <c r="BA93" i="1" s="1"/>
  <c r="E86" i="1"/>
  <c r="E83" i="1"/>
  <c r="E81" i="1"/>
  <c r="E77" i="1"/>
  <c r="E75" i="1"/>
  <c r="E72" i="1"/>
  <c r="AZ87" i="1"/>
  <c r="BA87" i="1" s="1"/>
  <c r="AZ88" i="1"/>
  <c r="BA88" i="1" s="1"/>
  <c r="AZ86" i="1" l="1"/>
  <c r="BA86" i="1" s="1"/>
  <c r="AZ85" i="1"/>
  <c r="BA85" i="1" s="1"/>
  <c r="BA83" i="1"/>
  <c r="AZ82" i="1"/>
  <c r="BA82" i="1" s="1"/>
  <c r="AZ81" i="1"/>
  <c r="BA81" i="1" s="1"/>
  <c r="BA78" i="1"/>
  <c r="AZ77" i="1"/>
  <c r="BA77" i="1" s="1"/>
  <c r="AP77" i="1"/>
  <c r="AL77" i="1"/>
  <c r="AH77" i="1"/>
  <c r="AZ76" i="1"/>
  <c r="BA76" i="1" s="1"/>
  <c r="AP76" i="1"/>
  <c r="AL76" i="1"/>
  <c r="AH76" i="1"/>
  <c r="AZ75" i="1"/>
  <c r="BA75" i="1" s="1"/>
  <c r="AP75" i="1"/>
  <c r="AL75" i="1"/>
  <c r="AH75" i="1"/>
  <c r="BA73" i="1"/>
  <c r="AP73" i="1"/>
  <c r="AL73" i="1"/>
  <c r="AH73" i="1"/>
  <c r="AZ72" i="1"/>
  <c r="AP72" i="1"/>
  <c r="AL72" i="1"/>
  <c r="AH72" i="1"/>
  <c r="BA69" i="1"/>
  <c r="AZ69" i="1"/>
  <c r="BA72" i="1" l="1"/>
  <c r="AZ93" i="1" l="1"/>
</calcChain>
</file>

<file path=xl/sharedStrings.xml><?xml version="1.0" encoding="utf-8"?>
<sst xmlns="http://schemas.openxmlformats.org/spreadsheetml/2006/main" count="2228" uniqueCount="616">
  <si>
    <t>АБП</t>
  </si>
  <si>
    <t>статья бюджета</t>
  </si>
  <si>
    <r>
      <t xml:space="preserve">Идентификатор из внешней системы                                     </t>
    </r>
    <r>
      <rPr>
        <i/>
        <sz val="10"/>
        <rFont val="Times New Roman"/>
        <family val="1"/>
        <charset val="204"/>
      </rPr>
      <t>(необязательное поле)</t>
    </r>
  </si>
  <si>
    <t xml:space="preserve">zakup.sk.kz </t>
  </si>
  <si>
    <t>Причина исключения</t>
  </si>
  <si>
    <t>№ по Перечню</t>
  </si>
  <si>
    <t xml:space="preserve">Код по ЕНС ТРУ </t>
  </si>
  <si>
    <t>номер материала</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</si>
  <si>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</si>
  <si>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</si>
  <si>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</si>
  <si>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</si>
  <si>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</si>
  <si>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</si>
  <si>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</si>
  <si>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</si>
  <si>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</si>
  <si>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</si>
  <si>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</si>
  <si>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</si>
  <si>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</si>
  <si>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</si>
  <si>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</si>
  <si>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</si>
  <si>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</si>
  <si>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2022</t>
  </si>
  <si>
    <t>2023</t>
  </si>
  <si>
    <t>2024</t>
  </si>
  <si>
    <t>2025</t>
  </si>
  <si>
    <t>2026</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</si>
  <si>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</si>
  <si>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</si>
  <si>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</si>
  <si>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</si>
  <si>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</si>
  <si>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</si>
  <si>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</si>
  <si>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</si>
  <si>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</si>
  <si>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</si>
  <si>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</si>
  <si>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</si>
  <si>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</si>
  <si>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</si>
  <si>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</si>
  <si>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</si>
  <si>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</si>
  <si>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</si>
  <si>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</si>
  <si>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</si>
  <si>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</si>
  <si>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</si>
  <si>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</si>
  <si>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</si>
  <si>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</si>
  <si>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</si>
  <si>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</si>
  <si>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</si>
  <si>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</si>
  <si>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</si>
  <si>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</si>
  <si>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</si>
  <si>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</si>
  <si>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</si>
  <si>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</si>
  <si>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</si>
  <si>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</si>
  <si>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</si>
  <si>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</si>
  <si>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</si>
  <si>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</si>
  <si>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</si>
  <si>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</si>
  <si>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</si>
  <si>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</si>
  <si>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</si>
  <si>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</si>
  <si>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</si>
  <si>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</si>
  <si>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</si>
  <si>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</si>
  <si>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</si>
  <si>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</si>
  <si>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</si>
  <si>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</si>
  <si>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</si>
  <si>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</si>
  <si>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</si>
  <si>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</si>
  <si>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</si>
  <si>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</si>
  <si>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</si>
  <si>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</si>
  <si>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</si>
  <si>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</si>
  <si>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</si>
  <si>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</si>
  <si>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</si>
  <si>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</si>
  <si>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</si>
  <si>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</si>
  <si>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</si>
  <si>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</si>
  <si>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</si>
  <si>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</si>
  <si>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</si>
  <si>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</si>
  <si>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</si>
  <si>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</si>
  <si>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</si>
  <si>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</si>
  <si>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</si>
  <si>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</si>
  <si>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</si>
  <si>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ТОВАРЫ</t>
  </si>
  <si>
    <t>ДДНГ</t>
  </si>
  <si>
    <t>Труба насосно-компрессорная</t>
  </si>
  <si>
    <t>ОТ</t>
  </si>
  <si>
    <t/>
  </si>
  <si>
    <t>ТПХ</t>
  </si>
  <si>
    <t>710000000</t>
  </si>
  <si>
    <t>Г.НУР-СУЛТАН, ЕСИЛЬСКИЙ РАЙОН, УЛ. Д. КУНАЕВА, 8</t>
  </si>
  <si>
    <t>11.2021</t>
  </si>
  <si>
    <t>KZ</t>
  </si>
  <si>
    <t>230000000</t>
  </si>
  <si>
    <t>г.Атырау, ст.Тендык, УПТОиКО</t>
  </si>
  <si>
    <t>DDP</t>
  </si>
  <si>
    <t>01.2022</t>
  </si>
  <si>
    <t>12.2024</t>
  </si>
  <si>
    <t>168 Тонна (метрическая)</t>
  </si>
  <si>
    <t>С НДС</t>
  </si>
  <si>
    <t>020240000555</t>
  </si>
  <si>
    <t>Труба гладкая высокотермичная насосно-компрессорная 73х5,5-К серостойкая10% .Назначение - насосно-компрессорная;Технические характеристики:Тип трубы - гладкая высокотермичная (НКМ);Диаметр условный наружный, мм - 73;Толщина стенки - 5,5;Группа прочности - К;Длина, м - 10;Дополнительные параметры - серостойкая 10%;Условия поставки:- каждая партия НКТ (1 партия – 10 тонн) должна быть укомплектованаодним коротким НКТ (муфтовая подвеска) для соединения планшайбы сколонной НКТ,  группы прочности К, длиной 0,9 м.- на резьбовые соединения НКТ (с двух сторон трубы) должна быть нанесенауниверсальная смазка типа РУСМА- должны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ипредусматривающая защиту от коррозии;- с предохранителями деталями защищающие резьбу ниппеля и муфты;Нормативно-технический документ - ГОСТ 633-80.</t>
  </si>
  <si>
    <t>281220.900.000028</t>
  </si>
  <si>
    <t>Штанга</t>
  </si>
  <si>
    <t>для глубинного штангового насоса</t>
  </si>
  <si>
    <t>Г.АТЫРАУ, УЛ.ВАЛИХАНОВА 1</t>
  </si>
  <si>
    <t>10.2021</t>
  </si>
  <si>
    <t>Атырауская область, г.Атырау, ст.Тендык, УПТОиКО</t>
  </si>
  <si>
    <t>796 Штука</t>
  </si>
  <si>
    <t>120240021112</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</si>
  <si>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мм - 19;Длина, мм,  - 1000;Класс прочности - Д;Комплектация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</si>
  <si>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- 8000;Класс прочности - С;Комплектация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</si>
  <si>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- 8000;Класс прочности - Д;Комплектация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</si>
  <si>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 - 19;Длина, мм - 8000;Класс прочности - С;Комплектация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</si>
  <si>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 - 19;Длина, мм - 8000;Класс прочности - Д;Комплектация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происхождениетовара;Нормативно-техничесикй документ - ГОСТ 13877-96.</t>
  </si>
  <si>
    <t>Труба гладкая насосно-компрессорная 73х5,5-Д.Назначение - для эксплуатации нефтяных и газовых скважин;Технические характеристики:Диаметр условный наружный, мм - 73;Толщина стенки - 5,5;Группа прочности - Д;Длина, м - 10;Условия поставки:- каждая партия НКТ (1 партия – 5 тонн) должна быть укомплектована однимкоротким НКТ (муфтовая подвеска) для соединения планшайбы с колонной,группы прочности Д, длиной, м - 0,9;- - - на резьбовые соединения НКТ (с двух сторон трубы) должна бытьнанесена универсальная смазка типа РУСМА;-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ипредусматривающая защиту от коррозии;- с предохранителями деталями защищающие резьбу ниппеля и муфты;Нормативно-технический документ - ГОСТ 633-80.</t>
  </si>
  <si>
    <t>Труба насосно-компрессорная В-73х5,5-К серостойкая 10%.Назначение - для эксплуатации нефтяных и газовых скважин;Технические характеристики:Тип трубы - высаженная наружу концами (В);Диаметр условный наружный, мм - 73;Толщина стенки - 5,5;Группа прочности - К;Длина, м - 10;Дополнительные параметры - серостойкая 10%;Условия поставки:- каждая партия НКТ (1 партия – 10 тонн) должна быть укомплектованаодним коротким НКТ (муфтовая подвеска) для соединения планшайбы сколонной НКТ,  группы прочности К(высаженная наружу концами), длиной 0,9м.- на резьбовые соединения НКТ (с двух сторон трубы) должна быть нанесенауниверсальная смазка типа РУСМА-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ипредусматривающая защиту от коррозии;- с предохранителями деталями защищающие резьбу ниппеля и муфты;Нормативно-технический документ - ГОСТ 633-80.</t>
  </si>
  <si>
    <t>Труба гладкая насосно-компрессорная НКТ 89х6,5 Д.Назначение - для эксплуатации нефтяных и газовых скважин;Технические характеристики:Тип трубы - гладкая;Диаметр условный наружный, мм - 89;Толщина стенки - 6,5;Группа прочности - Д;Длина, м - 10;Условия поставки:- каждая партия НКТ (1 партия – 7 тонн) должна быть укомплектована однимкоротким НКТ (муфтовая подвеска) для соединения планшайбы с колоннойНКТ,  группы прочности К, длиной, м - 0,9;- на резьбовые соединения НКТ (с двух сторон трубы) должна быть нанесенауниверсальная смазка типа РУСМА;-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ипредусматривающая защиту от коррозии;- с предохранителями деталями защищающие резьбу ниппеля и муфты;Нормативно-технический документ - ГОСТ 633-80.</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</si>
  <si>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 - 19;Длина, мм - 1000;Класс прочности - С;Комплектация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</si>
  <si>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- 1000;Класс прочности - С;Комплектация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</si>
  <si>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стальная с соединительными муфтами.Назначение - для передачи движения от наземного привода к скважиннымплунжерным или винтовым насосам;Техничнеские характеристики:Тип штанги - ШН;Условный размер, мм - 25;Длина штанги, мм - 8000;Группа прочности - Д;Комплектация - с навинченной на один конец соединительной муфтой МШ25,класса - Т;В транспортных пакетах;Должен поставляться в соответствующей упаковке, недопускающейповреждения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</si>
  <si>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ШН-19.Назначение - для передачи возвратно-поступательного движения к плунжерускважинного насоса или вращательногодвижения к ротору винтового насоса.Насосные штанги с наружной резьбой на обоих концах с высаженнымиголовками, с соединительной муфтой;Технические характеристики:Условный диаметр, м - 19;Длина, мм - 8000;Класс прочности - Д Супер;Марка стали - 15Х2ГМФ по ГОСТ 1050;Комплектация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</si>
  <si>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839 Комплект</t>
  </si>
  <si>
    <t>Штанга насосная ШН19-8000 со скребками и центраторами.Назначение - для передачи движения от наземного привода к скважиннымплунжерным или винтовым насосам и для борьбы с асфальтосмолопарафиновымиотложениями (АСПО);Технические характеристики:Тип штанги - штанга насосная;Условный диаметр, мм - 19;Длина, мм - 8000;Класс прочности - «Д»;Комплектация - со скребками и центраторами, с навинченной на один конецсоединительной муфтой, мм - 19;Характеристики центраторов:Подвижные скребки устанавливаются (защелкиваются) между неподвижными ипрепятствуют отложению парафина и смол на теле шланги, для работы вколонне НКТ - 73х5,5;Технические характеристики:Количество скребков:Подвижных - 6;Неподвижных - 7;Конструктивные исполнения:- Неподвижные скребки-центраторы;- Подвижные скребки;Материал - высокопрочный стеклонаполненный полиамид;Стойкость к коррозии - любые пластовые условия, в том числесодержащиесероводород и с температурой, С - до плюс 110;Коэффициенты трения:- статический - 0,15;- динамический - 0,11;Прочность посадки на сдвиг, тн - 2-2,2;Прочности скребка на сжатие, тн - 8,8 - 12,7;В одном комплекте - по 80шт. штанги;В комплекте штанговращатель с тросовым приводом предназначен дляповорота штанговой колонны при добыче нефти скважинными штанговыминасосами.Допустимый крутящий момент, кгс/м, не менее - 12;Допустимая статистическая нагрузка на штанговращатель, кгс - 18000;Допустимая глубина скважины, м, не более - 2500;Допустимая масса штанговой колонны, кг, не более - 15000;Максимальное усилие на поворотном рычаге, кгс, не более - 5;Угол поворота штанговой колонны за один двойной ход, град - 2С;Длина троса, мм - 4920;Масса, кг, не более - 25;Габаритные размеры, мм (ДхШхВ) не более - 388х182х125;В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</si>
  <si>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возвратно-поступательного движения к плунжерускважинного насоса или вращательногодвижения к ротору винтового насоса.Насосные штанги с наружной резьбой на обоих концах с высаженнымиголовками, с соединительной муфтой.Технические характеристики:Условный диаметр, м - 22;Длина, мм - 8000;Класс прочности - Д Супер;Марка стали - 15Х2ГМФ (по ГОСТ 1050);Комплектация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</si>
  <si>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- 1000;Класс прочности - Д;Комплектация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</si>
  <si>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 - 19;Длина, мм - 1500;Класс прочности - Д;Комплектация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</si>
  <si>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- 1500;Класс прочности - Д;Комплектация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</si>
  <si>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242011.100.010002</t>
  </si>
  <si>
    <t>Труба для нефтеперерабатывающей и нефтехимической промышленности</t>
  </si>
  <si>
    <t>стальная, диаметр 101-150 мм</t>
  </si>
  <si>
    <t>Труба стальная бесшовная горячедеформированная 114х6мм Ст.20.Технические характеристики:Диаметр наружный, мм - 114;Толщина стенки, мм - 6;Марка стали - Ст.20;Изоляция - нет;Условия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;Нормативно-технический документ - ГОСТ 8732-78.</t>
  </si>
  <si>
    <t>242011.100.010003</t>
  </si>
  <si>
    <t>стальная, диаметр 151-200 мм</t>
  </si>
  <si>
    <t>Труба стальная бесшовная горячедеформированная 159х6мм Ст.20.Технические характеристики:Диаметр наружный, мм - 159;Толщина стенки, мм - 6;Марка стали - Ст. 20;Изоляция - нет;Условия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оборудования;Нормативно-технический документ - ГОСТ 8732-78.</t>
  </si>
  <si>
    <t>242011.100.010001</t>
  </si>
  <si>
    <t>стальная, диаметр 51-100 мм</t>
  </si>
  <si>
    <t>Труба стальная бесшовная горячедеформированная 89х5мм Ст.20.Назначение - водогазопроводная;Технические характеристики:Диаметр наружный, мм - 89;Толщина стенки, мм - 5;Марка стали - Ст.20;Нормативно-технический документ - ГОСТ 8732-78.</t>
  </si>
  <si>
    <t>242011.100.010004</t>
  </si>
  <si>
    <t>стальная, диаметр 201-250 мм</t>
  </si>
  <si>
    <t>Труба стальная бесшовная горячедеформированная 219х8мм Ст.20.Технические характеристики:Диаметр наружный, мм - 219;Толщина стенки, мм - 8;Марка стали - Ст.20;Изоляция - нет;Условия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;Нормативно-технический документ - ГОСТ 8732-78.</t>
  </si>
  <si>
    <t>281220.900.000038</t>
  </si>
  <si>
    <t>Стабилизатор</t>
  </si>
  <si>
    <t>для насосной штанги</t>
  </si>
  <si>
    <t xml:space="preserve">Муфта-центратор для НШ-19мм
Назначение:- для предохранения труб НКТ и штанговых муфт от повышенного износа; - для центрирования штанг в скважине;
Диапазон температур добываемой пластовой жидкости в скважинных условиях– от 25С до 120С;
Технические характеристики:
Тип центратора -  ЦШ;
Диаметр штанги, мм - 19х19;
Условный размер штанг – ШН19;
Не вращающиеся штанговые центраторы состоят из двух частей:
1) вала центратора, который вращается вместе со штангами;
а) вал центратора:
Марка стали – 40;
Условный размер резьбы - для ШН-19;
Внешний диаметр вала, мм – 32;
Длина, мм, не более – 280;
Длина верхней части, мм – 100;
Вес, кг, не более – 3;
2) неподвижного высокопрочного пластмассового протектора;
б) протектор:Материал - модифицированный полиамид;
Диаметр НКТ по ГОСТ 633-80, мм – 73;
Внешний диаметр протектора, мм, не менее - 50, но не более – 57;
Длина протектора, мм – 120;Вес, кг, не более - 0,5;
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
</t>
  </si>
  <si>
    <t>242013.900.010113</t>
  </si>
  <si>
    <t>Труба общего назначения</t>
  </si>
  <si>
    <t>стальная, диаметр 251-300 мм</t>
  </si>
  <si>
    <t>Труба стальная бесшовная горячедеформированная.Назначение - бесшовная горячедеформированная;Технические характеристики:Диаметр наружный,  мм - 273;Толщина стенки,  мм - 8;Марка стали - Ст. 20;Изоляция - нет;Должен поставляться в соответствующей упаковке,  не допускающейповреждения;Нормативно-технический документ - ГОСТ 8732-78.</t>
  </si>
  <si>
    <t>242013.900.010114</t>
  </si>
  <si>
    <t>стальная, диаметр 301-350 мм</t>
  </si>
  <si>
    <t>Труба стальная бесшовная горячедеформированная 325х10мм Ст.20.Технические характеристики:Диаметр наружный, мм - 325;Толщина стенки, мм - 10;Марка стали - Ст. 20;Условия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оборудования;Нормативно-технический документ - ГОСТ 8732-78.</t>
  </si>
  <si>
    <t>281331.000.000133</t>
  </si>
  <si>
    <t>Шток</t>
  </si>
  <si>
    <t>для насоса жидкостей</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</si>
  <si>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- 31,8;Размер резьбы штанги, мм - 22;Длина, мм - 7500;Марка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</si>
  <si>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РАБОТЫ</t>
  </si>
  <si>
    <t>331212.310.000000</t>
  </si>
  <si>
    <t>Работы по ремонту/модернизации насосного оборудования</t>
  </si>
  <si>
    <t>г.Атырау, ул.Валиханова, 1</t>
  </si>
  <si>
    <t>Атырауская область,</t>
  </si>
  <si>
    <t xml:space="preserve"> "Ембімұнайгаз" АҚ-ның сораптарын жөндеу және техникалық қызмет көрсету</t>
  </si>
  <si>
    <t>Техническое обслуживание и ремонт мультифазных насосов для АО "Эмбамунайгаз"</t>
  </si>
  <si>
    <t>УСЛУГИ</t>
  </si>
  <si>
    <t>2.4.4.2. Услуги по перевозке пассажиров, контрактный</t>
  </si>
  <si>
    <t>841112.900.000021</t>
  </si>
  <si>
    <t>Услуги по транспортному обслуживанию служебным автотранспортом</t>
  </si>
  <si>
    <t>Услуги по пассажирским перевозкам автомобильным транспортом аппарата управления АО ""Эмбамунайгаз"</t>
  </si>
  <si>
    <t>г.Атырау, ул.Валиханова,1</t>
  </si>
  <si>
    <t>Атырауская область, г.Атырау</t>
  </si>
  <si>
    <t>"Ембімұнайгаз" АҚ басқарма аппаратына жолаушыларды тасымалдау бойынша автомобілды көлікпен қызмет көрсету</t>
  </si>
  <si>
    <t>ПТД-ОИТ</t>
  </si>
  <si>
    <t>611011.200.000000</t>
  </si>
  <si>
    <t>Услуги телефонной связи</t>
  </si>
  <si>
    <t>Услуги связи АО "Эмбамунайгаз"</t>
  </si>
  <si>
    <t>ТКП</t>
  </si>
  <si>
    <t>11-1-1-8</t>
  </si>
  <si>
    <t>"Ембімұнайгаз" АҚ-на байланыс қызметін көрсету</t>
  </si>
  <si>
    <t>611042.100.000000</t>
  </si>
  <si>
    <t>Услуги по доступу к Интернету</t>
  </si>
  <si>
    <t>Услуги по организации доступа к сети Интернет по выделенному каналу АО "Эмбамунайгаз"</t>
  </si>
  <si>
    <t>"Ембімұнайгаз" АҚ-на бөлінген арна бойынша Интернет жүйесіне кіруді ұйымдастыру жөніндегі қызметтері</t>
  </si>
  <si>
    <t>331319.100.000001</t>
  </si>
  <si>
    <t>Услуги по техническому обслуживанию сетей и оборудования связи</t>
  </si>
  <si>
    <t>Услуги по техническому обслуживанию телекоммуникационной  инфраструктуры АО "Эмбамунайгаз"</t>
  </si>
  <si>
    <t>Атырауская область</t>
  </si>
  <si>
    <t>"Ембімұнайгаз" АҚ  телекоммуникациялық инфрақұрылымдарға техникалық қызметті көрсету қызметтері</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</si>
  <si>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</si>
  <si>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</si>
  <si>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АСУП АО "Эмбамунайгаз"</t>
  </si>
  <si>
    <t>"Ембімұнайгаз" АҚ-на АСУП-қа қызмет көрсету бойынша қызметтер</t>
  </si>
  <si>
    <t>ПТД-САП</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</si>
  <si>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</si>
  <si>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</si>
  <si>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средств автоматики АО "Эмбамунайгаз"</t>
  </si>
  <si>
    <t xml:space="preserve">"Ембімұнайгаз" АҚ автоматика жабдықтарына техникалық қызмет көрсету бойынша қызметтер </t>
  </si>
  <si>
    <t xml:space="preserve">Услуги по техническому обслуживанию системы дистанционного управления скважиной АО "Эмбамунайгаз" </t>
  </si>
  <si>
    <t>12.2023</t>
  </si>
  <si>
    <t xml:space="preserve">"Ембімұнайгаз АҚ" ұңғымаларды қашықтықтан басқару жүйесіне техникалық қызметтер көрсету бойынша жұмыстар </t>
  </si>
  <si>
    <t>Услуги по техническому обслуживанию коммерческого узла учета нефти АО "Эмбамунайгаз"</t>
  </si>
  <si>
    <t xml:space="preserve">"Ембімұнайгаз АҚ"    коммерциялық мұнайды есепке алу торабының техникалық қызмет көрсету қызметтері </t>
  </si>
  <si>
    <t>Услуги по техническому сопровождению системы сбора производственных данных АО "Эмбамунайгаз"</t>
  </si>
  <si>
    <t xml:space="preserve">"Ембімұнайгаз" АҚ-ның өндірістік деректер жинау жүйесіне техникалық қызметтер көрсету бойынша қызметтер </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</si>
  <si>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</si>
  <si>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</si>
  <si>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техническому обслуживанию систем безопасности АБК АО "Эмбамунайгаз"</t>
  </si>
  <si>
    <t xml:space="preserve">"Ембімұнайгаз" АҚ АБК қауіпсіздік жүйесіне техникалық қызмет көрсету бойынша қызметтер </t>
  </si>
  <si>
    <t>Услуги по техническому обслуживанию систем безопасности УЭМЭ, УПТОиКО АО "Эмбамунайгаз"</t>
  </si>
  <si>
    <t xml:space="preserve">ЕМЭБ, ӨТҚжЖКБ  қауіпсіздік жүйесіне техникалық қызмет көрсету бойынша қызметтер </t>
  </si>
  <si>
    <t>ИТОГО</t>
  </si>
  <si>
    <t>ДОУП</t>
  </si>
  <si>
    <t>ПТД СГМ</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</si>
  <si>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</si>
  <si>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</si>
  <si>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</si>
  <si>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</si>
  <si>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</si>
  <si>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</si>
  <si>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</si>
  <si>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</si>
  <si>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</si>
  <si>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</si>
  <si>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</si>
  <si>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</si>
  <si>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</si>
  <si>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</si>
  <si>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</si>
  <si>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</si>
  <si>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</si>
  <si>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</si>
  <si>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</si>
  <si>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</si>
  <si>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</si>
  <si>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</si>
  <si>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</si>
  <si>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</si>
  <si>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</si>
  <si>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</si>
  <si>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22500000</t>
  </si>
  <si>
    <t>22600000</t>
  </si>
  <si>
    <t>22600002</t>
  </si>
  <si>
    <t>22600004</t>
  </si>
  <si>
    <t>22600006</t>
  </si>
  <si>
    <t>22600008</t>
  </si>
  <si>
    <t>22600010</t>
  </si>
  <si>
    <t>Услуги фиксированной местной, междугородней, международной телефонной связи</t>
  </si>
  <si>
    <t>Услуги, направленные на предоставление доступа к Интернету узкополосному по сетям проводным</t>
  </si>
  <si>
    <t>1 Р</t>
  </si>
  <si>
    <t>1 У</t>
  </si>
  <si>
    <t>2 У</t>
  </si>
  <si>
    <t>3 У</t>
  </si>
  <si>
    <t>4 У</t>
  </si>
  <si>
    <t>5 У</t>
  </si>
  <si>
    <t>6 У</t>
  </si>
  <si>
    <t>7 У</t>
  </si>
  <si>
    <t>8 У</t>
  </si>
  <si>
    <t>9 У</t>
  </si>
  <si>
    <t>10 У</t>
  </si>
  <si>
    <t>11 У</t>
  </si>
  <si>
    <t>242012.200.010026</t>
  </si>
  <si>
    <t>09.2021</t>
  </si>
  <si>
    <t>ЗКС</t>
  </si>
  <si>
    <t>Основной долгосрочный план закупок ТРУ на 2022-2026 годы (долгосрочный)</t>
  </si>
  <si>
    <t>ДПЗ №120240021112-ПЗ-2022 от 03.11.2021г., утвержден решением директора департамента ДПиОЗ Жылкайдаровым М.О.</t>
  </si>
  <si>
    <t>289939.830.000000</t>
  </si>
  <si>
    <t>Установка</t>
  </si>
  <si>
    <t>для замера дебита нефти и учета попутного газа, автоматизированная</t>
  </si>
  <si>
    <t xml:space="preserve"> 01.2022</t>
  </si>
  <si>
    <t>235200000</t>
  </si>
  <si>
    <t>Атырауская область, Макатский р/н. НГДУ "Доссормунайгаз"</t>
  </si>
  <si>
    <t>10.2024</t>
  </si>
  <si>
    <t>233600000</t>
  </si>
  <si>
    <t>Атырауская область, Жылыойский р/н. НГДУ "Жылыоймунайгаз"</t>
  </si>
  <si>
    <t>234800000</t>
  </si>
  <si>
    <t>Атырауская область, Кзылкугинский р/н. НГДУ "Кайнармунайгаз"</t>
  </si>
  <si>
    <t>Установка автоматозированная групповая замерная.Назначение - для автоматических измерений массы и среднего массовогорасхода сепарированной сырой нефти, сепарированной обезвоженной нефти,объема и объемного расхода свободного нефтяного газа, извлекаемых изнедр с передачей информации в диспетчерские пункты по радиоканалу сприменением технологии беспроводной передачи данных (предусмотретьсовместимую связь, имеющуюся на объекте у Заказчика).Принцип работы АГЗУ основана на принципе прямого измерения разделенныхпотоков газа и жидкости массовыми кориолисовыми расходомерами иопределения обводненности продукции скважин.Целью внедрения АГЗУ является:1) оптимизация и повышение эффективности управления производственнымипроцессами добычи нефти;2) повышение надёжности и безопасности работы нефтепромысловогооборудования;3) сокращение простоев и экологических рисков;4) улучшение и облегчение условий работы обслуживающего персонала,снижение эксплуатационных расходов;5) своевременное представление технологической информации по учетудобываемой жидкости, нефти, газа и воды техническому персоналу.6) в комплекте железобетонными плитами под основания.Перечень работ:Потенциальный поставщик должен обеспечить:1) поставку комплекта установки, в том числе ЗИП;2) строительно-монтажные работы по части автоматики;3) пуско-наладочные работы, ввод АГЗУ в эксплуатацию;4) организовать беспроводную связь в АРМ оператора;5) эксплуатационную документацию;6) методику поверки установки;7) обучение обслуживающего персонала;8) гарантийное сопровождение Системы в течение 12 месяцев, с даты вводав эксплуатацию.Состав оборудования:Комплектация АГЗУ:- в комплекте железобетонными плитами под основания;- блок технологический с трубопроводной обвязкой, сепарационно-измерительной емкостью, измерительными приборами, системами отопления,освещения, сигнализации и вентиляции;- на линии жидкости и газа должны быть установлены кориолисовыерасходомеры с техническими характеристиками:- Для линии жидкостиКориолисовый массовый расходомер прямотрубный с двумя измерительнымитрубками (36,68 мм каждая);Первичный преобразователь:Материал измер. трубы - нерж. сталь UNS S31803;Обработка измер. трубы - стандартная;Подсоединение - DN50 PN40;Форма подсоединения - B1 по EN1092-1;Внешний корпус - нержавеющая сталь 304L;Взрывозащита - Ex, маркировка на конвертере;Исполнение - компактное;Калибровка - 3 точки массового расхода;Тип конвертера - компактный;Для применения - в Казахстане;Конвертер сигналов:Тип - компактный;Напряжение питания - 100-230;Взрывозащита - 2Ex de ia IIC T6...T1 Gb;Кабельные вводы: 2 x М20x1,5, металлические + Ex d заглушка;Язык ЖК дисплея - русский;Диагностика процесса - стандартная;Корпус конвертера - литой алюминий с покрытием;Выходы базового модуля IO - RS 485 Modbus;Выходы 1-го модуля IO - 4-20 мА, активный;Выходы 2-го модуля IO - импульсный, активный;Функции измерения - стандартная + концентрация;Функции:2 встроенных 8-значных счетчика (например, для суммирования объемногоили массового расхода в нужных единицах измерения);Встроенная самодиагностика и проверка функционирования: измерительногоустройства, процесса измерения, измеренного значения, стабилизации;ЖК-дисплей с белой подсветкой.Размер - 128x64 пикселей, размеры 59 x 31 мм = 2,32"" x 1,22"";Дисплей поворачивается с шагом 90°;4 оптических кнопки для управления конвертером сигналов безнеобходимости вскрытия корпуса;Диагностика первичного преобразователя:Параметры первичного преобразователя, уровень возбуждения, частотаизмерительной трубы, 2-фазный сигнал, полное сопротивление обмоткивозбуждения, повреждение изоляции, обрыв цепи, превышение максимальногорасхода, рабочая температура;Самодиагностика электроники первичного преобразователя:Температура электроники, входной сигнал, предусилитель мощности;Конвертер и входные/выходные сигналы:Контроль шины данных, подключения токовых выходов, температураэлектроники, падение напряжения, целостность параметров и данных.Измерение концентрации:Функция контроля вовлеченного газа EGM для стабильной работы смногофазными средами.Температура измер. среды - от минус 40 до плюс 130ºС;Температура окруж. среды - от минус 40 до плюс 55ºС;Пылевлагозащита - IP67;Основная погрешность - 0,15% - для жидкости; 0,5% - для газа;Межповерочный интервал - 5 лет;Вес расходомера, кг, не более - 60;Монтажная длина, мм - 862;Высота, мм, не более - 328;Для линии газа;V образная конструкция с двумя измерительными трубками (16,61 ммкаждая);Первичный преобразователь;Материал измер. трубы - нерж. сталь 316/316L;Обработка измер. трубы - стандартная;Подсоединение - DN25 PN40;Форма подсоединения - B1 по EN1092-1;Конструкция - удлиненная стойка;Взрывозащита - Ex, маркировка на конвертере;Исполнение - компактное;Калибровка - 3 точки массового расхода;Расширенные опции - разрывной диск, для газа &gt; 10 бар;Тип конвертера - компактный;Для применения - в Казахстане;Конвертер сигналов;Тип - компактный;Напряжение питания - 100 - 230  V AC;Взрывозащита - 2Ex de ia IIC T6...T1 Gb;Кабельные вводы - 2 x М20x1,5, металлические + Ex d заглушка;Язык ЖК дисплея - русский;Диагностика процесса - стандартная;Корпус конвертера - литой алюминий с покрытием;Выходы базового модуля IO - RS 485 Modbus;Выходы 1-го модуля IO - 4-20 мА, активный;Выходы 2-го модуля IO - импульсный, активный;Функции:2 встроенных 8-значных счетчика (например, для суммирования объемногоили массового расхода в нужных единицах измерения);Встроенная самодиагностика и проверка функционирования: измерительногоустройства, процесса измерения, измеренного значения, стабилизации;ЖК-дисплей с белой подсветкой.Размер - 128 x 64 пикселей, размеры 59 x 31 мм = 2,32"" x 1,22"".Дисплей поворачивается с шагом 90°;4 оптических кнопки для управления конвертером сигналов безнеобходимости вскрытия корпуса;Диагностика первичного преобразователя:Параметры первичного преобразователя, уровень возбуждения, частотаизмерительной трубы, 2-фазный сигнал, полное сопротивление обмоткивозбуждения, повреждение изоляции, обрыв цепи, превышение максимальногорасхода, рабочая температура;Самодиагностика электроники первичного преобразователя:Температура электроники, входной сигнал, предусилитель мощности;Конвертер и входные/выходные сигналы:Контроль шины данных, подключения токовых выходов, температураэлектроники, падение напряжения, целостность параметров и данных.Измерение концентрации:Функция контроля вовлеченного газа EGM для стабильной работы смногофазными средами.Температура  измер. среды: - от минус 50 до плюс 230ºС;Температура окруж. среды: - от минус 40 до плюс 55ºС;Пылевлагозащита - IP67;Основная погрешность - 0,1% - для жидкости; 0,35% - для газа;Межповероч. интервал - 5 лет;Вес расходомера, кг, не более - 24;Монтажная длина, мм - 600;Высота, мм, не более - 660;Приборы комплектуются следующей документацией:- инструкция по эксплуатации на русском языке;- паспорт на прибор;- копия сертификата об утверждении типа средств измерений на территорииРК с описанием типа;- сертификат калибровки;- методика поверки;- разрешение на применениеп</t>
  </si>
  <si>
    <t>Установка автоматозированная групповая замерная.Назначение - для периодического измерения количества жидкости,добываемой из малодебитных скважин (от 1 до 120 м3/сут.), определениядебита по заданной программе и контроля за работой скважин;СОСТАВ ОБОРУДОВАНИЯ:Комплектность АГЗУ:1) блок технологический с трубопроводной обвязкой, измерительнымиприборами, системами отопления, освещения, сигнализации и вентиляции;2) На линии жидкости должен быть установлен в качестве измерителясчетчик жидкости камерный /СКЖ/ пропускной способностью до 120 м3/сут. ирабочим давлением до 4 МПа.3) влагомер для определения процента обводненности с техническимихарактеристиками:- диапазон измерения объемной доли воды, % - от 0,01 до 99,9;- предел допускаемой погрешности измерения объемной доли воды вдиапазоне, % - от 0 до 50, не более - 0,4;- в диапазоне, % - от 50 до 100, не более - 1,5;- Максимальное рабочее давление, МПа - 4;- Диапазон температур рабочей среды, С - от 0 до плюс 90;- Диапазон температуры окружающей среды, С - от минус 50 до плюс 55;- Содержание свободного газа в общем объеме жидкости, %, не более - 10;- Габаритные размеры, мм, не более - 995х310х240;- Датчик УМФ - 700 (уровнемер межфазный);- Измерительная камера с ответными фланцами;- Обратный клапан.4. Установки состоят из двух блоков: технологического и аппаратурного.Блоки изготовлены из трехслойных металлических панелей типа «сэндвич» сутеплителем из пенополиуретана или из базальтового утеплителя.- блок контроля и управления в составе станции управления, системамиотопления, освещения, сигнализации и вентиляции;- диаметр условного прохода входных трубопроводов, мм, не менее - 100;- беспроводная связь в системе сбора информации должна быть организованас применением оборудования радио (абонентский модуль с панельнойантенной);- антенная мачта радиотелеметрии высотой, м, не менее - 6;- разъем с подключенным к контроллеру коммуникационным каналом;- блок питания радиооборудования;- дополнительно Исполнитель должен предоставить групповой ЗИП в составе:- контроллер, шт - 1;- абонентский модуль с блоком грозозащиты, шт - 1;- панельная антенна, шт - 1;- датчик давления, шт - 1;- рем.комплект РТИ сальников для (ПСМ, ГЦ);- стальные отводы, мм ф89х6 в кол-ве 14ед для обвязки выкидных линии.5. Принцип работы установки должно быть прямой массовый метод измерения.6. Пробоотборное устройство со следующими техническими требованиями:Тип привода - ручной;Диаметр условного прохода - Ду 50;Максимальная пропускная способность, м3 - 240;Объём пробы жидкости, мл - 100±10;Максимальное рабочее давление, МПа - 4,0;Минимальное рабочее давление, МПа - 0,2;Потеря давления в режиме отбора пробы, МПа - 0,1;Строительная длина, мм - 500;Средний срок службы - 10 лет;Узел крепления контейнера - штанговый зажим;Контейнер - стеклянная бутылка, мл, не менее - 500 ;Отбор пробы, % - со 100, поперечного сечения потока.Технические характеристики:Погрешность измерения, % - 2,5;Количество подключаемых скважин, шт - 14;Рабочее давление, МПа, не более - 4,0;Пропускная способность, т/сут - 120;Газосодержание нефти при обводненности до 5%, нм3/т - 60;Кинематическая вязкость нефти, м2/с , - от 120x10-6;Обводненность, %, в пределах - от 0 до 98;Содержание парафина, объемное, % - до 7;Содержание сероводорода, объемное, % - до 2;Потребляемая мощность, кВт - до 10;Габаритные размеры технического блока, мм - 5500х3200х2615;Масса, кг - 5060;14 скв.Габаритные размеры аппаратурного блока, мм - 2000х2065х2250;Масса, кг - 1000;7. Разрешение на право использования радиочастотного спектрапредоставляет Заказчик.8. Потенциальный поставщик обеспечивает все необходимые комплектующие,монтажные и расходные материалы необходимые для монтажа АГЗУ.9.  В качестве программного обеспечения на уровне диспетчерского пунктаиспользуется SCADA система WinCC компании SIEMENS.10. Потенциальный поставщик вносит изменение, расширение существующейсистемы телемеханизации АГЗУ (доработка программы WinCC).11. Потенциальный поставщик обеспечивает монтаж кабельных каналов,кабельную разводку и подключения между технологическим блоком и блокомконтроля и управления.12. Все монтажные и пуско-наладочные работы по части автоматики должнывыполняться по заранее согласованному и утвержденному план-графику.13. Все монтажные и пуско-наладочные работы должны выполняться всоответствии с требованиями завода изготовителя оборудования, ГОСТ, СНиПи другими нормативными документами и иметь разрешения на применения натерритории РК.14. Все средства измерения в составе замерной установки должны иметьсертификаты о поверке и занесены в реестр РК.</t>
  </si>
  <si>
    <t xml:space="preserve"> 692010.000.000002</t>
  </si>
  <si>
    <t>620230.000.000001</t>
  </si>
  <si>
    <t>Услуги по проведению аудита финансовой отчетности</t>
  </si>
  <si>
    <t>Услуги по проведению аудита финансовой отчетности за 2022-2024 года</t>
  </si>
  <si>
    <t>11-1-3</t>
  </si>
  <si>
    <t>75</t>
  </si>
  <si>
    <t>г. Атырау ул. Валиханова, 1</t>
  </si>
  <si>
    <t>12.2021</t>
  </si>
  <si>
    <t>05.2022</t>
  </si>
  <si>
    <t>05.2025</t>
  </si>
  <si>
    <t>0</t>
  </si>
  <si>
    <t>70</t>
  </si>
  <si>
    <t>Услуги по сопровождению и технической поддержке информационной системы</t>
  </si>
  <si>
    <t>ОИ</t>
  </si>
  <si>
    <t>12-2-27</t>
  </si>
  <si>
    <t>г.Атырау, ул.Валиханова,2</t>
  </si>
  <si>
    <t>27 Т</t>
  </si>
  <si>
    <t>28 Т</t>
  </si>
  <si>
    <t>29 Т</t>
  </si>
  <si>
    <t>12 У</t>
  </si>
  <si>
    <t>ЦБ</t>
  </si>
  <si>
    <t>ОИТ ПТД</t>
  </si>
  <si>
    <t>Қаржылық есептіліктің аудитін жүргізу жөніндегі қызмет көрсетулер 2022-2024 жж</t>
  </si>
  <si>
    <t xml:space="preserve">Ембімұнайгаз АҚ электронды архивті қолдау көрсету қызметі </t>
  </si>
  <si>
    <t>Услуги по сопровождению электронного архива АО "Эмбамунайгаз"</t>
  </si>
  <si>
    <t>120007251</t>
  </si>
  <si>
    <t>1 изменения и дополнения к ДПЗ №120240021112-ПЗ-2022-1 от 10.11.2021г., утвержден решением директора департамента ДПиОЗ Жылкайдаровым М.О.</t>
  </si>
  <si>
    <t>новая строка</t>
  </si>
  <si>
    <t>120009125</t>
  </si>
  <si>
    <t>Атырауская область, Станция Кульсары, Кульсаринский участок УПТОиКО</t>
  </si>
  <si>
    <t>30 Т</t>
  </si>
  <si>
    <t>31 Т</t>
  </si>
  <si>
    <t>32 Т</t>
  </si>
  <si>
    <t>33 Т</t>
  </si>
  <si>
    <t>22-1 Т</t>
  </si>
  <si>
    <t>28;29;30;32;33;34;36;37;38;47;48;49;</t>
  </si>
  <si>
    <t>разделение по месту поставки</t>
  </si>
  <si>
    <t>21-1 Т</t>
  </si>
  <si>
    <t>Атырауская область, Кзылкогинский р/н, ст. Жамансор</t>
  </si>
  <si>
    <t>15-1 Т</t>
  </si>
  <si>
    <t>5-1 У</t>
  </si>
  <si>
    <t>2-1 У</t>
  </si>
  <si>
    <t>5-1 Т</t>
  </si>
  <si>
    <t>16;17;27;28;29;30;31;32;33;34;35;36;37;38;47;48;49;</t>
  </si>
  <si>
    <t>2-1 Т</t>
  </si>
  <si>
    <t>27;28;29;30;31;32;33;34;35;36;37;38;47;48;49;</t>
  </si>
  <si>
    <t>4-1 Т</t>
  </si>
  <si>
    <t>10-1 Т</t>
  </si>
  <si>
    <t>6-1 Т</t>
  </si>
  <si>
    <t>23-1 Т</t>
  </si>
  <si>
    <t>14;27;29;30;31;33;34;35;37;38</t>
  </si>
  <si>
    <t>7-1 Т</t>
  </si>
  <si>
    <t>14;28;29;30;32;33;34;36;37;38;47;48;49;</t>
  </si>
  <si>
    <t>16-1 Т</t>
  </si>
  <si>
    <t>14;27;29;30;31;32;33;35;37;38;47;48;49;</t>
  </si>
  <si>
    <t>25-1 Т</t>
  </si>
  <si>
    <t>120000729</t>
  </si>
  <si>
    <t xml:space="preserve"> </t>
  </si>
  <si>
    <t>3-1 Т</t>
  </si>
  <si>
    <t>7-1 У</t>
  </si>
  <si>
    <t>2 изменения и дополнения к ДПЗ №120240021112-ПЗ-2022-2 от 09.12.2021г., утвержден решением директора департамента ДПиОЗ Жылкайдаровым М.О.</t>
  </si>
  <si>
    <t>40 Т</t>
  </si>
  <si>
    <t>36 Т</t>
  </si>
  <si>
    <t>34 Т</t>
  </si>
  <si>
    <t>35 Т</t>
  </si>
  <si>
    <t>37 Т</t>
  </si>
  <si>
    <t>38 Т</t>
  </si>
  <si>
    <t>39 Т</t>
  </si>
  <si>
    <t>1-1 Т</t>
  </si>
  <si>
    <t>ДОТиОС</t>
  </si>
  <si>
    <t>802010.000.000007</t>
  </si>
  <si>
    <t>Услуги по обеспечению пожарной и промышленной безопасности</t>
  </si>
  <si>
    <t>«Ембімұнайгаз» АҚ қауіпті өндірістік объектілеріндегі өрт қауіпсіздігі және газдан құтқару қызметтері</t>
  </si>
  <si>
    <t>Услуги пожарной безопасности и газоспасательной службы на опасных производственных объектах АО"Эмбамунайгаз"</t>
  </si>
  <si>
    <t>3 изменения и дополнения к ДПЗ №120240021112-ПЗ-2022-3 от 17.01.2022г., утвержден решением директора департамента ДПиОЗ Жылкайдаровым М.О.</t>
  </si>
  <si>
    <t>14 У</t>
  </si>
  <si>
    <t>5-2 У</t>
  </si>
  <si>
    <t>04.2022</t>
  </si>
  <si>
    <t>Невозможность обеспечения своевременного восстановления работоспособности систем и средств автоматики, телемеханики и КИП, возникновение аварийных ситуаций, некорректный учет добываемой нефти по ПСП и в целом по АО "Эмбамунайгаз"</t>
  </si>
  <si>
    <t>ПТД СГЭ</t>
  </si>
  <si>
    <t>2.13.7. (Прочие услуги)</t>
  </si>
  <si>
    <t>773919.900.000023</t>
  </si>
  <si>
    <t>Услуги по аренде двигателей/турбин</t>
  </si>
  <si>
    <t>02.2022</t>
  </si>
  <si>
    <t>01.2023</t>
  </si>
  <si>
    <t>12.2026</t>
  </si>
  <si>
    <t>"Жайықмұнайгаз" МГӨБ "Гран" кен орын генерациялайтын жабдық жалға алу</t>
  </si>
  <si>
    <t>Аренда генерирующего оборудования м/р "Гран" НГДУ "Жайыкмунайгаз"</t>
  </si>
  <si>
    <t>"Қайнармұнайгаз" МГӨБ "Солтүстік УАЗ" кен орын генерациялайтын жабдық жалға алу</t>
  </si>
  <si>
    <t>Аренда генерирующего оборудования м/р "УАЗ Северный" НГДУ "Кайнармунайгаз"</t>
  </si>
  <si>
    <t>16 У</t>
  </si>
  <si>
    <t>15 У</t>
  </si>
  <si>
    <t>Наименование категории: 
Запорная арматура</t>
  </si>
  <si>
    <t>Номенклатурный №: KMGZA001</t>
  </si>
  <si>
    <t>Владелец категории: АО «НК «КазМунайГаз»
Область распространения категории: 
АО «НК «КазМунайГаз», АО «Самрук-Энерго»</t>
  </si>
  <si>
    <t>Наличие закупочной категорийной стратегии:
АО «НК «КазМунайГаз» - имеется
АО «Самрук-Энерго» - отсутствует</t>
  </si>
  <si>
    <t>№ п/п</t>
  </si>
  <si>
    <t>Наименование категории</t>
  </si>
  <si>
    <t>Код ТРУ</t>
  </si>
  <si>
    <t>Перечень Заказчиков</t>
  </si>
  <si>
    <t>Срок ввода в действие</t>
  </si>
  <si>
    <t>Квалификационные критерии</t>
  </si>
  <si>
    <t>Перечень документов, необходимых для подтверждения соответствия потенциального поставщика квалификационным критериям</t>
  </si>
  <si>
    <t>Код</t>
  </si>
  <si>
    <t>БИН</t>
  </si>
  <si>
    <t>Наименование</t>
  </si>
  <si>
    <t>Запорная арматура</t>
  </si>
  <si>
    <t>281413.350.000000</t>
  </si>
  <si>
    <t>990 140 000 483
120 240 020 997
950 540 000 524
120 240 021 112
940 240 000 021
020 640 002 982
980 740 002 360
990 940 002 914
980 240 003 816</t>
  </si>
  <si>
    <t>АО «Мангистаумунайгаз»
АО «Озенмунайгаз»
АО «Каражанбасмунай»
АО «Эмбамунайгаз»
ТОО «СП Казгермунай»
ТОО «Oil Construction Company»
ТОО «Кен-Курылыссервис»
ТОО «Казахойл Актобе»
ТОО «Казахтуркмунай»</t>
  </si>
  <si>
    <t xml:space="preserve">1. Наличие зданий, сооружений и/или производственной базы, а также специализированных складских помещений (выделенное отдельное помещение (здание) для приемки, хранения и отпуска, комплектующих и готовой продукции, как выделенного инфраструктурного объекта в Республике Казахстан.
2. Наличие утвержденной технической и технологической документации, где отражены характеристики продукции, технологический процесс и требования к задействованному в технологическом процессе оборудованию. 
3. Наличие производственного (технологического) оборудования в Республике Казахстан, задействованного в процессе производства в соответствии с технологическим процессом и технической документацией.
4. Наличие испытательного оборудования, средств измерений и контроля для обеспечения соответствия продукции установленным требованиям, а также документов о поверке/калибровке/аттестации испытательного оборудования и средств измерений.
5. Проведение инспектирования, входного и межоперационного контроля материалов, заготовок и комплектующих, приемо-сдаточного контроля и испытаний готовой продукции для обеспечения соответствия продукции установленным требованиям.
6. Наличие разработанной и внедрённой системы учёта и отслеживания проводимых испытаний продукции.
7. Наличие разрешительных документов соответствующих государственных органов Республики Казахстан (в случае применимости) на изготовление продукции в Республике Казахстан, а также документов, свидетельствующих о соответствии продукции установленным законодательным и/или нормативным требованиям по безопасности.
</t>
  </si>
  <si>
    <r>
      <t>1.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 План производственного помещения.
В случае аренды имущества: 
- договор аренды (срок аренды по договору должен быть не менее срока нахождения потенциального поставщика в Реестре КПП),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 План производственного помещения.
2. Утвержденные нормативные технические документы к производимой продукции и взаимосвязанным с ней процессам (ГОСТ, СТ РК, ТУ, Стандарт организации (предприятия));
- Конструкторско-технологическая документация; 
- Технологический процесс производства в соответствии с нормативами ГОСТ, СТ-РК, ТУ (в зависимости от норм регулирования);
- Технологические карты (в случае наличия).
3. - перечень производственного (технологического) оборудования;
- документы о правах на оборудование;
- технические паспорта на оборудование; - графики планово-предупредительных ремонтов (ППР) / технического обслуживания (ТО);
- руководства по эксплуатации технологического оборудования.
4. - перечень испытательного оборудования, средств измерений и контроля;
- графики поверки/калибровки/ аттестации испытательного оборудования и средств измерений; 
- документы о поверке/калибровке/ аттестации испытательного оборудования и средств измерений.
5. - сертификаты/паспорта качества на закупаемые материалы/заготовки;
- журналы и акты приемки продукции по количеству и качеству;
- протоколы испытаний (входной контроль), выполненных согласно утвержденному(-ым) документу(-ам)
6. - стандарт(-ы) предприятия или документированная процедура, определяющая процесс учёта и отслеживания испытаний;
- документы и записи (протоколы/акты испытаний).
7. - разрешение на применение технологий, технических устройств, материалов, применяемых на опасных производственных объектах, в случае, если оборудование относится к опасным техническим устройствам (работающее под давлением более 0,07 Мпа или при температуре нагрева воды более 115 ˚С), за исключением запасных частей/комплектующих для оборудования</t>
    </r>
    <r>
      <rPr>
        <sz val="11"/>
        <rFont val="Arial"/>
        <family val="2"/>
        <charset val="204"/>
      </rPr>
      <t>;</t>
    </r>
    <r>
      <rPr>
        <sz val="11"/>
        <color theme="1"/>
        <rFont val="Arial"/>
        <family val="2"/>
        <charset val="204"/>
      </rPr>
      <t xml:space="preserve">
- сертификаты соответствия/декларации о соответствии на выпускаемую продукцию (в случае, если выпускаемая продукция подлежит обязательной сертификации/декларированию в соответствии с требованиями, установленными техническими регламентами);
- сертификат (-ы) о происхождении товара(-ов) формы СТ-KZ и/или индустриальный(-ые) сертификат(-ы).
</t>
    </r>
  </si>
  <si>
    <t>281413.330.000005</t>
  </si>
  <si>
    <t>281413.350.000008</t>
  </si>
  <si>
    <t>281413.390.000012</t>
  </si>
  <si>
    <t>281413.350.000005</t>
  </si>
  <si>
    <t>281413.350.000007</t>
  </si>
  <si>
    <t>281413.390.000057</t>
  </si>
  <si>
    <t>281413.350.000011</t>
  </si>
  <si>
    <t>281413.390.000000</t>
  </si>
  <si>
    <t>281413.390.000008</t>
  </si>
  <si>
    <t>281413.330.000002</t>
  </si>
  <si>
    <t>281413.390.000020</t>
  </si>
  <si>
    <t>281413.390.000021</t>
  </si>
  <si>
    <t>281413.390.000022</t>
  </si>
  <si>
    <t>281413.390.000009</t>
  </si>
  <si>
    <t>281413.390.000010</t>
  </si>
  <si>
    <t>281413.330.000000</t>
  </si>
  <si>
    <t>281413.330.000001</t>
  </si>
  <si>
    <t>281413.390.000037</t>
  </si>
  <si>
    <t>281413.390.000038</t>
  </si>
  <si>
    <t>281413.330.000004</t>
  </si>
  <si>
    <t>281413.390.000002</t>
  </si>
  <si>
    <t>281413.390.000001</t>
  </si>
  <si>
    <t>281413.350.000006</t>
  </si>
  <si>
    <t>281413.350.000010</t>
  </si>
  <si>
    <t>281413.750.000006</t>
  </si>
  <si>
    <t>281413.750.000007</t>
  </si>
  <si>
    <t>281413.750.000018</t>
  </si>
  <si>
    <t>281411.390.000004</t>
  </si>
  <si>
    <t>281411.390.000005</t>
  </si>
  <si>
    <t>281413.350.000015</t>
  </si>
  <si>
    <t>281413.390.000124</t>
  </si>
  <si>
    <t>281413.390.000125</t>
  </si>
  <si>
    <t>281413.530.000002</t>
  </si>
  <si>
    <t>281413.590.000001</t>
  </si>
  <si>
    <t>281413.590.000002</t>
  </si>
  <si>
    <t>281413.590.000003</t>
  </si>
  <si>
    <t>281413.700.000008</t>
  </si>
  <si>
    <t>281413.700.000010</t>
  </si>
  <si>
    <t>281413.900.000020</t>
  </si>
  <si>
    <t>281413.900.000021</t>
  </si>
  <si>
    <t>281413.900.000044</t>
  </si>
  <si>
    <t>281413.900.000079</t>
  </si>
  <si>
    <t>281413.900.000080</t>
  </si>
  <si>
    <t>281413.900.000087</t>
  </si>
  <si>
    <t>281413.900.000090</t>
  </si>
  <si>
    <t>281413.900.000091</t>
  </si>
  <si>
    <t>281413.900.000100</t>
  </si>
  <si>
    <t>281413.900.000101</t>
  </si>
  <si>
    <t>281413.900.000107</t>
  </si>
  <si>
    <t>281413.900.000108</t>
  </si>
  <si>
    <t>281413.900.000109</t>
  </si>
  <si>
    <t>281220.500.000009</t>
  </si>
  <si>
    <t>281411.390.000006</t>
  </si>
  <si>
    <t>281413.900.000047</t>
  </si>
  <si>
    <t>281413.900.000017</t>
  </si>
  <si>
    <t>281413.550.000003</t>
  </si>
  <si>
    <t>281411.900.000058</t>
  </si>
  <si>
    <t>281413.700.000001</t>
  </si>
  <si>
    <t>281413.700.000009</t>
  </si>
  <si>
    <t>281413.330.000008</t>
  </si>
  <si>
    <t>281413.350.000017</t>
  </si>
  <si>
    <t>281413.900.000102</t>
  </si>
  <si>
    <t>281413.900.000103</t>
  </si>
  <si>
    <t>281413.900.000081</t>
  </si>
  <si>
    <t>281413.900.000086</t>
  </si>
  <si>
    <t>281413.900.000088</t>
  </si>
  <si>
    <t>281413.900.000089</t>
  </si>
  <si>
    <t>281413.550.000002</t>
  </si>
  <si>
    <t>281413.550.000000</t>
  </si>
  <si>
    <t>281413.900.000018</t>
  </si>
  <si>
    <t>281413.900.000104</t>
  </si>
  <si>
    <t>281413.900.000105</t>
  </si>
  <si>
    <t>281413.900.000106</t>
  </si>
  <si>
    <t>281413.900.000013</t>
  </si>
  <si>
    <t>281413.900.000053</t>
  </si>
  <si>
    <t>281413.730.000007</t>
  </si>
  <si>
    <t>281413.730.000013</t>
  </si>
  <si>
    <t>281413.730.000000</t>
  </si>
  <si>
    <t>281413.730.000001</t>
  </si>
  <si>
    <t>281413.730.000002</t>
  </si>
  <si>
    <t>281413.730.000016</t>
  </si>
  <si>
    <t>Наименование категории: 
Работы по гидравлическому разрыву пласта</t>
  </si>
  <si>
    <t>Номенклатурный №: KMGGRP001</t>
  </si>
  <si>
    <t xml:space="preserve">Владелец категории: АО "НК "КазМунайГаз"
</t>
  </si>
  <si>
    <r>
      <t xml:space="preserve">Наличие закупочной категорийной стратегии:
</t>
    </r>
    <r>
      <rPr>
        <b/>
        <sz val="14"/>
        <rFont val="Arial"/>
        <family val="2"/>
        <charset val="204"/>
      </rPr>
      <t>АО "НК "КазМунайГаз" -  Имеется</t>
    </r>
  </si>
  <si>
    <t>Работы по гидравлическому разрыву пласта</t>
  </si>
  <si>
    <t>091012.900.000019</t>
  </si>
  <si>
    <t xml:space="preserve">990 140 000 483
120 240 021 112
980 240 003 816
990 940 002 914
120 240 020 997
940 240 000 021
</t>
  </si>
  <si>
    <t xml:space="preserve">АО "Мангистаумунайгаз"
АО "Эмбамунайгаз"
ТОО "Казахтуркмунай"
ТОО "Казахойл Актобе"
АО "Озенмунайгаз"
ТОО "СП "Казгермунай"
</t>
  </si>
  <si>
    <t xml:space="preserve">01.01.2021
</t>
  </si>
  <si>
    <t xml:space="preserve">1. Наличие опыта работы не менее 3 (трех) лет в течение последних 5 (пяти) лет в сфере гидравлического разрыва пласта на сумму не менее 75 миллионов тенге ежегодно.
2. Наличие флота ГРП в Республике Казахстан (на праве собственности или аренды).
3. Наличие лаборатории (на праве собственности или по договору об оказании услуг).
4. Наличие зданий, сооружений и/или производственной базы как выделенного инфраструктурного объекта в Республике Казахстан с возможностью размещения флота ГРП.
5. Наличие квалифицированного персонала для выполнения работ/услуг в области, соответствующей предмету закупки.
6. Наличие разрешительной документации, предоставляющих право на занятие деятельностью в Республике Казахстан в области, соответствующей предмету закупки.
</t>
  </si>
  <si>
    <t>1. Договоры в сфере гидравлического разрыва пласта, в которых потенциальный поставщик выступал в качестве подрядчика (по одному договору за каждый год), а также акты выполненных работ и счета-фактуры к ним. Совокупный объем работ по одному договору в каждом году должен составлять не менее 75 миллионов тенге без учета НДС.
2. Документы, подтверждающие право владения или аренды флота ГРП с нижеследующим оборудованием:
Блендер (смесительный агрегат), насосные агрегаты, станция контроля и управления с регистрацией, отображением и сбором данных параметров ГРП, полевая лаборатория, плотномер, датчики давления и расходомеры, Манифольд, комплект устьевого оборудования для ГРП, нагнетательная линия высокого давления с трубными соединениями, комплект шлангов для обвязки емкостей для жидкости ГРП и блендера, комплект шлангов для обвязки блендера и нагнетательного оборудования высокого давления, емкости для жидкости ГРП, пропантовоз (песковоз) или специализированный бункер для пропанта, агрегат для поддержания давления в затрубе, комплект линии для поддержания давления в затрубе.
3.Документы, подтверждающие наличие собственной лаборатории или договор на оказание услуг (лаборатории) со следующими оборудованиями:
-вискозиметр FANN-35 или аналог с наличием калибровочного масла; 
- тесты для определения содержания железа, бикарбонатов, хлоридов, сульфатов;
- тесты для определения жесткости воды (кальция и магния);
- миксер Уоринга (для смешивания реагентов);
- ареометр;
- электронный рН-метр с тремя различными калибровочными жидкостями;
- электронный термометр;
- лакмусовая бумага;
- электронные весы с набором калибровочных гирек;
- секундомер;
- переносной комплект сит для выполнения ситового анализа проппанта, привезенного для проведения ГРП
4.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В случае аренды имущества: 
- договор аренды (срок аренды по договору должен быть не менее срока нахождения потенциального поставщика в Реестре КПП и зарегистрирован в соответствии с ЗРК «О государственной регистрации прав на недвижимое имущество»),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5. Приказы о приеме на работу; трудовые договоры; дипломы для ИТР о высшем специальном образовании; дипломы о среднем специальном образовании для специалистов; удостоверения по промышленной безопасности; удостоверения по пожарной безопасности; копия сертификатов по БиОТ для ИТР; 
справки о пенсионных отчислениях на работников и/или формы налоговой отчетности № 200 (с приложением №5)/910 с уведомлениями), следующих должностей/функциональных обязанностей:
ИТР:
- Инженер-проектировщик ГРП (опыт работы не менее 3 лет);
- Полевой инженер ГРП (опыт работы не менее 3 лет).
Специалисты:
- Полевой лаборант (при его отсутствии обязанности полевого лаборанта выполняет полевой инженер ГРП) (опыт работы не менее 3 лет);
- Мастер бригады ГРП (опыт работы не менее 3 лет);
- Операторы оборудования флота ГРП (опыт работы не менее 3 лет);
- Специалисты по обслуживанию и ремонту техники и оборудования ГРП (опыт работы не менее 3 лет).
6. Лицензии и разрешительные документы согласно заявленным видам деятельности, действующие на территории РК и выданные уполномоченными органами: 
Проектирование (технологическое) и (или) эксплуатацию горных производств (углеводородное сырье), нефтехимических производств, эксплуатацию магистральных газопроводов, нефтепроводов, нефтепродуктопроводов в сфере нефти и газа.
Подвид: 
- Повышение нефтеотдачи нефтяных пластов и увеличение производительности скважин.
- Подземный ремонт (капитальный) скважин на месторождениях.</t>
  </si>
  <si>
    <t>Наименование категории: 
Эксплуатационное бурение</t>
  </si>
  <si>
    <t>Номенклатурный №: KMGEB001</t>
  </si>
  <si>
    <t>Эксплуатационное бурение</t>
  </si>
  <si>
    <t>1
2
3</t>
  </si>
  <si>
    <t>091011.100.000000
091011.200.000000
091011.900.000001</t>
  </si>
  <si>
    <t>120 240 021 112
980 240 003 816
990 940 002 914
120 240 020 997
940 240 000 021
950 540 000 524
091 040 003 677
020 740 001 948</t>
  </si>
  <si>
    <t>АО "Эмбамунайгаз"
ТОО "Казахтуркмунай"
ТОО "Казахойл Актобе"
АО "Озенмунайгаз"
ТОО "СП "Казгермунай"
АО "Каражанбасмунай"
ТОО "Урихтау Оперейтинг"
ТОО "Урал Ойл Энд Газ"</t>
  </si>
  <si>
    <t xml:space="preserve">1. Наличие опыта работы не менее 3 (трех) лет в течение последних 5 (пяти) лет в сфере строительства эксплуатационных скважин на сумму не менее 75 миллионов тенге ежегодно.
2. Наличие буровой установки с комплектующими оборудования.
3. Наличие лаборатории для контроля качества бурового и цементного раствора с круглосуточным сопровождением процесса бурения.
4. Наличие зданий, сооружений и/или производственной базы как выделенного инфраструктурного объекта в Республике Казахстан.
5. Наличие мобильного вахтового городка (вагон мастера, вагон для смены/стрики/сушки одежды, вагон-столовая, вагон супервайзера, вагон для слесарных работ).
6. Наличие квалифицированного персонала для выполнения работ/услуг в области, соответствующей предмету закупки.
7. Подтвердите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</si>
  <si>
    <t xml:space="preserve">1. Договоры в сфере строительства эксплуатационных скважин, в которых потенциальный поставщик выступал в качестве подрядчика (по одному договору за каждый год), а также акты выполненных работ и счета-фактуры к ним. Совокупный объем работ по одному договору в каждом году должен составлять не менее 75 миллионов тенге без учета НДС.
2. Реестр буровой установки с комплектующими и оборудованием; ведомость основных средств и нематериальных активов; технические паспорта и/или свидетельства о регистрации буровой установки; договоры купли-продажи и/или договоры аренды на следующее оборудование:
- Буровая установка;
- Буровой насос не менее 2 комплектов;
- Мерные емкости для бурового раствора в количестве не менее 3 единиц;
- Бурильные и утяжеленные бурильные трубы, долото;
- Дизель-генератор, система очистки бурового раствора, превентор и блок управления превенторами.
3. Документы, подтверждающие наличие собственной лаборатории или договор на оказание услуг (лаборатории) со следующими оборудованиями:
- Ареометр;
- Вискозиметр;
- Прибор определения водоотдачи, статических и динамических напряжения сдвига;
- Прибор определения твердой фазы и Ph.
(допускается предоставление взаимозаменяемого оборудования)
4.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В случае аренды имущества: 
- договор аренды (срок аренды по договору должен быть не менее срока нахождения потенциального поставщика в Реестре КПП и зарегистрирован в соответствии с ЗРК «О государственной регистрации прав на недвижимое имущество»);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5. В случае наличия собственного имущества: 
- договор купли-продажи (мены, дарения);
- документ с описанием технических характеристик.
В случае аренды имущества: 
- договор аренды (срок аренды по договору должен быть не менее срока нахождения потенциального поставщика в Реестре КПП), 
- документ с описанием технических характеристик.
6. Приказы о приеме на работу; трудовые договоры; дипломы для ИТР о высшем специальном образовании; дипломы о среднем специальном образовании для специалистов; удостоверения по промышленной безопасности; удостоверения по пожарной безопасности; копия сертификатов по БиОТ для ИТР; справки о пенсионных отчислениях на работников и/или формы налоговой отчетности № 200 (с приложением №5)/910 с уведомлениями), следующих должностей/функциональных обязанностей:
ИТР:
- Менеджер по бурению (опыт работы не менее 3 лет);
- Инженер-технолог (опыт работы не менее 3 лет);
- Инженер-механик (опыт работы не менее 3 лет);
- Инженер-энергетик (опыт работы не менее 3 лет) - сертификаты/аттестаты/удостоверения по электробезопасности;
- Инженер по ТБ (опыт работы не менее 3 лет);
- Начальник буровой бригады (опыт работы не менее 3 лет);
Специалисты:
- Мастер буровой установки (опыт работы не менее 3 лет);
- Бурильщик (опыт работы не менее 3 лет);
- Помощник бурильщика (опыт работы не менее 1 года);
- Машинист буровой установки (опыт работы не менее 3 лет);
- Электромонтер по обслуживанию буровой установки (опыт работы не менее 3 лет) -сертификаты/аттестаты/удостоверения по электробезопасности.
7. Лицензии и разрешительные документы согласно заявленным видам деятельности, действующие на территории РК и выданные уполномоченными органами:
- Проектирование (технологическое) и (или) эксплуатацию горных (разведка, добыча полезных ископаемых), нефтехимических производств, эксплуатацию магистральных газопроводов, нефтепроводов, нефтепродуктопроводов в сфере нефти и газа с подвидом
- Бурение скважин на месторождениях углеводородного сырья на суше.
</t>
  </si>
  <si>
    <t>Наименование категории: 
Работы по геофизической разведке/исследованиям</t>
  </si>
  <si>
    <t>Номенклатурный №: GRI001</t>
  </si>
  <si>
    <t>Владелец категории: АО "НК "КазМунайГаз"</t>
  </si>
  <si>
    <t>Работы по геофизической разведке/исследованиям</t>
  </si>
  <si>
    <t>711231.100.000001</t>
  </si>
  <si>
    <t>120240020997
120240021112
990140000483
940240000021
990940002914
980240003816
020740001948
950540000524
030340001806
091040003677
060640000349
150740016853
180140001185
090240019251
090340002825</t>
  </si>
  <si>
    <t>АО «Озенмунайгаз»
АО «Эмбамунайгаз»
АО «Мангистаумунайгаз»
ТОО «СП Казгермунай»
ТОО «Казахойл Актобе»
ТОО «Казахтуркмунай»
ТОО «Урал Ойл энд Газ»
АО «Каражанбасмунай»
ТОО «МНК «КазМунайТениз»
ТОО «Урихтау Оперейтинг»
ТОО «КМГ-Кумколь»
ТОО «Becturly Energy Operating»
ТОО «Исатай Оперейтинг Компани»
ТОО «Карповский Северный»
ТОО «ЖАМБЫЛ ПЕТРОЛЕУМ»</t>
  </si>
  <si>
    <t xml:space="preserve">01.09.2021 г.
</t>
  </si>
  <si>
    <r>
      <rPr>
        <b/>
        <u/>
        <sz val="12"/>
        <rFont val="Arial"/>
        <family val="2"/>
        <charset val="204"/>
      </rPr>
      <t>1.</t>
    </r>
    <r>
      <rPr>
        <sz val="12"/>
        <rFont val="Arial"/>
        <family val="2"/>
        <charset val="204"/>
      </rPr>
      <t xml:space="preserve">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2.</t>
    </r>
    <r>
      <rPr>
        <sz val="12"/>
        <rFont val="Arial"/>
        <family val="2"/>
        <charset val="204"/>
      </rPr>
      <t xml:space="preserve">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3.</t>
    </r>
    <r>
      <rPr>
        <b/>
        <sz val="12"/>
        <rFont val="Arial"/>
        <family val="2"/>
        <charset val="204"/>
      </rPr>
      <t xml:space="preserve"> </t>
    </r>
    <r>
      <rPr>
        <sz val="12"/>
        <rFont val="Arial"/>
        <family val="2"/>
        <charset val="204"/>
      </rPr>
      <t xml:space="preserve">Наличие квалифицированного персонала для выполнения работ/услуг в области, соответствующей предмету закупки
</t>
    </r>
    <r>
      <rPr>
        <b/>
        <u/>
        <sz val="12"/>
        <rFont val="Arial"/>
        <family val="2"/>
        <charset val="204"/>
      </rPr>
      <t>4.</t>
    </r>
    <r>
      <rPr>
        <sz val="12"/>
        <rFont val="Arial"/>
        <family val="2"/>
        <charset val="204"/>
      </rPr>
      <t xml:space="preserve"> Наличие зданий, сооружений и/или производственной базы как выделенного инфраструктурного объекта в Республике Казахстан
</t>
    </r>
    <r>
      <rPr>
        <b/>
        <u/>
        <sz val="12"/>
        <rFont val="Arial"/>
        <family val="2"/>
        <charset val="204"/>
      </rPr>
      <t>5.</t>
    </r>
    <r>
      <rPr>
        <sz val="12"/>
        <rFont val="Arial"/>
        <family val="2"/>
        <charset val="204"/>
      </rPr>
      <t xml:space="preserve"> Наличие склада для хранения взрывчатых материалов, радиоактивных источников для выполнения работ/услуг в области, соответствующей предмету закупки
</t>
    </r>
    <r>
      <rPr>
        <b/>
        <u/>
        <sz val="12"/>
        <rFont val="Arial"/>
        <family val="2"/>
        <charset val="204"/>
      </rPr>
      <t>6.</t>
    </r>
    <r>
      <rPr>
        <sz val="12"/>
        <rFont val="Arial"/>
        <family val="2"/>
        <charset val="204"/>
      </rPr>
      <t xml:space="preserve"> Наличие геофизической аппаратуры/оборудования и лицензионного программного обеспечения (на праве собственности или аренды) 
</t>
    </r>
  </si>
  <si>
    <r>
      <rPr>
        <b/>
        <u/>
        <sz val="12"/>
        <rFont val="Arial"/>
        <family val="2"/>
        <charset val="204"/>
      </rPr>
      <t>1.</t>
    </r>
    <r>
      <rPr>
        <sz val="12"/>
        <rFont val="Arial"/>
        <family val="2"/>
        <charset val="204"/>
      </rPr>
      <t xml:space="preserve"> Лицензии и разрешительные документы согласно заявленным видам деятельности, действующие на территории РК и выданные уполномоченными органами: 
1.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нефтепродуктопроводов в сфере углеводородов.
Подвид(ы):
-Ведение технологических работ (геофизические работы) на месторождениях углеводородов.
2. Обращение с приборами и установками, генерирующими ионизирующее излучение.
Подвид(ы):
-Использование приборов и установок, генерирующих ионизирующее излучение.
3. Обращение с радиоактивными веществами, приборами и установками, содержащими радиоактивные вещества.
Подвид(ы):
-Использование радиоактивных веществ, приборов и установок, содержащих радиоактивные вещества;
-Хранение радиоактивных веществ, приборов и установок, содержащих радиоактивные вещества.
</t>
    </r>
    <r>
      <rPr>
        <b/>
        <u/>
        <sz val="12"/>
        <rFont val="Arial"/>
        <family val="2"/>
        <charset val="204"/>
      </rPr>
      <t>2.</t>
    </r>
    <r>
      <rPr>
        <sz val="12"/>
        <rFont val="Arial"/>
        <family val="2"/>
        <charset val="204"/>
      </rPr>
      <t xml:space="preserve"> Договоры, заключенные в области геофизической разведки/исследованиям (по одному договору за каждый год), а также акты выполненных работ и счета-фактуры к ним. Совокупный объем работ по одному договору в каждом году должен составлять не менее 75 миллионов тенге без учета НДС.
</t>
    </r>
    <r>
      <rPr>
        <b/>
        <u/>
        <sz val="12"/>
        <rFont val="Arial"/>
        <family val="2"/>
        <charset val="204"/>
      </rPr>
      <t>3.</t>
    </r>
    <r>
      <rPr>
        <sz val="12"/>
        <rFont val="Arial"/>
        <family val="2"/>
        <charset val="204"/>
      </rPr>
      <t xml:space="preserve"> Приказы о приеме на работу; трудовые договоры; дипломы о высшем специальном образовании; удостоверения по электробезопасности; удостоверения по промышленной безопасности; удостоверения по пожарной безопасности; справки о пенсионных отчислениях на работников (бухгалтерские справки или ФНО 200 (с приложением №5)/910 с уведомлениями
 за последние 2 отчетных периода; следующих должностей/функциональных обязанностей: - Полевой инженер; - Оператор по каротажу; - Интерпретатор по геофизическим и гидродинамическим исследованиям скважин; - Специалист по работе с вертикальным сейсмическим профилированием;
- Специалист по испытанию пластов.
</t>
    </r>
    <r>
      <rPr>
        <b/>
        <u/>
        <sz val="12"/>
        <rFont val="Arial"/>
        <family val="2"/>
        <charset val="204"/>
      </rPr>
      <t>4.</t>
    </r>
    <r>
      <rPr>
        <sz val="12"/>
        <rFont val="Arial"/>
        <family val="2"/>
        <charset val="204"/>
      </rPr>
      <t xml:space="preserve">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В случае аренды имущества: 
- договор аренды; 
- справка о зарегистрированных правах (обременениях) на недвижимое имущество и его технических характеристиках.
</t>
    </r>
    <r>
      <rPr>
        <b/>
        <u/>
        <sz val="12"/>
        <rFont val="Arial"/>
        <family val="2"/>
        <charset val="204"/>
      </rPr>
      <t>5.</t>
    </r>
    <r>
      <rPr>
        <sz val="12"/>
        <rFont val="Arial"/>
        <family val="2"/>
        <charset val="204"/>
      </rPr>
      <t xml:space="preserve">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В случае аренды имущества: 
- договор аренды;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t>
    </r>
    <r>
      <rPr>
        <b/>
        <u/>
        <sz val="12"/>
        <rFont val="Arial"/>
        <family val="2"/>
        <charset val="204"/>
      </rPr>
      <t>6.</t>
    </r>
    <r>
      <rPr>
        <sz val="12"/>
        <rFont val="Arial"/>
        <family val="2"/>
        <charset val="204"/>
      </rPr>
      <t xml:space="preserve"> Договоры купли-продажи и/или аренды на следующее геофизическое оборудование/приборы:
- гамма каротаж;
- нейтронный каротаж;
- плотностной каротаж;
- акустический каротаж;
- электрический каротаж;
- прибор инклинометрии;
- ядерно-магнитный каротаж;
- прибор пластового микросканера;
- прибор модульного динамического испытания пластов и отбора проб пластовых флюидов;
- прибор по отбору керна боковым грунтоносом;
- прибор вертикального сейсмического профилирования.
- Договор купли-продажи и/или аренды и/или технической поддержки и/или предоставления права на использование программного обеспечения для обработки и интерпретации скважинных данных.
</t>
    </r>
  </si>
  <si>
    <t>Наименование категории: 
Работы по обустройству скважин</t>
  </si>
  <si>
    <t>Номенклатурный №: OS002</t>
  </si>
  <si>
    <t>Работы по обустройству скважин</t>
  </si>
  <si>
    <t>091012.900.000011</t>
  </si>
  <si>
    <t>120240020997
120240021112
990140000483
940240000021
990940002914
980240003816
020740001948
950540000524
091040003677</t>
  </si>
  <si>
    <t>АО «Озенмунайгаз»
АО «Эмбамунайгаз» 
АО «Мангистаумунайгаз»
ТОО «СП Казгермунай»
ТОО «Казахойл Актобе»
ТОО «Казахтуркмунай»
ТОО «Урал Ойл энд Газ»
АО «Каражанбасмунай»
ТОО «Урихтау Оперейтинг»</t>
  </si>
  <si>
    <t>01.09.2021 г.</t>
  </si>
  <si>
    <r>
      <rPr>
        <b/>
        <u/>
        <sz val="12"/>
        <rFont val="Arial"/>
        <family val="2"/>
        <charset val="204"/>
      </rPr>
      <t>1.</t>
    </r>
    <r>
      <rPr>
        <sz val="12"/>
        <rFont val="Arial"/>
        <family val="2"/>
        <charset val="204"/>
      </rPr>
      <t xml:space="preserve">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2.</t>
    </r>
    <r>
      <rPr>
        <sz val="12"/>
        <rFont val="Arial"/>
        <family val="2"/>
        <charset val="204"/>
      </rPr>
      <t xml:space="preserve">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3.</t>
    </r>
    <r>
      <rPr>
        <sz val="12"/>
        <rFont val="Arial"/>
        <family val="2"/>
        <charset val="204"/>
      </rPr>
      <t xml:space="preserve"> Наличие квалифицированного персонала для выполнения работ/услуг в области, соответствующей предмету закупки
</t>
    </r>
    <r>
      <rPr>
        <b/>
        <u/>
        <sz val="12"/>
        <rFont val="Arial"/>
        <family val="2"/>
        <charset val="204"/>
      </rPr>
      <t>4.</t>
    </r>
    <r>
      <rPr>
        <sz val="12"/>
        <rFont val="Arial"/>
        <family val="2"/>
        <charset val="204"/>
      </rPr>
      <t xml:space="preserve"> Наличие транспортных средств, специализированной техники и оборудования для выполнения работ/услуг в области, соответствующей предмету закупки
</t>
    </r>
  </si>
  <si>
    <r>
      <rPr>
        <b/>
        <u/>
        <sz val="12"/>
        <rFont val="Arial"/>
        <family val="2"/>
        <charset val="204"/>
      </rPr>
      <t>1.</t>
    </r>
    <r>
      <rPr>
        <sz val="12"/>
        <rFont val="Arial"/>
        <family val="2"/>
        <charset val="204"/>
      </rPr>
      <t xml:space="preserve"> Договоры на выполнение работ по обустройству скважин (по одному договору за каждый год), а также акты выполненных работ и счета-фактуры к ним. Совокупный объем работ по одному договору в каждом году должен составлять не менее 75 миллионов тенге без учета НДС.
</t>
    </r>
    <r>
      <rPr>
        <b/>
        <u/>
        <sz val="12"/>
        <rFont val="Arial"/>
        <family val="2"/>
        <charset val="204"/>
      </rPr>
      <t>2.</t>
    </r>
    <r>
      <rPr>
        <sz val="12"/>
        <rFont val="Arial"/>
        <family val="2"/>
        <charset val="204"/>
      </rPr>
      <t xml:space="preserve"> 1. Лицензия на строительно-монтажные работы, не ниже I категории с подвидами лицензируемой деятельности:   1.1. Устройство инженерных сетей и систем, включающее капитальный ремонт и реконструкцию, в том числе:  - Сетей холодного и горячего водоснабжения, теплоснабжения, центральной канализации бытовых, производственных и ливневых стоков, устройства внутренних систем водопровода, отопления и канализации.  - Сетей электроснабжения и устройства наружного электроосвещения, внутренних систем электроосвещения и электроотопления.  1.2. Монтаж технологического оборудования, пусконаладочные работы, связанные с:  - Связью противоаварийной защитой, системой контроля и сигнализации, блокировкой на транспорте, объектах электроэнергетики и водоснабжения, иных объектах жизнеобеспечения, а также приборами учета и контроля производственного назначения.  1.3. Специальные работы в грунтах, в том числе:  -Устройство оснований.  1.4. Возведение несущих и (или) ограждающих конструкций зданий и сооружений (в том числе мостов, транспортных эстакад, тоннелей и путепроводных искусственных строений) включающее капитальный ремонт и реконструкцию объектов в том числе:  - Устройство монолитных, а также монтаж сборных бетонных и железобетонных конструкций, кладка штучных элементов стен и перегородок и заполнение проемов.  - Монтаж металлических конструкций.
1.5. Специальные строительные и монтажные работы по прокладке линейных сооружений, включающие капитальный ремонт и реконструкцию, в том числе:
- стальных резервуаров (емкостей), работающих под давлением либо предназначенных для хранения взрывопожароопасных или иных опасных (вредных) жидких или газообразных веществ;                                                                                                                                                                            
- промысловых и магистральных сетей нефтепроводов, газопроводов, а также магистральных сетей нефтепродуктопроводов;
- магистральных линий электропередачи с напряжением до 35 кВ и до 110 кВ и выше. 
</t>
    </r>
    <r>
      <rPr>
        <b/>
        <u/>
        <sz val="12"/>
        <rFont val="Arial"/>
        <family val="2"/>
        <charset val="204"/>
      </rPr>
      <t>3.</t>
    </r>
    <r>
      <rPr>
        <sz val="12"/>
        <rFont val="Arial"/>
        <family val="2"/>
        <charset val="204"/>
      </rPr>
      <t xml:space="preserve"> Приказы о приеме на работу; трудовые договоры; дипломы о высшем специальном образовании; сертификаты/аттестаты/удостоверения по промышленной безопасности; удостоверения по пожарной безопасности; справки о пенсионных отчислениях на работников (бухгалтерские справки или ФНО 200 (с приложением №5)/910 с уведомлениями за последние 2 отчетных периода; на следующих работников: - Мастер  участка;
- Производитель работ; - Инженер производственно-технического отдела; - Начальник участка; - Начальник производственно-технического отдела; - Главный инженер.
</t>
    </r>
    <r>
      <rPr>
        <b/>
        <u/>
        <sz val="12"/>
        <rFont val="Arial"/>
        <family val="2"/>
        <charset val="204"/>
      </rPr>
      <t>4.</t>
    </r>
    <r>
      <rPr>
        <sz val="12"/>
        <rFont val="Arial"/>
        <family val="2"/>
        <charset val="204"/>
      </rPr>
      <t xml:space="preserve"> В случае наличия собственных транспортных средств, специализированной техники необходимо представить: 
Технические паспорта и/или свидетельства о регистрации машин на следующие виды транспортных средств и специализированной техники (также допускается предоставление договора аренды c техническими паспортами и/или свидетельства о регистрации машин арендодателя):
- Кран на автомобильном ходу;
- Бульдозер; 
- Погрузчик; 
- Экскаватор;
- Трактор на гусеничном ходу;
- Седельный тягач.
</t>
    </r>
  </si>
  <si>
    <t>Наименование категории: 
Работы по перфорации скважины</t>
  </si>
  <si>
    <t>Номенклатурный №: PS001</t>
  </si>
  <si>
    <t>Работы по перфорации скважины</t>
  </si>
  <si>
    <t>091012.900.000015</t>
  </si>
  <si>
    <t xml:space="preserve">120240020997
120240021112
990140000483
940240000021
990940002914
980240003816
020740001948
950540000524
091040003677    </t>
  </si>
  <si>
    <t>АО «Озенмунайгаз»
АО «Эмбамунайгаз» 
АО «Мангистаумунайгаз»
ТОО «СП Казгермунай» 
ТОО «Казахойл Актобе»
ТОО «Казахтуркмунай»
ТОО «Урал Ойл энд Газ»
АО «Каражанбасмунай»
ТОО «Урихтау Оперейтинг»</t>
  </si>
  <si>
    <t xml:space="preserve">1. Наличие опыта работы не менее 3 (трех) лет в течение 5 (пяти) последних лет в области, соответствующей предмету закупки
2. Наличие разрешительных документов, предоставляющих право на занятие деятельностью в Республике Казахстан в области, соответствующей предмету закупки
3. Наличие зданий, сооружений и/или производственной базы как выделенного инфраструктурного объекта в Республике Казахстан.
4. Наличие склада для хранения взрывчатых материалов, радиоактивных источников для выполнения работ/услуг в области, соответствующей предмету закупки
5. Наличие квалифицированного персонала для выполнения работ/услуг в области, соответствующей предмету закупки
6. Наличие геофизической партии с оборудованием для проведения прострелочно-взрывных  работ на скважинах
</t>
  </si>
  <si>
    <t xml:space="preserve">1. Договоры в области перфорации скважин (по одному договору за каждый год), а также акты выполненных работ и счета-фактуры к ним. 
2. Лицензии и разрешительные документы согласно заявленным видам деятельности, действующие на территории РК и выданные уполномоченными органами: 
1)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нефтепродуктопроводов в сфере углеводородов. Подвид деятельности: ведение технологических работ (прострелочно-взрывные работы в нефтяных, газовых, нагнетательных, газоконденсатных скважинах, геофизические работы на месторождениях углеводородов).
2) «Обращение с радиоактивными веществами, приборами и установками, содержащими радиоактивные вещества» (использование радиоактивных веществ, приборов и установок, содержащих радиоактивные вещества; хранение радиоактивных веществ); 
3. «Обращение с приборами и установками, генерирующими ионизирующее излучение» (использование приборов и установок, генерирующих ионизирующее излучение); 
4. Разработка, производство, приобретение, реализация, хранение взрывчатых и пиротехнических (за исключением гражданских) веществ и изделий с их применением (хранение, приобретение взрывчатых и пиротехнических (за исключением гражданских) веществ и изделий с их применением). 
3.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В случае аренды имущества: 
- договор аренды; 
- справка о зарегистрированных правах (обременениях) на недвижимое имущество и его технических характеристиках.
4.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В случае аренды имущества: 
- договор аренды;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5. Приказы о приеме на работу; трудовые договоры; дипломы для ИТР о высшем специальном образовании; дипломы/свидетельства/аттестаты о среднем специальном образовании для специалистов; сертификаты/аттестаты удостоверения по промышленной безопасности; справки о пенсионных отчислениях на работников (бухгалтерские справки или ФНО 200 (с приложением №5)/910 с уведомлениями за последние 2 отчетных периода; следующих должностей/ функциональных обязанностей:
ИТР:
- начальник партии;
- геофизик;
- интерпретатор/геофизик.
Специалисты:
- взрывник (каротажник 6 разряда);
- машинист каротажной станции; 
- водитель ЛПС.
6. Технические паспорта и/или свидетельства о регистрации специализированной техники; договоры купли-продажи (в случае отсутствия технических паспортов и/или свидетельств о регистрации ТС) и/или договоры аренды на следующие виды транспортных средств и специализированной техники: 
1) каротажная станция;
2) лабораторно-перфорационная станция (ЛПС) для перевозки опасных грузов;
Договор купли-продажи и/или аренды и/или технической поддержки и/или предоставления лицензии на право использования программного обеспечения, используемого для интерпретации исходных данных скважин. 
</t>
  </si>
  <si>
    <t>Наименование категории: 
Работы по разведочному/пробному бурению</t>
  </si>
  <si>
    <t>Номенклатурный №: RPB001</t>
  </si>
  <si>
    <t>Работы по разведочному/пробному бурению</t>
  </si>
  <si>
    <t>431310.100.000000</t>
  </si>
  <si>
    <t xml:space="preserve">120240020997
120240021112
990140000483
940240000021
990940002914
980240003816
020740001948
950540000524
030340001806
091040003677
060640000349
150740016853
180140001185
090240019251
090340002825   </t>
  </si>
  <si>
    <r>
      <rPr>
        <b/>
        <u/>
        <sz val="12"/>
        <rFont val="Arial"/>
        <family val="2"/>
        <charset val="204"/>
      </rPr>
      <t>1.</t>
    </r>
    <r>
      <rPr>
        <sz val="12"/>
        <rFont val="Arial"/>
        <family val="2"/>
        <charset val="204"/>
      </rPr>
      <t xml:space="preserve">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2.</t>
    </r>
    <r>
      <rPr>
        <sz val="12"/>
        <rFont val="Arial"/>
        <family val="2"/>
        <charset val="204"/>
      </rPr>
      <t xml:space="preserve">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3.</t>
    </r>
    <r>
      <rPr>
        <sz val="12"/>
        <rFont val="Arial"/>
        <family val="2"/>
        <charset val="204"/>
      </rPr>
      <t xml:space="preserve"> Наличие квалифицированного персонала для выполнения работ/услуг в области, соответствующей предмету закупки
</t>
    </r>
    <r>
      <rPr>
        <b/>
        <u/>
        <sz val="12"/>
        <rFont val="Arial"/>
        <family val="2"/>
        <charset val="204"/>
      </rPr>
      <t>4.</t>
    </r>
    <r>
      <rPr>
        <sz val="12"/>
        <rFont val="Arial"/>
        <family val="2"/>
        <charset val="204"/>
      </rPr>
      <t xml:space="preserve"> Наличие транспортных средств, специализированной техники, оборудования и программного обеспечения для выполнения работ/услуг в области, соответствующей предмету закупки
</t>
    </r>
  </si>
  <si>
    <r>
      <rPr>
        <b/>
        <u/>
        <sz val="12"/>
        <rFont val="Arial"/>
        <family val="2"/>
        <charset val="204"/>
      </rPr>
      <t>1.</t>
    </r>
    <r>
      <rPr>
        <sz val="12"/>
        <rFont val="Arial"/>
        <family val="2"/>
        <charset val="204"/>
      </rPr>
      <t xml:space="preserve"> Договоры поискового и/или разведочного и/или оценочного бурения на углеводородное сырье, по одному договору за каждый год, а также акты выполненных работ и счета-фактуры к ним. Совокупный объем работ по одному договору в каждом году должен составлять не менее 75 миллионов тенге без учета НДС.
</t>
    </r>
    <r>
      <rPr>
        <b/>
        <u/>
        <sz val="12"/>
        <rFont val="Arial"/>
        <family val="2"/>
        <charset val="204"/>
      </rPr>
      <t>2.</t>
    </r>
    <r>
      <rPr>
        <sz val="12"/>
        <rFont val="Arial"/>
        <family val="2"/>
        <charset val="204"/>
      </rPr>
      <t xml:space="preserve"> Лицензия на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нефтепродуктопроводов в сфере углеводородов.  
Подвиды: а)  бурение скважин на месторождениях углеводородов на суше и/или на море и/или на внутренних водоемах.
</t>
    </r>
    <r>
      <rPr>
        <b/>
        <u/>
        <sz val="12"/>
        <rFont val="Arial"/>
        <family val="2"/>
        <charset val="204"/>
      </rPr>
      <t>3.</t>
    </r>
    <r>
      <rPr>
        <sz val="12"/>
        <rFont val="Arial"/>
        <family val="2"/>
        <charset val="204"/>
      </rPr>
      <t xml:space="preserve"> Приказы о приеме на работу; трудовые договоры; дипломы для ИТР о высшем специальном образовании; для специалистов дипломы о высшем образовании/свидетельства о среднем специальном образовании, свидетельства/сертификаты/удостоверения о проверке знаний по промышленной безопасности и пожарной безопасности в объеме пожарно-технического минимума; удостоверения/допуски к работам на опасных производственных объектах. 
ИТР:
- Начальник буровой бригады; - Главный механик;
- Главный электрик; - Инженер-энергетик (КИП); - Инженер по ОЗТОС (БиОТ и ООС); - Инженер по испытанию скважины; - Инженер по тампонажным работам;
Другие специалисты:
- Бурильщик;
- Помощник бурильщика; - Электромонтер по обслуживанию буровой. 
</t>
    </r>
    <r>
      <rPr>
        <b/>
        <u/>
        <sz val="12"/>
        <rFont val="Arial"/>
        <family val="2"/>
        <charset val="204"/>
      </rPr>
      <t>4.</t>
    </r>
    <r>
      <rPr>
        <sz val="12"/>
        <rFont val="Arial"/>
        <family val="2"/>
        <charset val="204"/>
      </rPr>
      <t xml:space="preserve"> Договоры купли-продажи, подтверждающие наличие собственного оборудования или договор аренды, акты оказанных услуг и счет-фактуры, на следующее оборудование: 
1) Буровая установка (дополнительно требуется: технический паспорт и/или свидетельство о регистрации);
2) Подъемный агрегат;
3) Оборудование по приготовлению и утилизации бурового раствора;
4) Противовыбросовое оборудование;
5) Буровые и ловильные инструменты (наличие УБТ, БТ, переводника, метчика, колокола).
6) Лицензионное программное обеспечения по планированию скважин, для подготовки программ по бурению, креплению и заканчивания скважин*. 
*Договор купли-продажи и/или аренды и/или технической поддержки и/или предоставления лицензии на право использования программного обеспечения, используемого для верификации и ремастеринга всего процесса бурения, а также предоставить техническое описание программного продукта. 
</t>
    </r>
  </si>
  <si>
    <t>Наименование категории: 
Услуги исследований скважин</t>
  </si>
  <si>
    <t>Номенклатурный №: IS001</t>
  </si>
  <si>
    <t>Услуги исследований скважин</t>
  </si>
  <si>
    <t xml:space="preserve">1
</t>
  </si>
  <si>
    <t xml:space="preserve">712019.000.000011
</t>
  </si>
  <si>
    <t xml:space="preserve">120240020997
120240021112
990140000483
940240000021
990940002914
980240003816
020740001948
950540000524
091040003677 </t>
  </si>
  <si>
    <r>
      <rPr>
        <b/>
        <u/>
        <sz val="12"/>
        <rFont val="Arial"/>
        <family val="2"/>
        <charset val="204"/>
      </rPr>
      <t>1.</t>
    </r>
    <r>
      <rPr>
        <sz val="12"/>
        <rFont val="Arial"/>
        <family val="2"/>
        <charset val="204"/>
      </rPr>
      <t xml:space="preserve">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 xml:space="preserve">
2.</t>
    </r>
    <r>
      <rPr>
        <sz val="12"/>
        <rFont val="Arial"/>
        <family val="2"/>
        <charset val="204"/>
      </rPr>
      <t xml:space="preserve">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3.</t>
    </r>
    <r>
      <rPr>
        <sz val="12"/>
        <rFont val="Arial"/>
        <family val="2"/>
        <charset val="204"/>
      </rPr>
      <t xml:space="preserve"> Наличие зданий, сооружений и/или производственной базы как выделенного инфраструктурного объекта в Республике Казахстан
</t>
    </r>
    <r>
      <rPr>
        <b/>
        <u/>
        <sz val="12"/>
        <rFont val="Arial"/>
        <family val="2"/>
        <charset val="204"/>
      </rPr>
      <t>4.</t>
    </r>
    <r>
      <rPr>
        <sz val="12"/>
        <rFont val="Arial"/>
        <family val="2"/>
        <charset val="204"/>
      </rPr>
      <t xml:space="preserve"> Наличие склада для хранения взрывчатых материалов, радиоактивных источников для выполнения работ/услуг в области, соответствующей предмету закупки.
</t>
    </r>
    <r>
      <rPr>
        <b/>
        <u/>
        <sz val="12"/>
        <rFont val="Arial"/>
        <family val="2"/>
        <charset val="204"/>
      </rPr>
      <t xml:space="preserve">
5.</t>
    </r>
    <r>
      <rPr>
        <sz val="12"/>
        <rFont val="Arial"/>
        <family val="2"/>
        <charset val="204"/>
      </rPr>
      <t xml:space="preserve"> Наличие квалифицированного персонала для выполнения работ/услуг в области, соответствующей предмету закупки
</t>
    </r>
    <r>
      <rPr>
        <b/>
        <u/>
        <sz val="12"/>
        <rFont val="Arial"/>
        <family val="2"/>
        <charset val="204"/>
      </rPr>
      <t>6.</t>
    </r>
    <r>
      <rPr>
        <sz val="12"/>
        <rFont val="Arial"/>
        <family val="2"/>
        <charset val="204"/>
      </rPr>
      <t xml:space="preserve"> Наличие техники и оборудования для проведения исследовательских работ на скважинах
</t>
    </r>
  </si>
  <si>
    <r>
      <rPr>
        <b/>
        <u/>
        <sz val="12"/>
        <rFont val="Arial"/>
        <family val="2"/>
        <charset val="204"/>
      </rPr>
      <t>1.</t>
    </r>
    <r>
      <rPr>
        <sz val="12"/>
        <rFont val="Arial"/>
        <family val="2"/>
        <charset val="204"/>
      </rPr>
      <t xml:space="preserve"> Договоры в области исследований скважин (по одному договору за каждый год), а также акты выполненных работ и счета-фактуры к ним. 
</t>
    </r>
    <r>
      <rPr>
        <b/>
        <u/>
        <sz val="12"/>
        <rFont val="Arial"/>
        <family val="2"/>
        <charset val="204"/>
      </rPr>
      <t>2.</t>
    </r>
    <r>
      <rPr>
        <sz val="12"/>
        <rFont val="Arial"/>
        <family val="2"/>
        <charset val="204"/>
      </rPr>
      <t xml:space="preserve"> Подтвердить наличие лицензий: 
1.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нефтепродуктопроводов в   сфере углеводородов. Подвид деятельности: ведение технологических работ (геофизические работы) на месторождениях углеводородов.
2. Обращение с радиоактивными веществами, приборами и установками, содержащими радиоактивные вещества (использование радиоактивных веществ, приборов и установок, содержащих радиоактивные вещества; хранение радиоактивных веществ); 
3. Обращение с приборами и установками, генерирующими ионизирующее излучение (использование приборов и установок, генерирующих ионизирующее излучение); 
4. Транспортировка, включая транзитную, ядерных материалов, радиоактивных веществ, радиоизотопных источников ионизирующего излучение, радиоактивных отходов в пределах территории РК (транспортировка радиоизотопных источников ионизирующего излучение). 
</t>
    </r>
    <r>
      <rPr>
        <b/>
        <u/>
        <sz val="12"/>
        <rFont val="Arial"/>
        <family val="2"/>
        <charset val="204"/>
      </rPr>
      <t>3.</t>
    </r>
    <r>
      <rPr>
        <sz val="12"/>
        <rFont val="Arial"/>
        <family val="2"/>
        <charset val="204"/>
      </rPr>
      <t xml:space="preserve">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В случае аренды имущества: 
- договор аренды; 
- справка о зарегистрированных правах (обременениях) на недвижимое имущество и его технических характеристиках.
</t>
    </r>
    <r>
      <rPr>
        <b/>
        <u/>
        <sz val="12"/>
        <rFont val="Arial"/>
        <family val="2"/>
        <charset val="204"/>
      </rPr>
      <t>4.</t>
    </r>
    <r>
      <rPr>
        <sz val="12"/>
        <rFont val="Arial"/>
        <family val="2"/>
        <charset val="204"/>
      </rPr>
      <t xml:space="preserve">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В случае аренды имущества: 
- договор аренды;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t>
    </r>
    <r>
      <rPr>
        <b/>
        <u/>
        <sz val="12"/>
        <rFont val="Arial"/>
        <family val="2"/>
        <charset val="204"/>
      </rPr>
      <t>5.</t>
    </r>
    <r>
      <rPr>
        <sz val="12"/>
        <rFont val="Arial"/>
        <family val="2"/>
        <charset val="204"/>
      </rPr>
      <t xml:space="preserve"> Приказы о приеме на работу; трудовые договоры; дипломы для ИТР о высшем специальном образовании; сертификаты/аттестаты/удостоверения по промышленной безопасности; удостоверения по пожарной безопасности; справки о пенсионных отчислениях на работников (бухгалтерские справки или ФНО 200 (с приложением №5)/910 с уведомлениями за последние 2 отчетных периода; следующих должностей/функциональных обязанностей:
ИТР:
- начальник партии; 
- геофизик;
- интерпретатор/геофизик. 
Специалисты: 
- машинист каротажной станции
- машинист крановой установки.
</t>
    </r>
    <r>
      <rPr>
        <b/>
        <u/>
        <sz val="12"/>
        <rFont val="Arial"/>
        <family val="2"/>
        <charset val="204"/>
      </rPr>
      <t>6.</t>
    </r>
    <r>
      <rPr>
        <sz val="12"/>
        <rFont val="Arial"/>
        <family val="2"/>
        <charset val="204"/>
      </rPr>
      <t xml:space="preserve"> Технические паспорта и/или свидетельства о регистрации специализированной техники; договоры купли-продажи (в случае отсутствия технических паспортов и/или свидетельств о регистрации) и/или договоры аренды на следующие виды транспортных средств и специализированной техники: 
1) каротажная станция 
2) автокран и/или манипулятор.
Договор купли-продажи и/или аренды и/или технической поддержки и/или предоставления лицензии на право использования программного обеспечения, используемого для интерпретации исходных данных скважин.
</t>
    </r>
  </si>
  <si>
    <t>Наименование категории: 
Работы по сейсмической разведке</t>
  </si>
  <si>
    <t>Номенклатурный №: KMGSR001</t>
  </si>
  <si>
    <t>Работы по сейсмической разведке</t>
  </si>
  <si>
    <t>711231.100.000003</t>
  </si>
  <si>
    <t xml:space="preserve">120240020997
120240021112
990140000483
940240000021
990940002914
980240003816
020740001948
950540000524
030340001806
091040003677
060640000349
150740016853
</t>
  </si>
  <si>
    <t>АО «Озенмунайгаз»
АО «Эмбамунайгаз»
АО «Мангистаумунайгаз»
ТОО «СП Казгермунай»
ТОО «Казахойл Актобе»
ТОО «Казахтуркмунай»
ТОО «Урал Ойл энд Газ»
АО «Каражанбасмунай»
ТОО «МНК «КазМунайТениз»
ТОО «Урихтау Оперейтинг»
ТОО «КМГ-Кумколь»
ТОО «Becturly Energy Operating»</t>
  </si>
  <si>
    <t>01.01.2022 г.</t>
  </si>
  <si>
    <r>
      <rPr>
        <b/>
        <u/>
        <sz val="12"/>
        <rFont val="Arial"/>
        <family val="2"/>
        <charset val="204"/>
      </rPr>
      <t>1.</t>
    </r>
    <r>
      <rPr>
        <sz val="12"/>
        <rFont val="Arial"/>
        <family val="2"/>
        <charset val="204"/>
      </rPr>
      <t xml:space="preserve">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2.</t>
    </r>
    <r>
      <rPr>
        <sz val="12"/>
        <rFont val="Arial"/>
        <family val="2"/>
        <charset val="204"/>
      </rPr>
      <t xml:space="preserve">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3.</t>
    </r>
    <r>
      <rPr>
        <sz val="12"/>
        <rFont val="Arial"/>
        <family val="2"/>
        <charset val="204"/>
      </rPr>
      <t xml:space="preserve"> Наличие квалифицированного персонала для выполнения работ/услуг в области, соответствующей предмету закупки
</t>
    </r>
    <r>
      <rPr>
        <b/>
        <u/>
        <sz val="12"/>
        <rFont val="Arial"/>
        <family val="2"/>
        <charset val="204"/>
      </rPr>
      <t>4.</t>
    </r>
    <r>
      <rPr>
        <sz val="12"/>
        <rFont val="Arial"/>
        <family val="2"/>
        <charset val="204"/>
      </rPr>
      <t xml:space="preserve"> Наличие зданий, сооружений и/или производственной базы как выделенного инфраструктурного объекта в Республике Казахстан.
5.Наличие в собственности производственного оборудования и лицензионного программного обеспечения, необходимых для выполнения работ/оказания услуг, согласно предмету закупки.</t>
    </r>
  </si>
  <si>
    <r>
      <rPr>
        <b/>
        <u/>
        <sz val="12"/>
        <rFont val="Arial"/>
        <family val="2"/>
        <charset val="204"/>
      </rPr>
      <t>1.</t>
    </r>
    <r>
      <rPr>
        <sz val="12"/>
        <rFont val="Arial"/>
        <family val="2"/>
        <charset val="204"/>
      </rPr>
      <t xml:space="preserve"> Договоры, на выполнение работ по сейсмической разведке, по одному договору за каждый год, а также акты выполненных работ и счета-фактуры к ним. Совокупный объем работ по одному договору в каждом году должен составлять не менее 75 миллионов тенге без учета НДС.
</t>
    </r>
    <r>
      <rPr>
        <b/>
        <u/>
        <sz val="12"/>
        <rFont val="Arial"/>
        <family val="2"/>
        <charset val="204"/>
      </rPr>
      <t>2.</t>
    </r>
    <r>
      <rPr>
        <sz val="12"/>
        <rFont val="Arial"/>
        <family val="2"/>
        <charset val="204"/>
      </rPr>
      <t xml:space="preserve"> Лицензии и разрешительные документы согласно заявленным видам деятельности, действующие на территории РК и выданные уполномоченными органами: 
1. Лицензия на изыскательскую деятельность
1.1. на инженерно-геодезические работы, в том числе: 
геодезические работы, связанные с переносом в натуру с привязкой инженерно-геологических выработок, геофизических и других точек изысканий;
построение и закладка геодезических центров;
создание планово-высотных съемочных сетей;
топографические работы для проектирования и строительства (съемки в масштабах от 1:10000 до 1:200, а также съемки подземных коммуникаций и сооружений, трассирование и съемка наземных линейных сооружений и их элементов). 
1.2. на инженерно-геологические и инженерно-гидрогеологические работы, в том числе: геофизические исследования, рекогносцировка и съемка;
2. Лицензия на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нефтепродуктов в сфере углеводородов: 
2.1. ведение технологических работ (сейсморазведочные работы; геофизические работы) на месторождениях углеводородов.
3. Лицензия на строительно-монтажные работы: специальные работы в грунтах, в том числе: 
3.1. буровые работы в грунте.
Предоставить разрешения на производство взрывных работ и лицензию на осуществление деятельности по разработке, производству, приобретению, реализации, хранению взрывчатых и пиротехнических (за исключением гражданских) веществ и изделий с их применением или предоставить договор субподряда, подписанный с компанией, имеющей  соответствующие разрешения и лицензию. 
</t>
    </r>
    <r>
      <rPr>
        <b/>
        <u/>
        <sz val="12"/>
        <rFont val="Arial"/>
        <family val="2"/>
        <charset val="204"/>
      </rPr>
      <t>3.</t>
    </r>
    <r>
      <rPr>
        <sz val="12"/>
        <rFont val="Arial"/>
        <family val="2"/>
        <charset val="204"/>
      </rPr>
      <t xml:space="preserve"> Приказы о приеме на работу; трудовые договоры; справки о пенсионных отчислениях на работников (бухгалтерские справки или ФНО 200 (с приложением №5)/910 с уведомлениями за последние 2 отчетных периода; дипломы о высшем специальном образовании, следующих работников:
- Геофизик; 
- Инженер по геодезии;
- инженер по ПБОТиООС (дополнительно предоставить сертификат/аттестат/удостоверение по электробезопасности; удостоверение по промышленной безопасности; удостоверение по пожарной безопасности для данного специалиста). 
- специалист по использованию лицензионного ПО для выполнения работ по регистрации, синхронизации источников возбуждения и передачи данных (дополнительно предоставить сертификат(ы) по обучению пользования ПО).
</t>
    </r>
    <r>
      <rPr>
        <b/>
        <u/>
        <sz val="12"/>
        <rFont val="Arial"/>
        <family val="2"/>
        <charset val="204"/>
      </rPr>
      <t>4.</t>
    </r>
    <r>
      <rPr>
        <sz val="12"/>
        <rFont val="Arial"/>
        <family val="2"/>
        <charset val="204"/>
      </rPr>
      <t xml:space="preserve">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В случае аренды имущества: 
- договор аренды (срок аренды по договору должен быть не менее срока нахождения потенциального поставщика в Реестре КПП и зарегистрирован в соответствии с ЗРК «О государственной регистрации прав на недвижимое имущество»); 
- справка о зарегистрированных правах (обременениях) на недвижимое имущество и его технических характеристиках.
5. Договор купли-продажи и/или аренды, мены, дарения и технические паспорта на следущее сейсморазведочное оборудование:
• Регистрирующее оборудование: 
- регистратор с модулями и кабелями цифровой передачи данных, система синхронизации
- комплект датчиков приема не менее 15 000 каналов.
• Источники возбуждения:
- не менее 10 виброисточников. 
- не менее 10 буровых станков.
•  Оборудование для замера сейсмического фона и проверки воздействия волн, перемещающихся по поверхности от источника колебаний.
Договор купли-продажи и/или аренды и/или технической поддержки и/или предоставления лицензии на право использования программного обеспечения, используемого для выполнения работ по регистрации, синхронизации источников возбуждения, передачи данных.
</t>
    </r>
  </si>
  <si>
    <t>Наименование категории: 
Работы по капитальному ремонту скважин</t>
  </si>
  <si>
    <t>Номенклатурный №: KMGKPS001</t>
  </si>
  <si>
    <t>Работы по капитальному ремонту скважин</t>
  </si>
  <si>
    <t>091011.500.000000
091011.500.000002
091012.900.000012
091012.900.000003
091012.900.000007
091012.900.000005
091012.900.000006</t>
  </si>
  <si>
    <t xml:space="preserve">120240020997
120240021112
990140000483
940240000021
990940002914
980240003816
020740001948
091040003677 </t>
  </si>
  <si>
    <t>АО «Озенмунайгаз»
АО «Эмбамунайгаз»
АО «Мангистаумунайгаз»
ТОО «СП Казгермунай»
ТОО «Казахойл Актобе»
ТОО «Казахтуркмунай»
ТОО «Урал Ойл энд Газ»
ТОО «Урихтау Оперейтинг»</t>
  </si>
  <si>
    <r>
      <rPr>
        <b/>
        <sz val="12"/>
        <rFont val="Arial"/>
        <family val="2"/>
        <charset val="204"/>
      </rPr>
      <t>1.</t>
    </r>
    <r>
      <rPr>
        <sz val="12"/>
        <rFont val="Arial"/>
        <family val="2"/>
        <charset val="204"/>
      </rPr>
      <t xml:space="preserve"> Подтвердите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2.</t>
    </r>
    <r>
      <rPr>
        <sz val="12"/>
        <rFont val="Arial"/>
        <family val="2"/>
        <charset val="204"/>
      </rPr>
      <t xml:space="preserve"> Подтвердите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 xml:space="preserve">
3.</t>
    </r>
    <r>
      <rPr>
        <sz val="12"/>
        <rFont val="Arial"/>
        <family val="2"/>
        <charset val="204"/>
      </rPr>
      <t xml:space="preserve"> Подтвердите наличие транспортных средств, специализированной техники и оборудования для выполнения работ/услуг в области, соответствующей предмету закупки 
</t>
    </r>
    <r>
      <rPr>
        <b/>
        <u/>
        <sz val="12"/>
        <rFont val="Arial"/>
        <family val="2"/>
        <charset val="204"/>
      </rPr>
      <t>4.</t>
    </r>
    <r>
      <rPr>
        <sz val="12"/>
        <rFont val="Arial"/>
        <family val="2"/>
        <charset val="204"/>
      </rPr>
      <t xml:space="preserve"> Подтвердите наличие мобильного вагона (используемого в качестве рабочего места, а также для принятия пищи, смены одежды и т.д.)
</t>
    </r>
    <r>
      <rPr>
        <b/>
        <u/>
        <sz val="12"/>
        <rFont val="Arial"/>
        <family val="2"/>
        <charset val="204"/>
      </rPr>
      <t>5.</t>
    </r>
    <r>
      <rPr>
        <sz val="12"/>
        <rFont val="Arial"/>
        <family val="2"/>
        <charset val="204"/>
      </rPr>
      <t xml:space="preserve"> Подтвердите наличие зданий, сооружений и/или производственной базы как выделенного инфраструктурного объекта в Республике Казахстан.
</t>
    </r>
    <r>
      <rPr>
        <b/>
        <u/>
        <sz val="12"/>
        <rFont val="Arial"/>
        <family val="2"/>
        <charset val="204"/>
      </rPr>
      <t>6.</t>
    </r>
    <r>
      <rPr>
        <sz val="12"/>
        <rFont val="Arial"/>
        <family val="2"/>
        <charset val="204"/>
      </rPr>
      <t xml:space="preserve"> Подтвердите наличие квалифицированного персонала для выполнения работ/услуг в области, соответствующей предмету закупки
</t>
    </r>
  </si>
  <si>
    <r>
      <rPr>
        <b/>
        <u/>
        <sz val="12"/>
        <rFont val="Arial"/>
        <family val="2"/>
        <charset val="204"/>
      </rPr>
      <t>1.</t>
    </r>
    <r>
      <rPr>
        <sz val="12"/>
        <rFont val="Arial"/>
        <family val="2"/>
        <charset val="204"/>
      </rPr>
      <t xml:space="preserve"> Лицензии и разрешительные документы согласно заявленным видам деятельности, действующие на территории РК и выданные уполномоченными органами: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нефтепродуктопроводов в сфере углеводородов с подвидом:
- Подземный ремонт (капитальный) скважин на месторождениях углеводородов; 
-Ликвидация скважин на месторождениях углеводородов.
</t>
    </r>
    <r>
      <rPr>
        <b/>
        <u/>
        <sz val="12"/>
        <rFont val="Arial"/>
        <family val="2"/>
        <charset val="204"/>
      </rPr>
      <t>2.</t>
    </r>
    <r>
      <rPr>
        <sz val="12"/>
        <rFont val="Arial"/>
        <family val="2"/>
        <charset val="204"/>
      </rPr>
      <t xml:space="preserve"> Договоры на выполнение работ по капитальному ремонту скважин (по изоляции водопритоков, освоению, ликвидации, консервации/расконсервации скважин, ловильно-аварийные работы) за каждый год, а также акты выполненных работ и счета-фактуры к ним. Совокупный объем работ в каждом году должен составлять не менее 75 миллионов тенге без учета НДС.
</t>
    </r>
    <r>
      <rPr>
        <b/>
        <u/>
        <sz val="12"/>
        <rFont val="Arial"/>
        <family val="2"/>
        <charset val="204"/>
      </rPr>
      <t>3.</t>
    </r>
    <r>
      <rPr>
        <sz val="12"/>
        <rFont val="Arial"/>
        <family val="2"/>
        <charset val="204"/>
      </rPr>
      <t xml:space="preserve"> Технические паспорта и/или свидетельства о регистрации машин; договоры купли-продажи (в случае отсутствия технических паспортов/свидетельств о регистрации ТС) и/или договоры аренды на следующие виды транспортных средств и специализированной техники:
- цементировочный агрегат; 
- автоцистерна наливная для вывоза жидкости при глушении и освоении скважин в количестве не менее 2-х единиц;
- автокран.
Договоры купли-продажи и/или договоры аренды на следующее оборудование:
- подъемная установка для проведения подземного и капитального ремонта скважин;
- Противовыбросовое оборудование (превентор и блок управления превенторами).
</t>
    </r>
    <r>
      <rPr>
        <b/>
        <u/>
        <sz val="12"/>
        <rFont val="Arial"/>
        <family val="2"/>
        <charset val="204"/>
      </rPr>
      <t>4.</t>
    </r>
    <r>
      <rPr>
        <sz val="12"/>
        <rFont val="Arial"/>
        <family val="2"/>
        <charset val="204"/>
      </rPr>
      <t xml:space="preserve"> В случае наличия собственного имущества: 
- договор купли-продажи (мены, дарения);
- документ с описанием технических характеристик.
В случае аренды имущества: 
- договор аренды (срок аренды по договору должен быть не менее срока нахождения потенциального поставщика в Реестре КПП); 
- документ с описанием технических характеристик.
</t>
    </r>
    <r>
      <rPr>
        <b/>
        <u/>
        <sz val="12"/>
        <rFont val="Arial"/>
        <family val="2"/>
        <charset val="204"/>
      </rPr>
      <t>5.</t>
    </r>
    <r>
      <rPr>
        <sz val="12"/>
        <rFont val="Arial"/>
        <family val="2"/>
        <charset val="204"/>
      </rPr>
      <t xml:space="preserve"> В случае наличия собственного имущества: 
- договор купли-продажи (мены, дарения);
-справка о зарегистрированных правах (обременениях) на недвижимое имущество и его технических характеристиках.
В случае аренды имущества:  
- договор аренды (срок аренды по договору должен быть не менее срока нахождения потенциального поставщика в Реестре КПП и зарегистрирован в соответствии с ЗРК «О государственной регистрации прав на недвижимое имущество»), 
- справка о зарегистрированных правах (обременениях) на недвижимое имущество и его технических характеристиках.
</t>
    </r>
    <r>
      <rPr>
        <b/>
        <u/>
        <sz val="12"/>
        <rFont val="Arial"/>
        <family val="2"/>
        <charset val="204"/>
      </rPr>
      <t>6.</t>
    </r>
    <r>
      <rPr>
        <sz val="12"/>
        <rFont val="Arial"/>
        <family val="2"/>
        <charset val="204"/>
      </rPr>
      <t xml:space="preserve"> Приказы о приеме на работу; трудовые договоры; дипломы для ИТР о высшем специальном образовании; дипломы о среднем специальном образовании/среднем образовании для специалистов; сертификаты/аттестаты/удостоверения по электробезопасности; удостоверения по промышленной безопасности; удостоверения по пожарной безопасности; аттестаты/удостоверения/свидетельства для машинистов; справки о пенсионных отчислениях на работников (бухгалтерские справки или ФНО 200 (с приложением №5)/910 с уведомлениями за последние 2 отчетных периода, следующих должностей/функциональных обязанностей:
ИТР:
- Технолог - опыт работы 3 года;
- Мастер ТКРС - опыт работы 3 года;
- Инженер ОТ и ТБ - опыт работы 3 года;
- Начальник участка/супервайзер - опыт работы 3 года.
Рабочие/Служащие/Специалисты:
- Бурильщик;
- Помощник бурильщика;
- Машинист подъемной установки;
- Машинист цементировочного агрегата;
- Водитель АЦН.
</t>
    </r>
  </si>
  <si>
    <t>Наименование категории: 
Работы по перераспределению фильтрационных потоков</t>
  </si>
  <si>
    <t>Номенклатурный №: KMGPFP001</t>
  </si>
  <si>
    <t>Работы по перераспределению фильтрационных потоков</t>
  </si>
  <si>
    <t>091012.900.000020
091012.900.000028
091012.900.000013</t>
  </si>
  <si>
    <t xml:space="preserve">120240020997
120240021112
990140000483
950540000524
</t>
  </si>
  <si>
    <t xml:space="preserve">АО «Озенмунайгаз»
АО «Эмбамунайгаз»
АО «Мангистаумунайгаз»
АО «Каражанбасмунай»
</t>
  </si>
  <si>
    <r>
      <rPr>
        <b/>
        <u/>
        <sz val="12"/>
        <rFont val="Arial"/>
        <family val="2"/>
        <charset val="204"/>
      </rPr>
      <t>1.</t>
    </r>
    <r>
      <rPr>
        <sz val="12"/>
        <rFont val="Arial"/>
        <family val="2"/>
        <charset val="204"/>
      </rPr>
      <t xml:space="preserve"> Подтвердите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2.</t>
    </r>
    <r>
      <rPr>
        <sz val="12"/>
        <rFont val="Arial"/>
        <family val="2"/>
        <charset val="204"/>
      </rPr>
      <t xml:space="preserve"> Подтвердите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3.</t>
    </r>
    <r>
      <rPr>
        <b/>
        <sz val="12"/>
        <rFont val="Arial"/>
        <family val="2"/>
        <charset val="204"/>
      </rPr>
      <t xml:space="preserve"> </t>
    </r>
    <r>
      <rPr>
        <sz val="12"/>
        <rFont val="Arial"/>
        <family val="2"/>
        <charset val="204"/>
      </rPr>
      <t xml:space="preserve">Подтвердите наличие установки смесительной осреднительной (УСО, УДР, КУДР, БПР или аналоговая установка) оснащенной системой GPS-мониторинга для выполнения работ/услуг в области, соответствующей предмету закупки
</t>
    </r>
    <r>
      <rPr>
        <b/>
        <u/>
        <sz val="12"/>
        <rFont val="Arial"/>
        <family val="2"/>
        <charset val="204"/>
      </rPr>
      <t>4.</t>
    </r>
    <r>
      <rPr>
        <sz val="12"/>
        <rFont val="Arial"/>
        <family val="2"/>
        <charset val="204"/>
      </rPr>
      <t xml:space="preserve"> Подтвердите наличие собственной и/или арендованной производственной базы
Наличие закрытых помещений для хранения химических реагентов и материалов.
</t>
    </r>
    <r>
      <rPr>
        <b/>
        <u/>
        <sz val="12"/>
        <rFont val="Arial"/>
        <family val="2"/>
        <charset val="204"/>
      </rPr>
      <t>5.</t>
    </r>
    <r>
      <rPr>
        <sz val="12"/>
        <rFont val="Arial"/>
        <family val="2"/>
        <charset val="204"/>
      </rPr>
      <t xml:space="preserve"> Подтвердите наличие квалифицированного персонала для выполнения работ/услуг в области, соответствующей предмету закупки
</t>
    </r>
    <r>
      <rPr>
        <b/>
        <u/>
        <sz val="12"/>
        <rFont val="Arial"/>
        <family val="2"/>
        <charset val="204"/>
      </rPr>
      <t>6.</t>
    </r>
    <r>
      <rPr>
        <sz val="12"/>
        <rFont val="Arial"/>
        <family val="2"/>
        <charset val="204"/>
      </rPr>
      <t xml:space="preserve"> Подтвердите наличие транспортных средств, специализированной техники и оборудования для выполнения работ/услуг в области, соответствующей предмету закупки 
</t>
    </r>
  </si>
  <si>
    <r>
      <rPr>
        <b/>
        <u/>
        <sz val="12"/>
        <rFont val="Arial"/>
        <family val="2"/>
        <charset val="204"/>
      </rPr>
      <t>1.</t>
    </r>
    <r>
      <rPr>
        <sz val="12"/>
        <rFont val="Arial"/>
        <family val="2"/>
        <charset val="204"/>
      </rPr>
      <t xml:space="preserve"> Лицензии и разрешительные документы согласно заявленным видам деятельности, действующие на территории РК и выданные уполномоченными органами: 
1.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нефтепродуктопроводов в сфере углеводородов.
Подвид: 
- Повышение нефтеотдачи нефтяных пластов и увеличение производительности скважин.
- Ведение технологических работ (промысловые исследования) на месторождениях углеводородов.
2. Потенциальный поставщик должен предоставить Разрешение на применение химических реагентов, которые будут применяться при выполнении данного объема работ на опасных производственных объектах в соответствии со ст.74 Закона Республики Казахстан «О гражданской защите». 
 Потенциальный поставщик должен иметь свидетельства о регистрации химической продукции, согласно Правилам регистрации и учета химической продукции РК на все применяемые химические реагенты.
</t>
    </r>
    <r>
      <rPr>
        <b/>
        <u/>
        <sz val="12"/>
        <rFont val="Arial"/>
        <family val="2"/>
        <charset val="204"/>
      </rPr>
      <t>2.</t>
    </r>
    <r>
      <rPr>
        <sz val="12"/>
        <rFont val="Arial"/>
        <family val="2"/>
        <charset val="204"/>
      </rPr>
      <t xml:space="preserve"> Договоры на выполнение работ: по перераспределению фильтрационных потоков/по повышению нефтеотдачи пластов/по выравниванию профиля притока и приемистости в нагнетательных скважинах за каждый год, а также акты выполненных работ и счета-фактуры к ним. Совокупный объем работ в каждом году должен составлять не менее 75 миллионов тенге без учета НДС.
</t>
    </r>
    <r>
      <rPr>
        <b/>
        <u/>
        <sz val="12"/>
        <rFont val="Arial"/>
        <family val="2"/>
        <charset val="204"/>
      </rPr>
      <t>3.</t>
    </r>
    <r>
      <rPr>
        <sz val="12"/>
        <rFont val="Arial"/>
        <family val="2"/>
        <charset val="204"/>
      </rPr>
      <t xml:space="preserve"> Технические паспорта и/или свидетельства о регистрации машин; договоры купли-продажи (в случае отсутствия технических паспортов/свидетельств о регистрации ТС) и/или договоры аренды; договоры установки системы GPS-мониторинга не менее 2 единиц
</t>
    </r>
    <r>
      <rPr>
        <b/>
        <u/>
        <sz val="12"/>
        <rFont val="Arial"/>
        <family val="2"/>
        <charset val="204"/>
      </rPr>
      <t>4.</t>
    </r>
    <r>
      <rPr>
        <sz val="12"/>
        <rFont val="Arial"/>
        <family val="2"/>
        <charset val="204"/>
      </rPr>
      <t xml:space="preserve">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В случае аренды имущества: 
- договор аренды (срок аренды по договору должен быть не менее срока нахождения потенциального поставщика в Реестре КПП и зарегистрирован в соответствии с ЗРК «О государственной регистрации прав на недвижимое имущество»); 
- справка о зарегистрированных правах (обременениях) на недвижимое имущество и его технических характеристиках.
</t>
    </r>
    <r>
      <rPr>
        <b/>
        <u/>
        <sz val="12"/>
        <rFont val="Arial"/>
        <family val="2"/>
        <charset val="204"/>
      </rPr>
      <t>5.</t>
    </r>
    <r>
      <rPr>
        <sz val="12"/>
        <rFont val="Arial"/>
        <family val="2"/>
        <charset val="204"/>
      </rPr>
      <t xml:space="preserve"> Приказы о приеме на работу; трудовые договоры; дипломы для ИТР о высшем специальном образовании; дипломы о среднем специальном образовании/средним образовании для специалистов; удостоверения по промышленной безопасности; удостоверения по пожарной безопасности; аттестаты/удостоверения/свидетельства для машинистов; справки о пенсионных отчислениях на работников (бухгалтерские справки или ФНО 200 (с приложением №5)/910 с уведомлениями за последние 2 отчетных периода, следующих должностей/ функциональных обязанностей:
ИТР:
- Технический директор/главный инженер;
- Технолог;
- Геолог.
Специалист:
- Оператор 
</t>
    </r>
    <r>
      <rPr>
        <b/>
        <u/>
        <sz val="12"/>
        <rFont val="Arial"/>
        <family val="2"/>
        <charset val="204"/>
      </rPr>
      <t>6.</t>
    </r>
    <r>
      <rPr>
        <sz val="12"/>
        <rFont val="Arial"/>
        <family val="2"/>
        <charset val="204"/>
      </rPr>
      <t xml:space="preserve"> Реестр транспортных средств и специализированной техники; ведомость основных средств и нематериальных активов; технические паспорта и/или свидетельства о регистрации машин; договоры купли-продажи (в случае отсутствия технических паспортов/свидетельств о регистрации ТС) и/или договоры аренды на следующие виды транспортных средств, специализированной техники и оборудования: 
- Дозирующее устройство для регулируемой подачи сшивателя
- Автоцистерна (АЦН); 
- Насосный агрегат;
- Потокосместитель.
</t>
    </r>
  </si>
  <si>
    <t>Наименование категории: 
Работы по тушению пожаров/предупреждению пожаров</t>
  </si>
  <si>
    <t>Номенклатурный №: TP001</t>
  </si>
  <si>
    <t>Владелец категории: АО «НК «КазмунайГаз», АО "Самрук-Энерго"</t>
  </si>
  <si>
    <t>Работы по тушению пожаров/предупреждению пожаров</t>
  </si>
  <si>
    <t>842511.000.000001
842511.000.000000</t>
  </si>
  <si>
    <t>001140000362
040740000537 000940000220
060640001713
120240020997 120240021112 980240003816 091040003677 030340001806 990940002914 950540000524 940240000021 020740001948 990140000483 970540000107 981240000488 091040003865 050140004649 980740002360 010540000910 061040003532 160940026285 061040001249 020540003223 950640000959 981240001604 010840003679 020640002982</t>
  </si>
  <si>
    <t>ТОО "ПНХЗ";
ТОО "АНПЗ";
АО «Станция Экибастузская ГРЭС-2»;
АО «Алматинские электрические станции»; 
АО «Озенмунайгаз»;
АО «Эмбамунайгаз»;
ТОО «Казахтуркмунай»;
ТОО «Урихтау Оперейтинг»; 
ТОО МНК «КазМунайТениз»;
ТОО «Казахойл Актобе»; 
АО «Каражанбасмунай»; 
ТОО «СП Казгермунай»;
ТОО «Урал Ойл энд Газ»;
АО «Мангистаумунайгаз»;
АО «КазТрансОйл»;
ТОО НМСК «Казмортрансфлот»;
ТОО «СП Caspi Bitum»;
ТОО «ПКОП»;
ТОО «Кен-Курылыссервис»;
ТОО «KMG EP-Catering»;
ТОО «КазГПЗ»;
ТОО «ОзенМунайСервис»;
ТОО «УДТВ»;
ТОО «Oil Service Company»; 
ТОО «Мангистауэнергомунай»; 
ТОО «Мунайтелеком»;
ТОО «Oil Transport Corporation»;
ТОО «Oil Construction Company».</t>
  </si>
  <si>
    <t xml:space="preserve">01.03.2022 г.
</t>
  </si>
  <si>
    <t xml:space="preserve">1. Подтвердите наличие разрешительных документов, предоставляющих право на занятие деятельностью в Республике Казахстан в области, соответствующей предмету закупки.
2. Подтвердите наличие опыта работы не менее 1 года в области, соответствующей предмету закупки.
3. Подтвердите наличие пожарной техники основного, специального и вспомогательного назначения пожарной техники в соответствии с квалификационными требованиями, предъявляемыми к негосударственным противопожарным службам.
4. Подтвердите обеспечение всех работников, специальным обмундированием и средствами индивидуальной защиты в соответствие с квалификационными требованиями, предъявляемыми к негосударственным противопожарным службам.
5. Подтвердите наличие квалифицированного персонала для оказания услуг в соответствии с квалификационными требованиями, предъявляемыми к негосударственным противопожарным службам.
</t>
  </si>
  <si>
    <t>1. Аттестат на право проведения работ по предупреждению и тушению пожаров, обеспечению пожарной безопасности и проведению аварийно-спасательных работ в организациях, населенных пунктах и на объектах с выездной техникой.
2. Договор, заключенный с ДЗО Холдинга и/или с государственными органами и/или с другими компаниями, являющимися субъектами квазигосударственного сектора в РК, на рынке закупаемых однородных работ, а также акты оказанных услуг и счета-фактуры к ним. 
3. Реестр пожарной техники  основного, специального и вспомогательного назначения, с указанием права собственности; 
ведомость основных средств и нематериальных активов; 
технические паспорта и/или свидетельства о регистрации машин; 
сертификаты или декларации соответствия на вспомогательную технику;
договоры купли-продажи (в случае если техника не подлежит регистрации в уполномоченном органе) и/или договоры аренды на пожарную технику основного, специального и вспомогательного назначения.
Минимальный список пожарной техники основного, специального и вспомогательного назначения должен включать в себя:
- пожарная автоцистерна средняя или пожарная автоцистерна с механической лестницей (1 единица) срок службы не более 15 лет;
- пожарная автоцистерна тяжелая (2 единицы) срок службы не более 15 лет;
- автомобиль насосно-рукавный (1 единица) срок службы не более 20 лет;
- автомобиль порошкового тушения (1 единица) срок службы не более 20 лет;
- автолестница (1 единица) срок службы не более 20 лет;
- аварийно-спасательный автомобиль (1 единица) срок службы не более 20 лет;
- мотопомпа прицепная или мотопомпа переносная (1 единица) срок службы не более 10 лет. 
4. Перечень  специального обмундирования и противопожарного снаряжения, договоры купли-продажи, накладные и счета-фактуры, сертификаты соответствия.
Документы/журналы или иная документированная информация, свидетельствующая об обеспечении работников обмундированием и средствами индивидуальной защиты. 
Минимальный список обмундирования и СИЗ должен включать в себя: 
- Боевая одежда пожарного;
- Подшлемник шерстяной;
- Свитер без выреза защитного цвета;
- Рукавицы брезентовые с крагами;
- Рукавицы меховые с крагами;
- Пояс спасательный пожарный с карабином;
- Каска пожарная (шлем);
- Сапоги пожарного;
- Кобура поясная для топора пожарного;
- Сапоги резиновые.
5. Приказы о приеме на работу; 
трудовые договоры; 
послужной список (перечень сведений о работе, трудовой деятельности работника), подписанный и заверенный печатью работодателя; 
справки о пенсионных отчислениях на работников за последние 2 квартала (ФНО 200.00 (с приложениями к ней) и уведомление/подтверждение о приеме налоговым органом налоговой отчетности или платежные поручения и ФНО 910.00 (с приложениями к ней) с приложением уведомления/подтверждения о приеме налоговым органом налоговой отчетности);
удостоверения по промышленной безопасности; 
удостоверения по пожарной безопасности на следующих должностей/функциональных обязанностей:
Начальник службы (отряда) и его заместитель, начальник пожарной части и его заместитель – диплом о высшем техническом образовании или среднем техническом образовании в области пожарной безопасности, стаж работы не менее 3 лет на руководящих должностях аппаратов управления или подразделений пожаротушения органов государственной противопожарной службы;
Начальник караула/начальник смены – диплом о среднем техническом образовании, свидетельство о прохождении специальной подготовки в специализированном учебном центре в области пожарной безопасности, стаж работы не менее 1 года на должностях в подразделениях противопожарной службы;
Командиры отделений – свидетельство о среднем образовании, свидетельство о прохождении специальной подготовки в специализированном учебном центре в области пожарной безопасности, стаж работы не менее 1 года на должностях в подразделениях противопожарной службы;
Старший инструктор/Инструктор пожарной профилактики – диплом о среднем техническом образовании/свидетельство о среднем образовании, свидетельство о прохождении специальной подготовки в специализированном учебном центре в области пожарной безопасности;
Мастер газодымозащитной службы – диплом о среднем специальном образовании, свидетельство о прохождении специальной подготовки в специализированном учебном центре в области пожарной безопасности;
Старший пожарный (спасатель), пожарный (пожарный спасатель) – свидетельство о среднем образовании, свидетельство о прохождении специальной подготовки в специализированном учебном центре в области пожарной безопасности;
Водитель (старший водитель) пожарного автомобиля – свидетельство о среднем образовании, водительское удостоверение категории «С» с опытом не менее 1 года вождения автомобиля по данной категории, свидетельство о прохождении специальной подготовки в специализированном учебном центре в области пожарной безопасности;
Радиотелефонист (диспетчер пункта связи) – свидетельство о среднем образовании, свидетельство о прохождении специальной подготовки в специализированном учебном центре в области пожарной безопасности.</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</si>
  <si>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</si>
  <si>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</si>
  <si>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</si>
  <si>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г. Атырау Валиханова 1</t>
  </si>
  <si>
    <t>Өндірістік құрылымдық бөлімшелердің (ӨҚБ) қызметкерлерін ЖҚҚ (жеке қорғаныс құралдары, ұжымдық қорғаныс құралдары) және ЖҚҚ есепке алу процестерін автоматтандыру бойынша қызметтер</t>
  </si>
  <si>
    <t xml:space="preserve">Услуги по обеспечению СИЗ (средства индивидуальной защиты, средства коллективной защиты) работников Производственных Структурных Подразделений (ПСП) и автоматизации процессов учета СИЗ </t>
  </si>
  <si>
    <t>новая позиция ЗКС</t>
  </si>
  <si>
    <t>9-1 Т</t>
  </si>
  <si>
    <t>4;14;19;20;21;28;29;30;48;49;</t>
  </si>
  <si>
    <t>27-1 Т</t>
  </si>
  <si>
    <t>4;14;28;29;30;32;33;34;36;37;38;48;49;</t>
  </si>
  <si>
    <t>28-1 Т</t>
  </si>
  <si>
    <t>03.2022</t>
  </si>
  <si>
    <t>перевод ГПЗ</t>
  </si>
  <si>
    <t>сокращение потребности</t>
  </si>
  <si>
    <t>4 изменения и дополнения к ДПЗ №120240021112-ПЗ-2022-4 от 24.01.2022г., утвержден решением директора департамента ДПиОЗ Жылкайдаровым М.О.</t>
  </si>
  <si>
    <t>5 изменения и дополнения к ДПЗ №120240021112-ПЗ-2022-5 от 24.02.2022г., утвержден решением директора департамента ДПиОЗ Жылкайдаровым М.О.</t>
  </si>
  <si>
    <t>17 У</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</si>
</sst>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419]#,##0.00"/>
    <numFmt numFmtId="165" formatCode="#,##0.00\ _₽"/>
    <numFmt numFmtId="166" formatCode="#,##0.00;[Red]#,##0.00"/>
    <numFmt numFmtId="167" formatCode="#,##0.000"/>
    <numFmt numFmtId="168" formatCode="_-* #,##0.00\ _₸_-;\-* #,##0.00\ _₸_-;_-* &quot;-&quot;??\ _₸_-;_-@_-"/>
    <numFmt numFmtId="169" formatCode="000000"/>
    <numFmt numFmtId="170" formatCode="0.000"/>
    <numFmt numFmtId="171" formatCode="_-* #,##0.000\ _₽_-;\-* #,##0.000\ _₽_-;_-* &quot;-&quot;??\ _₽_-;_-@_-"/>
    <numFmt numFmtId="172" formatCode="#,##0.000\ _₽;\-#,##0.000\ _₽"/>
    <numFmt numFmtId="173" formatCode="_-* #,##0.000\ _р_._-;\-* #,##0.000\ _р_._-;_-* &quot;-&quot;??\ _р_._-;_-@_-"/>
    <numFmt numFmtId="174" formatCode="#,##0.00_ ;\-#,##0.00\ "/>
  </numFmts>
  <fonts count="35"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0"/>
      <name val="Arial Cyr"/>
      <charset val="204"/>
    </font>
    <font>
      <sz val="10"/>
      <name val="Times New Roman"/>
      <family val="1"/>
      <charset val="204"/>
    </font>
    <font>
      <b/>
      <sz val="10"/>
      <name val="Times New Roman"/>
      <family val="1"/>
      <charset val="204"/>
    </font>
    <font>
      <b/>
      <sz val="16"/>
      <color theme="1"/>
      <name val="Times New Roman"/>
      <family val="1"/>
      <charset val="204"/>
    </font>
    <font>
      <sz val="11"/>
      <color indexed="8"/>
      <name val="Calibri"/>
      <family val="2"/>
      <scheme val="minor"/>
    </font>
    <font>
      <i/>
      <sz val="10"/>
      <name val="Times New Roman"/>
      <family val="1"/>
      <charset val="204"/>
    </font>
    <font>
      <sz val="10"/>
      <name val="Arial"/>
      <family val="2"/>
      <charset val="204"/>
    </font>
    <font>
      <sz val="10"/>
      <color theme="1"/>
      <name val="Times New Roman"/>
      <family val="1"/>
      <charset val="204"/>
    </font>
    <font>
      <sz val="10"/>
      <color theme="1"/>
      <name val="Calibri"/>
      <family val="2"/>
      <charset val="204"/>
      <scheme val="minor"/>
    </font>
    <font>
      <sz val="10"/>
      <name val="Helv"/>
    </font>
    <font>
      <sz val="10"/>
      <color indexed="8"/>
      <name val="Times New Roman"/>
      <family val="1"/>
      <charset val="204"/>
    </font>
    <font>
      <sz val="11"/>
      <name val="Calibri"/>
      <family val="2"/>
      <charset val="204"/>
    </font>
    <font>
      <sz val="10"/>
      <name val="Calibri"/>
      <family val="2"/>
      <charset val="204"/>
      <scheme val="minor"/>
    </font>
    <font>
      <sz val="11"/>
      <name val="Calibri"/>
      <family val="2"/>
      <charset val="204"/>
    </font>
    <font>
      <b/>
      <sz val="11"/>
      <name val="Times New Roman"/>
      <family val="1"/>
      <charset val="204"/>
    </font>
    <font>
      <sz val="11"/>
      <name val="Times New Roman"/>
      <family val="1"/>
      <charset val="204"/>
    </font>
    <font>
      <sz val="12"/>
      <color theme="1"/>
      <name val="Times New Roman"/>
      <family val="1"/>
      <charset val="204"/>
    </font>
    <font>
      <b/>
      <sz val="14"/>
      <color theme="1"/>
      <name val="Arial"/>
      <family val="2"/>
      <charset val="204"/>
    </font>
    <font>
      <sz val="14"/>
      <color theme="1"/>
      <name val="Calibri"/>
      <family val="2"/>
      <scheme val="minor"/>
    </font>
    <font>
      <b/>
      <sz val="12"/>
      <color theme="1"/>
      <name val="Arial"/>
      <family val="2"/>
      <charset val="204"/>
    </font>
    <font>
      <sz val="12"/>
      <color theme="1"/>
      <name val="Arial"/>
      <family val="2"/>
      <charset val="204"/>
    </font>
    <font>
      <sz val="12"/>
      <color rgb="FF000000"/>
      <name val="Times New Roman"/>
      <family val="1"/>
      <charset val="204"/>
    </font>
    <font>
      <sz val="11"/>
      <color theme="1"/>
      <name val="Arial"/>
      <family val="2"/>
      <charset val="204"/>
    </font>
    <font>
      <sz val="11"/>
      <name val="Arial"/>
      <family val="2"/>
      <charset val="204"/>
    </font>
    <font>
      <b/>
      <sz val="14"/>
      <name val="Arial"/>
      <family val="2"/>
      <charset val="204"/>
    </font>
    <font>
      <sz val="12"/>
      <color rgb="FF000000"/>
      <name val="Arial"/>
      <family val="2"/>
      <charset val="204"/>
    </font>
    <font>
      <sz val="12"/>
      <name val="Arial"/>
      <family val="2"/>
      <charset val="204"/>
    </font>
    <font>
      <sz val="11"/>
      <name val="Calibri"/>
      <family val="2"/>
      <scheme val="minor"/>
    </font>
    <font>
      <b/>
      <u/>
      <sz val="12"/>
      <name val="Arial"/>
      <family val="2"/>
      <charset val="204"/>
    </font>
    <font>
      <b/>
      <sz val="12"/>
      <name val="Arial"/>
      <family val="2"/>
      <charset val="204"/>
    </font>
    <font>
      <b/>
      <sz val="10"/>
      <color theme="1"/>
      <name val="Times New Roman"/>
      <family val="1"/>
      <charset val="204"/>
    </font>
    <font>
      <sz val="11"/>
      <color theme="1"/>
      <name val="Calibri"/>
      <family val="2"/>
      <charset val="1"/>
      <scheme val="minor"/>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FFFF"/>
        <bgColor indexed="64"/>
      </patternFill>
    </fill>
    <fill>
      <patternFill patternType="solid">
        <fgColor theme="9" tint="0.79998168889431442"/>
        <bgColor indexed="64"/>
      </patternFill>
    </fill>
  </fills>
  <borders count="1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0" fontId="3" fillId="0" borderId="0"/>
    <xf numFmtId="0" fontId="7" fillId="0" borderId="0"/>
    <xf numFmtId="0" fontId="9" fillId="0" borderId="0"/>
    <xf numFmtId="0" fontId="9" fillId="0" borderId="0"/>
    <xf numFmtId="43" fontId="1" fillId="0" borderId="0" applyFont="0" applyFill="0" applyBorder="0" applyAlignment="0" applyProtection="0"/>
    <xf numFmtId="0" fontId="12" fillId="0" borderId="0"/>
  </cellStyleXfs>
  <cellXfs count="332">
    <xf numFmtId="0" fontId="0" fillId="0" borderId="0" xfId="0"/>
    <xf numFmtId="0" fontId="4" fillId="0" borderId="0" xfId="2" applyFont="1" applyFill="1" applyAlignment="1">
      <alignment horizontal="left" vertical="center"/>
    </xf>
    <xf numFmtId="0" fontId="5" fillId="0" borderId="0" xfId="2"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horizontal="center"/>
    </xf>
    <xf numFmtId="49" fontId="6" fillId="0" borderId="0" xfId="0" applyNumberFormat="1" applyFont="1" applyFill="1" applyBorder="1" applyAlignment="1">
      <alignment horizontal="left" vertical="center"/>
    </xf>
    <xf numFmtId="164" fontId="4" fillId="0" borderId="0" xfId="2" applyNumberFormat="1" applyFont="1" applyFill="1" applyBorder="1" applyAlignment="1">
      <alignment horizontal="left" vertical="center"/>
    </xf>
    <xf numFmtId="0" fontId="5" fillId="0" borderId="0" xfId="2" applyFont="1" applyFill="1" applyAlignment="1">
      <alignment horizontal="left" vertical="center"/>
    </xf>
    <xf numFmtId="0" fontId="4" fillId="0" borderId="0" xfId="3" applyFont="1" applyFill="1" applyAlignment="1">
      <alignment horizontal="left"/>
    </xf>
    <xf numFmtId="0" fontId="4" fillId="0" borderId="0" xfId="3" applyFont="1" applyFill="1" applyAlignment="1">
      <alignment horizontal="center"/>
    </xf>
    <xf numFmtId="165" fontId="4" fillId="0" borderId="0" xfId="3" applyNumberFormat="1" applyFont="1" applyFill="1" applyAlignment="1">
      <alignment horizontal="left"/>
    </xf>
    <xf numFmtId="0" fontId="4" fillId="0" borderId="0" xfId="2" applyFont="1" applyFill="1" applyBorder="1" applyAlignment="1">
      <alignment horizontal="left" vertical="center"/>
    </xf>
    <xf numFmtId="166" fontId="5" fillId="0" borderId="0" xfId="2" applyNumberFormat="1" applyFont="1" applyFill="1" applyAlignment="1">
      <alignment horizontal="left" vertical="center"/>
    </xf>
    <xf numFmtId="4" fontId="4" fillId="0" borderId="0" xfId="2" applyNumberFormat="1" applyFont="1" applyFill="1" applyAlignment="1">
      <alignment horizontal="left" vertical="center"/>
    </xf>
    <xf numFmtId="0" fontId="0" fillId="0" borderId="0" xfId="0" applyFill="1"/>
    <xf numFmtId="0" fontId="0" fillId="0" borderId="0" xfId="0" applyFill="1" applyAlignment="1">
      <alignment wrapText="1"/>
    </xf>
    <xf numFmtId="49" fontId="5" fillId="2" borderId="5" xfId="0" applyNumberFormat="1" applyFont="1" applyFill="1" applyBorder="1" applyAlignment="1">
      <alignment horizontal="left" vertical="center" wrapText="1"/>
    </xf>
    <xf numFmtId="49" fontId="5" fillId="2" borderId="5" xfId="0" applyNumberFormat="1" applyFont="1" applyFill="1" applyBorder="1" applyAlignment="1">
      <alignment horizontal="center" vertical="center" wrapText="1"/>
    </xf>
    <xf numFmtId="49" fontId="5" fillId="2" borderId="4" xfId="0" applyNumberFormat="1" applyFont="1" applyFill="1" applyBorder="1" applyAlignment="1">
      <alignment horizontal="center"/>
    </xf>
    <xf numFmtId="49" fontId="5" fillId="2" borderId="5" xfId="0" applyNumberFormat="1" applyFont="1" applyFill="1" applyBorder="1" applyAlignment="1">
      <alignment horizontal="center"/>
    </xf>
    <xf numFmtId="49" fontId="5" fillId="2" borderId="5" xfId="0" applyNumberFormat="1" applyFont="1" applyFill="1" applyBorder="1" applyAlignment="1">
      <alignment horizontal="center" vertical="center"/>
    </xf>
    <xf numFmtId="0" fontId="0" fillId="0" borderId="0" xfId="0" applyFill="1" applyAlignment="1">
      <alignment horizontal="center"/>
    </xf>
    <xf numFmtId="49" fontId="5" fillId="3" borderId="4" xfId="0" applyNumberFormat="1" applyFont="1" applyFill="1" applyBorder="1" applyAlignment="1">
      <alignment horizontal="center"/>
    </xf>
    <xf numFmtId="49" fontId="5" fillId="3" borderId="3" xfId="0" applyNumberFormat="1" applyFont="1" applyFill="1" applyBorder="1" applyAlignment="1">
      <alignment horizontal="center"/>
    </xf>
    <xf numFmtId="49" fontId="5" fillId="3" borderId="5" xfId="0" applyNumberFormat="1" applyFont="1" applyFill="1" applyBorder="1" applyAlignment="1">
      <alignment horizontal="center"/>
    </xf>
    <xf numFmtId="49" fontId="5" fillId="3" borderId="5" xfId="0" applyNumberFormat="1" applyFont="1" applyFill="1" applyBorder="1" applyAlignment="1">
      <alignment horizontal="center" vertical="center"/>
    </xf>
    <xf numFmtId="4" fontId="5" fillId="3" borderId="5" xfId="0" applyNumberFormat="1" applyFont="1" applyFill="1" applyBorder="1" applyAlignment="1">
      <alignment horizontal="center" vertical="center"/>
    </xf>
    <xf numFmtId="49" fontId="4" fillId="0" borderId="5" xfId="4" applyNumberFormat="1" applyFont="1" applyFill="1" applyBorder="1" applyAlignment="1">
      <alignment horizontal="left" vertical="center"/>
    </xf>
    <xf numFmtId="0" fontId="4" fillId="0" borderId="5" xfId="4" applyNumberFormat="1" applyFont="1" applyFill="1" applyBorder="1" applyAlignment="1">
      <alignment horizontal="center" vertical="center"/>
    </xf>
    <xf numFmtId="49" fontId="4" fillId="0" borderId="5" xfId="0" applyNumberFormat="1" applyFont="1" applyFill="1" applyBorder="1" applyAlignment="1">
      <alignment horizontal="left" vertical="center"/>
    </xf>
    <xf numFmtId="0" fontId="4" fillId="0" borderId="5" xfId="4" applyFont="1" applyFill="1" applyBorder="1" applyAlignment="1">
      <alignment horizontal="left" vertical="center"/>
    </xf>
    <xf numFmtId="0" fontId="4" fillId="0" borderId="5" xfId="4" applyFont="1" applyFill="1" applyBorder="1" applyAlignment="1">
      <alignment horizontal="left" vertical="top"/>
    </xf>
    <xf numFmtId="49" fontId="4" fillId="0" borderId="5" xfId="0" applyNumberFormat="1" applyFont="1" applyFill="1" applyBorder="1" applyAlignment="1">
      <alignment horizontal="center" vertical="center"/>
    </xf>
    <xf numFmtId="0" fontId="4" fillId="0" borderId="5" xfId="0" applyFont="1" applyFill="1" applyBorder="1" applyAlignment="1">
      <alignment horizontal="left" vertical="center"/>
    </xf>
    <xf numFmtId="1" fontId="4" fillId="0" borderId="5" xfId="4" applyNumberFormat="1" applyFont="1" applyFill="1" applyBorder="1" applyAlignment="1">
      <alignment horizontal="center" vertical="center"/>
    </xf>
    <xf numFmtId="167" fontId="4" fillId="0" borderId="5" xfId="5" applyNumberFormat="1" applyFont="1" applyFill="1" applyBorder="1" applyAlignment="1">
      <alignment horizontal="left" vertical="center"/>
    </xf>
    <xf numFmtId="0" fontId="4" fillId="0" borderId="5" xfId="4" applyFont="1" applyFill="1" applyBorder="1" applyAlignment="1">
      <alignment vertical="center"/>
    </xf>
    <xf numFmtId="43" fontId="4" fillId="0" borderId="5" xfId="6" applyNumberFormat="1" applyFont="1" applyFill="1" applyBorder="1" applyAlignment="1">
      <alignment vertical="center"/>
    </xf>
    <xf numFmtId="39" fontId="4" fillId="0" borderId="5" xfId="6" applyNumberFormat="1" applyFont="1" applyFill="1" applyBorder="1" applyAlignment="1">
      <alignment vertical="center"/>
    </xf>
    <xf numFmtId="39" fontId="4" fillId="0" borderId="5" xfId="6" applyNumberFormat="1" applyFont="1" applyFill="1" applyBorder="1" applyAlignment="1">
      <alignment horizontal="right" vertical="center"/>
    </xf>
    <xf numFmtId="39" fontId="4" fillId="0" borderId="5" xfId="6" applyNumberFormat="1" applyFont="1" applyFill="1" applyBorder="1" applyAlignment="1">
      <alignment horizontal="left" vertical="center"/>
    </xf>
    <xf numFmtId="0" fontId="4" fillId="0" borderId="5" xfId="4" applyFont="1" applyFill="1" applyBorder="1" applyAlignment="1">
      <alignment horizontal="left" vertical="top" wrapText="1"/>
    </xf>
    <xf numFmtId="0" fontId="4" fillId="0" borderId="5" xfId="4" applyFont="1" applyFill="1" applyBorder="1" applyAlignment="1">
      <alignment horizontal="left" vertical="center" wrapText="1"/>
    </xf>
    <xf numFmtId="43" fontId="4" fillId="0" borderId="5" xfId="4" applyNumberFormat="1" applyFont="1" applyFill="1" applyBorder="1" applyAlignment="1">
      <alignment horizontal="left" vertical="center" wrapText="1"/>
    </xf>
    <xf numFmtId="49" fontId="10" fillId="0" borderId="5" xfId="2" applyNumberFormat="1" applyFont="1" applyFill="1" applyBorder="1" applyAlignment="1">
      <alignment horizontal="left" vertical="center" wrapText="1"/>
    </xf>
    <xf numFmtId="0" fontId="0" fillId="0" borderId="0" xfId="0" applyFill="1" applyAlignment="1">
      <alignment horizontal="left"/>
    </xf>
    <xf numFmtId="49" fontId="5" fillId="0" borderId="4" xfId="0" applyNumberFormat="1" applyFont="1" applyFill="1" applyBorder="1" applyAlignment="1">
      <alignment horizontal="left"/>
    </xf>
    <xf numFmtId="49" fontId="5" fillId="0" borderId="3" xfId="0" applyNumberFormat="1" applyFont="1" applyFill="1" applyBorder="1" applyAlignment="1">
      <alignment horizontal="left"/>
    </xf>
    <xf numFmtId="49" fontId="5" fillId="0" borderId="5" xfId="0" applyNumberFormat="1" applyFont="1" applyFill="1" applyBorder="1" applyAlignment="1">
      <alignment horizontal="left"/>
    </xf>
    <xf numFmtId="49" fontId="4" fillId="0" borderId="5" xfId="0" applyNumberFormat="1" applyFont="1" applyFill="1" applyBorder="1" applyAlignment="1">
      <alignment horizontal="left"/>
    </xf>
    <xf numFmtId="49" fontId="4" fillId="0" borderId="5" xfId="0" applyNumberFormat="1" applyFont="1" applyFill="1" applyBorder="1" applyAlignment="1">
      <alignment horizontal="center"/>
    </xf>
    <xf numFmtId="4" fontId="4" fillId="0" borderId="5" xfId="0" applyNumberFormat="1" applyFont="1" applyFill="1" applyBorder="1" applyAlignment="1">
      <alignment horizontal="right"/>
    </xf>
    <xf numFmtId="4" fontId="4" fillId="0" borderId="5" xfId="0" applyNumberFormat="1" applyFont="1" applyFill="1" applyBorder="1" applyAlignment="1">
      <alignment horizontal="right" vertical="center"/>
    </xf>
    <xf numFmtId="49" fontId="5" fillId="3" borderId="4" xfId="0" applyNumberFormat="1" applyFont="1" applyFill="1" applyBorder="1" applyAlignment="1">
      <alignment horizontal="left"/>
    </xf>
    <xf numFmtId="49" fontId="4" fillId="3" borderId="3" xfId="0" applyNumberFormat="1" applyFont="1" applyFill="1" applyBorder="1" applyAlignment="1">
      <alignment horizontal="left"/>
    </xf>
    <xf numFmtId="49" fontId="4" fillId="3" borderId="5" xfId="0" applyNumberFormat="1" applyFont="1" applyFill="1" applyBorder="1" applyAlignment="1">
      <alignment horizontal="left"/>
    </xf>
    <xf numFmtId="49" fontId="5" fillId="3" borderId="5" xfId="0" applyNumberFormat="1" applyFont="1" applyFill="1" applyBorder="1" applyAlignment="1">
      <alignment horizontal="left" vertical="center"/>
    </xf>
    <xf numFmtId="49" fontId="4" fillId="3" borderId="5" xfId="0" applyNumberFormat="1" applyFont="1" applyFill="1" applyBorder="1" applyAlignment="1">
      <alignment horizontal="center"/>
    </xf>
    <xf numFmtId="165" fontId="4" fillId="3" borderId="5" xfId="0" applyNumberFormat="1" applyFont="1" applyFill="1" applyBorder="1" applyAlignment="1">
      <alignment horizontal="left"/>
    </xf>
    <xf numFmtId="165" fontId="5" fillId="3" borderId="5" xfId="0" applyNumberFormat="1" applyFont="1" applyFill="1" applyBorder="1" applyAlignment="1">
      <alignment horizontal="center" vertical="center"/>
    </xf>
    <xf numFmtId="49" fontId="4" fillId="0" borderId="4" xfId="0" applyNumberFormat="1" applyFont="1" applyFill="1" applyBorder="1" applyAlignment="1">
      <alignment horizontal="left"/>
    </xf>
    <xf numFmtId="49" fontId="4" fillId="0" borderId="5" xfId="0" applyNumberFormat="1" applyFont="1" applyFill="1" applyBorder="1" applyAlignment="1"/>
    <xf numFmtId="165" fontId="4" fillId="0" borderId="5" xfId="0" applyNumberFormat="1" applyFont="1" applyFill="1" applyBorder="1" applyAlignment="1">
      <alignment horizontal="left"/>
    </xf>
    <xf numFmtId="165" fontId="4" fillId="0" borderId="5" xfId="0" applyNumberFormat="1" applyFont="1" applyFill="1" applyBorder="1" applyAlignment="1">
      <alignment horizontal="right" vertical="center"/>
    </xf>
    <xf numFmtId="0" fontId="11" fillId="0" borderId="0" xfId="0" applyFont="1" applyFill="1"/>
    <xf numFmtId="0" fontId="4" fillId="0" borderId="5" xfId="0" applyFont="1" applyFill="1" applyBorder="1" applyAlignment="1">
      <alignment horizontal="left" vertical="top"/>
    </xf>
    <xf numFmtId="0" fontId="4" fillId="0" borderId="5" xfId="0" applyFont="1" applyFill="1" applyBorder="1" applyAlignment="1">
      <alignment horizontal="left"/>
    </xf>
    <xf numFmtId="49" fontId="4" fillId="0" borderId="5" xfId="0" applyNumberFormat="1" applyFont="1" applyFill="1" applyBorder="1" applyAlignment="1">
      <alignment vertical="center"/>
    </xf>
    <xf numFmtId="1" fontId="4" fillId="0" borderId="5" xfId="0" applyNumberFormat="1" applyFont="1" applyFill="1" applyBorder="1" applyAlignment="1">
      <alignment horizontal="center" vertical="center"/>
    </xf>
    <xf numFmtId="39" fontId="4" fillId="0" borderId="5" xfId="1" applyNumberFormat="1" applyFont="1" applyFill="1" applyBorder="1" applyAlignment="1">
      <alignment horizontal="left"/>
    </xf>
    <xf numFmtId="43" fontId="4" fillId="0" borderId="5" xfId="1" applyFont="1" applyFill="1" applyBorder="1" applyAlignment="1">
      <alignment horizontal="left" vertical="center"/>
    </xf>
    <xf numFmtId="39" fontId="4" fillId="0" borderId="5" xfId="1" applyNumberFormat="1" applyFont="1" applyFill="1" applyBorder="1" applyAlignment="1">
      <alignment horizontal="left" vertical="center"/>
    </xf>
    <xf numFmtId="43" fontId="4" fillId="0" borderId="5" xfId="1" applyFont="1" applyFill="1" applyBorder="1" applyAlignment="1">
      <alignment horizontal="right" vertical="center"/>
    </xf>
    <xf numFmtId="165" fontId="4" fillId="0" borderId="5" xfId="0" applyNumberFormat="1" applyFont="1" applyFill="1" applyBorder="1" applyAlignment="1">
      <alignment horizontal="left" vertical="center"/>
    </xf>
    <xf numFmtId="169" fontId="4" fillId="0" borderId="5" xfId="0" applyNumberFormat="1" applyFont="1" applyFill="1" applyBorder="1" applyAlignment="1">
      <alignment horizontal="left" vertical="top"/>
    </xf>
    <xf numFmtId="0" fontId="4" fillId="0" borderId="5" xfId="7" applyFont="1" applyFill="1" applyBorder="1" applyAlignment="1">
      <alignment horizontal="left" vertical="center"/>
    </xf>
    <xf numFmtId="43" fontId="4" fillId="0" borderId="5" xfId="0" applyNumberFormat="1" applyFont="1" applyFill="1" applyBorder="1" applyAlignment="1">
      <alignment horizontal="left" vertical="center"/>
    </xf>
    <xf numFmtId="0" fontId="4" fillId="0" borderId="5" xfId="0" applyNumberFormat="1" applyFont="1" applyFill="1" applyBorder="1" applyAlignment="1">
      <alignment horizontal="left" vertical="center"/>
    </xf>
    <xf numFmtId="0" fontId="13" fillId="0" borderId="5" xfId="0" applyNumberFormat="1" applyFont="1" applyFill="1" applyBorder="1" applyAlignment="1">
      <alignment horizontal="center" vertical="center"/>
    </xf>
    <xf numFmtId="0" fontId="11" fillId="0" borderId="5" xfId="0" applyFont="1" applyFill="1" applyBorder="1"/>
    <xf numFmtId="49" fontId="10" fillId="0" borderId="5" xfId="0" applyNumberFormat="1" applyFont="1" applyFill="1" applyBorder="1" applyAlignment="1">
      <alignment horizontal="center" vertical="center" wrapText="1"/>
    </xf>
    <xf numFmtId="49" fontId="10" fillId="0" borderId="5" xfId="0" applyNumberFormat="1" applyFont="1" applyFill="1" applyBorder="1" applyAlignment="1">
      <alignment vertical="center" wrapText="1"/>
    </xf>
    <xf numFmtId="49" fontId="10" fillId="0" borderId="5" xfId="0" applyNumberFormat="1" applyFont="1" applyFill="1" applyBorder="1" applyAlignment="1">
      <alignment horizontal="center" vertical="center"/>
    </xf>
    <xf numFmtId="49" fontId="10" fillId="0" borderId="5" xfId="0" applyNumberFormat="1" applyFont="1" applyFill="1" applyBorder="1" applyAlignment="1">
      <alignment vertical="center"/>
    </xf>
    <xf numFmtId="1" fontId="10" fillId="0" borderId="5" xfId="0" applyNumberFormat="1" applyFont="1" applyFill="1" applyBorder="1" applyAlignment="1">
      <alignment horizontal="center" vertical="center"/>
    </xf>
    <xf numFmtId="170" fontId="4" fillId="0" borderId="5" xfId="0" applyNumberFormat="1" applyFont="1" applyFill="1" applyBorder="1" applyAlignment="1">
      <alignment horizontal="center" vertical="center" wrapText="1"/>
    </xf>
    <xf numFmtId="4" fontId="10" fillId="0" borderId="5" xfId="0" applyNumberFormat="1" applyFont="1" applyFill="1" applyBorder="1" applyAlignment="1">
      <alignment horizontal="center" vertical="center" wrapText="1"/>
    </xf>
    <xf numFmtId="4" fontId="10" fillId="0" borderId="5"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5" xfId="0" applyNumberFormat="1" applyFont="1" applyFill="1" applyBorder="1" applyAlignment="1">
      <alignment horizontal="center" vertical="center" wrapText="1"/>
    </xf>
    <xf numFmtId="170" fontId="10" fillId="0" borderId="5" xfId="0" applyNumberFormat="1" applyFont="1" applyFill="1" applyBorder="1" applyAlignment="1">
      <alignment horizontal="center" vertical="center"/>
    </xf>
    <xf numFmtId="2" fontId="10" fillId="0" borderId="5" xfId="0" applyNumberFormat="1" applyFont="1" applyFill="1" applyBorder="1" applyAlignment="1">
      <alignment horizontal="center" vertical="center"/>
    </xf>
    <xf numFmtId="49" fontId="10" fillId="0" borderId="5" xfId="0" applyNumberFormat="1" applyFont="1" applyFill="1" applyBorder="1" applyAlignment="1">
      <alignment horizontal="center"/>
    </xf>
    <xf numFmtId="49" fontId="10" fillId="0" borderId="5" xfId="0" applyNumberFormat="1" applyFont="1" applyFill="1" applyBorder="1"/>
    <xf numFmtId="4" fontId="10" fillId="0" borderId="5" xfId="0" applyNumberFormat="1" applyFont="1" applyFill="1" applyBorder="1" applyAlignment="1">
      <alignment vertical="center"/>
    </xf>
    <xf numFmtId="170" fontId="10" fillId="0" borderId="5" xfId="0" applyNumberFormat="1" applyFont="1" applyFill="1" applyBorder="1" applyAlignment="1">
      <alignment horizontal="center"/>
    </xf>
    <xf numFmtId="2" fontId="10" fillId="0" borderId="5" xfId="0" applyNumberFormat="1" applyFont="1" applyFill="1" applyBorder="1" applyAlignment="1">
      <alignment horizontal="center"/>
    </xf>
    <xf numFmtId="49" fontId="10" fillId="0" borderId="5" xfId="0" applyNumberFormat="1" applyFont="1" applyFill="1" applyBorder="1" applyAlignment="1">
      <alignment wrapText="1"/>
    </xf>
    <xf numFmtId="0" fontId="2" fillId="3" borderId="5" xfId="0" applyFont="1" applyFill="1" applyBorder="1"/>
    <xf numFmtId="0" fontId="2" fillId="3" borderId="5" xfId="0" applyFont="1" applyFill="1" applyBorder="1" applyAlignment="1">
      <alignment horizontal="center"/>
    </xf>
    <xf numFmtId="4" fontId="2" fillId="3" borderId="5" xfId="0" applyNumberFormat="1" applyFont="1" applyFill="1" applyBorder="1"/>
    <xf numFmtId="0" fontId="0" fillId="0" borderId="0" xfId="0" applyAlignment="1">
      <alignment horizontal="center"/>
    </xf>
    <xf numFmtId="4" fontId="0" fillId="0" borderId="5" xfId="0" applyNumberFormat="1" applyFill="1" applyBorder="1" applyAlignment="1">
      <alignment horizontal="center"/>
    </xf>
    <xf numFmtId="171" fontId="4" fillId="0" borderId="5" xfId="6" applyNumberFormat="1" applyFont="1" applyFill="1" applyBorder="1" applyAlignment="1">
      <alignment vertical="center"/>
    </xf>
    <xf numFmtId="49" fontId="10" fillId="0" borderId="5" xfId="0" applyNumberFormat="1" applyFont="1" applyFill="1" applyBorder="1" applyAlignment="1">
      <alignment horizontal="left" vertical="center" wrapText="1"/>
    </xf>
    <xf numFmtId="0" fontId="4" fillId="0" borderId="3" xfId="4" applyNumberFormat="1" applyFont="1" applyFill="1" applyBorder="1" applyAlignment="1">
      <alignment horizontal="center" vertical="center"/>
    </xf>
    <xf numFmtId="0" fontId="4" fillId="0" borderId="5" xfId="4" applyFont="1" applyFill="1" applyBorder="1" applyAlignment="1">
      <alignment vertical="top"/>
    </xf>
    <xf numFmtId="0" fontId="4" fillId="0" borderId="5" xfId="0" applyFont="1" applyFill="1" applyBorder="1" applyAlignment="1">
      <alignment vertical="center"/>
    </xf>
    <xf numFmtId="49" fontId="4" fillId="0" borderId="5" xfId="4" applyNumberFormat="1" applyFont="1" applyFill="1" applyBorder="1" applyAlignment="1">
      <alignment vertical="center"/>
    </xf>
    <xf numFmtId="49" fontId="10" fillId="0" borderId="5" xfId="2" applyNumberFormat="1" applyFont="1" applyFill="1" applyBorder="1" applyAlignment="1">
      <alignment vertical="center" wrapText="1"/>
    </xf>
    <xf numFmtId="1" fontId="4" fillId="0" borderId="5" xfId="4" applyNumberFormat="1" applyFont="1" applyFill="1" applyBorder="1" applyAlignment="1">
      <alignment vertical="center"/>
    </xf>
    <xf numFmtId="167" fontId="4" fillId="0" borderId="5" xfId="5" applyNumberFormat="1" applyFont="1" applyFill="1" applyBorder="1" applyAlignment="1">
      <alignment vertical="center"/>
    </xf>
    <xf numFmtId="4" fontId="4" fillId="0" borderId="5" xfId="6" applyNumberFormat="1" applyFont="1" applyFill="1" applyBorder="1" applyAlignment="1">
      <alignment horizontal="right" vertical="center"/>
    </xf>
    <xf numFmtId="49" fontId="4" fillId="0" borderId="5" xfId="0" applyNumberFormat="1" applyFont="1" applyFill="1" applyBorder="1" applyAlignment="1">
      <alignment wrapText="1"/>
    </xf>
    <xf numFmtId="0" fontId="4" fillId="0" borderId="5" xfId="0" applyNumberFormat="1" applyFont="1" applyFill="1" applyBorder="1" applyAlignment="1">
      <alignment horizontal="left"/>
    </xf>
    <xf numFmtId="172" fontId="4" fillId="0" borderId="5" xfId="6" applyNumberFormat="1" applyFont="1" applyFill="1" applyBorder="1" applyAlignment="1">
      <alignment vertical="center"/>
    </xf>
    <xf numFmtId="49" fontId="4" fillId="0" borderId="5" xfId="0" applyNumberFormat="1" applyFont="1" applyFill="1" applyBorder="1" applyAlignment="1">
      <alignment horizontal="left" vertical="center" wrapText="1"/>
    </xf>
    <xf numFmtId="49" fontId="4" fillId="0" borderId="5" xfId="0" applyNumberFormat="1" applyFont="1" applyFill="1" applyBorder="1" applyAlignment="1">
      <alignment vertical="center" wrapText="1"/>
    </xf>
    <xf numFmtId="49" fontId="4" fillId="0" borderId="6"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0" fontId="15" fillId="0" borderId="0" xfId="0" applyFont="1" applyFill="1"/>
    <xf numFmtId="49" fontId="4" fillId="0" borderId="5" xfId="0" applyNumberFormat="1" applyFont="1" applyFill="1" applyBorder="1"/>
    <xf numFmtId="49" fontId="4" fillId="0" borderId="6" xfId="0" applyNumberFormat="1" applyFont="1" applyFill="1" applyBorder="1"/>
    <xf numFmtId="49" fontId="4" fillId="0" borderId="0" xfId="0" applyNumberFormat="1" applyFont="1" applyFill="1" applyBorder="1" applyAlignment="1">
      <alignment wrapText="1"/>
    </xf>
    <xf numFmtId="49" fontId="4" fillId="0" borderId="0" xfId="0" applyNumberFormat="1" applyFont="1" applyFill="1" applyBorder="1"/>
    <xf numFmtId="0" fontId="15" fillId="0" borderId="0" xfId="0" applyFont="1" applyFill="1" applyAlignment="1">
      <alignment horizontal="right"/>
    </xf>
    <xf numFmtId="1" fontId="4" fillId="0" borderId="5" xfId="4" applyNumberFormat="1" applyFont="1" applyFill="1" applyBorder="1" applyAlignment="1">
      <alignment horizontal="right" vertical="center"/>
    </xf>
    <xf numFmtId="0" fontId="11" fillId="0" borderId="5" xfId="0" applyFont="1" applyFill="1" applyBorder="1" applyAlignment="1">
      <alignment horizontal="center"/>
    </xf>
    <xf numFmtId="0" fontId="15" fillId="0" borderId="5" xfId="0" applyFont="1" applyFill="1" applyBorder="1"/>
    <xf numFmtId="0" fontId="4" fillId="0" borderId="5"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wrapText="1"/>
    </xf>
    <xf numFmtId="49" fontId="4" fillId="0" borderId="5" xfId="2" applyNumberFormat="1" applyFont="1" applyFill="1" applyBorder="1" applyAlignment="1">
      <alignment horizontal="left" vertical="center" wrapText="1"/>
    </xf>
    <xf numFmtId="4" fontId="4" fillId="0" borderId="5"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xf>
    <xf numFmtId="4" fontId="4" fillId="0" borderId="5" xfId="0" applyNumberFormat="1" applyFont="1" applyFill="1" applyBorder="1" applyAlignment="1">
      <alignment horizontal="left" vertical="center"/>
    </xf>
    <xf numFmtId="49" fontId="4" fillId="0" borderId="6" xfId="0" applyNumberFormat="1" applyFont="1" applyFill="1" applyBorder="1" applyAlignment="1">
      <alignment horizontal="center" vertical="center" wrapText="1"/>
    </xf>
    <xf numFmtId="0" fontId="14" fillId="0" borderId="7" xfId="0" applyFont="1" applyFill="1" applyBorder="1" applyAlignment="1">
      <alignment horizontal="left" vertical="top" wrapText="1"/>
    </xf>
    <xf numFmtId="170" fontId="4" fillId="0" borderId="5" xfId="0" applyNumberFormat="1" applyFont="1" applyFill="1" applyBorder="1" applyAlignment="1">
      <alignment horizontal="center" vertical="center"/>
    </xf>
    <xf numFmtId="4" fontId="4" fillId="0" borderId="5" xfId="0" applyNumberFormat="1" applyFont="1" applyFill="1" applyBorder="1" applyAlignment="1">
      <alignment vertical="center"/>
    </xf>
    <xf numFmtId="170" fontId="4" fillId="0" borderId="5" xfId="0" applyNumberFormat="1" applyFont="1" applyFill="1" applyBorder="1" applyAlignment="1">
      <alignment horizontal="center"/>
    </xf>
    <xf numFmtId="2" fontId="4" fillId="0" borderId="5" xfId="0" applyNumberFormat="1" applyFont="1" applyFill="1" applyBorder="1" applyAlignment="1">
      <alignment horizontal="center"/>
    </xf>
    <xf numFmtId="0" fontId="0" fillId="0" borderId="0" xfId="0" applyFill="1" applyAlignment="1"/>
    <xf numFmtId="168" fontId="10" fillId="0" borderId="5" xfId="0" applyNumberFormat="1" applyFont="1" applyFill="1" applyBorder="1" applyAlignment="1">
      <alignment horizontal="center"/>
    </xf>
    <xf numFmtId="0" fontId="10" fillId="0" borderId="5" xfId="0" applyFont="1" applyFill="1" applyBorder="1" applyAlignment="1">
      <alignment horizontal="center"/>
    </xf>
    <xf numFmtId="43" fontId="10" fillId="0" borderId="5" xfId="0" applyNumberFormat="1" applyFont="1" applyFill="1" applyBorder="1" applyAlignment="1">
      <alignment horizontal="center"/>
    </xf>
    <xf numFmtId="0" fontId="4" fillId="0" borderId="5" xfId="4" applyNumberFormat="1" applyFont="1" applyFill="1" applyBorder="1" applyAlignment="1">
      <alignment horizontal="left" vertical="center"/>
    </xf>
    <xf numFmtId="1" fontId="4" fillId="0" borderId="5" xfId="4" applyNumberFormat="1" applyFont="1" applyFill="1" applyBorder="1" applyAlignment="1">
      <alignment horizontal="left" vertical="center"/>
    </xf>
    <xf numFmtId="43" fontId="4" fillId="0" borderId="5" xfId="6" applyNumberFormat="1" applyFont="1" applyFill="1" applyBorder="1" applyAlignment="1">
      <alignment horizontal="left" vertical="center"/>
    </xf>
    <xf numFmtId="43" fontId="4" fillId="0" borderId="5" xfId="0" applyNumberFormat="1" applyFont="1" applyFill="1" applyBorder="1" applyAlignment="1">
      <alignment horizontal="center"/>
    </xf>
    <xf numFmtId="49" fontId="4" fillId="0" borderId="5" xfId="0" applyNumberFormat="1" applyFont="1" applyFill="1" applyBorder="1" applyAlignment="1">
      <alignment horizontal="left" wrapText="1"/>
    </xf>
    <xf numFmtId="49" fontId="5" fillId="0" borderId="5" xfId="0" applyNumberFormat="1" applyFont="1" applyFill="1" applyBorder="1" applyAlignment="1">
      <alignment horizontal="left" vertical="center"/>
    </xf>
    <xf numFmtId="0" fontId="4" fillId="0" borderId="5" xfId="4" applyNumberFormat="1" applyFont="1" applyFill="1" applyBorder="1" applyAlignment="1">
      <alignment vertical="center"/>
    </xf>
    <xf numFmtId="0" fontId="4" fillId="0" borderId="5" xfId="4" applyFont="1" applyFill="1" applyBorder="1" applyAlignment="1">
      <alignment vertical="top" wrapText="1"/>
    </xf>
    <xf numFmtId="0" fontId="4" fillId="0" borderId="5" xfId="4" applyFont="1" applyFill="1" applyBorder="1" applyAlignment="1">
      <alignment vertical="center" wrapText="1"/>
    </xf>
    <xf numFmtId="0" fontId="4" fillId="0" borderId="5" xfId="0" applyFont="1" applyFill="1" applyBorder="1" applyAlignment="1">
      <alignment horizontal="center"/>
    </xf>
    <xf numFmtId="0" fontId="0" fillId="0" borderId="5" xfId="0" applyFill="1" applyBorder="1" applyAlignment="1">
      <alignment horizontal="left"/>
    </xf>
    <xf numFmtId="49" fontId="5" fillId="0" borderId="3" xfId="0" applyNumberFormat="1" applyFont="1" applyFill="1" applyBorder="1" applyAlignment="1"/>
    <xf numFmtId="0" fontId="4" fillId="0" borderId="3" xfId="4" applyNumberFormat="1" applyFont="1" applyFill="1" applyBorder="1" applyAlignment="1">
      <alignment vertical="center"/>
    </xf>
    <xf numFmtId="49" fontId="5" fillId="0" borderId="5" xfId="0" applyNumberFormat="1" applyFont="1" applyFill="1" applyBorder="1" applyAlignment="1"/>
    <xf numFmtId="0" fontId="10" fillId="0" borderId="5" xfId="0" applyFont="1" applyFill="1" applyBorder="1" applyAlignment="1"/>
    <xf numFmtId="0" fontId="16" fillId="0" borderId="7" xfId="0" applyFont="1" applyFill="1" applyBorder="1" applyAlignment="1">
      <alignment horizontal="center" vertical="top" wrapText="1"/>
    </xf>
    <xf numFmtId="49" fontId="4" fillId="0" borderId="5" xfId="4" applyNumberFormat="1" applyFont="1" applyFill="1" applyBorder="1" applyAlignment="1">
      <alignment horizontal="left" vertical="top"/>
    </xf>
    <xf numFmtId="49" fontId="5" fillId="0" borderId="3" xfId="0" applyNumberFormat="1" applyFont="1" applyFill="1" applyBorder="1" applyAlignment="1">
      <alignment horizontal="left" vertical="top"/>
    </xf>
    <xf numFmtId="0" fontId="4" fillId="0" borderId="5" xfId="4" applyNumberFormat="1" applyFont="1" applyFill="1" applyBorder="1" applyAlignment="1">
      <alignment horizontal="left" vertical="top"/>
    </xf>
    <xf numFmtId="49" fontId="4" fillId="0" borderId="5" xfId="0" applyNumberFormat="1" applyFont="1" applyFill="1" applyBorder="1" applyAlignment="1">
      <alignment horizontal="left" vertical="top"/>
    </xf>
    <xf numFmtId="0" fontId="16" fillId="0" borderId="7" xfId="0" applyFont="1" applyFill="1" applyBorder="1" applyAlignment="1">
      <alignment horizontal="left" vertical="top" wrapText="1"/>
    </xf>
    <xf numFmtId="49" fontId="10" fillId="0" borderId="5" xfId="2" applyNumberFormat="1" applyFont="1" applyFill="1" applyBorder="1" applyAlignment="1">
      <alignment horizontal="left" vertical="top" wrapText="1"/>
    </xf>
    <xf numFmtId="49" fontId="4" fillId="0" borderId="5" xfId="0" applyNumberFormat="1" applyFont="1" applyFill="1" applyBorder="1" applyAlignment="1">
      <alignment horizontal="left" vertical="top" wrapText="1"/>
    </xf>
    <xf numFmtId="1" fontId="4" fillId="0" borderId="5" xfId="4" applyNumberFormat="1" applyFont="1" applyFill="1" applyBorder="1" applyAlignment="1">
      <alignment horizontal="left" vertical="top"/>
    </xf>
    <xf numFmtId="167" fontId="4" fillId="0" borderId="5" xfId="5" applyNumberFormat="1" applyFont="1" applyFill="1" applyBorder="1" applyAlignment="1">
      <alignment horizontal="left" vertical="top"/>
    </xf>
    <xf numFmtId="43" fontId="4" fillId="0" borderId="5" xfId="6" applyNumberFormat="1" applyFont="1" applyFill="1" applyBorder="1" applyAlignment="1">
      <alignment horizontal="left" vertical="top"/>
    </xf>
    <xf numFmtId="39" fontId="4" fillId="0" borderId="5" xfId="6" applyNumberFormat="1" applyFont="1" applyFill="1" applyBorder="1" applyAlignment="1">
      <alignment horizontal="left" vertical="top"/>
    </xf>
    <xf numFmtId="0" fontId="4" fillId="0" borderId="5" xfId="0" applyFont="1" applyFill="1" applyBorder="1" applyAlignment="1">
      <alignment horizontal="center" vertical="top"/>
    </xf>
    <xf numFmtId="43" fontId="4" fillId="0" borderId="5" xfId="4" applyNumberFormat="1" applyFont="1" applyFill="1" applyBorder="1" applyAlignment="1">
      <alignment horizontal="left" vertical="top" wrapText="1"/>
    </xf>
    <xf numFmtId="0" fontId="15" fillId="0" borderId="0" xfId="0" applyFont="1" applyFill="1" applyAlignment="1"/>
    <xf numFmtId="0" fontId="15" fillId="0" borderId="5" xfId="0" applyFont="1" applyFill="1" applyBorder="1" applyAlignment="1"/>
    <xf numFmtId="0" fontId="4" fillId="0" borderId="5" xfId="0" applyFont="1" applyFill="1" applyBorder="1" applyAlignment="1"/>
    <xf numFmtId="0" fontId="4" fillId="0" borderId="5" xfId="0" applyNumberFormat="1" applyFont="1" applyFill="1" applyBorder="1" applyAlignment="1"/>
    <xf numFmtId="0" fontId="10" fillId="0" borderId="5" xfId="0" applyFont="1" applyFill="1" applyBorder="1" applyAlignment="1">
      <alignment vertical="center" wrapText="1"/>
    </xf>
    <xf numFmtId="43" fontId="4" fillId="0" borderId="5" xfId="1" applyFont="1" applyFill="1" applyBorder="1" applyAlignment="1">
      <alignment vertical="center" wrapText="1"/>
    </xf>
    <xf numFmtId="173" fontId="4" fillId="0" borderId="5" xfId="1" applyNumberFormat="1" applyFont="1" applyFill="1" applyBorder="1" applyAlignment="1">
      <alignment vertical="center" wrapText="1"/>
    </xf>
    <xf numFmtId="49" fontId="17" fillId="0" borderId="5" xfId="0" applyNumberFormat="1" applyFont="1" applyFill="1" applyBorder="1" applyAlignment="1">
      <alignment vertical="center"/>
    </xf>
    <xf numFmtId="0" fontId="18" fillId="0" borderId="5" xfId="0" applyFont="1" applyFill="1" applyBorder="1" applyAlignment="1">
      <alignment vertical="center"/>
    </xf>
    <xf numFmtId="0" fontId="0" fillId="0" borderId="0" xfId="0" applyFill="1" applyBorder="1"/>
    <xf numFmtId="0" fontId="20" fillId="7" borderId="5" xfId="0" applyFont="1" applyFill="1" applyBorder="1" applyAlignment="1">
      <alignment horizontal="left" vertical="center" wrapText="1"/>
    </xf>
    <xf numFmtId="0" fontId="22" fillId="0" borderId="3" xfId="0" applyFont="1" applyBorder="1" applyAlignment="1">
      <alignment horizontal="center" vertical="center" wrapText="1"/>
    </xf>
    <xf numFmtId="0" fontId="23" fillId="0" borderId="5" xfId="0" applyFont="1" applyBorder="1" applyAlignment="1">
      <alignment horizontal="center" vertical="top"/>
    </xf>
    <xf numFmtId="0" fontId="24" fillId="8" borderId="5" xfId="0" applyFont="1" applyFill="1" applyBorder="1" applyAlignment="1">
      <alignment horizontal="center" vertical="center" wrapText="1"/>
    </xf>
    <xf numFmtId="0" fontId="22" fillId="7" borderId="5" xfId="0" applyFont="1" applyFill="1" applyBorder="1" applyAlignment="1">
      <alignment horizontal="left" vertical="center"/>
    </xf>
    <xf numFmtId="0" fontId="4" fillId="0" borderId="5" xfId="0" applyNumberFormat="1" applyFont="1" applyFill="1" applyBorder="1" applyAlignment="1">
      <alignment vertical="center"/>
    </xf>
    <xf numFmtId="49" fontId="19" fillId="0" borderId="5" xfId="0" applyNumberFormat="1" applyFont="1" applyFill="1" applyBorder="1" applyAlignment="1">
      <alignment vertical="center"/>
    </xf>
    <xf numFmtId="1" fontId="4" fillId="0" borderId="5" xfId="0" applyNumberFormat="1" applyFont="1" applyFill="1" applyBorder="1" applyAlignment="1">
      <alignment vertical="center"/>
    </xf>
    <xf numFmtId="2" fontId="4" fillId="0" borderId="5" xfId="0" applyNumberFormat="1" applyFont="1" applyFill="1" applyBorder="1" applyAlignment="1">
      <alignment vertical="center" wrapText="1"/>
    </xf>
    <xf numFmtId="2" fontId="10" fillId="0" borderId="5" xfId="0" applyNumberFormat="1" applyFont="1" applyFill="1" applyBorder="1" applyAlignment="1">
      <alignment vertical="center" wrapText="1"/>
    </xf>
    <xf numFmtId="2" fontId="10" fillId="0" borderId="5" xfId="0" applyNumberFormat="1" applyFont="1" applyFill="1" applyBorder="1" applyAlignment="1">
      <alignment vertical="center"/>
    </xf>
    <xf numFmtId="2" fontId="10" fillId="0" borderId="6" xfId="0" applyNumberFormat="1" applyFont="1" applyFill="1" applyBorder="1" applyAlignment="1">
      <alignment vertical="center" wrapText="1"/>
    </xf>
    <xf numFmtId="49" fontId="4" fillId="0" borderId="4"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3" xfId="0" applyNumberFormat="1" applyFont="1" applyFill="1" applyBorder="1" applyAlignment="1">
      <alignment horizontal="left"/>
    </xf>
    <xf numFmtId="174" fontId="4" fillId="0" borderId="5"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49" fontId="4" fillId="0" borderId="6" xfId="0" applyNumberFormat="1" applyFont="1" applyFill="1" applyBorder="1" applyAlignment="1">
      <alignment horizontal="left"/>
    </xf>
    <xf numFmtId="49" fontId="4" fillId="9" borderId="4" xfId="0" applyNumberFormat="1" applyFont="1" applyFill="1" applyBorder="1" applyAlignment="1">
      <alignment horizontal="left"/>
    </xf>
    <xf numFmtId="49" fontId="4" fillId="9" borderId="3" xfId="0" applyNumberFormat="1" applyFont="1" applyFill="1" applyBorder="1" applyAlignment="1">
      <alignment horizontal="left"/>
    </xf>
    <xf numFmtId="49" fontId="4" fillId="9" borderId="5" xfId="0" applyNumberFormat="1" applyFont="1" applyFill="1" applyBorder="1" applyAlignment="1">
      <alignment horizontal="left"/>
    </xf>
    <xf numFmtId="49" fontId="5" fillId="9" borderId="5" xfId="0" applyNumberFormat="1" applyFont="1" applyFill="1" applyBorder="1" applyAlignment="1">
      <alignment horizontal="left" vertical="center"/>
    </xf>
    <xf numFmtId="49" fontId="4" fillId="9" borderId="5" xfId="0" applyNumberFormat="1" applyFont="1" applyFill="1" applyBorder="1" applyAlignment="1">
      <alignment horizontal="left" vertical="center" wrapText="1"/>
    </xf>
    <xf numFmtId="0" fontId="10" fillId="9" borderId="5" xfId="0" applyFont="1" applyFill="1" applyBorder="1" applyAlignment="1">
      <alignment horizontal="left" vertical="center" wrapText="1"/>
    </xf>
    <xf numFmtId="43" fontId="4" fillId="9" borderId="5" xfId="1" applyFont="1" applyFill="1" applyBorder="1" applyAlignment="1">
      <alignment horizontal="left" vertical="center" wrapText="1"/>
    </xf>
    <xf numFmtId="173" fontId="4" fillId="9" borderId="5" xfId="1" applyNumberFormat="1" applyFont="1" applyFill="1" applyBorder="1" applyAlignment="1">
      <alignment horizontal="left" vertical="center" wrapText="1"/>
    </xf>
    <xf numFmtId="49" fontId="4" fillId="0" borderId="6" xfId="0" applyNumberFormat="1" applyFont="1" applyFill="1" applyBorder="1" applyAlignment="1">
      <alignment horizontal="left" vertical="center" wrapText="1"/>
    </xf>
    <xf numFmtId="49" fontId="4" fillId="5" borderId="5" xfId="4" applyNumberFormat="1" applyFont="1" applyFill="1" applyBorder="1" applyAlignment="1">
      <alignment horizontal="left" vertical="center"/>
    </xf>
    <xf numFmtId="49" fontId="5" fillId="5" borderId="3" xfId="0" applyNumberFormat="1" applyFont="1" applyFill="1" applyBorder="1" applyAlignment="1">
      <alignment horizontal="center"/>
    </xf>
    <xf numFmtId="49" fontId="5" fillId="5" borderId="5" xfId="0" applyNumberFormat="1" applyFont="1" applyFill="1" applyBorder="1" applyAlignment="1">
      <alignment horizontal="center"/>
    </xf>
    <xf numFmtId="49" fontId="4" fillId="6" borderId="5" xfId="0" applyNumberFormat="1" applyFont="1" applyFill="1" applyBorder="1" applyAlignment="1">
      <alignment horizontal="center" vertical="center"/>
    </xf>
    <xf numFmtId="49" fontId="4" fillId="5" borderId="5" xfId="0" applyNumberFormat="1" applyFont="1" applyFill="1" applyBorder="1" applyAlignment="1">
      <alignment horizontal="center" vertical="center"/>
    </xf>
    <xf numFmtId="49" fontId="5" fillId="5" borderId="5" xfId="0" applyNumberFormat="1" applyFont="1" applyFill="1" applyBorder="1" applyAlignment="1">
      <alignment horizontal="left"/>
    </xf>
    <xf numFmtId="49" fontId="4" fillId="5" borderId="5" xfId="0" applyNumberFormat="1" applyFont="1" applyFill="1" applyBorder="1" applyAlignment="1">
      <alignment horizontal="left" vertical="center"/>
    </xf>
    <xf numFmtId="0" fontId="4" fillId="5" borderId="5" xfId="4" applyFont="1" applyFill="1" applyBorder="1" applyAlignment="1">
      <alignment horizontal="left" vertical="center"/>
    </xf>
    <xf numFmtId="0" fontId="4" fillId="5" borderId="5" xfId="4" applyFont="1" applyFill="1" applyBorder="1" applyAlignment="1">
      <alignment horizontal="left" vertical="top"/>
    </xf>
    <xf numFmtId="0" fontId="4" fillId="5" borderId="5" xfId="0" applyFont="1" applyFill="1" applyBorder="1" applyAlignment="1">
      <alignment horizontal="left" vertical="center"/>
    </xf>
    <xf numFmtId="49" fontId="10" fillId="6" borderId="5" xfId="2" applyNumberFormat="1" applyFont="1" applyFill="1" applyBorder="1" applyAlignment="1">
      <alignment horizontal="left" vertical="center" wrapText="1"/>
    </xf>
    <xf numFmtId="49" fontId="4" fillId="6" borderId="5" xfId="4" applyNumberFormat="1" applyFont="1" applyFill="1" applyBorder="1" applyAlignment="1">
      <alignment vertical="center"/>
    </xf>
    <xf numFmtId="49" fontId="4" fillId="6" borderId="5" xfId="4" applyNumberFormat="1" applyFont="1" applyFill="1" applyBorder="1" applyAlignment="1">
      <alignment horizontal="left" vertical="center"/>
    </xf>
    <xf numFmtId="1" fontId="4" fillId="5" borderId="5" xfId="4" applyNumberFormat="1" applyFont="1" applyFill="1" applyBorder="1" applyAlignment="1">
      <alignment horizontal="center" vertical="center"/>
    </xf>
    <xf numFmtId="167" fontId="4" fillId="5" borderId="5" xfId="5" applyNumberFormat="1" applyFont="1" applyFill="1" applyBorder="1" applyAlignment="1">
      <alignment horizontal="left" vertical="center"/>
    </xf>
    <xf numFmtId="0" fontId="4" fillId="5" borderId="5" xfId="4" applyFont="1" applyFill="1" applyBorder="1" applyAlignment="1">
      <alignment vertical="center"/>
    </xf>
    <xf numFmtId="43" fontId="4" fillId="5" borderId="5" xfId="6" applyNumberFormat="1" applyFont="1" applyFill="1" applyBorder="1" applyAlignment="1">
      <alignment vertical="center"/>
    </xf>
    <xf numFmtId="39" fontId="4" fillId="6" borderId="5" xfId="6" applyNumberFormat="1" applyFont="1" applyFill="1" applyBorder="1" applyAlignment="1">
      <alignment vertical="center"/>
    </xf>
    <xf numFmtId="43" fontId="4" fillId="6" borderId="5" xfId="6" applyNumberFormat="1" applyFont="1" applyFill="1" applyBorder="1" applyAlignment="1">
      <alignment vertical="center"/>
    </xf>
    <xf numFmtId="39" fontId="4" fillId="5" borderId="5" xfId="6" applyNumberFormat="1" applyFont="1" applyFill="1" applyBorder="1" applyAlignment="1">
      <alignment vertical="center"/>
    </xf>
    <xf numFmtId="39" fontId="4" fillId="5" borderId="5" xfId="6" applyNumberFormat="1" applyFont="1" applyFill="1" applyBorder="1" applyAlignment="1">
      <alignment horizontal="right" vertical="center"/>
    </xf>
    <xf numFmtId="39" fontId="4" fillId="5" borderId="5" xfId="6" applyNumberFormat="1" applyFont="1" applyFill="1" applyBorder="1" applyAlignment="1">
      <alignment horizontal="left" vertical="center"/>
    </xf>
    <xf numFmtId="0" fontId="4" fillId="5" borderId="5" xfId="4" applyFont="1" applyFill="1" applyBorder="1" applyAlignment="1">
      <alignment horizontal="left" vertical="top" wrapText="1"/>
    </xf>
    <xf numFmtId="0" fontId="4" fillId="5" borderId="5" xfId="4" applyFont="1" applyFill="1" applyBorder="1" applyAlignment="1">
      <alignment horizontal="left" vertical="center" wrapText="1"/>
    </xf>
    <xf numFmtId="168" fontId="10" fillId="5" borderId="5" xfId="0" applyNumberFormat="1" applyFont="1" applyFill="1" applyBorder="1"/>
    <xf numFmtId="43" fontId="4" fillId="6" borderId="5" xfId="4" applyNumberFormat="1" applyFont="1" applyFill="1" applyBorder="1" applyAlignment="1">
      <alignment horizontal="left" vertical="center" wrapText="1"/>
    </xf>
    <xf numFmtId="49" fontId="4" fillId="5" borderId="5" xfId="0" applyNumberFormat="1" applyFont="1" applyFill="1" applyBorder="1" applyAlignment="1">
      <alignment horizontal="center"/>
    </xf>
    <xf numFmtId="49" fontId="4" fillId="5" borderId="5" xfId="0" applyNumberFormat="1" applyFont="1" applyFill="1" applyBorder="1" applyAlignment="1">
      <alignment wrapText="1"/>
    </xf>
    <xf numFmtId="49" fontId="4" fillId="5" borderId="5" xfId="4" applyNumberFormat="1" applyFont="1" applyFill="1" applyBorder="1" applyAlignment="1">
      <alignment vertical="center"/>
    </xf>
    <xf numFmtId="1" fontId="4" fillId="5" borderId="5" xfId="4" applyNumberFormat="1" applyFont="1" applyFill="1" applyBorder="1" applyAlignment="1">
      <alignment vertical="center"/>
    </xf>
    <xf numFmtId="167" fontId="4" fillId="5" borderId="5" xfId="5" applyNumberFormat="1" applyFont="1" applyFill="1" applyBorder="1" applyAlignment="1">
      <alignment vertical="center"/>
    </xf>
    <xf numFmtId="4" fontId="4" fillId="5" borderId="5" xfId="6" applyNumberFormat="1" applyFont="1" applyFill="1" applyBorder="1" applyAlignment="1">
      <alignment horizontal="right" vertical="center"/>
    </xf>
    <xf numFmtId="4" fontId="4" fillId="6" borderId="5" xfId="6" applyNumberFormat="1" applyFont="1" applyFill="1" applyBorder="1" applyAlignment="1">
      <alignment horizontal="right" vertical="center"/>
    </xf>
    <xf numFmtId="0" fontId="4" fillId="5" borderId="5" xfId="4" applyNumberFormat="1" applyFont="1" applyFill="1" applyBorder="1" applyAlignment="1">
      <alignment horizontal="left" vertical="center"/>
    </xf>
    <xf numFmtId="49" fontId="10" fillId="4" borderId="5" xfId="4" applyNumberFormat="1" applyFont="1" applyFill="1" applyBorder="1" applyAlignment="1">
      <alignment vertical="center"/>
    </xf>
    <xf numFmtId="49" fontId="33" fillId="4" borderId="3" xfId="0" applyNumberFormat="1" applyFont="1" applyFill="1" applyBorder="1" applyAlignment="1">
      <alignment horizontal="left"/>
    </xf>
    <xf numFmtId="49" fontId="33" fillId="4" borderId="5" xfId="0" applyNumberFormat="1" applyFont="1" applyFill="1" applyBorder="1" applyAlignment="1">
      <alignment horizontal="left"/>
    </xf>
    <xf numFmtId="49" fontId="10" fillId="4" borderId="5" xfId="0" applyNumberFormat="1" applyFont="1" applyFill="1" applyBorder="1" applyAlignment="1">
      <alignment horizontal="center" vertical="center"/>
    </xf>
    <xf numFmtId="0" fontId="10" fillId="4" borderId="5" xfId="0" applyNumberFormat="1" applyFont="1" applyFill="1" applyBorder="1" applyAlignment="1">
      <alignment horizontal="center" vertical="center"/>
    </xf>
    <xf numFmtId="49" fontId="10" fillId="4" borderId="5" xfId="0" applyNumberFormat="1" applyFont="1" applyFill="1" applyBorder="1" applyAlignment="1">
      <alignment vertical="center"/>
    </xf>
    <xf numFmtId="0" fontId="10" fillId="4" borderId="5" xfId="4" applyFont="1" applyFill="1" applyBorder="1" applyAlignment="1">
      <alignment horizontal="left" vertical="center"/>
    </xf>
    <xf numFmtId="0" fontId="10" fillId="4" borderId="5" xfId="4" applyFont="1" applyFill="1" applyBorder="1" applyAlignment="1">
      <alignment horizontal="left" vertical="top"/>
    </xf>
    <xf numFmtId="49" fontId="10" fillId="4" borderId="5" xfId="0" applyNumberFormat="1" applyFont="1" applyFill="1" applyBorder="1" applyAlignment="1">
      <alignment horizontal="left" vertical="center"/>
    </xf>
    <xf numFmtId="0" fontId="10" fillId="4" borderId="5" xfId="0" applyFont="1" applyFill="1" applyBorder="1" applyAlignment="1">
      <alignment horizontal="left" vertical="center"/>
    </xf>
    <xf numFmtId="49" fontId="10" fillId="4" borderId="5" xfId="4" applyNumberFormat="1" applyFont="1" applyFill="1" applyBorder="1" applyAlignment="1">
      <alignment horizontal="left" vertical="center"/>
    </xf>
    <xf numFmtId="49" fontId="10" fillId="4" borderId="5" xfId="2" applyNumberFormat="1" applyFont="1" applyFill="1" applyBorder="1" applyAlignment="1">
      <alignment horizontal="left" vertical="center" wrapText="1"/>
    </xf>
    <xf numFmtId="1" fontId="10" fillId="4" borderId="5" xfId="4" applyNumberFormat="1" applyFont="1" applyFill="1" applyBorder="1" applyAlignment="1">
      <alignment horizontal="left" vertical="center"/>
    </xf>
    <xf numFmtId="167" fontId="10" fillId="4" borderId="5" xfId="5" applyNumberFormat="1" applyFont="1" applyFill="1" applyBorder="1" applyAlignment="1">
      <alignment horizontal="left" vertical="center"/>
    </xf>
    <xf numFmtId="43" fontId="10" fillId="4" borderId="5" xfId="6" applyNumberFormat="1" applyFont="1" applyFill="1" applyBorder="1" applyAlignment="1">
      <alignment horizontal="left" vertical="center"/>
    </xf>
    <xf numFmtId="39" fontId="10" fillId="4" borderId="5" xfId="6" applyNumberFormat="1" applyFont="1" applyFill="1" applyBorder="1" applyAlignment="1">
      <alignment horizontal="left" vertical="center"/>
    </xf>
    <xf numFmtId="0" fontId="10" fillId="4" borderId="5" xfId="4" applyFont="1" applyFill="1" applyBorder="1" applyAlignment="1">
      <alignment horizontal="left" vertical="top" wrapText="1"/>
    </xf>
    <xf numFmtId="0" fontId="10" fillId="4" borderId="5" xfId="4" applyFont="1" applyFill="1" applyBorder="1" applyAlignment="1">
      <alignment horizontal="left" vertical="center" wrapText="1"/>
    </xf>
    <xf numFmtId="0" fontId="10" fillId="4" borderId="5" xfId="0" applyFont="1" applyFill="1" applyBorder="1" applyAlignment="1">
      <alignment horizontal="left"/>
    </xf>
    <xf numFmtId="43" fontId="10" fillId="4" borderId="5" xfId="4" applyNumberFormat="1" applyFont="1" applyFill="1" applyBorder="1" applyAlignment="1">
      <alignment horizontal="left" vertical="center" wrapText="1"/>
    </xf>
    <xf numFmtId="49" fontId="10" fillId="4" borderId="5" xfId="0" applyNumberFormat="1" applyFont="1" applyFill="1" applyBorder="1" applyAlignment="1">
      <alignment horizontal="left"/>
    </xf>
    <xf numFmtId="49" fontId="10" fillId="4" borderId="5" xfId="0" applyNumberFormat="1" applyFont="1" applyFill="1" applyBorder="1" applyAlignment="1">
      <alignment horizontal="left" wrapText="1"/>
    </xf>
    <xf numFmtId="0" fontId="34" fillId="0" borderId="5" xfId="0" applyFont="1" applyFill="1" applyBorder="1" applyAlignment="1">
      <alignment horizontal="left"/>
    </xf>
    <xf numFmtId="0" fontId="1" fillId="0" borderId="0" xfId="0" applyFont="1" applyFill="1" applyAlignment="1">
      <alignment horizontal="left"/>
    </xf>
    <xf numFmtId="0" fontId="10" fillId="4" borderId="5" xfId="4" applyNumberFormat="1" applyFont="1" applyFill="1" applyBorder="1" applyAlignment="1">
      <alignment horizontal="left" vertical="center"/>
    </xf>
    <xf numFmtId="4" fontId="10" fillId="4" borderId="5" xfId="6" applyNumberFormat="1" applyFont="1" applyFill="1" applyBorder="1" applyAlignment="1">
      <alignment horizontal="left" vertical="center"/>
    </xf>
    <xf numFmtId="168" fontId="10" fillId="4" borderId="5" xfId="0" applyNumberFormat="1" applyFont="1" applyFill="1" applyBorder="1" applyAlignment="1">
      <alignment horizontal="left"/>
    </xf>
    <xf numFmtId="0" fontId="1" fillId="0" borderId="5" xfId="0" applyFont="1" applyFill="1" applyBorder="1" applyAlignment="1">
      <alignment horizontal="left"/>
    </xf>
    <xf numFmtId="165" fontId="5" fillId="2" borderId="5" xfId="0" applyNumberFormat="1" applyFont="1" applyFill="1" applyBorder="1" applyAlignment="1">
      <alignment horizontal="left" vertical="center" wrapText="1"/>
    </xf>
    <xf numFmtId="49" fontId="5" fillId="2" borderId="5" xfId="0" applyNumberFormat="1" applyFont="1" applyFill="1" applyBorder="1" applyAlignment="1">
      <alignment horizontal="left" vertical="center" wrapText="1"/>
    </xf>
    <xf numFmtId="165" fontId="5" fillId="0" borderId="2" xfId="0" applyNumberFormat="1" applyFont="1" applyFill="1" applyBorder="1" applyAlignment="1">
      <alignment horizontal="center" vertical="center" wrapText="1"/>
    </xf>
    <xf numFmtId="49" fontId="5" fillId="2" borderId="2" xfId="0" applyNumberFormat="1" applyFont="1" applyFill="1" applyBorder="1" applyAlignment="1">
      <alignment horizontal="left" vertical="center" wrapText="1"/>
    </xf>
    <xf numFmtId="49" fontId="5" fillId="2" borderId="2" xfId="0" applyNumberFormat="1" applyFont="1" applyFill="1" applyBorder="1" applyAlignment="1">
      <alignment horizontal="center" vertical="center" wrapText="1"/>
    </xf>
    <xf numFmtId="49" fontId="5" fillId="2" borderId="2" xfId="1"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1"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0" fontId="20" fillId="7" borderId="5" xfId="0" applyFont="1" applyFill="1" applyBorder="1" applyAlignment="1">
      <alignment horizontal="left" vertical="center" wrapText="1"/>
    </xf>
    <xf numFmtId="0" fontId="0" fillId="0" borderId="5" xfId="0" applyBorder="1" applyAlignment="1">
      <alignment vertical="center" wrapText="1"/>
    </xf>
    <xf numFmtId="0" fontId="21" fillId="7" borderId="5" xfId="0" applyFont="1" applyFill="1" applyBorder="1" applyAlignment="1">
      <alignment horizontal="left" vertical="center" wrapText="1"/>
    </xf>
    <xf numFmtId="0" fontId="22" fillId="0" borderId="5"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23" fillId="0" borderId="5" xfId="0" applyFont="1" applyBorder="1" applyAlignment="1">
      <alignment horizontal="center" vertical="top"/>
    </xf>
    <xf numFmtId="0" fontId="23" fillId="0" borderId="5" xfId="0" applyFont="1" applyBorder="1" applyAlignment="1">
      <alignment horizontal="center" vertical="top" wrapText="1"/>
    </xf>
    <xf numFmtId="0" fontId="23" fillId="0" borderId="5" xfId="0" applyFont="1" applyBorder="1" applyAlignment="1">
      <alignment horizontal="left" vertical="top" wrapText="1"/>
    </xf>
    <xf numFmtId="14" fontId="23" fillId="0" borderId="5" xfId="0" applyNumberFormat="1" applyFont="1" applyBorder="1" applyAlignment="1">
      <alignment horizontal="center" vertical="top" wrapText="1"/>
    </xf>
    <xf numFmtId="0" fontId="25" fillId="0" borderId="5" xfId="0" applyFont="1" applyBorder="1" applyAlignment="1">
      <alignment horizontal="justify" vertical="top" wrapText="1"/>
    </xf>
    <xf numFmtId="0" fontId="22" fillId="0" borderId="0" xfId="0" applyFont="1" applyBorder="1" applyAlignment="1">
      <alignment horizontal="center" vertical="center" wrapText="1"/>
    </xf>
    <xf numFmtId="0" fontId="22" fillId="0" borderId="0" xfId="0" applyFont="1" applyBorder="1" applyAlignment="1">
      <alignment horizontal="center" vertical="center"/>
    </xf>
    <xf numFmtId="0" fontId="29" fillId="0" borderId="5" xfId="0" applyFont="1" applyBorder="1" applyAlignment="1">
      <alignment horizontal="center" vertical="top" wrapText="1"/>
    </xf>
    <xf numFmtId="0" fontId="30" fillId="0" borderId="5" xfId="0" applyFont="1" applyBorder="1" applyAlignment="1"/>
    <xf numFmtId="0" fontId="29" fillId="0" borderId="5" xfId="0" applyFont="1" applyBorder="1" applyAlignment="1">
      <alignment horizontal="justify" vertical="top" wrapText="1"/>
    </xf>
    <xf numFmtId="0" fontId="29" fillId="0" borderId="5" xfId="0" applyFont="1" applyBorder="1" applyAlignment="1">
      <alignment horizontal="justify" vertical="top"/>
    </xf>
    <xf numFmtId="0" fontId="0" fillId="0" borderId="5" xfId="0" applyBorder="1" applyAlignment="1"/>
    <xf numFmtId="0" fontId="0" fillId="0" borderId="5" xfId="0" applyBorder="1" applyAlignment="1">
      <alignment vertical="top"/>
    </xf>
    <xf numFmtId="0" fontId="23" fillId="0" borderId="5" xfId="0" applyFont="1" applyBorder="1" applyAlignment="1">
      <alignment horizontal="justify" vertical="top" wrapText="1"/>
    </xf>
    <xf numFmtId="0" fontId="23" fillId="0" borderId="5" xfId="0" applyFont="1" applyFill="1" applyBorder="1" applyAlignment="1">
      <alignment horizontal="center" vertical="top"/>
    </xf>
    <xf numFmtId="0" fontId="0" fillId="0" borderId="5" xfId="0" applyBorder="1" applyAlignment="1">
      <alignment horizontal="center" vertical="top"/>
    </xf>
    <xf numFmtId="0" fontId="28" fillId="0" borderId="5" xfId="0" applyFont="1" applyBorder="1" applyAlignment="1">
      <alignment horizontal="center" vertical="top" wrapText="1"/>
    </xf>
    <xf numFmtId="0" fontId="0" fillId="0" borderId="5" xfId="0" applyBorder="1" applyAlignment="1">
      <alignment horizontal="center" vertical="top" wrapText="1"/>
    </xf>
    <xf numFmtId="0" fontId="0" fillId="0" borderId="5" xfId="0" applyBorder="1" applyAlignment="1">
      <alignment horizontal="center"/>
    </xf>
    <xf numFmtId="3" fontId="23" fillId="0" borderId="5" xfId="0" applyNumberFormat="1" applyFont="1" applyBorder="1" applyAlignment="1">
      <alignment horizontal="center" vertical="top" wrapText="1"/>
    </xf>
    <xf numFmtId="0" fontId="23" fillId="0" borderId="5" xfId="0" applyFont="1" applyBorder="1" applyAlignment="1">
      <alignment horizontal="left" vertical="top"/>
    </xf>
    <xf numFmtId="0" fontId="0" fillId="0" borderId="5" xfId="0" applyBorder="1" applyAlignment="1">
      <alignment horizontal="left"/>
    </xf>
    <xf numFmtId="0" fontId="23" fillId="0" borderId="5" xfId="0" applyFont="1" applyFill="1" applyBorder="1" applyAlignment="1">
      <alignment horizontal="center" vertical="top" wrapText="1"/>
    </xf>
    <xf numFmtId="0" fontId="23" fillId="0" borderId="3" xfId="0" applyFont="1" applyBorder="1" applyAlignment="1">
      <alignment horizontal="left" vertical="top" wrapText="1"/>
    </xf>
    <xf numFmtId="0" fontId="23" fillId="0" borderId="9" xfId="0" applyFont="1" applyBorder="1" applyAlignment="1">
      <alignment horizontal="left" vertical="top" wrapText="1"/>
    </xf>
    <xf numFmtId="0" fontId="23" fillId="0" borderId="10" xfId="0" applyFont="1" applyBorder="1" applyAlignment="1">
      <alignment horizontal="left" vertical="top" wrapText="1"/>
    </xf>
    <xf numFmtId="0" fontId="29" fillId="0" borderId="3" xfId="0" applyFont="1" applyBorder="1" applyAlignment="1">
      <alignment horizontal="left" vertical="top" wrapText="1"/>
    </xf>
    <xf numFmtId="0" fontId="29" fillId="0" borderId="9" xfId="0" applyFont="1" applyBorder="1" applyAlignment="1">
      <alignment horizontal="left" vertical="top" wrapText="1"/>
    </xf>
    <xf numFmtId="0" fontId="29" fillId="0" borderId="10" xfId="0" applyFont="1" applyBorder="1" applyAlignment="1">
      <alignment horizontal="left" vertical="top" wrapText="1"/>
    </xf>
    <xf numFmtId="0" fontId="28" fillId="0" borderId="3" xfId="0" applyFont="1" applyBorder="1" applyAlignment="1">
      <alignment horizontal="left" vertical="top" wrapText="1"/>
    </xf>
    <xf numFmtId="0" fontId="28" fillId="0" borderId="9" xfId="0" applyFont="1" applyBorder="1" applyAlignment="1">
      <alignment horizontal="left" vertical="top" wrapText="1"/>
    </xf>
    <xf numFmtId="0" fontId="28" fillId="0" borderId="10" xfId="0" applyFont="1" applyBorder="1" applyAlignment="1">
      <alignment horizontal="left" vertical="top" wrapText="1"/>
    </xf>
    <xf numFmtId="49" fontId="23" fillId="0" borderId="3" xfId="0" applyNumberFormat="1" applyFont="1" applyBorder="1" applyAlignment="1">
      <alignment horizontal="left" vertical="top" wrapText="1"/>
    </xf>
    <xf numFmtId="49" fontId="23" fillId="0" borderId="9" xfId="0" applyNumberFormat="1" applyFont="1" applyBorder="1" applyAlignment="1">
      <alignment horizontal="left" vertical="top" wrapText="1"/>
    </xf>
    <xf numFmtId="49" fontId="23" fillId="0" borderId="10" xfId="0" applyNumberFormat="1" applyFont="1" applyBorder="1" applyAlignment="1">
      <alignment horizontal="left" vertical="top" wrapText="1"/>
    </xf>
    <xf numFmtId="0" fontId="22" fillId="0" borderId="5" xfId="0" applyFont="1" applyBorder="1" applyAlignment="1">
      <alignment horizontal="center" vertical="top" wrapText="1"/>
    </xf>
    <xf numFmtId="0" fontId="20" fillId="7" borderId="5" xfId="0" applyFont="1" applyFill="1" applyBorder="1" applyAlignment="1">
      <alignment horizontal="center" vertical="center" wrapText="1"/>
    </xf>
    <xf numFmtId="0" fontId="22" fillId="0" borderId="5" xfId="0" applyFont="1" applyBorder="1" applyAlignment="1">
      <alignment horizontal="center" vertical="center"/>
    </xf>
    <xf numFmtId="0" fontId="22" fillId="0" borderId="3" xfId="0" applyFont="1" applyBorder="1" applyAlignment="1">
      <alignment horizontal="center" vertical="center"/>
    </xf>
    <xf numFmtId="0" fontId="29" fillId="0" borderId="5" xfId="0" applyFont="1" applyBorder="1" applyAlignment="1">
      <alignment horizontal="left" vertical="top" wrapText="1"/>
    </xf>
    <xf numFmtId="0" fontId="28" fillId="0" borderId="5" xfId="0" applyFont="1" applyBorder="1" applyAlignment="1">
      <alignment horizontal="left" vertical="top" wrapText="1"/>
    </xf>
    <xf numFmtId="3" fontId="23" fillId="0" borderId="5" xfId="0" applyNumberFormat="1" applyFont="1" applyBorder="1" applyAlignment="1">
      <alignment horizontal="left" vertical="top" wrapText="1"/>
    </xf>
  </cellXfs>
  <cellStyles count="8">
    <cellStyle name="Обычный" xfId="0" builtinId="0"/>
    <cellStyle name="Обычный 10 2 2" xfId="5"/>
    <cellStyle name="Обычный 14" xfId="3"/>
    <cellStyle name="Обычный 2" xfId="4"/>
    <cellStyle name="Обычный 2 2" xfId="2"/>
    <cellStyle name="Обычный_Лист1" xfId="7"/>
    <cellStyle name="Финансовый" xfId="1" builtinId="3"/>
    <cellStyle name="Финансовый 10" xfId="6"/>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Berdiyeva\Desktop\&#1055;&#1077;&#1088;&#1074;&#1086;&#1086;&#1095;&#1077;&#1088;&#1077;&#1076;&#1085;&#1099;&#1077;%202022%20&#1075;&#1086;&#1076;\&#1043;&#1055;&#1047;%202022\&#1055;&#1083;&#1072;&#1085;%20&#1075;&#1086;&#1076;&#1086;&#1074;&#1099;&#1093;%20&#1079;&#1072;&#1082;&#1091;&#1087;&#1086;&#1082;%20(&#1044;&#1050;&#1057;)%20&#1085;&#1072;%202022%20&#1075;&#1086;&#1076;%20&#1089;&#1083;&#1091;&#1078;%2012325%20&#1086;&#1090;%2023.08.2021%20&#1052;&#1091;&#1089;&#1080;&#1085;&#10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Berdiyeva\Desktop\&#1055;&#1077;&#1088;&#1074;&#1086;&#1086;&#1095;&#1077;&#1088;&#1077;&#1076;&#1085;&#1099;&#1077;%202022%20&#1075;&#1086;&#1076;\&#1044;&#1055;&#1047;%202022\&#1055;&#1088;&#1080;&#1083;&#1086;&#1078;&#1077;&#1085;&#1080;&#1077;%202%20&#1044;&#1055;&#1047;%20&#1057;&#1040;&#1055;%20&#1055;&#1058;&#1044;%202022-2026%20&#1087;&#1077;&#1088;&#1074;&#1086;&#1086;&#1095;&#1077;&#1088;&#1077;&#1076;&#1085;&#1099;&#1077;%2017.08.2021%20&#1089;&#1083;&#1091;&#1078;%20&#1040;&#1085;&#1086;&#1096;&#1082;&#1080;&#1085;&#1072;%20119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Erzhanov\AppData\Roaming\Microsoft\Excel\&#1043;&#1055;&#1047;%20&#1058;&#1056;&#1059;%20&#1040;&#1054;%20&#1069;&#1052;&#1043;%20&#1085;&#1072;%202020%20&#1075;&#1086;&#1076;.,%20c%2026%20&#1080;&#1079;&#1084;&#1077;&#1085;&#1077;&#1085;&#1080;&#1103;&#1084;&#1080;%20&#1080;%20&#1076;&#1086;&#1087;&#1086;&#1083;&#1085;&#1077;&#1085;&#1080;&#1103;&#1084;&#1080;%20&#1085;&#1072;%20&#1076;&#1072;&#1090;&#1091;%2030.07.2020%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Erzhanov\Desktop\&#1085;&#1072;%202021%20&#1075;\&#1043;&#1055;&#1047;%20&#1058;&#1056;&#1059;%20&#1040;&#1054;%20&#1069;&#1052;&#1043;%20&#1085;&#1072;%202020%20&#1075;&#1086;&#1076;.,%20c%2026%20&#1080;&#1079;&#1084;&#1077;&#1085;&#1077;&#1085;&#1080;&#1103;&#1084;&#1080;%20&#1080;%20&#1076;&#1086;&#1087;&#1086;&#1083;&#1085;&#1077;&#1085;&#1080;&#1103;&#1084;&#1080;%20&#1085;&#1072;%20&#1076;&#1072;&#1090;&#1091;%2030.07.20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Berdiyeva\Desktop\&#1055;&#1083;&#1072;&#1085;&#1080;&#1088;&#1086;&#1074;&#1072;&#1085;&#1080;&#1077;%202021%20&#1075;&#1086;&#1076;\&#1086;&#1089;&#1085;&#1086;&#1074;&#1085;&#1086;&#1081;%20&#1087;&#1083;&#1072;&#1085;%202021%20&#1075;&#1086;&#1076;\&#1096;&#1072;&#1073;&#1083;&#1086;&#1085;%20&#1043;&#1055;&#1047;%202021%20&#1075;&#1086;&#1076;%20&#1086;&#1089;&#1085;&#1086;&#1074;&#1085;&#1086;&#1081;%20&#1089;&#1074;&#1086;&#107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Berdiyeva\Downloads\1635923635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sheetName val="23.08.21г."/>
      <sheetName val="Лист3"/>
      <sheetName val="Лист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22-2026"/>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efreshError="1"/>
      <sheetData sheetId="9" refreshError="1"/>
      <sheetData sheetId="10" refreshError="1"/>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2020-26"/>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2020-26"/>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Report"/>
      <sheetName val="Лист1"/>
    </sheetNames>
    <sheetDataSet>
      <sheetData sheetId="0">
        <row r="47">
          <cell r="B47" t="str">
            <v>22600004</v>
          </cell>
          <cell r="C47" t="str">
            <v>1 У</v>
          </cell>
        </row>
        <row r="48">
          <cell r="B48" t="str">
            <v>22600008</v>
          </cell>
          <cell r="C48" t="str">
            <v>2 У</v>
          </cell>
        </row>
        <row r="49">
          <cell r="B49" t="str">
            <v>22600007</v>
          </cell>
          <cell r="C49" t="str">
            <v>3 У</v>
          </cell>
        </row>
        <row r="50">
          <cell r="B50" t="str">
            <v>22600006</v>
          </cell>
          <cell r="C50" t="str">
            <v>4 У</v>
          </cell>
        </row>
        <row r="51">
          <cell r="B51" t="str">
            <v>22600005</v>
          </cell>
          <cell r="C51" t="str">
            <v>5 У</v>
          </cell>
        </row>
        <row r="52">
          <cell r="B52" t="str">
            <v>22600003</v>
          </cell>
          <cell r="C52" t="str">
            <v>6 У</v>
          </cell>
        </row>
        <row r="53">
          <cell r="B53" t="str">
            <v>22600001</v>
          </cell>
          <cell r="C53" t="str">
            <v>7 У</v>
          </cell>
        </row>
        <row r="54">
          <cell r="B54" t="str">
            <v>22600002</v>
          </cell>
          <cell r="C54" t="str">
            <v>8 У</v>
          </cell>
        </row>
        <row r="55">
          <cell r="B55" t="str">
            <v>-</v>
          </cell>
          <cell r="C55" t="str">
            <v>9 У</v>
          </cell>
        </row>
        <row r="56">
          <cell r="B56" t="str">
            <v>-</v>
          </cell>
          <cell r="C56" t="str">
            <v>10 У</v>
          </cell>
        </row>
        <row r="57">
          <cell r="B57" t="str">
            <v>22600010</v>
          </cell>
          <cell r="C57" t="str">
            <v>11 У</v>
          </cell>
        </row>
        <row r="58">
          <cell r="B58" t="str">
            <v>22600009</v>
          </cell>
          <cell r="C58" t="str">
            <v>12 У</v>
          </cell>
        </row>
        <row r="59">
          <cell r="B59" t="str">
            <v>22600000</v>
          </cell>
          <cell r="C59" t="str">
            <v>13 У</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93"/>
  <sheetViews>
    <sheetView tabSelected="1" topLeftCell="B37" zoomScale="70" zoomScaleNormal="70" workbookViewId="0">
      <selection activeCell="P64" sqref="P64"/>
    </sheetView>
  </sheetViews>
  <sheetFormatPr defaultRowHeight="12.95" customHeight="1" x14ac:dyDescent="0.25"/>
  <cols>
    <col min="2" max="4" width="9.140625" customWidth="1"/>
    <col min="5" max="5" width="10.5703125" customWidth="1"/>
    <col min="6" max="6" width="14.28515625" customWidth="1"/>
    <col min="7" max="7" width="9.140625" customWidth="1"/>
    <col min="8" max="8" width="10" customWidth="1"/>
    <col min="9" max="9" width="18.42578125" customWidth="1"/>
    <col min="10" max="10" width="38.7109375" customWidth="1"/>
    <col min="11" max="11" width="16.140625" customWidth="1"/>
    <col min="12" max="12" width="9.140625" style="102" customWidth="1"/>
    <col min="13" max="14" width="9.140625" customWidth="1"/>
    <col min="15" max="15" width="9.28515625" style="102" customWidth="1"/>
    <col min="16" max="16" width="11.42578125" customWidth="1"/>
    <col min="17" max="19" width="9.140625" customWidth="1"/>
    <col min="20" max="20" width="11" customWidth="1"/>
    <col min="21" max="25" width="9.140625" customWidth="1"/>
    <col min="26" max="28" width="9.28515625" style="102" customWidth="1"/>
    <col min="29" max="29" width="9.140625" style="102" customWidth="1"/>
    <col min="30" max="30" width="9.140625" customWidth="1"/>
    <col min="31" max="31" width="18.42578125" customWidth="1"/>
    <col min="32" max="32" width="14" customWidth="1"/>
    <col min="33" max="33" width="17.5703125" customWidth="1"/>
    <col min="34" max="34" width="18.85546875" customWidth="1"/>
    <col min="35" max="35" width="16.5703125" customWidth="1"/>
    <col min="36" max="36" width="17.7109375" customWidth="1"/>
    <col min="37" max="37" width="18.85546875" customWidth="1"/>
    <col min="38" max="38" width="21.42578125" customWidth="1"/>
    <col min="39" max="39" width="10.28515625" customWidth="1"/>
    <col min="40" max="40" width="14" customWidth="1"/>
    <col min="41" max="41" width="19.7109375" customWidth="1"/>
    <col min="42" max="42" width="22.5703125" customWidth="1"/>
    <col min="43" max="43" width="15" customWidth="1"/>
    <col min="44" max="44" width="16.42578125" customWidth="1"/>
    <col min="45" max="45" width="20" customWidth="1"/>
    <col min="46" max="46" width="15.85546875" customWidth="1"/>
    <col min="47" max="48" width="9.140625" customWidth="1"/>
    <col min="49" max="49" width="13.5703125" customWidth="1"/>
    <col min="50" max="50" width="14.42578125" customWidth="1"/>
    <col min="51" max="51" width="14.28515625" customWidth="1"/>
    <col min="52" max="53" width="22" bestFit="1" customWidth="1"/>
    <col min="54" max="54" width="13.5703125" customWidth="1"/>
    <col min="55" max="56" width="9.140625" customWidth="1"/>
    <col min="57" max="57" width="61" customWidth="1"/>
    <col min="58" max="65" width="9.140625" customWidth="1"/>
    <col min="66" max="16384" width="9.140625" style="14"/>
  </cols>
  <sheetData>
    <row r="1" spans="1:66" ht="20.25" x14ac:dyDescent="0.25">
      <c r="A1" s="1"/>
      <c r="B1" s="1"/>
      <c r="C1" s="1"/>
      <c r="D1" s="1"/>
      <c r="E1" s="1"/>
      <c r="F1" s="1"/>
      <c r="G1" s="1"/>
      <c r="H1" s="2"/>
      <c r="I1" s="3"/>
      <c r="J1" s="3"/>
      <c r="K1" s="3"/>
      <c r="L1" s="4"/>
      <c r="M1" s="5" t="s">
        <v>293</v>
      </c>
      <c r="N1" s="3"/>
      <c r="O1" s="4"/>
      <c r="P1" s="6"/>
      <c r="Q1" s="7"/>
      <c r="R1" s="8"/>
      <c r="S1" s="8"/>
      <c r="T1" s="8"/>
      <c r="U1" s="8"/>
      <c r="V1" s="8"/>
      <c r="W1" s="8"/>
      <c r="X1" s="8"/>
      <c r="Y1" s="8"/>
      <c r="Z1" s="9"/>
      <c r="AA1" s="9"/>
      <c r="AB1" s="4"/>
      <c r="AC1" s="4"/>
      <c r="AD1" s="1"/>
      <c r="AE1" s="6" t="s">
        <v>294</v>
      </c>
      <c r="AF1" s="10"/>
      <c r="AG1" s="10"/>
      <c r="AH1" s="10"/>
      <c r="AI1" s="10"/>
      <c r="AJ1" s="10"/>
      <c r="AK1" s="10"/>
      <c r="AL1" s="10"/>
      <c r="AM1" s="10"/>
      <c r="AN1" s="10"/>
      <c r="AO1" s="10"/>
      <c r="AP1" s="10"/>
      <c r="AQ1" s="10"/>
      <c r="AR1" s="10"/>
      <c r="AS1" s="10"/>
      <c r="AT1" s="10"/>
      <c r="AU1" s="10"/>
      <c r="AV1" s="10"/>
      <c r="AW1" s="10"/>
      <c r="AX1" s="10"/>
      <c r="AY1" s="10"/>
      <c r="AZ1" s="11"/>
      <c r="BA1" s="10"/>
      <c r="BB1" s="8"/>
      <c r="BC1" s="12"/>
      <c r="BD1" s="1"/>
      <c r="BE1" s="3"/>
      <c r="BF1" s="1"/>
      <c r="BG1" s="1"/>
      <c r="BH1" s="1"/>
      <c r="BI1" s="1"/>
      <c r="BJ1" s="1"/>
      <c r="BK1" s="1"/>
      <c r="BL1" s="1"/>
      <c r="BM1" s="13"/>
    </row>
    <row r="2" spans="1:66" ht="15" x14ac:dyDescent="0.25">
      <c r="A2" s="1"/>
      <c r="B2" s="1"/>
      <c r="C2" s="1"/>
      <c r="D2" s="1"/>
      <c r="E2" s="1"/>
      <c r="F2" s="1"/>
      <c r="G2" s="1"/>
      <c r="H2" s="1"/>
      <c r="I2" s="3"/>
      <c r="J2" s="3"/>
      <c r="K2" s="3"/>
      <c r="L2" s="4"/>
      <c r="M2" s="3"/>
      <c r="N2" s="3"/>
      <c r="O2" s="4"/>
      <c r="P2" s="1"/>
      <c r="Q2" s="7"/>
      <c r="R2" s="8"/>
      <c r="S2" s="8"/>
      <c r="T2" s="8"/>
      <c r="U2" s="8"/>
      <c r="V2" s="8"/>
      <c r="W2" s="8"/>
      <c r="X2" s="8"/>
      <c r="Y2" s="8"/>
      <c r="Z2" s="9"/>
      <c r="AA2" s="9"/>
      <c r="AB2" s="4"/>
      <c r="AC2" s="4"/>
      <c r="AD2" s="1"/>
      <c r="AE2" s="6" t="s">
        <v>334</v>
      </c>
      <c r="AF2" s="10"/>
      <c r="AG2" s="10"/>
      <c r="AH2" s="10"/>
      <c r="AI2" s="10"/>
      <c r="AJ2" s="10"/>
      <c r="AK2" s="10"/>
      <c r="AL2" s="10"/>
      <c r="AM2" s="10"/>
      <c r="AN2" s="10"/>
      <c r="AO2" s="10"/>
      <c r="AP2" s="10"/>
      <c r="AQ2" s="10"/>
      <c r="AR2" s="10"/>
      <c r="AS2" s="10"/>
      <c r="AT2" s="10"/>
      <c r="AU2" s="10"/>
      <c r="AV2" s="10"/>
      <c r="AW2" s="10"/>
      <c r="AX2" s="10"/>
      <c r="AY2" s="10"/>
      <c r="AZ2" s="11"/>
      <c r="BA2" s="10"/>
      <c r="BB2" s="8"/>
      <c r="BC2" s="12"/>
      <c r="BD2" s="1"/>
      <c r="BE2" s="3"/>
      <c r="BF2" s="1"/>
      <c r="BG2" s="1"/>
      <c r="BH2" s="1"/>
      <c r="BI2" s="1"/>
      <c r="BJ2" s="1"/>
      <c r="BK2" s="1"/>
      <c r="BL2" s="1"/>
      <c r="BM2" s="13"/>
    </row>
    <row r="3" spans="1:66" ht="15" x14ac:dyDescent="0.25">
      <c r="A3" s="1"/>
      <c r="B3" s="1"/>
      <c r="C3" s="1"/>
      <c r="D3" s="1"/>
      <c r="E3" s="1"/>
      <c r="F3" s="1"/>
      <c r="G3" s="1"/>
      <c r="H3" s="1"/>
      <c r="I3" s="3"/>
      <c r="J3" s="3"/>
      <c r="K3" s="3"/>
      <c r="L3" s="4"/>
      <c r="M3" s="3"/>
      <c r="N3" s="3"/>
      <c r="O3" s="4"/>
      <c r="P3" s="1"/>
      <c r="Q3" s="7"/>
      <c r="R3" s="8"/>
      <c r="S3" s="8"/>
      <c r="T3" s="8"/>
      <c r="U3" s="8"/>
      <c r="V3" s="8"/>
      <c r="W3" s="8"/>
      <c r="X3" s="8"/>
      <c r="Y3" s="8"/>
      <c r="Z3" s="9"/>
      <c r="AA3" s="9"/>
      <c r="AB3" s="4"/>
      <c r="AC3" s="4"/>
      <c r="AD3" s="1"/>
      <c r="AE3" s="6" t="s">
        <v>368</v>
      </c>
      <c r="AF3" s="10"/>
      <c r="AG3" s="10"/>
      <c r="AH3" s="10"/>
      <c r="AI3" s="10"/>
      <c r="AJ3" s="10"/>
      <c r="AK3" s="10"/>
      <c r="AL3" s="10"/>
      <c r="AM3" s="10"/>
      <c r="AN3" s="10"/>
      <c r="AO3" s="10"/>
      <c r="AP3" s="10"/>
      <c r="AQ3" s="10"/>
      <c r="AR3" s="10"/>
      <c r="AS3" s="10"/>
      <c r="AT3" s="10"/>
      <c r="AU3" s="10"/>
      <c r="AV3" s="10"/>
      <c r="AW3" s="10"/>
      <c r="AX3" s="10"/>
      <c r="AY3" s="10"/>
      <c r="AZ3" s="11"/>
      <c r="BA3" s="10"/>
      <c r="BB3" s="8"/>
      <c r="BC3" s="12"/>
      <c r="BD3" s="1"/>
      <c r="BE3" s="3"/>
      <c r="BF3" s="1"/>
      <c r="BG3" s="1"/>
      <c r="BH3" s="1"/>
      <c r="BI3" s="1"/>
      <c r="BJ3" s="1"/>
      <c r="BK3" s="1"/>
      <c r="BL3" s="1"/>
      <c r="BM3" s="13"/>
    </row>
    <row r="4" spans="1:66" ht="15" x14ac:dyDescent="0.25">
      <c r="A4" s="1"/>
      <c r="B4" s="1"/>
      <c r="C4" s="1"/>
      <c r="D4" s="1"/>
      <c r="E4" s="1"/>
      <c r="F4" s="1"/>
      <c r="G4" s="1"/>
      <c r="H4" s="1"/>
      <c r="I4" s="3"/>
      <c r="J4" s="3"/>
      <c r="K4" s="3"/>
      <c r="L4" s="4"/>
      <c r="M4" s="3"/>
      <c r="N4" s="3"/>
      <c r="O4" s="4"/>
      <c r="P4" s="1"/>
      <c r="Q4" s="7"/>
      <c r="R4" s="8"/>
      <c r="S4" s="8"/>
      <c r="T4" s="8"/>
      <c r="U4" s="8"/>
      <c r="V4" s="8"/>
      <c r="W4" s="8"/>
      <c r="X4" s="8"/>
      <c r="Y4" s="8"/>
      <c r="Z4" s="9"/>
      <c r="AA4" s="9"/>
      <c r="AB4" s="4"/>
      <c r="AC4" s="4"/>
      <c r="AD4" s="1"/>
      <c r="AE4" s="6" t="s">
        <v>382</v>
      </c>
      <c r="AF4" s="10"/>
      <c r="AG4" s="10"/>
      <c r="AH4" s="10"/>
      <c r="AI4" s="10"/>
      <c r="AJ4" s="10"/>
      <c r="AK4" s="10"/>
      <c r="AL4" s="10"/>
      <c r="AM4" s="10"/>
      <c r="AN4" s="10"/>
      <c r="AO4" s="10"/>
      <c r="AP4" s="10"/>
      <c r="AQ4" s="10"/>
      <c r="AR4" s="10"/>
      <c r="AS4" s="10"/>
      <c r="AT4" s="10"/>
      <c r="AU4" s="10"/>
      <c r="AV4" s="10"/>
      <c r="AW4" s="10"/>
      <c r="AX4" s="10"/>
      <c r="AY4" s="10"/>
      <c r="AZ4" s="11"/>
      <c r="BA4" s="10"/>
      <c r="BB4" s="8"/>
      <c r="BC4" s="12"/>
      <c r="BD4" s="1"/>
      <c r="BE4" s="3"/>
      <c r="BF4" s="1"/>
      <c r="BG4" s="1"/>
      <c r="BH4" s="1"/>
      <c r="BI4" s="1"/>
      <c r="BJ4" s="1"/>
      <c r="BK4" s="1"/>
      <c r="BL4" s="1"/>
      <c r="BM4" s="13"/>
    </row>
    <row r="5" spans="1:66" ht="15" x14ac:dyDescent="0.25">
      <c r="A5" s="1"/>
      <c r="B5" s="1"/>
      <c r="C5" s="1"/>
      <c r="D5" s="1"/>
      <c r="E5" s="1"/>
      <c r="F5" s="1"/>
      <c r="G5" s="1"/>
      <c r="H5" s="1"/>
      <c r="I5" s="3"/>
      <c r="J5" s="3"/>
      <c r="K5" s="3"/>
      <c r="L5" s="4"/>
      <c r="M5" s="3"/>
      <c r="N5" s="3"/>
      <c r="O5" s="4"/>
      <c r="P5" s="1"/>
      <c r="Q5" s="7"/>
      <c r="R5" s="8"/>
      <c r="S5" s="8"/>
      <c r="T5" s="8"/>
      <c r="U5" s="8"/>
      <c r="V5" s="8"/>
      <c r="W5" s="8"/>
      <c r="X5" s="8"/>
      <c r="Y5" s="8"/>
      <c r="Z5" s="9"/>
      <c r="AA5" s="9"/>
      <c r="AB5" s="4"/>
      <c r="AC5" s="4"/>
      <c r="AD5" s="1"/>
      <c r="AE5" s="6" t="s">
        <v>613</v>
      </c>
      <c r="AF5" s="10"/>
      <c r="AG5" s="10"/>
      <c r="AH5" s="10"/>
      <c r="AI5" s="10"/>
      <c r="AJ5" s="10"/>
      <c r="AK5" s="10"/>
      <c r="AL5" s="10"/>
      <c r="AM5" s="10"/>
      <c r="AN5" s="10"/>
      <c r="AO5" s="10"/>
      <c r="AP5" s="10"/>
      <c r="AQ5" s="10"/>
      <c r="AR5" s="10"/>
      <c r="AS5" s="10"/>
      <c r="AT5" s="10"/>
      <c r="AU5" s="10"/>
      <c r="AV5" s="10"/>
      <c r="AW5" s="10"/>
      <c r="AX5" s="10"/>
      <c r="AY5" s="10"/>
      <c r="AZ5" s="11"/>
      <c r="BA5" s="10"/>
      <c r="BB5" s="8"/>
      <c r="BC5" s="12"/>
      <c r="BD5" s="1"/>
      <c r="BE5" s="3"/>
      <c r="BF5" s="1"/>
      <c r="BG5" s="1"/>
      <c r="BH5" s="1"/>
      <c r="BI5" s="1"/>
      <c r="BJ5" s="1"/>
      <c r="BK5" s="1"/>
      <c r="BL5" s="1"/>
      <c r="BM5" s="13"/>
    </row>
    <row r="6" spans="1:66" ht="15.75" thickBot="1" x14ac:dyDescent="0.3">
      <c r="A6" s="1"/>
      <c r="B6" s="1"/>
      <c r="C6" s="1"/>
      <c r="D6" s="1"/>
      <c r="E6" s="1"/>
      <c r="F6" s="1"/>
      <c r="G6" s="1"/>
      <c r="H6" s="1"/>
      <c r="I6" s="3"/>
      <c r="J6" s="3"/>
      <c r="K6" s="3"/>
      <c r="L6" s="4"/>
      <c r="M6" s="3"/>
      <c r="N6" s="3"/>
      <c r="O6" s="4"/>
      <c r="P6" s="1"/>
      <c r="Q6" s="7"/>
      <c r="R6" s="8"/>
      <c r="S6" s="8"/>
      <c r="T6" s="8"/>
      <c r="U6" s="8"/>
      <c r="V6" s="8"/>
      <c r="W6" s="8"/>
      <c r="X6" s="8"/>
      <c r="Y6" s="8"/>
      <c r="Z6" s="9"/>
      <c r="AA6" s="9"/>
      <c r="AB6" s="4"/>
      <c r="AC6" s="4"/>
      <c r="AD6" s="1"/>
      <c r="AE6" s="6" t="s">
        <v>614</v>
      </c>
      <c r="AF6" s="10"/>
      <c r="AG6" s="10"/>
      <c r="AH6" s="10"/>
      <c r="AI6" s="10"/>
      <c r="AJ6" s="10"/>
      <c r="AK6" s="10"/>
      <c r="AL6" s="10"/>
      <c r="AM6" s="10"/>
      <c r="AN6" s="10"/>
      <c r="AO6" s="10"/>
      <c r="AP6" s="10"/>
      <c r="AQ6" s="10"/>
      <c r="AR6" s="10"/>
      <c r="AS6" s="10"/>
      <c r="AT6" s="10"/>
      <c r="AU6" s="10"/>
      <c r="AV6" s="10"/>
      <c r="AW6" s="10"/>
      <c r="AX6" s="10"/>
      <c r="AY6" s="10"/>
      <c r="AZ6" s="11"/>
      <c r="BA6" s="10"/>
      <c r="BB6" s="8"/>
      <c r="BC6" s="12"/>
      <c r="BD6" s="1"/>
      <c r="BE6" s="3"/>
      <c r="BF6" s="1"/>
      <c r="BG6" s="1"/>
      <c r="BH6" s="1"/>
      <c r="BI6" s="1"/>
      <c r="BJ6" s="1"/>
      <c r="BK6" s="1"/>
      <c r="BL6" s="1"/>
      <c r="BM6" s="13"/>
    </row>
    <row r="7" spans="1:66" s="15" customFormat="1" ht="15" customHeight="1" x14ac:dyDescent="0.25">
      <c r="A7" s="281" t="s">
        <v>0</v>
      </c>
      <c r="B7" s="277" t="s">
        <v>1</v>
      </c>
      <c r="D7" s="277" t="s">
        <v>2</v>
      </c>
      <c r="E7" s="277" t="s">
        <v>3</v>
      </c>
      <c r="F7" s="277" t="s">
        <v>7</v>
      </c>
      <c r="G7" s="277" t="s">
        <v>4</v>
      </c>
      <c r="H7" s="277" t="s">
        <v>5</v>
      </c>
      <c r="I7" s="277" t="s">
        <v>6</v>
      </c>
      <c r="J7" s="277" t="s">
        <v>8</v>
      </c>
      <c r="K7" s="277" t="s">
        <v>9</v>
      </c>
      <c r="L7" s="278" t="s">
        <v>10</v>
      </c>
      <c r="M7" s="277" t="s">
        <v>11</v>
      </c>
      <c r="N7" s="277" t="s">
        <v>12</v>
      </c>
      <c r="O7" s="278" t="s">
        <v>13</v>
      </c>
      <c r="P7" s="277" t="s">
        <v>14</v>
      </c>
      <c r="Q7" s="277" t="s">
        <v>15</v>
      </c>
      <c r="R7" s="277" t="s">
        <v>16</v>
      </c>
      <c r="S7" s="277" t="s">
        <v>17</v>
      </c>
      <c r="T7" s="277" t="s">
        <v>18</v>
      </c>
      <c r="U7" s="277" t="s">
        <v>19</v>
      </c>
      <c r="V7" s="277" t="s">
        <v>20</v>
      </c>
      <c r="W7" s="277" t="s">
        <v>21</v>
      </c>
      <c r="X7" s="277"/>
      <c r="Y7" s="277"/>
      <c r="Z7" s="278" t="s">
        <v>22</v>
      </c>
      <c r="AA7" s="278"/>
      <c r="AB7" s="278"/>
      <c r="AC7" s="278" t="s">
        <v>23</v>
      </c>
      <c r="AD7" s="277" t="s">
        <v>24</v>
      </c>
      <c r="AE7" s="278" t="s">
        <v>25</v>
      </c>
      <c r="AF7" s="278"/>
      <c r="AG7" s="278"/>
      <c r="AH7" s="278"/>
      <c r="AI7" s="278" t="s">
        <v>26</v>
      </c>
      <c r="AJ7" s="278"/>
      <c r="AK7" s="278"/>
      <c r="AL7" s="278"/>
      <c r="AM7" s="279" t="s">
        <v>27</v>
      </c>
      <c r="AN7" s="279"/>
      <c r="AO7" s="279"/>
      <c r="AP7" s="279"/>
      <c r="AQ7" s="278" t="s">
        <v>28</v>
      </c>
      <c r="AR7" s="278"/>
      <c r="AS7" s="278"/>
      <c r="AT7" s="278"/>
      <c r="AU7" s="278" t="s">
        <v>29</v>
      </c>
      <c r="AV7" s="278"/>
      <c r="AW7" s="278"/>
      <c r="AX7" s="278"/>
      <c r="AY7" s="276" t="s">
        <v>30</v>
      </c>
      <c r="AZ7" s="276"/>
      <c r="BA7" s="276"/>
      <c r="BB7" s="277" t="s">
        <v>31</v>
      </c>
      <c r="BC7" s="277" t="s">
        <v>32</v>
      </c>
      <c r="BD7" s="277"/>
      <c r="BE7" s="277" t="s">
        <v>33</v>
      </c>
      <c r="BF7" s="277"/>
      <c r="BG7" s="277"/>
      <c r="BH7" s="277"/>
      <c r="BI7" s="277"/>
      <c r="BJ7" s="277"/>
      <c r="BK7" s="277"/>
      <c r="BL7" s="277"/>
      <c r="BM7" s="277"/>
    </row>
    <row r="8" spans="1:66" s="15" customFormat="1" ht="75" customHeight="1" x14ac:dyDescent="0.25">
      <c r="A8" s="282"/>
      <c r="B8" s="275"/>
      <c r="D8" s="275"/>
      <c r="E8" s="275"/>
      <c r="F8" s="275"/>
      <c r="G8" s="275"/>
      <c r="H8" s="275"/>
      <c r="I8" s="275"/>
      <c r="J8" s="275"/>
      <c r="K8" s="275"/>
      <c r="L8" s="280"/>
      <c r="M8" s="275"/>
      <c r="N8" s="275"/>
      <c r="O8" s="280"/>
      <c r="P8" s="275"/>
      <c r="Q8" s="275"/>
      <c r="R8" s="275"/>
      <c r="S8" s="275"/>
      <c r="T8" s="275"/>
      <c r="U8" s="275"/>
      <c r="V8" s="275"/>
      <c r="W8" s="16" t="s">
        <v>34</v>
      </c>
      <c r="X8" s="275" t="s">
        <v>35</v>
      </c>
      <c r="Y8" s="275"/>
      <c r="Z8" s="280"/>
      <c r="AA8" s="280"/>
      <c r="AB8" s="280"/>
      <c r="AC8" s="280"/>
      <c r="AD8" s="275"/>
      <c r="AE8" s="274" t="s">
        <v>36</v>
      </c>
      <c r="AF8" s="274" t="s">
        <v>37</v>
      </c>
      <c r="AG8" s="274" t="s">
        <v>38</v>
      </c>
      <c r="AH8" s="274" t="s">
        <v>39</v>
      </c>
      <c r="AI8" s="274" t="s">
        <v>36</v>
      </c>
      <c r="AJ8" s="274" t="s">
        <v>37</v>
      </c>
      <c r="AK8" s="274" t="s">
        <v>38</v>
      </c>
      <c r="AL8" s="274" t="s">
        <v>39</v>
      </c>
      <c r="AM8" s="274" t="s">
        <v>36</v>
      </c>
      <c r="AN8" s="274" t="s">
        <v>37</v>
      </c>
      <c r="AO8" s="274" t="s">
        <v>38</v>
      </c>
      <c r="AP8" s="274" t="s">
        <v>39</v>
      </c>
      <c r="AQ8" s="274" t="s">
        <v>36</v>
      </c>
      <c r="AR8" s="274" t="s">
        <v>37</v>
      </c>
      <c r="AS8" s="274" t="s">
        <v>38</v>
      </c>
      <c r="AT8" s="274" t="s">
        <v>39</v>
      </c>
      <c r="AU8" s="274" t="s">
        <v>36</v>
      </c>
      <c r="AV8" s="274" t="s">
        <v>37</v>
      </c>
      <c r="AW8" s="274" t="s">
        <v>38</v>
      </c>
      <c r="AX8" s="274" t="s">
        <v>39</v>
      </c>
      <c r="AY8" s="274" t="s">
        <v>36</v>
      </c>
      <c r="AZ8" s="274" t="s">
        <v>38</v>
      </c>
      <c r="BA8" s="274" t="s">
        <v>39</v>
      </c>
      <c r="BB8" s="275"/>
      <c r="BC8" s="275" t="s">
        <v>40</v>
      </c>
      <c r="BD8" s="275" t="s">
        <v>41</v>
      </c>
      <c r="BE8" s="275" t="s">
        <v>42</v>
      </c>
      <c r="BF8" s="275"/>
      <c r="BG8" s="275"/>
      <c r="BH8" s="275" t="s">
        <v>43</v>
      </c>
      <c r="BI8" s="275"/>
      <c r="BJ8" s="275"/>
      <c r="BK8" s="275" t="s">
        <v>44</v>
      </c>
      <c r="BL8" s="275"/>
      <c r="BM8" s="275"/>
    </row>
    <row r="9" spans="1:66" s="15" customFormat="1" ht="39.75" customHeight="1" x14ac:dyDescent="0.25">
      <c r="A9" s="282"/>
      <c r="B9" s="275"/>
      <c r="D9" s="275"/>
      <c r="E9" s="275"/>
      <c r="F9" s="275"/>
      <c r="G9" s="275"/>
      <c r="H9" s="275"/>
      <c r="I9" s="275"/>
      <c r="J9" s="275"/>
      <c r="K9" s="275"/>
      <c r="L9" s="280"/>
      <c r="M9" s="275"/>
      <c r="N9" s="275"/>
      <c r="O9" s="280"/>
      <c r="P9" s="275"/>
      <c r="Q9" s="275"/>
      <c r="R9" s="275"/>
      <c r="S9" s="275"/>
      <c r="T9" s="275"/>
      <c r="U9" s="275"/>
      <c r="V9" s="275"/>
      <c r="W9" s="16" t="s">
        <v>45</v>
      </c>
      <c r="X9" s="16" t="s">
        <v>46</v>
      </c>
      <c r="Y9" s="16" t="s">
        <v>45</v>
      </c>
      <c r="Z9" s="17" t="s">
        <v>47</v>
      </c>
      <c r="AA9" s="17" t="s">
        <v>48</v>
      </c>
      <c r="AB9" s="17" t="s">
        <v>49</v>
      </c>
      <c r="AC9" s="280"/>
      <c r="AD9" s="275"/>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5"/>
      <c r="BC9" s="275"/>
      <c r="BD9" s="275"/>
      <c r="BE9" s="16" t="s">
        <v>50</v>
      </c>
      <c r="BF9" s="16" t="s">
        <v>51</v>
      </c>
      <c r="BG9" s="16" t="s">
        <v>52</v>
      </c>
      <c r="BH9" s="16" t="s">
        <v>50</v>
      </c>
      <c r="BI9" s="16" t="s">
        <v>51</v>
      </c>
      <c r="BJ9" s="16" t="s">
        <v>52</v>
      </c>
      <c r="BK9" s="16" t="s">
        <v>50</v>
      </c>
      <c r="BL9" s="16" t="s">
        <v>51</v>
      </c>
      <c r="BM9" s="16" t="s">
        <v>52</v>
      </c>
    </row>
    <row r="10" spans="1:66" s="21" customFormat="1" ht="15" x14ac:dyDescent="0.25">
      <c r="A10" s="18"/>
      <c r="B10" s="19"/>
      <c r="C10" s="19"/>
      <c r="D10" s="19" t="s">
        <v>53</v>
      </c>
      <c r="E10" s="19" t="s">
        <v>54</v>
      </c>
      <c r="F10" s="19"/>
      <c r="G10" s="19" t="s">
        <v>55</v>
      </c>
      <c r="H10" s="20" t="s">
        <v>56</v>
      </c>
      <c r="I10" s="19" t="s">
        <v>57</v>
      </c>
      <c r="J10" s="20" t="s">
        <v>58</v>
      </c>
      <c r="K10" s="19" t="s">
        <v>59</v>
      </c>
      <c r="L10" s="20" t="s">
        <v>60</v>
      </c>
      <c r="M10" s="19" t="s">
        <v>61</v>
      </c>
      <c r="N10" s="20" t="s">
        <v>62</v>
      </c>
      <c r="O10" s="19" t="s">
        <v>63</v>
      </c>
      <c r="P10" s="20" t="s">
        <v>64</v>
      </c>
      <c r="Q10" s="19" t="s">
        <v>65</v>
      </c>
      <c r="R10" s="20" t="s">
        <v>66</v>
      </c>
      <c r="S10" s="19" t="s">
        <v>67</v>
      </c>
      <c r="T10" s="20" t="s">
        <v>68</v>
      </c>
      <c r="U10" s="19" t="s">
        <v>69</v>
      </c>
      <c r="V10" s="20" t="s">
        <v>70</v>
      </c>
      <c r="W10" s="19" t="s">
        <v>71</v>
      </c>
      <c r="X10" s="20" t="s">
        <v>72</v>
      </c>
      <c r="Y10" s="19" t="s">
        <v>73</v>
      </c>
      <c r="Z10" s="20" t="s">
        <v>74</v>
      </c>
      <c r="AA10" s="19" t="s">
        <v>75</v>
      </c>
      <c r="AB10" s="20" t="s">
        <v>76</v>
      </c>
      <c r="AC10" s="19" t="s">
        <v>77</v>
      </c>
      <c r="AD10" s="20" t="s">
        <v>78</v>
      </c>
      <c r="AE10" s="19" t="s">
        <v>79</v>
      </c>
      <c r="AF10" s="20" t="s">
        <v>80</v>
      </c>
      <c r="AG10" s="19" t="s">
        <v>81</v>
      </c>
      <c r="AH10" s="20" t="s">
        <v>82</v>
      </c>
      <c r="AI10" s="19" t="s">
        <v>83</v>
      </c>
      <c r="AJ10" s="20" t="s">
        <v>84</v>
      </c>
      <c r="AK10" s="19" t="s">
        <v>85</v>
      </c>
      <c r="AL10" s="20" t="s">
        <v>86</v>
      </c>
      <c r="AM10" s="19" t="s">
        <v>87</v>
      </c>
      <c r="AN10" s="20" t="s">
        <v>88</v>
      </c>
      <c r="AO10" s="19" t="s">
        <v>89</v>
      </c>
      <c r="AP10" s="20" t="s">
        <v>90</v>
      </c>
      <c r="AQ10" s="19" t="s">
        <v>91</v>
      </c>
      <c r="AR10" s="20" t="s">
        <v>92</v>
      </c>
      <c r="AS10" s="19" t="s">
        <v>93</v>
      </c>
      <c r="AT10" s="20" t="s">
        <v>94</v>
      </c>
      <c r="AU10" s="19" t="s">
        <v>95</v>
      </c>
      <c r="AV10" s="20" t="s">
        <v>96</v>
      </c>
      <c r="AW10" s="19" t="s">
        <v>97</v>
      </c>
      <c r="AX10" s="20" t="s">
        <v>98</v>
      </c>
      <c r="AY10" s="19" t="s">
        <v>99</v>
      </c>
      <c r="AZ10" s="20" t="s">
        <v>100</v>
      </c>
      <c r="BA10" s="19" t="s">
        <v>101</v>
      </c>
      <c r="BB10" s="20" t="s">
        <v>102</v>
      </c>
      <c r="BC10" s="19" t="s">
        <v>103</v>
      </c>
      <c r="BD10" s="20" t="s">
        <v>104</v>
      </c>
      <c r="BE10" s="19" t="s">
        <v>105</v>
      </c>
      <c r="BF10" s="20" t="s">
        <v>106</v>
      </c>
      <c r="BG10" s="19" t="s">
        <v>107</v>
      </c>
      <c r="BH10" s="20" t="s">
        <v>108</v>
      </c>
      <c r="BI10" s="19" t="s">
        <v>109</v>
      </c>
      <c r="BJ10" s="20" t="s">
        <v>110</v>
      </c>
      <c r="BK10" s="19" t="s">
        <v>111</v>
      </c>
      <c r="BL10" s="20" t="s">
        <v>112</v>
      </c>
      <c r="BM10" s="19" t="s">
        <v>113</v>
      </c>
    </row>
    <row r="11" spans="1:66" s="21" customFormat="1" ht="15" x14ac:dyDescent="0.25">
      <c r="A11" s="22" t="s">
        <v>114</v>
      </c>
      <c r="B11" s="23"/>
      <c r="C11" s="23"/>
      <c r="D11" s="24"/>
      <c r="E11" s="24"/>
      <c r="F11" s="24"/>
      <c r="G11" s="24"/>
      <c r="H11" s="25"/>
      <c r="I11" s="24"/>
      <c r="J11" s="25"/>
      <c r="K11" s="24"/>
      <c r="L11" s="25"/>
      <c r="M11" s="24"/>
      <c r="N11" s="25"/>
      <c r="O11" s="24"/>
      <c r="P11" s="25"/>
      <c r="Q11" s="24"/>
      <c r="R11" s="25"/>
      <c r="S11" s="24"/>
      <c r="T11" s="25"/>
      <c r="U11" s="24"/>
      <c r="V11" s="25"/>
      <c r="W11" s="24"/>
      <c r="X11" s="25"/>
      <c r="Y11" s="24"/>
      <c r="Z11" s="25"/>
      <c r="AA11" s="24"/>
      <c r="AB11" s="25"/>
      <c r="AC11" s="24"/>
      <c r="AD11" s="25"/>
      <c r="AE11" s="24"/>
      <c r="AF11" s="25"/>
      <c r="AG11" s="24"/>
      <c r="AH11" s="25"/>
      <c r="AI11" s="24"/>
      <c r="AJ11" s="25"/>
      <c r="AK11" s="24"/>
      <c r="AL11" s="25"/>
      <c r="AM11" s="24"/>
      <c r="AN11" s="25"/>
      <c r="AO11" s="24"/>
      <c r="AP11" s="25"/>
      <c r="AQ11" s="24"/>
      <c r="AR11" s="25"/>
      <c r="AS11" s="24"/>
      <c r="AT11" s="25"/>
      <c r="AU11" s="24"/>
      <c r="AV11" s="25"/>
      <c r="AW11" s="24"/>
      <c r="AX11" s="25"/>
      <c r="AY11" s="24"/>
      <c r="AZ11" s="26">
        <f>SUM(AZ12:AZ68)</f>
        <v>5935113494.9482994</v>
      </c>
      <c r="BA11" s="26">
        <f>SUM(BA12:BA68)</f>
        <v>6647327114.3420973</v>
      </c>
      <c r="BB11" s="25"/>
      <c r="BC11" s="24"/>
      <c r="BD11" s="25"/>
      <c r="BE11" s="24"/>
      <c r="BF11" s="25"/>
      <c r="BG11" s="24"/>
      <c r="BH11" s="25"/>
      <c r="BI11" s="24"/>
      <c r="BJ11" s="25"/>
      <c r="BK11" s="24"/>
      <c r="BL11" s="25"/>
      <c r="BM11" s="24"/>
    </row>
    <row r="12" spans="1:66" s="21" customFormat="1" ht="12.95" customHeight="1" x14ac:dyDescent="0.25">
      <c r="A12" s="27" t="s">
        <v>115</v>
      </c>
      <c r="B12" s="28"/>
      <c r="C12" s="28" t="s">
        <v>292</v>
      </c>
      <c r="D12" s="28">
        <v>22400000</v>
      </c>
      <c r="E12" s="32" t="s">
        <v>248</v>
      </c>
      <c r="F12" s="29">
        <v>120000729</v>
      </c>
      <c r="G12" s="29"/>
      <c r="H12" s="29" t="s">
        <v>248</v>
      </c>
      <c r="I12" s="30" t="s">
        <v>290</v>
      </c>
      <c r="J12" s="30" t="s">
        <v>116</v>
      </c>
      <c r="K12" s="31" t="s">
        <v>167</v>
      </c>
      <c r="L12" s="32" t="s">
        <v>117</v>
      </c>
      <c r="M12" s="33" t="s">
        <v>118</v>
      </c>
      <c r="N12" s="29" t="s">
        <v>119</v>
      </c>
      <c r="O12" s="32" t="s">
        <v>82</v>
      </c>
      <c r="P12" s="27" t="s">
        <v>120</v>
      </c>
      <c r="Q12" s="30" t="s">
        <v>121</v>
      </c>
      <c r="R12" s="44" t="s">
        <v>122</v>
      </c>
      <c r="S12" s="30" t="s">
        <v>123</v>
      </c>
      <c r="T12" s="27" t="s">
        <v>124</v>
      </c>
      <c r="U12" s="30" t="s">
        <v>125</v>
      </c>
      <c r="V12" s="30" t="s">
        <v>126</v>
      </c>
      <c r="W12" s="27"/>
      <c r="X12" s="27" t="s">
        <v>127</v>
      </c>
      <c r="Y12" s="27" t="s">
        <v>128</v>
      </c>
      <c r="Z12" s="34">
        <v>30</v>
      </c>
      <c r="AA12" s="34">
        <v>60</v>
      </c>
      <c r="AB12" s="34">
        <v>10</v>
      </c>
      <c r="AC12" s="35" t="s">
        <v>129</v>
      </c>
      <c r="AD12" s="36" t="s">
        <v>130</v>
      </c>
      <c r="AE12" s="37">
        <v>200</v>
      </c>
      <c r="AF12" s="37">
        <v>616841.54</v>
      </c>
      <c r="AG12" s="37">
        <v>123368308</v>
      </c>
      <c r="AH12" s="37">
        <v>138172504.96000001</v>
      </c>
      <c r="AI12" s="38">
        <v>200</v>
      </c>
      <c r="AJ12" s="38">
        <v>641515.19999999995</v>
      </c>
      <c r="AK12" s="37">
        <v>128303039.99999999</v>
      </c>
      <c r="AL12" s="37">
        <v>143699405.15840003</v>
      </c>
      <c r="AM12" s="38">
        <v>200</v>
      </c>
      <c r="AN12" s="38">
        <v>667175.81000000006</v>
      </c>
      <c r="AO12" s="37">
        <v>133435162.00000001</v>
      </c>
      <c r="AP12" s="37">
        <v>149447381.44000003</v>
      </c>
      <c r="AQ12" s="39"/>
      <c r="AR12" s="39"/>
      <c r="AS12" s="39"/>
      <c r="AT12" s="40"/>
      <c r="AU12" s="30"/>
      <c r="AV12" s="30"/>
      <c r="AW12" s="41"/>
      <c r="AX12" s="42"/>
      <c r="AY12" s="143">
        <f>AE12+AI12+AM12</f>
        <v>600</v>
      </c>
      <c r="AZ12" s="43">
        <v>0</v>
      </c>
      <c r="BA12" s="43">
        <v>0</v>
      </c>
      <c r="BB12" s="42" t="s">
        <v>131</v>
      </c>
      <c r="BC12" s="50"/>
      <c r="BD12" s="32"/>
      <c r="BE12" s="49" t="s">
        <v>132</v>
      </c>
      <c r="BF12" s="32"/>
      <c r="BG12" s="50"/>
      <c r="BH12" s="32"/>
      <c r="BI12" s="50"/>
      <c r="BJ12" s="32"/>
      <c r="BK12" s="50"/>
      <c r="BL12" s="32"/>
      <c r="BM12" s="50"/>
    </row>
    <row r="13" spans="1:66" s="45" customFormat="1" ht="12.95" customHeight="1" x14ac:dyDescent="0.25">
      <c r="A13" s="27" t="s">
        <v>115</v>
      </c>
      <c r="B13" s="146"/>
      <c r="C13" s="146" t="s">
        <v>292</v>
      </c>
      <c r="D13" s="146">
        <v>22400000</v>
      </c>
      <c r="E13" s="32" t="s">
        <v>356</v>
      </c>
      <c r="F13" s="29">
        <v>120000729</v>
      </c>
      <c r="G13" s="29"/>
      <c r="H13" s="29" t="s">
        <v>248</v>
      </c>
      <c r="I13" s="30" t="s">
        <v>290</v>
      </c>
      <c r="J13" s="30" t="s">
        <v>116</v>
      </c>
      <c r="K13" s="31" t="s">
        <v>167</v>
      </c>
      <c r="L13" s="29" t="s">
        <v>117</v>
      </c>
      <c r="M13" s="33" t="s">
        <v>118</v>
      </c>
      <c r="N13" s="29" t="s">
        <v>119</v>
      </c>
      <c r="O13" s="29" t="s">
        <v>82</v>
      </c>
      <c r="P13" s="27" t="s">
        <v>120</v>
      </c>
      <c r="Q13" s="30" t="s">
        <v>121</v>
      </c>
      <c r="R13" s="132" t="s">
        <v>315</v>
      </c>
      <c r="S13" s="30" t="s">
        <v>123</v>
      </c>
      <c r="T13" s="27" t="s">
        <v>124</v>
      </c>
      <c r="U13" s="30" t="s">
        <v>125</v>
      </c>
      <c r="V13" s="30" t="s">
        <v>126</v>
      </c>
      <c r="W13" s="27"/>
      <c r="X13" s="27" t="s">
        <v>127</v>
      </c>
      <c r="Y13" s="27" t="s">
        <v>128</v>
      </c>
      <c r="Z13" s="147">
        <v>30</v>
      </c>
      <c r="AA13" s="147">
        <v>60</v>
      </c>
      <c r="AB13" s="147">
        <v>10</v>
      </c>
      <c r="AC13" s="35" t="s">
        <v>129</v>
      </c>
      <c r="AD13" s="30" t="s">
        <v>130</v>
      </c>
      <c r="AE13" s="37">
        <v>46</v>
      </c>
      <c r="AF13" s="148">
        <v>642208.69999999995</v>
      </c>
      <c r="AG13" s="148">
        <f t="shared" ref="AG13" si="0">AE13*AF13</f>
        <v>29541600.199999999</v>
      </c>
      <c r="AH13" s="148">
        <f t="shared" ref="AH13" si="1">AG13*1.12</f>
        <v>33086592.224000003</v>
      </c>
      <c r="AI13" s="148">
        <v>46</v>
      </c>
      <c r="AJ13" s="148">
        <v>642208.69999999995</v>
      </c>
      <c r="AK13" s="148">
        <f t="shared" ref="AK13" si="2">AI13*AJ13</f>
        <v>29541600.199999999</v>
      </c>
      <c r="AL13" s="148">
        <f t="shared" ref="AL13" si="3">AK13*1.12</f>
        <v>33086592.224000003</v>
      </c>
      <c r="AM13" s="148">
        <v>46</v>
      </c>
      <c r="AN13" s="148">
        <v>642208.69999999995</v>
      </c>
      <c r="AO13" s="148">
        <f t="shared" ref="AO13" si="4">AM13*AN13</f>
        <v>29541600.199999999</v>
      </c>
      <c r="AP13" s="148">
        <f t="shared" ref="AP13" si="5">AO13*1.12</f>
        <v>33086592.224000003</v>
      </c>
      <c r="AQ13" s="40"/>
      <c r="AR13" s="40"/>
      <c r="AS13" s="40"/>
      <c r="AT13" s="40"/>
      <c r="AU13" s="30"/>
      <c r="AV13" s="30"/>
      <c r="AW13" s="41"/>
      <c r="AX13" s="42"/>
      <c r="AY13" s="149">
        <f t="shared" ref="AY13" si="6">AE13+AI13+AM13+AQ13+AU13</f>
        <v>138</v>
      </c>
      <c r="AZ13" s="43">
        <f t="shared" ref="AZ13" si="7">AG13+AK13+AO13+AS13+AW13</f>
        <v>88624800.599999994</v>
      </c>
      <c r="BA13" s="43">
        <f t="shared" ref="BA13" si="8">AZ13*1.12</f>
        <v>99259776.672000006</v>
      </c>
      <c r="BB13" s="42" t="s">
        <v>131</v>
      </c>
      <c r="BC13" s="49"/>
      <c r="BD13" s="29"/>
      <c r="BE13" s="150" t="s">
        <v>132</v>
      </c>
      <c r="BF13" s="29"/>
      <c r="BG13" s="49"/>
      <c r="BH13" s="29"/>
      <c r="BI13" s="49"/>
      <c r="BJ13" s="29"/>
      <c r="BK13" s="49"/>
      <c r="BL13" s="29"/>
      <c r="BM13" s="49"/>
      <c r="BN13" s="117" t="s">
        <v>353</v>
      </c>
    </row>
    <row r="14" spans="1:66" s="21" customFormat="1" ht="12.95" customHeight="1" x14ac:dyDescent="0.25">
      <c r="A14" s="27" t="s">
        <v>115</v>
      </c>
      <c r="B14" s="28"/>
      <c r="C14" s="28"/>
      <c r="D14" s="28">
        <v>22400001</v>
      </c>
      <c r="E14" s="32" t="s">
        <v>266</v>
      </c>
      <c r="F14" s="29">
        <v>120001749</v>
      </c>
      <c r="G14" s="29"/>
      <c r="H14" s="29" t="s">
        <v>253</v>
      </c>
      <c r="I14" s="30" t="s">
        <v>133</v>
      </c>
      <c r="J14" s="30" t="s">
        <v>134</v>
      </c>
      <c r="K14" s="31" t="s">
        <v>135</v>
      </c>
      <c r="L14" s="32" t="s">
        <v>117</v>
      </c>
      <c r="M14" s="33" t="s">
        <v>118</v>
      </c>
      <c r="N14" s="29" t="s">
        <v>119</v>
      </c>
      <c r="O14" s="32" t="s">
        <v>82</v>
      </c>
      <c r="P14" s="27" t="s">
        <v>124</v>
      </c>
      <c r="Q14" s="30" t="s">
        <v>136</v>
      </c>
      <c r="R14" s="44" t="s">
        <v>137</v>
      </c>
      <c r="S14" s="30" t="s">
        <v>123</v>
      </c>
      <c r="T14" s="27" t="s">
        <v>124</v>
      </c>
      <c r="U14" s="30" t="s">
        <v>138</v>
      </c>
      <c r="V14" s="30" t="s">
        <v>126</v>
      </c>
      <c r="W14" s="27"/>
      <c r="X14" s="27" t="s">
        <v>127</v>
      </c>
      <c r="Y14" s="27" t="s">
        <v>128</v>
      </c>
      <c r="Z14" s="34">
        <v>30</v>
      </c>
      <c r="AA14" s="34">
        <v>60</v>
      </c>
      <c r="AB14" s="34">
        <v>10</v>
      </c>
      <c r="AC14" s="35" t="s">
        <v>139</v>
      </c>
      <c r="AD14" s="36" t="s">
        <v>130</v>
      </c>
      <c r="AE14" s="37">
        <v>85</v>
      </c>
      <c r="AF14" s="103">
        <v>9309</v>
      </c>
      <c r="AG14" s="37">
        <v>791265</v>
      </c>
      <c r="AH14" s="37">
        <v>886216.8</v>
      </c>
      <c r="AI14" s="38">
        <v>85</v>
      </c>
      <c r="AJ14" s="103">
        <v>9309</v>
      </c>
      <c r="AK14" s="37">
        <v>791265</v>
      </c>
      <c r="AL14" s="37">
        <v>886216.8</v>
      </c>
      <c r="AM14" s="38">
        <v>85</v>
      </c>
      <c r="AN14" s="103">
        <v>9309</v>
      </c>
      <c r="AO14" s="37">
        <v>791265</v>
      </c>
      <c r="AP14" s="37">
        <v>886216.8</v>
      </c>
      <c r="AQ14" s="39"/>
      <c r="AR14" s="39"/>
      <c r="AS14" s="39"/>
      <c r="AT14" s="40"/>
      <c r="AU14" s="30"/>
      <c r="AV14" s="30"/>
      <c r="AW14" s="41"/>
      <c r="AX14" s="42"/>
      <c r="AY14" s="143">
        <f t="shared" ref="AY14:AY52" si="9">AE14+AI14+AM14</f>
        <v>255</v>
      </c>
      <c r="AZ14" s="43">
        <f t="shared" ref="AZ14:BA52" si="10">AG14+AK14+AO14</f>
        <v>2373795</v>
      </c>
      <c r="BA14" s="43">
        <f t="shared" si="10"/>
        <v>2658650.4000000004</v>
      </c>
      <c r="BB14" s="42" t="s">
        <v>140</v>
      </c>
      <c r="BC14" s="50"/>
      <c r="BD14" s="32"/>
      <c r="BE14" s="49" t="s">
        <v>141</v>
      </c>
      <c r="BF14" s="32"/>
      <c r="BG14" s="50"/>
      <c r="BH14" s="32"/>
      <c r="BI14" s="50"/>
      <c r="BJ14" s="32"/>
      <c r="BK14" s="50"/>
      <c r="BL14" s="32"/>
      <c r="BM14" s="50"/>
    </row>
    <row r="15" spans="1:66" s="21" customFormat="1" ht="12.95" customHeight="1" x14ac:dyDescent="0.25">
      <c r="A15" s="27" t="s">
        <v>115</v>
      </c>
      <c r="B15" s="28"/>
      <c r="C15" s="28"/>
      <c r="D15" s="28">
        <v>22400002</v>
      </c>
      <c r="E15" s="32" t="s">
        <v>254</v>
      </c>
      <c r="F15" s="29">
        <v>120001752</v>
      </c>
      <c r="G15" s="29"/>
      <c r="H15" s="29" t="s">
        <v>266</v>
      </c>
      <c r="I15" s="30" t="s">
        <v>133</v>
      </c>
      <c r="J15" s="30" t="s">
        <v>134</v>
      </c>
      <c r="K15" s="31" t="s">
        <v>135</v>
      </c>
      <c r="L15" s="32" t="s">
        <v>117</v>
      </c>
      <c r="M15" s="33" t="s">
        <v>118</v>
      </c>
      <c r="N15" s="29" t="s">
        <v>119</v>
      </c>
      <c r="O15" s="32" t="s">
        <v>82</v>
      </c>
      <c r="P15" s="27" t="s">
        <v>124</v>
      </c>
      <c r="Q15" s="30" t="s">
        <v>136</v>
      </c>
      <c r="R15" s="44" t="s">
        <v>137</v>
      </c>
      <c r="S15" s="30" t="s">
        <v>123</v>
      </c>
      <c r="T15" s="27" t="s">
        <v>124</v>
      </c>
      <c r="U15" s="30" t="s">
        <v>138</v>
      </c>
      <c r="V15" s="30" t="s">
        <v>126</v>
      </c>
      <c r="W15" s="27"/>
      <c r="X15" s="27" t="s">
        <v>127</v>
      </c>
      <c r="Y15" s="27" t="s">
        <v>128</v>
      </c>
      <c r="Z15" s="34">
        <v>30</v>
      </c>
      <c r="AA15" s="34">
        <v>60</v>
      </c>
      <c r="AB15" s="34">
        <v>10</v>
      </c>
      <c r="AC15" s="35" t="s">
        <v>139</v>
      </c>
      <c r="AD15" s="36" t="s">
        <v>130</v>
      </c>
      <c r="AE15" s="37">
        <v>1390</v>
      </c>
      <c r="AF15" s="103">
        <v>20402</v>
      </c>
      <c r="AG15" s="37">
        <v>28358780</v>
      </c>
      <c r="AH15" s="37">
        <v>31761833.600000001</v>
      </c>
      <c r="AI15" s="38">
        <v>1390</v>
      </c>
      <c r="AJ15" s="103">
        <v>20402</v>
      </c>
      <c r="AK15" s="37">
        <v>28358780</v>
      </c>
      <c r="AL15" s="37">
        <v>31761833.600000001</v>
      </c>
      <c r="AM15" s="38">
        <v>1390</v>
      </c>
      <c r="AN15" s="103">
        <v>20402</v>
      </c>
      <c r="AO15" s="37">
        <v>28358780</v>
      </c>
      <c r="AP15" s="37">
        <v>31761833.600000001</v>
      </c>
      <c r="AQ15" s="39"/>
      <c r="AR15" s="39"/>
      <c r="AS15" s="39"/>
      <c r="AT15" s="40"/>
      <c r="AU15" s="30"/>
      <c r="AV15" s="30"/>
      <c r="AW15" s="41"/>
      <c r="AX15" s="42"/>
      <c r="AY15" s="143">
        <f t="shared" si="9"/>
        <v>4170</v>
      </c>
      <c r="AZ15" s="43">
        <f t="shared" si="10"/>
        <v>85076340</v>
      </c>
      <c r="BA15" s="43">
        <f t="shared" si="10"/>
        <v>95285500.800000012</v>
      </c>
      <c r="BB15" s="42" t="s">
        <v>140</v>
      </c>
      <c r="BC15" s="50"/>
      <c r="BD15" s="32"/>
      <c r="BE15" s="49" t="s">
        <v>142</v>
      </c>
      <c r="BF15" s="32"/>
      <c r="BG15" s="50"/>
      <c r="BH15" s="32"/>
      <c r="BI15" s="50"/>
      <c r="BJ15" s="32"/>
      <c r="BK15" s="50"/>
      <c r="BL15" s="32"/>
      <c r="BM15" s="50"/>
    </row>
    <row r="16" spans="1:66" s="21" customFormat="1" ht="12.95" customHeight="1" x14ac:dyDescent="0.25">
      <c r="A16" s="27" t="s">
        <v>115</v>
      </c>
      <c r="B16" s="28"/>
      <c r="C16" s="28"/>
      <c r="D16" s="28">
        <v>22400003</v>
      </c>
      <c r="E16" s="32" t="s">
        <v>264</v>
      </c>
      <c r="F16" s="29">
        <v>120002592</v>
      </c>
      <c r="G16" s="29"/>
      <c r="H16" s="29" t="s">
        <v>255</v>
      </c>
      <c r="I16" s="30" t="s">
        <v>133</v>
      </c>
      <c r="J16" s="30" t="s">
        <v>134</v>
      </c>
      <c r="K16" s="31" t="s">
        <v>135</v>
      </c>
      <c r="L16" s="32" t="s">
        <v>117</v>
      </c>
      <c r="M16" s="33" t="s">
        <v>118</v>
      </c>
      <c r="N16" s="29" t="s">
        <v>119</v>
      </c>
      <c r="O16" s="32" t="s">
        <v>82</v>
      </c>
      <c r="P16" s="27" t="s">
        <v>124</v>
      </c>
      <c r="Q16" s="30" t="s">
        <v>136</v>
      </c>
      <c r="R16" s="44" t="s">
        <v>137</v>
      </c>
      <c r="S16" s="30" t="s">
        <v>123</v>
      </c>
      <c r="T16" s="27" t="s">
        <v>124</v>
      </c>
      <c r="U16" s="30" t="s">
        <v>138</v>
      </c>
      <c r="V16" s="30" t="s">
        <v>126</v>
      </c>
      <c r="W16" s="27"/>
      <c r="X16" s="27" t="s">
        <v>127</v>
      </c>
      <c r="Y16" s="27" t="s">
        <v>128</v>
      </c>
      <c r="Z16" s="34">
        <v>30</v>
      </c>
      <c r="AA16" s="34">
        <v>60</v>
      </c>
      <c r="AB16" s="34">
        <v>10</v>
      </c>
      <c r="AC16" s="35" t="s">
        <v>139</v>
      </c>
      <c r="AD16" s="36" t="s">
        <v>130</v>
      </c>
      <c r="AE16" s="37">
        <v>3500</v>
      </c>
      <c r="AF16" s="103">
        <v>23046</v>
      </c>
      <c r="AG16" s="37">
        <v>80661000</v>
      </c>
      <c r="AH16" s="37">
        <v>90340320.000000015</v>
      </c>
      <c r="AI16" s="38">
        <v>3500</v>
      </c>
      <c r="AJ16" s="103">
        <v>23046</v>
      </c>
      <c r="AK16" s="37">
        <v>80661000</v>
      </c>
      <c r="AL16" s="37">
        <v>90340320.000000015</v>
      </c>
      <c r="AM16" s="38">
        <v>3500</v>
      </c>
      <c r="AN16" s="103">
        <v>23046</v>
      </c>
      <c r="AO16" s="37">
        <v>80661000</v>
      </c>
      <c r="AP16" s="37">
        <v>90340320.000000015</v>
      </c>
      <c r="AQ16" s="39"/>
      <c r="AR16" s="39"/>
      <c r="AS16" s="39"/>
      <c r="AT16" s="40"/>
      <c r="AU16" s="30"/>
      <c r="AV16" s="30"/>
      <c r="AW16" s="41"/>
      <c r="AX16" s="42"/>
      <c r="AY16" s="143">
        <f t="shared" si="9"/>
        <v>10500</v>
      </c>
      <c r="AZ16" s="43">
        <v>0</v>
      </c>
      <c r="BA16" s="43">
        <v>0</v>
      </c>
      <c r="BB16" s="42" t="s">
        <v>140</v>
      </c>
      <c r="BC16" s="50"/>
      <c r="BD16" s="32"/>
      <c r="BE16" s="49" t="s">
        <v>143</v>
      </c>
      <c r="BF16" s="32"/>
      <c r="BG16" s="50"/>
      <c r="BH16" s="32"/>
      <c r="BI16" s="50"/>
      <c r="BJ16" s="32"/>
      <c r="BK16" s="50"/>
      <c r="BL16" s="32"/>
      <c r="BM16" s="50"/>
    </row>
    <row r="17" spans="1:67" s="21" customFormat="1" ht="12.95" customHeight="1" x14ac:dyDescent="0.25">
      <c r="A17" s="27" t="s">
        <v>115</v>
      </c>
      <c r="B17" s="28"/>
      <c r="C17" s="28"/>
      <c r="D17" s="28">
        <v>22400003</v>
      </c>
      <c r="E17" s="32" t="s">
        <v>342</v>
      </c>
      <c r="F17" s="29">
        <v>120002592</v>
      </c>
      <c r="G17" s="29"/>
      <c r="H17" s="29" t="s">
        <v>255</v>
      </c>
      <c r="I17" s="30" t="s">
        <v>133</v>
      </c>
      <c r="J17" s="30" t="s">
        <v>134</v>
      </c>
      <c r="K17" s="31" t="s">
        <v>135</v>
      </c>
      <c r="L17" s="29" t="s">
        <v>117</v>
      </c>
      <c r="M17" s="33" t="s">
        <v>118</v>
      </c>
      <c r="N17" s="29" t="s">
        <v>119</v>
      </c>
      <c r="O17" s="29" t="s">
        <v>82</v>
      </c>
      <c r="P17" s="27" t="s">
        <v>124</v>
      </c>
      <c r="Q17" s="30" t="s">
        <v>136</v>
      </c>
      <c r="R17" s="44" t="s">
        <v>122</v>
      </c>
      <c r="S17" s="30" t="s">
        <v>123</v>
      </c>
      <c r="T17" s="27" t="s">
        <v>302</v>
      </c>
      <c r="U17" s="30" t="s">
        <v>337</v>
      </c>
      <c r="V17" s="30" t="s">
        <v>126</v>
      </c>
      <c r="W17" s="27"/>
      <c r="X17" s="27" t="s">
        <v>127</v>
      </c>
      <c r="Y17" s="27" t="s">
        <v>128</v>
      </c>
      <c r="Z17" s="127">
        <v>30</v>
      </c>
      <c r="AA17" s="127">
        <v>60</v>
      </c>
      <c r="AB17" s="127">
        <v>10</v>
      </c>
      <c r="AC17" s="35" t="s">
        <v>139</v>
      </c>
      <c r="AD17" s="36" t="s">
        <v>130</v>
      </c>
      <c r="AE17" s="37">
        <v>1500</v>
      </c>
      <c r="AF17" s="37">
        <v>23046</v>
      </c>
      <c r="AG17" s="37">
        <f t="shared" ref="AG17" si="11">AE17*AF17</f>
        <v>34569000</v>
      </c>
      <c r="AH17" s="37">
        <f t="shared" ref="AH17" si="12">AG17*1.12</f>
        <v>38717280</v>
      </c>
      <c r="AI17" s="38">
        <v>1500</v>
      </c>
      <c r="AJ17" s="38">
        <v>23046</v>
      </c>
      <c r="AK17" s="37">
        <f t="shared" ref="AK17" si="13">AI17*AJ17</f>
        <v>34569000</v>
      </c>
      <c r="AL17" s="37">
        <f t="shared" ref="AL17" si="14">AK17*1.12</f>
        <v>38717280</v>
      </c>
      <c r="AM17" s="38">
        <v>1500</v>
      </c>
      <c r="AN17" s="38">
        <v>23046</v>
      </c>
      <c r="AO17" s="37">
        <f t="shared" ref="AO17" si="15">AM17*AN17</f>
        <v>34569000</v>
      </c>
      <c r="AP17" s="37">
        <f t="shared" ref="AP17" si="16">AO17*1.12</f>
        <v>38717280</v>
      </c>
      <c r="AQ17" s="39"/>
      <c r="AR17" s="39"/>
      <c r="AS17" s="39"/>
      <c r="AT17" s="40"/>
      <c r="AU17" s="30"/>
      <c r="AV17" s="30"/>
      <c r="AW17" s="41"/>
      <c r="AX17" s="42"/>
      <c r="AY17" s="144">
        <f t="shared" ref="AY17" si="17">AE17+AI17+AM17+AQ17+AU17</f>
        <v>4500</v>
      </c>
      <c r="AZ17" s="43">
        <f t="shared" ref="AZ17" si="18">AG17+AK17+AO17+AS17+AW17</f>
        <v>103707000</v>
      </c>
      <c r="BA17" s="43">
        <f t="shared" ref="BA17" si="19">AZ17*1.12</f>
        <v>116151840.00000001</v>
      </c>
      <c r="BB17" s="42" t="s">
        <v>140</v>
      </c>
      <c r="BC17" s="50"/>
      <c r="BD17" s="32"/>
      <c r="BE17" s="49" t="s">
        <v>143</v>
      </c>
      <c r="BF17" s="32"/>
      <c r="BG17" s="50"/>
      <c r="BH17" s="32"/>
      <c r="BI17" s="50"/>
      <c r="BJ17" s="32"/>
      <c r="BK17" s="50"/>
      <c r="BL17" s="32"/>
      <c r="BM17" s="50"/>
      <c r="BN17" s="117" t="s">
        <v>343</v>
      </c>
      <c r="BO17" s="45" t="s">
        <v>344</v>
      </c>
    </row>
    <row r="18" spans="1:67" s="21" customFormat="1" ht="15" x14ac:dyDescent="0.25">
      <c r="A18" s="27" t="s">
        <v>115</v>
      </c>
      <c r="B18" s="28"/>
      <c r="C18" s="28"/>
      <c r="D18" s="28">
        <v>22400004</v>
      </c>
      <c r="E18" s="32" t="s">
        <v>263</v>
      </c>
      <c r="F18" s="29">
        <v>120003697</v>
      </c>
      <c r="G18" s="29"/>
      <c r="H18" s="29" t="s">
        <v>256</v>
      </c>
      <c r="I18" s="30" t="s">
        <v>133</v>
      </c>
      <c r="J18" s="30" t="s">
        <v>134</v>
      </c>
      <c r="K18" s="31" t="s">
        <v>135</v>
      </c>
      <c r="L18" s="32" t="s">
        <v>117</v>
      </c>
      <c r="M18" s="33" t="s">
        <v>118</v>
      </c>
      <c r="N18" s="29" t="s">
        <v>119</v>
      </c>
      <c r="O18" s="32" t="s">
        <v>82</v>
      </c>
      <c r="P18" s="27" t="s">
        <v>124</v>
      </c>
      <c r="Q18" s="30" t="s">
        <v>136</v>
      </c>
      <c r="R18" s="44" t="s">
        <v>137</v>
      </c>
      <c r="S18" s="30" t="s">
        <v>123</v>
      </c>
      <c r="T18" s="27" t="s">
        <v>124</v>
      </c>
      <c r="U18" s="30" t="s">
        <v>138</v>
      </c>
      <c r="V18" s="30" t="s">
        <v>126</v>
      </c>
      <c r="W18" s="27"/>
      <c r="X18" s="27" t="s">
        <v>127</v>
      </c>
      <c r="Y18" s="27" t="s">
        <v>128</v>
      </c>
      <c r="Z18" s="34">
        <v>30</v>
      </c>
      <c r="AA18" s="34">
        <v>60</v>
      </c>
      <c r="AB18" s="34">
        <v>10</v>
      </c>
      <c r="AC18" s="35" t="s">
        <v>139</v>
      </c>
      <c r="AD18" s="36" t="s">
        <v>130</v>
      </c>
      <c r="AE18" s="37">
        <v>5126</v>
      </c>
      <c r="AF18" s="103">
        <v>15543</v>
      </c>
      <c r="AG18" s="37">
        <v>79673418</v>
      </c>
      <c r="AH18" s="37">
        <v>89234228.160000011</v>
      </c>
      <c r="AI18" s="38">
        <v>5126</v>
      </c>
      <c r="AJ18" s="103">
        <v>15543</v>
      </c>
      <c r="AK18" s="37">
        <v>79673418</v>
      </c>
      <c r="AL18" s="37">
        <v>89234228.160000011</v>
      </c>
      <c r="AM18" s="38">
        <v>5126</v>
      </c>
      <c r="AN18" s="103">
        <v>15543</v>
      </c>
      <c r="AO18" s="37">
        <v>79673418</v>
      </c>
      <c r="AP18" s="37">
        <v>89234228.160000011</v>
      </c>
      <c r="AQ18" s="39"/>
      <c r="AR18" s="39"/>
      <c r="AS18" s="39"/>
      <c r="AT18" s="40"/>
      <c r="AU18" s="30"/>
      <c r="AV18" s="30"/>
      <c r="AW18" s="41"/>
      <c r="AX18" s="42"/>
      <c r="AY18" s="143">
        <f t="shared" si="9"/>
        <v>15378</v>
      </c>
      <c r="AZ18" s="43">
        <v>0</v>
      </c>
      <c r="BA18" s="43">
        <v>0</v>
      </c>
      <c r="BB18" s="42" t="s">
        <v>140</v>
      </c>
      <c r="BC18" s="50"/>
      <c r="BD18" s="32"/>
      <c r="BE18" s="49" t="s">
        <v>144</v>
      </c>
      <c r="BF18" s="32"/>
      <c r="BG18" s="50"/>
      <c r="BH18" s="32"/>
      <c r="BI18" s="50"/>
      <c r="BJ18" s="32"/>
      <c r="BK18" s="50"/>
      <c r="BL18" s="32"/>
      <c r="BM18" s="50"/>
    </row>
    <row r="19" spans="1:67" s="21" customFormat="1" ht="12.95" customHeight="1" x14ac:dyDescent="0.25">
      <c r="A19" s="27" t="s">
        <v>115</v>
      </c>
      <c r="B19" s="28"/>
      <c r="C19" s="28"/>
      <c r="D19" s="28">
        <v>22400004</v>
      </c>
      <c r="E19" s="32" t="s">
        <v>345</v>
      </c>
      <c r="F19" s="29">
        <v>120003697</v>
      </c>
      <c r="G19" s="29"/>
      <c r="H19" s="29" t="s">
        <v>256</v>
      </c>
      <c r="I19" s="30" t="s">
        <v>133</v>
      </c>
      <c r="J19" s="30" t="s">
        <v>134</v>
      </c>
      <c r="K19" s="31" t="s">
        <v>135</v>
      </c>
      <c r="L19" s="29" t="s">
        <v>117</v>
      </c>
      <c r="M19" s="33" t="s">
        <v>118</v>
      </c>
      <c r="N19" s="29" t="s">
        <v>119</v>
      </c>
      <c r="O19" s="29" t="s">
        <v>82</v>
      </c>
      <c r="P19" s="27" t="s">
        <v>124</v>
      </c>
      <c r="Q19" s="30" t="s">
        <v>136</v>
      </c>
      <c r="R19" s="44" t="s">
        <v>122</v>
      </c>
      <c r="S19" s="30" t="s">
        <v>123</v>
      </c>
      <c r="T19" s="27" t="s">
        <v>304</v>
      </c>
      <c r="U19" s="30" t="s">
        <v>346</v>
      </c>
      <c r="V19" s="30" t="s">
        <v>126</v>
      </c>
      <c r="W19" s="27"/>
      <c r="X19" s="27" t="s">
        <v>127</v>
      </c>
      <c r="Y19" s="27" t="s">
        <v>128</v>
      </c>
      <c r="Z19" s="127">
        <v>30</v>
      </c>
      <c r="AA19" s="127">
        <v>60</v>
      </c>
      <c r="AB19" s="127">
        <v>10</v>
      </c>
      <c r="AC19" s="35" t="s">
        <v>139</v>
      </c>
      <c r="AD19" s="36" t="s">
        <v>130</v>
      </c>
      <c r="AE19" s="37">
        <v>2126</v>
      </c>
      <c r="AF19" s="37">
        <v>15543</v>
      </c>
      <c r="AG19" s="37">
        <f t="shared" ref="AG19" si="20">AE19*AF19</f>
        <v>33044418</v>
      </c>
      <c r="AH19" s="37">
        <f t="shared" ref="AH19" si="21">AG19*1.12</f>
        <v>37009748.160000004</v>
      </c>
      <c r="AI19" s="38">
        <v>2126</v>
      </c>
      <c r="AJ19" s="38">
        <v>15543</v>
      </c>
      <c r="AK19" s="37">
        <f t="shared" ref="AK19" si="22">AI19*AJ19</f>
        <v>33044418</v>
      </c>
      <c r="AL19" s="37">
        <f t="shared" ref="AL19" si="23">AK19*1.12</f>
        <v>37009748.160000004</v>
      </c>
      <c r="AM19" s="38">
        <v>2126</v>
      </c>
      <c r="AN19" s="38">
        <v>15543</v>
      </c>
      <c r="AO19" s="37">
        <f t="shared" ref="AO19" si="24">AM19*AN19</f>
        <v>33044418</v>
      </c>
      <c r="AP19" s="37">
        <f t="shared" ref="AP19" si="25">AO19*1.12</f>
        <v>37009748.160000004</v>
      </c>
      <c r="AQ19" s="39"/>
      <c r="AR19" s="39"/>
      <c r="AS19" s="39"/>
      <c r="AT19" s="40"/>
      <c r="AU19" s="30"/>
      <c r="AV19" s="30"/>
      <c r="AW19" s="41"/>
      <c r="AX19" s="42"/>
      <c r="AY19" s="144">
        <f t="shared" ref="AY19" si="26">AE19+AI19+AM19+AQ19+AU19</f>
        <v>6378</v>
      </c>
      <c r="AZ19" s="43">
        <f t="shared" ref="AZ19" si="27">AG19+AK19+AO19+AS19+AW19</f>
        <v>99133254</v>
      </c>
      <c r="BA19" s="43">
        <f t="shared" ref="BA19" si="28">AZ19*1.12</f>
        <v>111029244.48</v>
      </c>
      <c r="BB19" s="42" t="s">
        <v>140</v>
      </c>
      <c r="BC19" s="50"/>
      <c r="BD19" s="32"/>
      <c r="BE19" s="49" t="s">
        <v>144</v>
      </c>
      <c r="BF19" s="32"/>
      <c r="BG19" s="50"/>
      <c r="BH19" s="32"/>
      <c r="BI19" s="50"/>
      <c r="BJ19" s="32"/>
      <c r="BK19" s="50"/>
      <c r="BL19" s="32"/>
      <c r="BM19" s="50"/>
      <c r="BN19" s="117" t="s">
        <v>343</v>
      </c>
      <c r="BO19" s="45" t="s">
        <v>344</v>
      </c>
    </row>
    <row r="20" spans="1:67" s="21" customFormat="1" ht="12.95" customHeight="1" x14ac:dyDescent="0.25">
      <c r="A20" s="27" t="s">
        <v>115</v>
      </c>
      <c r="B20" s="28"/>
      <c r="C20" s="28"/>
      <c r="D20" s="28">
        <v>22400005</v>
      </c>
      <c r="E20" s="32" t="s">
        <v>265</v>
      </c>
      <c r="F20" s="29">
        <v>120004343</v>
      </c>
      <c r="G20" s="29"/>
      <c r="H20" s="29" t="s">
        <v>254</v>
      </c>
      <c r="I20" s="30" t="s">
        <v>133</v>
      </c>
      <c r="J20" s="30" t="s">
        <v>134</v>
      </c>
      <c r="K20" s="31" t="s">
        <v>135</v>
      </c>
      <c r="L20" s="32" t="s">
        <v>117</v>
      </c>
      <c r="M20" s="33" t="s">
        <v>118</v>
      </c>
      <c r="N20" s="29" t="s">
        <v>119</v>
      </c>
      <c r="O20" s="32" t="s">
        <v>82</v>
      </c>
      <c r="P20" s="27" t="s">
        <v>124</v>
      </c>
      <c r="Q20" s="30" t="s">
        <v>136</v>
      </c>
      <c r="R20" s="44" t="s">
        <v>122</v>
      </c>
      <c r="S20" s="30" t="s">
        <v>123</v>
      </c>
      <c r="T20" s="27" t="s">
        <v>124</v>
      </c>
      <c r="U20" s="30" t="s">
        <v>138</v>
      </c>
      <c r="V20" s="30" t="s">
        <v>126</v>
      </c>
      <c r="W20" s="27"/>
      <c r="X20" s="27" t="s">
        <v>127</v>
      </c>
      <c r="Y20" s="27" t="s">
        <v>128</v>
      </c>
      <c r="Z20" s="34">
        <v>30</v>
      </c>
      <c r="AA20" s="34">
        <v>60</v>
      </c>
      <c r="AB20" s="34">
        <v>10</v>
      </c>
      <c r="AC20" s="35" t="s">
        <v>139</v>
      </c>
      <c r="AD20" s="36" t="s">
        <v>130</v>
      </c>
      <c r="AE20" s="37">
        <v>650</v>
      </c>
      <c r="AF20" s="37">
        <v>17053.259999999998</v>
      </c>
      <c r="AG20" s="37">
        <v>11084618.999999998</v>
      </c>
      <c r="AH20" s="37">
        <v>12414773.279999999</v>
      </c>
      <c r="AI20" s="38">
        <v>650</v>
      </c>
      <c r="AJ20" s="38">
        <v>17735.3904</v>
      </c>
      <c r="AK20" s="37">
        <v>11528003.76</v>
      </c>
      <c r="AL20" s="37">
        <v>12911364.211200001</v>
      </c>
      <c r="AM20" s="38">
        <v>650</v>
      </c>
      <c r="AN20" s="38">
        <v>18444.810000000001</v>
      </c>
      <c r="AO20" s="37">
        <v>11989126.5</v>
      </c>
      <c r="AP20" s="37">
        <v>13427821.680000002</v>
      </c>
      <c r="AQ20" s="39"/>
      <c r="AR20" s="39"/>
      <c r="AS20" s="39"/>
      <c r="AT20" s="40"/>
      <c r="AU20" s="30"/>
      <c r="AV20" s="30"/>
      <c r="AW20" s="41"/>
      <c r="AX20" s="42"/>
      <c r="AY20" s="143">
        <f t="shared" si="9"/>
        <v>1950</v>
      </c>
      <c r="AZ20" s="43">
        <v>0</v>
      </c>
      <c r="BA20" s="43">
        <v>0</v>
      </c>
      <c r="BB20" s="42" t="s">
        <v>140</v>
      </c>
      <c r="BC20" s="50"/>
      <c r="BD20" s="32"/>
      <c r="BE20" s="49" t="s">
        <v>145</v>
      </c>
      <c r="BF20" s="32"/>
      <c r="BG20" s="50"/>
      <c r="BH20" s="32"/>
      <c r="BI20" s="50"/>
      <c r="BJ20" s="32"/>
      <c r="BK20" s="50"/>
      <c r="BL20" s="32"/>
      <c r="BM20" s="50"/>
    </row>
    <row r="21" spans="1:67" s="45" customFormat="1" ht="12.95" customHeight="1" x14ac:dyDescent="0.25">
      <c r="A21" s="27" t="s">
        <v>115</v>
      </c>
      <c r="B21" s="47"/>
      <c r="C21" s="146"/>
      <c r="D21" s="146">
        <v>22400005</v>
      </c>
      <c r="E21" s="32" t="s">
        <v>357</v>
      </c>
      <c r="F21" s="29">
        <v>120004343</v>
      </c>
      <c r="G21" s="48"/>
      <c r="H21" s="29" t="s">
        <v>254</v>
      </c>
      <c r="I21" s="30" t="s">
        <v>133</v>
      </c>
      <c r="J21" s="30" t="s">
        <v>134</v>
      </c>
      <c r="K21" s="31" t="s">
        <v>135</v>
      </c>
      <c r="L21" s="29" t="s">
        <v>117</v>
      </c>
      <c r="M21" s="33" t="s">
        <v>118</v>
      </c>
      <c r="N21" s="29" t="s">
        <v>119</v>
      </c>
      <c r="O21" s="29" t="s">
        <v>82</v>
      </c>
      <c r="P21" s="27" t="s">
        <v>124</v>
      </c>
      <c r="Q21" s="30" t="s">
        <v>136</v>
      </c>
      <c r="R21" s="132" t="s">
        <v>315</v>
      </c>
      <c r="S21" s="30" t="s">
        <v>123</v>
      </c>
      <c r="T21" s="27" t="s">
        <v>124</v>
      </c>
      <c r="U21" s="30" t="s">
        <v>138</v>
      </c>
      <c r="V21" s="30" t="s">
        <v>126</v>
      </c>
      <c r="W21" s="27"/>
      <c r="X21" s="27" t="s">
        <v>127</v>
      </c>
      <c r="Y21" s="27" t="s">
        <v>128</v>
      </c>
      <c r="Z21" s="147">
        <v>30</v>
      </c>
      <c r="AA21" s="147">
        <v>60</v>
      </c>
      <c r="AB21" s="147">
        <v>10</v>
      </c>
      <c r="AC21" s="35" t="s">
        <v>139</v>
      </c>
      <c r="AD21" s="30" t="s">
        <v>130</v>
      </c>
      <c r="AE21" s="37">
        <v>650</v>
      </c>
      <c r="AF21" s="148">
        <v>18990</v>
      </c>
      <c r="AG21" s="148">
        <f t="shared" ref="AG21" si="29">AE21*AF21</f>
        <v>12343500</v>
      </c>
      <c r="AH21" s="148">
        <f t="shared" ref="AH21" si="30">AG21*1.12</f>
        <v>13824720.000000002</v>
      </c>
      <c r="AI21" s="40">
        <v>650</v>
      </c>
      <c r="AJ21" s="148">
        <v>18990</v>
      </c>
      <c r="AK21" s="148">
        <f t="shared" ref="AK21" si="31">AI21*AJ21</f>
        <v>12343500</v>
      </c>
      <c r="AL21" s="148">
        <f t="shared" ref="AL21" si="32">AK21*1.12</f>
        <v>13824720.000000002</v>
      </c>
      <c r="AM21" s="40">
        <v>650</v>
      </c>
      <c r="AN21" s="148">
        <v>18990</v>
      </c>
      <c r="AO21" s="148">
        <f t="shared" ref="AO21" si="33">AM21*AN21</f>
        <v>12343500</v>
      </c>
      <c r="AP21" s="148">
        <f t="shared" ref="AP21" si="34">AO21*1.12</f>
        <v>13824720.000000002</v>
      </c>
      <c r="AQ21" s="40"/>
      <c r="AR21" s="40"/>
      <c r="AS21" s="40"/>
      <c r="AT21" s="40"/>
      <c r="AU21" s="30"/>
      <c r="AV21" s="30"/>
      <c r="AW21" s="41"/>
      <c r="AX21" s="42"/>
      <c r="AY21" s="149">
        <f t="shared" ref="AY21" si="35">AE21+AI21+AM21+AQ21+AU21</f>
        <v>1950</v>
      </c>
      <c r="AZ21" s="43">
        <f t="shared" ref="AZ21" si="36">AG21+AK21+AO21+AS21+AW21</f>
        <v>37030500</v>
      </c>
      <c r="BA21" s="43">
        <f t="shared" ref="BA21" si="37">AZ21*1.12</f>
        <v>41474160.000000007</v>
      </c>
      <c r="BB21" s="42" t="s">
        <v>140</v>
      </c>
      <c r="BC21" s="48"/>
      <c r="BD21" s="151"/>
      <c r="BE21" s="150" t="s">
        <v>145</v>
      </c>
      <c r="BF21" s="151"/>
      <c r="BG21" s="48"/>
      <c r="BH21" s="151"/>
      <c r="BI21" s="48"/>
      <c r="BJ21" s="151"/>
      <c r="BK21" s="48"/>
      <c r="BL21" s="151"/>
      <c r="BM21" s="48"/>
      <c r="BN21" s="117" t="s">
        <v>343</v>
      </c>
    </row>
    <row r="22" spans="1:67" s="21" customFormat="1" ht="12.95" customHeight="1" x14ac:dyDescent="0.25">
      <c r="A22" s="27" t="s">
        <v>115</v>
      </c>
      <c r="B22" s="28"/>
      <c r="C22" s="28" t="s">
        <v>292</v>
      </c>
      <c r="D22" s="28">
        <v>22400006</v>
      </c>
      <c r="E22" s="32" t="s">
        <v>250</v>
      </c>
      <c r="F22" s="29">
        <v>120006031</v>
      </c>
      <c r="G22" s="29"/>
      <c r="H22" s="29" t="s">
        <v>247</v>
      </c>
      <c r="I22" s="30" t="s">
        <v>290</v>
      </c>
      <c r="J22" s="30" t="s">
        <v>116</v>
      </c>
      <c r="K22" s="31" t="s">
        <v>167</v>
      </c>
      <c r="L22" s="32" t="s">
        <v>117</v>
      </c>
      <c r="M22" s="33" t="s">
        <v>118</v>
      </c>
      <c r="N22" s="29" t="s">
        <v>119</v>
      </c>
      <c r="O22" s="32" t="s">
        <v>82</v>
      </c>
      <c r="P22" s="27" t="s">
        <v>120</v>
      </c>
      <c r="Q22" s="30" t="s">
        <v>121</v>
      </c>
      <c r="R22" s="44" t="s">
        <v>122</v>
      </c>
      <c r="S22" s="30" t="s">
        <v>123</v>
      </c>
      <c r="T22" s="27" t="s">
        <v>124</v>
      </c>
      <c r="U22" s="30" t="s">
        <v>125</v>
      </c>
      <c r="V22" s="30" t="s">
        <v>126</v>
      </c>
      <c r="W22" s="27"/>
      <c r="X22" s="27" t="s">
        <v>127</v>
      </c>
      <c r="Y22" s="27" t="s">
        <v>128</v>
      </c>
      <c r="Z22" s="34">
        <v>30</v>
      </c>
      <c r="AA22" s="34">
        <v>60</v>
      </c>
      <c r="AB22" s="34">
        <v>10</v>
      </c>
      <c r="AC22" s="35" t="s">
        <v>129</v>
      </c>
      <c r="AD22" s="36" t="s">
        <v>130</v>
      </c>
      <c r="AE22" s="37">
        <v>948.5</v>
      </c>
      <c r="AF22" s="103">
        <v>556482</v>
      </c>
      <c r="AG22" s="37">
        <v>527823177</v>
      </c>
      <c r="AH22" s="37">
        <v>591161958.24000001</v>
      </c>
      <c r="AI22" s="38">
        <v>948.5</v>
      </c>
      <c r="AJ22" s="103">
        <v>556482</v>
      </c>
      <c r="AK22" s="37">
        <v>527823177</v>
      </c>
      <c r="AL22" s="37">
        <v>591161958.24000001</v>
      </c>
      <c r="AM22" s="38">
        <v>948.5</v>
      </c>
      <c r="AN22" s="103">
        <v>556482</v>
      </c>
      <c r="AO22" s="37">
        <v>527823177</v>
      </c>
      <c r="AP22" s="37">
        <v>591161958.24000001</v>
      </c>
      <c r="AQ22" s="39"/>
      <c r="AR22" s="39"/>
      <c r="AS22" s="39"/>
      <c r="AT22" s="40"/>
      <c r="AU22" s="30"/>
      <c r="AV22" s="30"/>
      <c r="AW22" s="41"/>
      <c r="AX22" s="42"/>
      <c r="AY22" s="143">
        <f t="shared" si="9"/>
        <v>2845.5</v>
      </c>
      <c r="AZ22" s="43">
        <f t="shared" si="10"/>
        <v>1583469531</v>
      </c>
      <c r="BA22" s="43">
        <f t="shared" si="10"/>
        <v>1773485874.72</v>
      </c>
      <c r="BB22" s="42" t="s">
        <v>131</v>
      </c>
      <c r="BC22" s="50"/>
      <c r="BD22" s="32"/>
      <c r="BE22" s="49" t="s">
        <v>146</v>
      </c>
      <c r="BF22" s="32"/>
      <c r="BG22" s="50"/>
      <c r="BH22" s="32"/>
      <c r="BI22" s="50"/>
      <c r="BJ22" s="32"/>
      <c r="BK22" s="50"/>
      <c r="BL22" s="32"/>
      <c r="BM22" s="50"/>
    </row>
    <row r="23" spans="1:67" s="21" customFormat="1" ht="12.95" customHeight="1" x14ac:dyDescent="0.25">
      <c r="A23" s="27" t="s">
        <v>115</v>
      </c>
      <c r="B23" s="28"/>
      <c r="C23" s="28" t="s">
        <v>292</v>
      </c>
      <c r="D23" s="28">
        <v>22400007</v>
      </c>
      <c r="E23" s="32" t="s">
        <v>247</v>
      </c>
      <c r="F23" s="29">
        <v>120006035</v>
      </c>
      <c r="G23" s="29"/>
      <c r="H23" s="29" t="s">
        <v>249</v>
      </c>
      <c r="I23" s="30" t="s">
        <v>290</v>
      </c>
      <c r="J23" s="30" t="s">
        <v>116</v>
      </c>
      <c r="K23" s="31" t="s">
        <v>167</v>
      </c>
      <c r="L23" s="32" t="s">
        <v>117</v>
      </c>
      <c r="M23" s="33" t="s">
        <v>118</v>
      </c>
      <c r="N23" s="29" t="s">
        <v>119</v>
      </c>
      <c r="O23" s="32" t="s">
        <v>82</v>
      </c>
      <c r="P23" s="27" t="s">
        <v>120</v>
      </c>
      <c r="Q23" s="30" t="s">
        <v>121</v>
      </c>
      <c r="R23" s="44" t="s">
        <v>122</v>
      </c>
      <c r="S23" s="30" t="s">
        <v>123</v>
      </c>
      <c r="T23" s="27" t="s">
        <v>124</v>
      </c>
      <c r="U23" s="30" t="s">
        <v>125</v>
      </c>
      <c r="V23" s="30" t="s">
        <v>126</v>
      </c>
      <c r="W23" s="27"/>
      <c r="X23" s="27" t="s">
        <v>127</v>
      </c>
      <c r="Y23" s="27" t="s">
        <v>128</v>
      </c>
      <c r="Z23" s="34">
        <v>30</v>
      </c>
      <c r="AA23" s="34">
        <v>60</v>
      </c>
      <c r="AB23" s="34">
        <v>10</v>
      </c>
      <c r="AC23" s="35" t="s">
        <v>129</v>
      </c>
      <c r="AD23" s="36" t="s">
        <v>130</v>
      </c>
      <c r="AE23" s="37">
        <v>140</v>
      </c>
      <c r="AF23" s="37">
        <v>713628.89</v>
      </c>
      <c r="AG23" s="37">
        <v>99908044.600000009</v>
      </c>
      <c r="AH23" s="37">
        <v>111897009.95200002</v>
      </c>
      <c r="AI23" s="38">
        <v>140</v>
      </c>
      <c r="AJ23" s="38">
        <v>742174.05</v>
      </c>
      <c r="AK23" s="37">
        <v>103904367</v>
      </c>
      <c r="AL23" s="37">
        <v>116372891.04000001</v>
      </c>
      <c r="AM23" s="38">
        <v>140</v>
      </c>
      <c r="AN23" s="38">
        <v>771861.01</v>
      </c>
      <c r="AO23" s="37">
        <v>108060541.40000001</v>
      </c>
      <c r="AP23" s="37">
        <v>121027806.36800002</v>
      </c>
      <c r="AQ23" s="39"/>
      <c r="AR23" s="39"/>
      <c r="AS23" s="39"/>
      <c r="AT23" s="40"/>
      <c r="AU23" s="30"/>
      <c r="AV23" s="30"/>
      <c r="AW23" s="41"/>
      <c r="AX23" s="42"/>
      <c r="AY23" s="143">
        <f t="shared" si="9"/>
        <v>420</v>
      </c>
      <c r="AZ23" s="43">
        <v>0</v>
      </c>
      <c r="BA23" s="43">
        <v>0</v>
      </c>
      <c r="BB23" s="42" t="s">
        <v>131</v>
      </c>
      <c r="BC23" s="50"/>
      <c r="BD23" s="32"/>
      <c r="BE23" s="49" t="s">
        <v>147</v>
      </c>
      <c r="BF23" s="32"/>
      <c r="BG23" s="50"/>
      <c r="BH23" s="32"/>
      <c r="BI23" s="50"/>
      <c r="BJ23" s="32"/>
      <c r="BK23" s="50"/>
      <c r="BL23" s="32"/>
      <c r="BM23" s="50"/>
    </row>
    <row r="24" spans="1:67" s="45" customFormat="1" ht="12.95" customHeight="1" x14ac:dyDescent="0.25">
      <c r="A24" s="27" t="s">
        <v>115</v>
      </c>
      <c r="B24" s="146"/>
      <c r="C24" s="146" t="s">
        <v>292</v>
      </c>
      <c r="D24" s="146">
        <v>22400007</v>
      </c>
      <c r="E24" s="32" t="s">
        <v>350</v>
      </c>
      <c r="F24" s="29">
        <v>120006035</v>
      </c>
      <c r="G24" s="29"/>
      <c r="H24" s="29" t="s">
        <v>249</v>
      </c>
      <c r="I24" s="30" t="s">
        <v>290</v>
      </c>
      <c r="J24" s="30" t="s">
        <v>116</v>
      </c>
      <c r="K24" s="31" t="s">
        <v>167</v>
      </c>
      <c r="L24" s="29" t="s">
        <v>117</v>
      </c>
      <c r="M24" s="33" t="s">
        <v>118</v>
      </c>
      <c r="N24" s="29" t="s">
        <v>119</v>
      </c>
      <c r="O24" s="29" t="s">
        <v>82</v>
      </c>
      <c r="P24" s="27" t="s">
        <v>120</v>
      </c>
      <c r="Q24" s="30" t="s">
        <v>121</v>
      </c>
      <c r="R24" s="132" t="s">
        <v>315</v>
      </c>
      <c r="S24" s="30" t="s">
        <v>123</v>
      </c>
      <c r="T24" s="27" t="s">
        <v>302</v>
      </c>
      <c r="U24" s="30" t="s">
        <v>303</v>
      </c>
      <c r="V24" s="30" t="s">
        <v>126</v>
      </c>
      <c r="W24" s="27"/>
      <c r="X24" s="27" t="s">
        <v>127</v>
      </c>
      <c r="Y24" s="27" t="s">
        <v>128</v>
      </c>
      <c r="Z24" s="147">
        <v>30</v>
      </c>
      <c r="AA24" s="147">
        <v>60</v>
      </c>
      <c r="AB24" s="147">
        <v>10</v>
      </c>
      <c r="AC24" s="35" t="s">
        <v>129</v>
      </c>
      <c r="AD24" s="30" t="s">
        <v>130</v>
      </c>
      <c r="AE24" s="37">
        <v>70</v>
      </c>
      <c r="AF24" s="148">
        <v>642208.69999999995</v>
      </c>
      <c r="AG24" s="148">
        <f t="shared" ref="AG24" si="38">AE24*AF24</f>
        <v>44954609</v>
      </c>
      <c r="AH24" s="148">
        <f t="shared" ref="AH24" si="39">AG24*1.12</f>
        <v>50349162.080000006</v>
      </c>
      <c r="AI24" s="40">
        <v>70</v>
      </c>
      <c r="AJ24" s="40">
        <v>642208.69999999995</v>
      </c>
      <c r="AK24" s="148">
        <f t="shared" ref="AK24" si="40">AI24*AJ24</f>
        <v>44954609</v>
      </c>
      <c r="AL24" s="148">
        <f t="shared" ref="AL24" si="41">AK24*1.12</f>
        <v>50349162.080000006</v>
      </c>
      <c r="AM24" s="40">
        <v>70</v>
      </c>
      <c r="AN24" s="40">
        <v>642208.69999999995</v>
      </c>
      <c r="AO24" s="148">
        <f t="shared" ref="AO24" si="42">AM24*AN24</f>
        <v>44954609</v>
      </c>
      <c r="AP24" s="148">
        <f t="shared" ref="AP24" si="43">AO24*1.12</f>
        <v>50349162.080000006</v>
      </c>
      <c r="AQ24" s="40"/>
      <c r="AR24" s="40"/>
      <c r="AS24" s="40"/>
      <c r="AT24" s="40"/>
      <c r="AU24" s="30"/>
      <c r="AV24" s="30"/>
      <c r="AW24" s="41"/>
      <c r="AX24" s="42"/>
      <c r="AY24" s="149">
        <f>AE24+AI24+AM24+AQ24+AU24</f>
        <v>210</v>
      </c>
      <c r="AZ24" s="43">
        <f t="shared" ref="AZ24" si="44">AG24+AK24+AO24+AS24+AW24</f>
        <v>134863827</v>
      </c>
      <c r="BA24" s="43">
        <f t="shared" ref="BA24" si="45">AZ24*1.12</f>
        <v>151047486.24000001</v>
      </c>
      <c r="BB24" s="42" t="s">
        <v>131</v>
      </c>
      <c r="BC24" s="49"/>
      <c r="BD24" s="29"/>
      <c r="BE24" s="150" t="s">
        <v>147</v>
      </c>
      <c r="BF24" s="29"/>
      <c r="BG24" s="49"/>
      <c r="BH24" s="29"/>
      <c r="BI24" s="49"/>
      <c r="BJ24" s="29"/>
      <c r="BK24" s="49"/>
      <c r="BL24" s="29"/>
      <c r="BM24" s="49"/>
      <c r="BN24" s="117" t="s">
        <v>351</v>
      </c>
    </row>
    <row r="25" spans="1:67" s="21" customFormat="1" ht="12.95" customHeight="1" x14ac:dyDescent="0.25">
      <c r="A25" s="27" t="s">
        <v>115</v>
      </c>
      <c r="B25" s="28"/>
      <c r="C25" s="28" t="s">
        <v>292</v>
      </c>
      <c r="D25" s="28">
        <v>22400008</v>
      </c>
      <c r="E25" s="32" t="s">
        <v>249</v>
      </c>
      <c r="F25" s="29">
        <v>120006036</v>
      </c>
      <c r="G25" s="29"/>
      <c r="H25" s="29" t="s">
        <v>250</v>
      </c>
      <c r="I25" s="30" t="s">
        <v>290</v>
      </c>
      <c r="J25" s="30" t="s">
        <v>116</v>
      </c>
      <c r="K25" s="31" t="s">
        <v>167</v>
      </c>
      <c r="L25" s="32" t="s">
        <v>117</v>
      </c>
      <c r="M25" s="33" t="s">
        <v>118</v>
      </c>
      <c r="N25" s="29" t="s">
        <v>119</v>
      </c>
      <c r="O25" s="32" t="s">
        <v>82</v>
      </c>
      <c r="P25" s="27" t="s">
        <v>120</v>
      </c>
      <c r="Q25" s="30" t="s">
        <v>121</v>
      </c>
      <c r="R25" s="44" t="s">
        <v>122</v>
      </c>
      <c r="S25" s="30" t="s">
        <v>123</v>
      </c>
      <c r="T25" s="27" t="s">
        <v>124</v>
      </c>
      <c r="U25" s="30" t="s">
        <v>125</v>
      </c>
      <c r="V25" s="30" t="s">
        <v>126</v>
      </c>
      <c r="W25" s="27"/>
      <c r="X25" s="27" t="s">
        <v>127</v>
      </c>
      <c r="Y25" s="27" t="s">
        <v>128</v>
      </c>
      <c r="Z25" s="34">
        <v>30</v>
      </c>
      <c r="AA25" s="34">
        <v>60</v>
      </c>
      <c r="AB25" s="34">
        <v>10</v>
      </c>
      <c r="AC25" s="35" t="s">
        <v>129</v>
      </c>
      <c r="AD25" s="36" t="s">
        <v>130</v>
      </c>
      <c r="AE25" s="37">
        <v>190</v>
      </c>
      <c r="AF25" s="37">
        <v>566525.06999999995</v>
      </c>
      <c r="AG25" s="37">
        <v>107639763.3</v>
      </c>
      <c r="AH25" s="37">
        <v>120556534.89600001</v>
      </c>
      <c r="AI25" s="38">
        <v>190</v>
      </c>
      <c r="AJ25" s="38">
        <v>589186.06999999995</v>
      </c>
      <c r="AK25" s="37">
        <v>111945353.3</v>
      </c>
      <c r="AL25" s="37">
        <v>125378795.69600001</v>
      </c>
      <c r="AM25" s="38">
        <v>190</v>
      </c>
      <c r="AN25" s="38">
        <v>612753.52</v>
      </c>
      <c r="AO25" s="37">
        <v>116423168.8</v>
      </c>
      <c r="AP25" s="37">
        <v>130393949.05600001</v>
      </c>
      <c r="AQ25" s="39"/>
      <c r="AR25" s="39"/>
      <c r="AS25" s="39"/>
      <c r="AT25" s="40"/>
      <c r="AU25" s="30"/>
      <c r="AV25" s="30"/>
      <c r="AW25" s="41"/>
      <c r="AX25" s="42"/>
      <c r="AY25" s="143">
        <f t="shared" si="9"/>
        <v>570</v>
      </c>
      <c r="AZ25" s="43">
        <v>0</v>
      </c>
      <c r="BA25" s="43">
        <v>0</v>
      </c>
      <c r="BB25" s="42" t="s">
        <v>131</v>
      </c>
      <c r="BC25" s="50"/>
      <c r="BD25" s="32"/>
      <c r="BE25" s="49" t="s">
        <v>148</v>
      </c>
      <c r="BF25" s="32"/>
      <c r="BG25" s="50"/>
      <c r="BH25" s="32"/>
      <c r="BI25" s="50"/>
      <c r="BJ25" s="32"/>
      <c r="BK25" s="50"/>
      <c r="BL25" s="32"/>
      <c r="BM25" s="50"/>
    </row>
    <row r="26" spans="1:67" s="142" customFormat="1" ht="12.95" customHeight="1" x14ac:dyDescent="0.25">
      <c r="A26" s="109" t="s">
        <v>115</v>
      </c>
      <c r="B26" s="152"/>
      <c r="C26" s="152" t="s">
        <v>292</v>
      </c>
      <c r="D26" s="152">
        <v>22400008</v>
      </c>
      <c r="E26" s="32" t="s">
        <v>359</v>
      </c>
      <c r="F26" s="67">
        <v>120006036</v>
      </c>
      <c r="G26" s="67"/>
      <c r="H26" s="67" t="s">
        <v>250</v>
      </c>
      <c r="I26" s="36" t="s">
        <v>290</v>
      </c>
      <c r="J26" s="36" t="s">
        <v>116</v>
      </c>
      <c r="K26" s="107" t="s">
        <v>167</v>
      </c>
      <c r="L26" s="67" t="s">
        <v>117</v>
      </c>
      <c r="M26" s="108" t="s">
        <v>118</v>
      </c>
      <c r="N26" s="67" t="s">
        <v>119</v>
      </c>
      <c r="O26" s="67" t="s">
        <v>82</v>
      </c>
      <c r="P26" s="109" t="s">
        <v>120</v>
      </c>
      <c r="Q26" s="36" t="s">
        <v>121</v>
      </c>
      <c r="R26" s="110" t="s">
        <v>315</v>
      </c>
      <c r="S26" s="36" t="s">
        <v>123</v>
      </c>
      <c r="T26" s="109" t="s">
        <v>124</v>
      </c>
      <c r="U26" s="36" t="s">
        <v>125</v>
      </c>
      <c r="V26" s="36" t="s">
        <v>126</v>
      </c>
      <c r="W26" s="109"/>
      <c r="X26" s="109" t="s">
        <v>127</v>
      </c>
      <c r="Y26" s="109" t="s">
        <v>128</v>
      </c>
      <c r="Z26" s="111">
        <v>30</v>
      </c>
      <c r="AA26" s="111">
        <v>60</v>
      </c>
      <c r="AB26" s="111">
        <v>10</v>
      </c>
      <c r="AC26" s="112" t="s">
        <v>129</v>
      </c>
      <c r="AD26" s="36" t="s">
        <v>130</v>
      </c>
      <c r="AE26" s="37">
        <v>190</v>
      </c>
      <c r="AF26" s="37">
        <v>576500</v>
      </c>
      <c r="AG26" s="37">
        <f>AF26*AE26</f>
        <v>109535000</v>
      </c>
      <c r="AH26" s="37">
        <f>AG26*1.12</f>
        <v>122679200.00000001</v>
      </c>
      <c r="AI26" s="38">
        <v>190</v>
      </c>
      <c r="AJ26" s="37">
        <v>576500</v>
      </c>
      <c r="AK26" s="37">
        <f>AJ26*AI26</f>
        <v>109535000</v>
      </c>
      <c r="AL26" s="37">
        <f>AK26*1.12</f>
        <v>122679200.00000001</v>
      </c>
      <c r="AM26" s="38">
        <v>190</v>
      </c>
      <c r="AN26" s="37">
        <v>576500</v>
      </c>
      <c r="AO26" s="37">
        <f>AN26*AM26</f>
        <v>109535000</v>
      </c>
      <c r="AP26" s="37">
        <f>AO26*1.12</f>
        <v>122679200.00000001</v>
      </c>
      <c r="AQ26" s="38"/>
      <c r="AR26" s="38"/>
      <c r="AS26" s="38"/>
      <c r="AT26" s="38"/>
      <c r="AU26" s="36"/>
      <c r="AV26" s="36"/>
      <c r="AW26" s="153"/>
      <c r="AX26" s="154"/>
      <c r="AY26" s="155">
        <v>570</v>
      </c>
      <c r="AZ26" s="43">
        <v>328605000</v>
      </c>
      <c r="BA26" s="43">
        <v>368037600.00000006</v>
      </c>
      <c r="BB26" s="42" t="s">
        <v>131</v>
      </c>
      <c r="BC26" s="49"/>
      <c r="BD26" s="29"/>
      <c r="BE26" s="150" t="s">
        <v>148</v>
      </c>
      <c r="BF26" s="29"/>
      <c r="BG26" s="49"/>
      <c r="BH26" s="29"/>
      <c r="BI26" s="49"/>
      <c r="BJ26" s="29"/>
      <c r="BK26" s="49"/>
      <c r="BL26" s="29"/>
      <c r="BM26" s="49"/>
      <c r="BN26" s="156" t="s">
        <v>360</v>
      </c>
    </row>
    <row r="27" spans="1:67" s="21" customFormat="1" ht="12.95" customHeight="1" x14ac:dyDescent="0.25">
      <c r="A27" s="27" t="s">
        <v>115</v>
      </c>
      <c r="B27" s="28"/>
      <c r="C27" s="28"/>
      <c r="D27" s="28">
        <v>22400009</v>
      </c>
      <c r="E27" s="32" t="s">
        <v>262</v>
      </c>
      <c r="F27" s="29">
        <v>120006723</v>
      </c>
      <c r="G27" s="29"/>
      <c r="H27" s="29" t="s">
        <v>257</v>
      </c>
      <c r="I27" s="30" t="s">
        <v>133</v>
      </c>
      <c r="J27" s="30" t="s">
        <v>134</v>
      </c>
      <c r="K27" s="31" t="s">
        <v>135</v>
      </c>
      <c r="L27" s="32" t="s">
        <v>117</v>
      </c>
      <c r="M27" s="33" t="s">
        <v>118</v>
      </c>
      <c r="N27" s="29" t="s">
        <v>119</v>
      </c>
      <c r="O27" s="32" t="s">
        <v>82</v>
      </c>
      <c r="P27" s="27" t="s">
        <v>124</v>
      </c>
      <c r="Q27" s="30" t="s">
        <v>136</v>
      </c>
      <c r="R27" s="44" t="s">
        <v>137</v>
      </c>
      <c r="S27" s="30" t="s">
        <v>123</v>
      </c>
      <c r="T27" s="27" t="s">
        <v>124</v>
      </c>
      <c r="U27" s="30" t="s">
        <v>138</v>
      </c>
      <c r="V27" s="30" t="s">
        <v>126</v>
      </c>
      <c r="W27" s="27"/>
      <c r="X27" s="27" t="s">
        <v>127</v>
      </c>
      <c r="Y27" s="27" t="s">
        <v>128</v>
      </c>
      <c r="Z27" s="34">
        <v>30</v>
      </c>
      <c r="AA27" s="34">
        <v>60</v>
      </c>
      <c r="AB27" s="34">
        <v>10</v>
      </c>
      <c r="AC27" s="35" t="s">
        <v>139</v>
      </c>
      <c r="AD27" s="36" t="s">
        <v>130</v>
      </c>
      <c r="AE27" s="37">
        <v>60</v>
      </c>
      <c r="AF27" s="103">
        <v>7953</v>
      </c>
      <c r="AG27" s="37">
        <v>477180</v>
      </c>
      <c r="AH27" s="37">
        <v>534441.60000000009</v>
      </c>
      <c r="AI27" s="38">
        <v>60</v>
      </c>
      <c r="AJ27" s="103">
        <v>7953</v>
      </c>
      <c r="AK27" s="37">
        <v>477180</v>
      </c>
      <c r="AL27" s="37">
        <v>534441.60000000009</v>
      </c>
      <c r="AM27" s="38">
        <v>60</v>
      </c>
      <c r="AN27" s="103">
        <v>7953</v>
      </c>
      <c r="AO27" s="37">
        <v>477180</v>
      </c>
      <c r="AP27" s="37">
        <v>534441.60000000009</v>
      </c>
      <c r="AQ27" s="39"/>
      <c r="AR27" s="39"/>
      <c r="AS27" s="39"/>
      <c r="AT27" s="40"/>
      <c r="AU27" s="30"/>
      <c r="AV27" s="30"/>
      <c r="AW27" s="41"/>
      <c r="AX27" s="42"/>
      <c r="AY27" s="143">
        <f t="shared" si="9"/>
        <v>180</v>
      </c>
      <c r="AZ27" s="43">
        <f>AG27+AK27+AO27</f>
        <v>1431540</v>
      </c>
      <c r="BA27" s="43">
        <f t="shared" si="10"/>
        <v>1603324.8000000003</v>
      </c>
      <c r="BB27" s="42" t="s">
        <v>140</v>
      </c>
      <c r="BC27" s="50"/>
      <c r="BD27" s="32"/>
      <c r="BE27" s="49" t="s">
        <v>149</v>
      </c>
      <c r="BF27" s="32"/>
      <c r="BG27" s="50"/>
      <c r="BH27" s="32"/>
      <c r="BI27" s="50"/>
      <c r="BJ27" s="32"/>
      <c r="BK27" s="50"/>
      <c r="BL27" s="32"/>
      <c r="BM27" s="50"/>
    </row>
    <row r="28" spans="1:67" s="21" customFormat="1" ht="12.95" customHeight="1" x14ac:dyDescent="0.25">
      <c r="A28" s="27" t="s">
        <v>115</v>
      </c>
      <c r="B28" s="28"/>
      <c r="C28" s="28"/>
      <c r="D28" s="28">
        <v>22400010</v>
      </c>
      <c r="E28" s="32" t="s">
        <v>260</v>
      </c>
      <c r="F28" s="29">
        <v>120006724</v>
      </c>
      <c r="G28" s="29"/>
      <c r="H28" s="29" t="s">
        <v>259</v>
      </c>
      <c r="I28" s="30" t="s">
        <v>133</v>
      </c>
      <c r="J28" s="30" t="s">
        <v>134</v>
      </c>
      <c r="K28" s="31" t="s">
        <v>135</v>
      </c>
      <c r="L28" s="32" t="s">
        <v>117</v>
      </c>
      <c r="M28" s="33" t="s">
        <v>118</v>
      </c>
      <c r="N28" s="29" t="s">
        <v>119</v>
      </c>
      <c r="O28" s="32" t="s">
        <v>82</v>
      </c>
      <c r="P28" s="27" t="s">
        <v>124</v>
      </c>
      <c r="Q28" s="30" t="s">
        <v>136</v>
      </c>
      <c r="R28" s="44" t="s">
        <v>137</v>
      </c>
      <c r="S28" s="30" t="s">
        <v>123</v>
      </c>
      <c r="T28" s="27" t="s">
        <v>124</v>
      </c>
      <c r="U28" s="30" t="s">
        <v>138</v>
      </c>
      <c r="V28" s="30" t="s">
        <v>126</v>
      </c>
      <c r="W28" s="27"/>
      <c r="X28" s="27" t="s">
        <v>127</v>
      </c>
      <c r="Y28" s="27" t="s">
        <v>128</v>
      </c>
      <c r="Z28" s="34">
        <v>30</v>
      </c>
      <c r="AA28" s="34">
        <v>60</v>
      </c>
      <c r="AB28" s="34">
        <v>10</v>
      </c>
      <c r="AC28" s="35" t="s">
        <v>139</v>
      </c>
      <c r="AD28" s="36" t="s">
        <v>130</v>
      </c>
      <c r="AE28" s="37">
        <v>40</v>
      </c>
      <c r="AF28" s="103">
        <v>8588.5</v>
      </c>
      <c r="AG28" s="37">
        <v>343540</v>
      </c>
      <c r="AH28" s="37">
        <v>384764.80000000005</v>
      </c>
      <c r="AI28" s="38">
        <v>40</v>
      </c>
      <c r="AJ28" s="103">
        <v>8588.5</v>
      </c>
      <c r="AK28" s="37">
        <v>343540</v>
      </c>
      <c r="AL28" s="37">
        <v>384764.80000000005</v>
      </c>
      <c r="AM28" s="38">
        <v>40</v>
      </c>
      <c r="AN28" s="103">
        <v>8588.5</v>
      </c>
      <c r="AO28" s="37">
        <v>343540</v>
      </c>
      <c r="AP28" s="37">
        <v>384764.80000000005</v>
      </c>
      <c r="AQ28" s="39"/>
      <c r="AR28" s="39"/>
      <c r="AS28" s="39"/>
      <c r="AT28" s="40"/>
      <c r="AU28" s="30"/>
      <c r="AV28" s="30"/>
      <c r="AW28" s="41"/>
      <c r="AX28" s="42"/>
      <c r="AY28" s="143">
        <f t="shared" si="9"/>
        <v>120</v>
      </c>
      <c r="AZ28" s="43">
        <f t="shared" si="10"/>
        <v>1030620</v>
      </c>
      <c r="BA28" s="43">
        <f t="shared" si="10"/>
        <v>1154294.4000000001</v>
      </c>
      <c r="BB28" s="42" t="s">
        <v>140</v>
      </c>
      <c r="BC28" s="50"/>
      <c r="BD28" s="32"/>
      <c r="BE28" s="49" t="s">
        <v>150</v>
      </c>
      <c r="BF28" s="32"/>
      <c r="BG28" s="50"/>
      <c r="BH28" s="32"/>
      <c r="BI28" s="50"/>
      <c r="BJ28" s="32"/>
      <c r="BK28" s="50"/>
      <c r="BL28" s="32"/>
      <c r="BM28" s="50"/>
    </row>
    <row r="29" spans="1:67" s="21" customFormat="1" ht="12.95" customHeight="1" x14ac:dyDescent="0.25">
      <c r="A29" s="27" t="s">
        <v>115</v>
      </c>
      <c r="B29" s="28"/>
      <c r="C29" s="28"/>
      <c r="D29" s="28">
        <v>22400011</v>
      </c>
      <c r="E29" s="32" t="s">
        <v>259</v>
      </c>
      <c r="F29" s="29">
        <v>120007097</v>
      </c>
      <c r="G29" s="29"/>
      <c r="H29" s="29" t="s">
        <v>260</v>
      </c>
      <c r="I29" s="30" t="s">
        <v>133</v>
      </c>
      <c r="J29" s="30" t="s">
        <v>134</v>
      </c>
      <c r="K29" s="31" t="s">
        <v>135</v>
      </c>
      <c r="L29" s="32" t="s">
        <v>117</v>
      </c>
      <c r="M29" s="33" t="s">
        <v>118</v>
      </c>
      <c r="N29" s="29" t="s">
        <v>119</v>
      </c>
      <c r="O29" s="32" t="s">
        <v>82</v>
      </c>
      <c r="P29" s="27" t="s">
        <v>124</v>
      </c>
      <c r="Q29" s="30" t="s">
        <v>136</v>
      </c>
      <c r="R29" s="44" t="s">
        <v>137</v>
      </c>
      <c r="S29" s="30" t="s">
        <v>123</v>
      </c>
      <c r="T29" s="27" t="s">
        <v>124</v>
      </c>
      <c r="U29" s="30" t="s">
        <v>138</v>
      </c>
      <c r="V29" s="30" t="s">
        <v>126</v>
      </c>
      <c r="W29" s="27"/>
      <c r="X29" s="27" t="s">
        <v>127</v>
      </c>
      <c r="Y29" s="27" t="s">
        <v>128</v>
      </c>
      <c r="Z29" s="34">
        <v>30</v>
      </c>
      <c r="AA29" s="34">
        <v>60</v>
      </c>
      <c r="AB29" s="34">
        <v>10</v>
      </c>
      <c r="AC29" s="35" t="s">
        <v>139</v>
      </c>
      <c r="AD29" s="36" t="s">
        <v>130</v>
      </c>
      <c r="AE29" s="37">
        <v>500</v>
      </c>
      <c r="AF29" s="103">
        <v>35000</v>
      </c>
      <c r="AG29" s="37">
        <v>17500000</v>
      </c>
      <c r="AH29" s="37">
        <v>19600000.000000004</v>
      </c>
      <c r="AI29" s="38">
        <v>500</v>
      </c>
      <c r="AJ29" s="103">
        <v>35000</v>
      </c>
      <c r="AK29" s="37">
        <v>17500000</v>
      </c>
      <c r="AL29" s="37">
        <v>19600000.000000004</v>
      </c>
      <c r="AM29" s="38">
        <v>500</v>
      </c>
      <c r="AN29" s="103">
        <v>35000</v>
      </c>
      <c r="AO29" s="37">
        <v>17500000</v>
      </c>
      <c r="AP29" s="37">
        <v>19600000.000000004</v>
      </c>
      <c r="AQ29" s="39"/>
      <c r="AR29" s="39"/>
      <c r="AS29" s="39"/>
      <c r="AT29" s="40"/>
      <c r="AU29" s="30"/>
      <c r="AV29" s="30"/>
      <c r="AW29" s="41"/>
      <c r="AX29" s="42"/>
      <c r="AY29" s="143">
        <f t="shared" si="9"/>
        <v>1500</v>
      </c>
      <c r="AZ29" s="43">
        <f t="shared" si="10"/>
        <v>52500000</v>
      </c>
      <c r="BA29" s="43">
        <f t="shared" si="10"/>
        <v>58800000.000000015</v>
      </c>
      <c r="BB29" s="42" t="s">
        <v>140</v>
      </c>
      <c r="BC29" s="50"/>
      <c r="BD29" s="32"/>
      <c r="BE29" s="49" t="s">
        <v>151</v>
      </c>
      <c r="BF29" s="32"/>
      <c r="BG29" s="50"/>
      <c r="BH29" s="32"/>
      <c r="BI29" s="50"/>
      <c r="BJ29" s="32"/>
      <c r="BK29" s="50"/>
      <c r="BL29" s="32"/>
      <c r="BM29" s="50"/>
    </row>
    <row r="30" spans="1:67" s="21" customFormat="1" ht="12.95" customHeight="1" x14ac:dyDescent="0.25">
      <c r="A30" s="27" t="s">
        <v>115</v>
      </c>
      <c r="B30" s="28"/>
      <c r="C30" s="28"/>
      <c r="D30" s="28">
        <v>22400012</v>
      </c>
      <c r="E30" s="32" t="s">
        <v>261</v>
      </c>
      <c r="F30" s="29" t="s">
        <v>333</v>
      </c>
      <c r="G30" s="29"/>
      <c r="H30" s="29" t="s">
        <v>258</v>
      </c>
      <c r="I30" s="30" t="s">
        <v>133</v>
      </c>
      <c r="J30" s="30" t="s">
        <v>134</v>
      </c>
      <c r="K30" s="31" t="s">
        <v>135</v>
      </c>
      <c r="L30" s="32" t="s">
        <v>117</v>
      </c>
      <c r="M30" s="33" t="s">
        <v>118</v>
      </c>
      <c r="N30" s="29" t="s">
        <v>119</v>
      </c>
      <c r="O30" s="32" t="s">
        <v>82</v>
      </c>
      <c r="P30" s="27" t="s">
        <v>124</v>
      </c>
      <c r="Q30" s="30" t="s">
        <v>136</v>
      </c>
      <c r="R30" s="44" t="s">
        <v>137</v>
      </c>
      <c r="S30" s="30" t="s">
        <v>123</v>
      </c>
      <c r="T30" s="27" t="s">
        <v>124</v>
      </c>
      <c r="U30" s="30" t="s">
        <v>138</v>
      </c>
      <c r="V30" s="30" t="s">
        <v>126</v>
      </c>
      <c r="W30" s="27"/>
      <c r="X30" s="27" t="s">
        <v>127</v>
      </c>
      <c r="Y30" s="27" t="s">
        <v>128</v>
      </c>
      <c r="Z30" s="34">
        <v>30</v>
      </c>
      <c r="AA30" s="34">
        <v>60</v>
      </c>
      <c r="AB30" s="34">
        <v>10</v>
      </c>
      <c r="AC30" s="35" t="s">
        <v>139</v>
      </c>
      <c r="AD30" s="36" t="s">
        <v>130</v>
      </c>
      <c r="AE30" s="37">
        <v>2192</v>
      </c>
      <c r="AF30" s="103">
        <v>21500</v>
      </c>
      <c r="AG30" s="37">
        <v>47128000</v>
      </c>
      <c r="AH30" s="37">
        <v>52783360.000000007</v>
      </c>
      <c r="AI30" s="38">
        <v>2192</v>
      </c>
      <c r="AJ30" s="103">
        <v>21500</v>
      </c>
      <c r="AK30" s="37">
        <v>47128000</v>
      </c>
      <c r="AL30" s="37">
        <v>52783360.000000007</v>
      </c>
      <c r="AM30" s="38">
        <v>2192</v>
      </c>
      <c r="AN30" s="103">
        <v>21500</v>
      </c>
      <c r="AO30" s="37">
        <v>47128000</v>
      </c>
      <c r="AP30" s="37">
        <v>52783360.000000007</v>
      </c>
      <c r="AQ30" s="39"/>
      <c r="AR30" s="39"/>
      <c r="AS30" s="39"/>
      <c r="AT30" s="40"/>
      <c r="AU30" s="30"/>
      <c r="AV30" s="30"/>
      <c r="AW30" s="41"/>
      <c r="AX30" s="42"/>
      <c r="AY30" s="143">
        <f t="shared" si="9"/>
        <v>6576</v>
      </c>
      <c r="AZ30" s="43">
        <f t="shared" si="10"/>
        <v>141384000</v>
      </c>
      <c r="BA30" s="43">
        <f t="shared" si="10"/>
        <v>158350080.00000003</v>
      </c>
      <c r="BB30" s="42" t="s">
        <v>140</v>
      </c>
      <c r="BC30" s="50"/>
      <c r="BD30" s="32"/>
      <c r="BE30" s="49" t="s">
        <v>152</v>
      </c>
      <c r="BF30" s="32"/>
      <c r="BG30" s="50"/>
      <c r="BH30" s="32"/>
      <c r="BI30" s="50"/>
      <c r="BJ30" s="32"/>
      <c r="BK30" s="50"/>
      <c r="BL30" s="32"/>
      <c r="BM30" s="50"/>
    </row>
    <row r="31" spans="1:67" s="21" customFormat="1" ht="12.95" customHeight="1" x14ac:dyDescent="0.25">
      <c r="A31" s="27" t="s">
        <v>115</v>
      </c>
      <c r="B31" s="28"/>
      <c r="C31" s="28"/>
      <c r="D31" s="28">
        <v>22400013</v>
      </c>
      <c r="E31" s="32" t="s">
        <v>258</v>
      </c>
      <c r="F31" s="29">
        <v>120007473</v>
      </c>
      <c r="G31" s="29"/>
      <c r="H31" s="29" t="s">
        <v>261</v>
      </c>
      <c r="I31" s="30" t="s">
        <v>133</v>
      </c>
      <c r="J31" s="30" t="s">
        <v>134</v>
      </c>
      <c r="K31" s="31" t="s">
        <v>135</v>
      </c>
      <c r="L31" s="32" t="s">
        <v>117</v>
      </c>
      <c r="M31" s="33" t="s">
        <v>118</v>
      </c>
      <c r="N31" s="29" t="s">
        <v>119</v>
      </c>
      <c r="O31" s="32" t="s">
        <v>82</v>
      </c>
      <c r="P31" s="27" t="s">
        <v>124</v>
      </c>
      <c r="Q31" s="30" t="s">
        <v>136</v>
      </c>
      <c r="R31" s="44" t="s">
        <v>122</v>
      </c>
      <c r="S31" s="30" t="s">
        <v>123</v>
      </c>
      <c r="T31" s="27" t="s">
        <v>124</v>
      </c>
      <c r="U31" s="30" t="s">
        <v>125</v>
      </c>
      <c r="V31" s="30" t="s">
        <v>126</v>
      </c>
      <c r="W31" s="27"/>
      <c r="X31" s="27" t="s">
        <v>127</v>
      </c>
      <c r="Y31" s="27" t="s">
        <v>128</v>
      </c>
      <c r="Z31" s="34">
        <v>30</v>
      </c>
      <c r="AA31" s="34">
        <v>60</v>
      </c>
      <c r="AB31" s="34">
        <v>10</v>
      </c>
      <c r="AC31" s="35" t="s">
        <v>153</v>
      </c>
      <c r="AD31" s="36" t="s">
        <v>130</v>
      </c>
      <c r="AE31" s="37">
        <v>25</v>
      </c>
      <c r="AF31" s="37">
        <v>2117600</v>
      </c>
      <c r="AG31" s="37">
        <v>52940000</v>
      </c>
      <c r="AH31" s="37">
        <v>59292800.000000007</v>
      </c>
      <c r="AI31" s="38">
        <v>25</v>
      </c>
      <c r="AJ31" s="38">
        <v>2202304</v>
      </c>
      <c r="AK31" s="37">
        <v>55057600</v>
      </c>
      <c r="AL31" s="37">
        <v>61664512.000000007</v>
      </c>
      <c r="AM31" s="38">
        <v>25</v>
      </c>
      <c r="AN31" s="38">
        <v>2290396.1600000001</v>
      </c>
      <c r="AO31" s="37">
        <v>57259904</v>
      </c>
      <c r="AP31" s="37">
        <v>64131092.480000004</v>
      </c>
      <c r="AQ31" s="39"/>
      <c r="AR31" s="39"/>
      <c r="AS31" s="39"/>
      <c r="AT31" s="40"/>
      <c r="AU31" s="30"/>
      <c r="AV31" s="30"/>
      <c r="AW31" s="41"/>
      <c r="AX31" s="42"/>
      <c r="AY31" s="143">
        <f t="shared" si="9"/>
        <v>75</v>
      </c>
      <c r="AZ31" s="43">
        <v>0</v>
      </c>
      <c r="BA31" s="43">
        <v>0</v>
      </c>
      <c r="BB31" s="42" t="s">
        <v>140</v>
      </c>
      <c r="BC31" s="50"/>
      <c r="BD31" s="32"/>
      <c r="BE31" s="49" t="s">
        <v>154</v>
      </c>
      <c r="BF31" s="32"/>
      <c r="BG31" s="50"/>
      <c r="BH31" s="32"/>
      <c r="BI31" s="50"/>
      <c r="BJ31" s="32"/>
      <c r="BK31" s="50"/>
      <c r="BL31" s="32"/>
      <c r="BM31" s="50"/>
    </row>
    <row r="32" spans="1:67" s="142" customFormat="1" ht="12.95" customHeight="1" x14ac:dyDescent="0.25">
      <c r="A32" s="109" t="s">
        <v>115</v>
      </c>
      <c r="B32" s="152"/>
      <c r="C32" s="152"/>
      <c r="D32" s="152">
        <v>22400013</v>
      </c>
      <c r="E32" s="32" t="s">
        <v>361</v>
      </c>
      <c r="F32" s="67">
        <v>120007473</v>
      </c>
      <c r="G32" s="67"/>
      <c r="H32" s="67" t="s">
        <v>261</v>
      </c>
      <c r="I32" s="36" t="s">
        <v>133</v>
      </c>
      <c r="J32" s="36" t="s">
        <v>134</v>
      </c>
      <c r="K32" s="107" t="s">
        <v>135</v>
      </c>
      <c r="L32" s="67" t="s">
        <v>117</v>
      </c>
      <c r="M32" s="108" t="s">
        <v>118</v>
      </c>
      <c r="N32" s="67" t="s">
        <v>119</v>
      </c>
      <c r="O32" s="67" t="s">
        <v>82</v>
      </c>
      <c r="P32" s="109" t="s">
        <v>124</v>
      </c>
      <c r="Q32" s="36" t="s">
        <v>136</v>
      </c>
      <c r="R32" s="110" t="s">
        <v>315</v>
      </c>
      <c r="S32" s="36" t="s">
        <v>123</v>
      </c>
      <c r="T32" s="109" t="s">
        <v>124</v>
      </c>
      <c r="U32" s="36" t="s">
        <v>125</v>
      </c>
      <c r="V32" s="36" t="s">
        <v>126</v>
      </c>
      <c r="W32" s="109"/>
      <c r="X32" s="109" t="s">
        <v>127</v>
      </c>
      <c r="Y32" s="109" t="s">
        <v>128</v>
      </c>
      <c r="Z32" s="111">
        <v>30</v>
      </c>
      <c r="AA32" s="111">
        <v>60</v>
      </c>
      <c r="AB32" s="111">
        <v>10</v>
      </c>
      <c r="AC32" s="112" t="s">
        <v>153</v>
      </c>
      <c r="AD32" s="36" t="s">
        <v>130</v>
      </c>
      <c r="AE32" s="37">
        <v>20</v>
      </c>
      <c r="AF32" s="37">
        <v>2117600</v>
      </c>
      <c r="AG32" s="37">
        <f>AF32*AE32</f>
        <v>42352000</v>
      </c>
      <c r="AH32" s="37">
        <f>AG32*1.12</f>
        <v>47434240.000000007</v>
      </c>
      <c r="AI32" s="37">
        <v>20</v>
      </c>
      <c r="AJ32" s="37">
        <v>2117600</v>
      </c>
      <c r="AK32" s="37">
        <f>AJ32*AI32</f>
        <v>42352000</v>
      </c>
      <c r="AL32" s="37">
        <f>AK32*1.12</f>
        <v>47434240.000000007</v>
      </c>
      <c r="AM32" s="37">
        <v>20</v>
      </c>
      <c r="AN32" s="37">
        <v>2117600</v>
      </c>
      <c r="AO32" s="37">
        <f>AN32*AM32</f>
        <v>42352000</v>
      </c>
      <c r="AP32" s="37">
        <f>AO32*1.12</f>
        <v>47434240.000000007</v>
      </c>
      <c r="AQ32" s="38"/>
      <c r="AR32" s="38"/>
      <c r="AS32" s="38"/>
      <c r="AT32" s="38"/>
      <c r="AU32" s="36"/>
      <c r="AV32" s="36"/>
      <c r="AW32" s="153"/>
      <c r="AX32" s="154"/>
      <c r="AY32" s="155">
        <v>60</v>
      </c>
      <c r="AZ32" s="43">
        <v>127056000</v>
      </c>
      <c r="BA32" s="43">
        <v>142302720.00000003</v>
      </c>
      <c r="BB32" s="42" t="s">
        <v>140</v>
      </c>
      <c r="BC32" s="49"/>
      <c r="BD32" s="29"/>
      <c r="BE32" s="150" t="s">
        <v>154</v>
      </c>
      <c r="BF32" s="29"/>
      <c r="BG32" s="49"/>
      <c r="BH32" s="29"/>
      <c r="BI32" s="49"/>
      <c r="BJ32" s="29"/>
      <c r="BK32" s="49"/>
      <c r="BL32" s="29"/>
      <c r="BM32" s="49"/>
      <c r="BN32" s="156" t="s">
        <v>362</v>
      </c>
    </row>
    <row r="33" spans="1:67" s="21" customFormat="1" ht="12.95" customHeight="1" x14ac:dyDescent="0.25">
      <c r="A33" s="27" t="s">
        <v>115</v>
      </c>
      <c r="B33" s="28"/>
      <c r="C33" s="28"/>
      <c r="D33" s="28">
        <v>22400014</v>
      </c>
      <c r="E33" s="32" t="s">
        <v>257</v>
      </c>
      <c r="F33" s="29">
        <v>120009125</v>
      </c>
      <c r="G33" s="29"/>
      <c r="H33" s="29" t="s">
        <v>262</v>
      </c>
      <c r="I33" s="30" t="s">
        <v>133</v>
      </c>
      <c r="J33" s="30" t="s">
        <v>134</v>
      </c>
      <c r="K33" s="31" t="s">
        <v>135</v>
      </c>
      <c r="L33" s="32" t="s">
        <v>117</v>
      </c>
      <c r="M33" s="33" t="s">
        <v>118</v>
      </c>
      <c r="N33" s="29" t="s">
        <v>119</v>
      </c>
      <c r="O33" s="32" t="s">
        <v>82</v>
      </c>
      <c r="P33" s="27" t="s">
        <v>124</v>
      </c>
      <c r="Q33" s="30" t="s">
        <v>136</v>
      </c>
      <c r="R33" s="44" t="s">
        <v>137</v>
      </c>
      <c r="S33" s="30" t="s">
        <v>123</v>
      </c>
      <c r="T33" s="27" t="s">
        <v>124</v>
      </c>
      <c r="U33" s="30" t="s">
        <v>138</v>
      </c>
      <c r="V33" s="30" t="s">
        <v>126</v>
      </c>
      <c r="W33" s="27"/>
      <c r="X33" s="27" t="s">
        <v>127</v>
      </c>
      <c r="Y33" s="27" t="s">
        <v>128</v>
      </c>
      <c r="Z33" s="34">
        <v>30</v>
      </c>
      <c r="AA33" s="34">
        <v>60</v>
      </c>
      <c r="AB33" s="34">
        <v>10</v>
      </c>
      <c r="AC33" s="35" t="s">
        <v>139</v>
      </c>
      <c r="AD33" s="36" t="s">
        <v>130</v>
      </c>
      <c r="AE33" s="37">
        <v>1820</v>
      </c>
      <c r="AF33" s="103">
        <v>29000</v>
      </c>
      <c r="AG33" s="37">
        <v>52780000</v>
      </c>
      <c r="AH33" s="37">
        <v>59113600.000000007</v>
      </c>
      <c r="AI33" s="38">
        <v>1820</v>
      </c>
      <c r="AJ33" s="103">
        <v>29000</v>
      </c>
      <c r="AK33" s="37">
        <v>52780000</v>
      </c>
      <c r="AL33" s="37">
        <v>59113600.000000007</v>
      </c>
      <c r="AM33" s="38">
        <v>1820</v>
      </c>
      <c r="AN33" s="103">
        <v>29000</v>
      </c>
      <c r="AO33" s="37">
        <v>52780000</v>
      </c>
      <c r="AP33" s="37">
        <v>59113600.000000007</v>
      </c>
      <c r="AQ33" s="39"/>
      <c r="AR33" s="39"/>
      <c r="AS33" s="39"/>
      <c r="AT33" s="40"/>
      <c r="AU33" s="30"/>
      <c r="AV33" s="30"/>
      <c r="AW33" s="41"/>
      <c r="AX33" s="42"/>
      <c r="AY33" s="143">
        <f t="shared" si="9"/>
        <v>5460</v>
      </c>
      <c r="AZ33" s="43">
        <v>0</v>
      </c>
      <c r="BA33" s="43">
        <v>0</v>
      </c>
      <c r="BB33" s="42" t="s">
        <v>140</v>
      </c>
      <c r="BC33" s="50"/>
      <c r="BD33" s="32"/>
      <c r="BE33" s="49" t="s">
        <v>155</v>
      </c>
      <c r="BF33" s="32"/>
      <c r="BG33" s="50"/>
      <c r="BH33" s="32"/>
      <c r="BI33" s="50"/>
      <c r="BJ33" s="32"/>
      <c r="BK33" s="50"/>
      <c r="BL33" s="32"/>
      <c r="BM33" s="50"/>
    </row>
    <row r="34" spans="1:67" s="21" customFormat="1" ht="12.95" customHeight="1" x14ac:dyDescent="0.25">
      <c r="A34" s="27" t="s">
        <v>115</v>
      </c>
      <c r="B34" s="28"/>
      <c r="C34" s="28"/>
      <c r="D34" s="28">
        <v>22400014</v>
      </c>
      <c r="E34" s="32" t="s">
        <v>347</v>
      </c>
      <c r="F34" s="29">
        <v>120009125</v>
      </c>
      <c r="G34" s="29"/>
      <c r="H34" s="29" t="s">
        <v>262</v>
      </c>
      <c r="I34" s="30" t="s">
        <v>133</v>
      </c>
      <c r="J34" s="30" t="s">
        <v>134</v>
      </c>
      <c r="K34" s="31" t="s">
        <v>135</v>
      </c>
      <c r="L34" s="29" t="s">
        <v>117</v>
      </c>
      <c r="M34" s="33" t="s">
        <v>118</v>
      </c>
      <c r="N34" s="29" t="s">
        <v>119</v>
      </c>
      <c r="O34" s="29" t="s">
        <v>82</v>
      </c>
      <c r="P34" s="27" t="s">
        <v>124</v>
      </c>
      <c r="Q34" s="30" t="s">
        <v>136</v>
      </c>
      <c r="R34" s="44" t="s">
        <v>122</v>
      </c>
      <c r="S34" s="30" t="s">
        <v>123</v>
      </c>
      <c r="T34" s="27" t="s">
        <v>304</v>
      </c>
      <c r="U34" s="30" t="s">
        <v>346</v>
      </c>
      <c r="V34" s="30" t="s">
        <v>126</v>
      </c>
      <c r="W34" s="27"/>
      <c r="X34" s="27" t="s">
        <v>127</v>
      </c>
      <c r="Y34" s="27" t="s">
        <v>128</v>
      </c>
      <c r="Z34" s="127">
        <v>30</v>
      </c>
      <c r="AA34" s="127">
        <v>60</v>
      </c>
      <c r="AB34" s="127">
        <v>10</v>
      </c>
      <c r="AC34" s="35" t="s">
        <v>139</v>
      </c>
      <c r="AD34" s="36" t="s">
        <v>130</v>
      </c>
      <c r="AE34" s="37">
        <v>1320</v>
      </c>
      <c r="AF34" s="37">
        <v>29000</v>
      </c>
      <c r="AG34" s="37">
        <f t="shared" ref="AG34" si="46">AE34*AF34</f>
        <v>38280000</v>
      </c>
      <c r="AH34" s="37">
        <f t="shared" ref="AH34" si="47">AG34*1.12</f>
        <v>42873600.000000007</v>
      </c>
      <c r="AI34" s="38">
        <v>1320</v>
      </c>
      <c r="AJ34" s="38">
        <v>29000</v>
      </c>
      <c r="AK34" s="37">
        <f t="shared" ref="AK34" si="48">AI34*AJ34</f>
        <v>38280000</v>
      </c>
      <c r="AL34" s="37">
        <f t="shared" ref="AL34" si="49">AK34*1.12</f>
        <v>42873600.000000007</v>
      </c>
      <c r="AM34" s="38">
        <v>1320</v>
      </c>
      <c r="AN34" s="38">
        <v>29000</v>
      </c>
      <c r="AO34" s="37">
        <f t="shared" ref="AO34" si="50">AM34*AN34</f>
        <v>38280000</v>
      </c>
      <c r="AP34" s="37">
        <f t="shared" ref="AP34" si="51">AO34*1.12</f>
        <v>42873600.000000007</v>
      </c>
      <c r="AQ34" s="39"/>
      <c r="AR34" s="39"/>
      <c r="AS34" s="39"/>
      <c r="AT34" s="40"/>
      <c r="AU34" s="30"/>
      <c r="AV34" s="30"/>
      <c r="AW34" s="41"/>
      <c r="AX34" s="42"/>
      <c r="AY34" s="144">
        <f t="shared" ref="AY34" si="52">AE34+AI34+AM34+AQ34+AU34</f>
        <v>3960</v>
      </c>
      <c r="AZ34" s="43">
        <f t="shared" ref="AZ34" si="53">AG34+AK34+AO34+AS34+AW34</f>
        <v>114840000</v>
      </c>
      <c r="BA34" s="43">
        <f t="shared" ref="BA34" si="54">AZ34*1.12</f>
        <v>128620800.00000001</v>
      </c>
      <c r="BB34" s="42" t="s">
        <v>140</v>
      </c>
      <c r="BC34" s="50"/>
      <c r="BD34" s="32"/>
      <c r="BE34" s="49" t="s">
        <v>155</v>
      </c>
      <c r="BF34" s="32"/>
      <c r="BG34" s="50"/>
      <c r="BH34" s="32"/>
      <c r="BI34" s="50"/>
      <c r="BJ34" s="32"/>
      <c r="BK34" s="50"/>
      <c r="BL34" s="32"/>
      <c r="BM34" s="50"/>
      <c r="BN34" s="117" t="s">
        <v>343</v>
      </c>
      <c r="BO34" s="45" t="s">
        <v>344</v>
      </c>
    </row>
    <row r="35" spans="1:67" s="21" customFormat="1" ht="12.95" customHeight="1" x14ac:dyDescent="0.25">
      <c r="A35" s="27" t="s">
        <v>115</v>
      </c>
      <c r="B35" s="28"/>
      <c r="C35" s="28"/>
      <c r="D35" s="28">
        <v>22400015</v>
      </c>
      <c r="E35" s="32" t="s">
        <v>255</v>
      </c>
      <c r="F35" s="29">
        <v>150000438</v>
      </c>
      <c r="G35" s="29"/>
      <c r="H35" s="29" t="s">
        <v>265</v>
      </c>
      <c r="I35" s="30" t="s">
        <v>133</v>
      </c>
      <c r="J35" s="30" t="s">
        <v>134</v>
      </c>
      <c r="K35" s="31" t="s">
        <v>135</v>
      </c>
      <c r="L35" s="32" t="s">
        <v>117</v>
      </c>
      <c r="M35" s="33" t="s">
        <v>118</v>
      </c>
      <c r="N35" s="29" t="s">
        <v>119</v>
      </c>
      <c r="O35" s="32" t="s">
        <v>82</v>
      </c>
      <c r="P35" s="27" t="s">
        <v>124</v>
      </c>
      <c r="Q35" s="30" t="s">
        <v>136</v>
      </c>
      <c r="R35" s="44" t="s">
        <v>137</v>
      </c>
      <c r="S35" s="30" t="s">
        <v>123</v>
      </c>
      <c r="T35" s="27" t="s">
        <v>124</v>
      </c>
      <c r="U35" s="30" t="s">
        <v>138</v>
      </c>
      <c r="V35" s="30" t="s">
        <v>126</v>
      </c>
      <c r="W35" s="27"/>
      <c r="X35" s="27" t="s">
        <v>127</v>
      </c>
      <c r="Y35" s="27" t="s">
        <v>128</v>
      </c>
      <c r="Z35" s="34">
        <v>30</v>
      </c>
      <c r="AA35" s="34">
        <v>60</v>
      </c>
      <c r="AB35" s="34">
        <v>10</v>
      </c>
      <c r="AC35" s="35" t="s">
        <v>139</v>
      </c>
      <c r="AD35" s="36" t="s">
        <v>130</v>
      </c>
      <c r="AE35" s="37">
        <v>150</v>
      </c>
      <c r="AF35" s="103">
        <v>9632</v>
      </c>
      <c r="AG35" s="37">
        <v>1444800</v>
      </c>
      <c r="AH35" s="37">
        <v>1618176.0000000002</v>
      </c>
      <c r="AI35" s="38">
        <v>150</v>
      </c>
      <c r="AJ35" s="103">
        <v>9632</v>
      </c>
      <c r="AK35" s="37">
        <v>1444800</v>
      </c>
      <c r="AL35" s="37">
        <v>1618176.0000000002</v>
      </c>
      <c r="AM35" s="38">
        <v>150</v>
      </c>
      <c r="AN35" s="103">
        <v>9632</v>
      </c>
      <c r="AO35" s="37">
        <v>1444800</v>
      </c>
      <c r="AP35" s="37">
        <v>1618176.0000000002</v>
      </c>
      <c r="AQ35" s="39"/>
      <c r="AR35" s="39"/>
      <c r="AS35" s="39"/>
      <c r="AT35" s="40"/>
      <c r="AU35" s="30"/>
      <c r="AV35" s="30"/>
      <c r="AW35" s="41"/>
      <c r="AX35" s="42"/>
      <c r="AY35" s="143">
        <f t="shared" si="9"/>
        <v>450</v>
      </c>
      <c r="AZ35" s="43">
        <f t="shared" si="10"/>
        <v>4334400</v>
      </c>
      <c r="BA35" s="43">
        <f t="shared" si="10"/>
        <v>4854528.0000000009</v>
      </c>
      <c r="BB35" s="42" t="s">
        <v>140</v>
      </c>
      <c r="BC35" s="50"/>
      <c r="BD35" s="32"/>
      <c r="BE35" s="49" t="s">
        <v>156</v>
      </c>
      <c r="BF35" s="32"/>
      <c r="BG35" s="50"/>
      <c r="BH35" s="32"/>
      <c r="BI35" s="50"/>
      <c r="BJ35" s="32"/>
      <c r="BK35" s="50"/>
      <c r="BL35" s="32"/>
      <c r="BM35" s="50"/>
    </row>
    <row r="36" spans="1:67" s="21" customFormat="1" ht="12.95" customHeight="1" x14ac:dyDescent="0.25">
      <c r="A36" s="27" t="s">
        <v>115</v>
      </c>
      <c r="B36" s="28"/>
      <c r="C36" s="28"/>
      <c r="D36" s="28">
        <v>22400016</v>
      </c>
      <c r="E36" s="32" t="s">
        <v>253</v>
      </c>
      <c r="F36" s="29">
        <v>150000439</v>
      </c>
      <c r="G36" s="29"/>
      <c r="H36" s="29" t="s">
        <v>264</v>
      </c>
      <c r="I36" s="30" t="s">
        <v>133</v>
      </c>
      <c r="J36" s="30" t="s">
        <v>134</v>
      </c>
      <c r="K36" s="31" t="s">
        <v>135</v>
      </c>
      <c r="L36" s="32" t="s">
        <v>117</v>
      </c>
      <c r="M36" s="33" t="s">
        <v>118</v>
      </c>
      <c r="N36" s="29" t="s">
        <v>119</v>
      </c>
      <c r="O36" s="32" t="s">
        <v>82</v>
      </c>
      <c r="P36" s="27" t="s">
        <v>124</v>
      </c>
      <c r="Q36" s="30" t="s">
        <v>136</v>
      </c>
      <c r="R36" s="44" t="s">
        <v>137</v>
      </c>
      <c r="S36" s="30" t="s">
        <v>123</v>
      </c>
      <c r="T36" s="27" t="s">
        <v>124</v>
      </c>
      <c r="U36" s="30" t="s">
        <v>138</v>
      </c>
      <c r="V36" s="30" t="s">
        <v>126</v>
      </c>
      <c r="W36" s="27"/>
      <c r="X36" s="27" t="s">
        <v>127</v>
      </c>
      <c r="Y36" s="27" t="s">
        <v>128</v>
      </c>
      <c r="Z36" s="34">
        <v>30</v>
      </c>
      <c r="AA36" s="34">
        <v>60</v>
      </c>
      <c r="AB36" s="34">
        <v>10</v>
      </c>
      <c r="AC36" s="35" t="s">
        <v>139</v>
      </c>
      <c r="AD36" s="36" t="s">
        <v>130</v>
      </c>
      <c r="AE36" s="37">
        <v>90</v>
      </c>
      <c r="AF36" s="103">
        <v>15418</v>
      </c>
      <c r="AG36" s="37">
        <v>1387620</v>
      </c>
      <c r="AH36" s="37">
        <v>1554134.4000000001</v>
      </c>
      <c r="AI36" s="38">
        <v>90</v>
      </c>
      <c r="AJ36" s="103">
        <v>15418</v>
      </c>
      <c r="AK36" s="37">
        <v>1387620</v>
      </c>
      <c r="AL36" s="37">
        <v>1554134.4000000001</v>
      </c>
      <c r="AM36" s="38">
        <v>90</v>
      </c>
      <c r="AN36" s="103">
        <v>15418</v>
      </c>
      <c r="AO36" s="37">
        <v>1387620</v>
      </c>
      <c r="AP36" s="37">
        <v>1554134.4000000001</v>
      </c>
      <c r="AQ36" s="39"/>
      <c r="AR36" s="39"/>
      <c r="AS36" s="39"/>
      <c r="AT36" s="40"/>
      <c r="AU36" s="30"/>
      <c r="AV36" s="30"/>
      <c r="AW36" s="41"/>
      <c r="AX36" s="42"/>
      <c r="AY36" s="143">
        <f t="shared" si="9"/>
        <v>270</v>
      </c>
      <c r="AZ36" s="43">
        <f t="shared" si="10"/>
        <v>4162860</v>
      </c>
      <c r="BA36" s="43">
        <f t="shared" si="10"/>
        <v>4662403.2</v>
      </c>
      <c r="BB36" s="42" t="s">
        <v>140</v>
      </c>
      <c r="BC36" s="50"/>
      <c r="BD36" s="32"/>
      <c r="BE36" s="49" t="s">
        <v>157</v>
      </c>
      <c r="BF36" s="32"/>
      <c r="BG36" s="50"/>
      <c r="BH36" s="32"/>
      <c r="BI36" s="50"/>
      <c r="BJ36" s="32"/>
      <c r="BK36" s="50"/>
      <c r="BL36" s="32"/>
      <c r="BM36" s="50"/>
    </row>
    <row r="37" spans="1:67" s="21" customFormat="1" ht="12.95" customHeight="1" x14ac:dyDescent="0.25">
      <c r="A37" s="27" t="s">
        <v>115</v>
      </c>
      <c r="B37" s="28"/>
      <c r="C37" s="28"/>
      <c r="D37" s="28">
        <v>22400017</v>
      </c>
      <c r="E37" s="32" t="s">
        <v>256</v>
      </c>
      <c r="F37" s="29">
        <v>150000440</v>
      </c>
      <c r="G37" s="29"/>
      <c r="H37" s="29" t="s">
        <v>263</v>
      </c>
      <c r="I37" s="30" t="s">
        <v>133</v>
      </c>
      <c r="J37" s="30" t="s">
        <v>134</v>
      </c>
      <c r="K37" s="31" t="s">
        <v>135</v>
      </c>
      <c r="L37" s="32" t="s">
        <v>117</v>
      </c>
      <c r="M37" s="33" t="s">
        <v>118</v>
      </c>
      <c r="N37" s="29" t="s">
        <v>119</v>
      </c>
      <c r="O37" s="32" t="s">
        <v>82</v>
      </c>
      <c r="P37" s="27" t="s">
        <v>124</v>
      </c>
      <c r="Q37" s="30" t="s">
        <v>136</v>
      </c>
      <c r="R37" s="44" t="s">
        <v>137</v>
      </c>
      <c r="S37" s="30" t="s">
        <v>123</v>
      </c>
      <c r="T37" s="27" t="s">
        <v>124</v>
      </c>
      <c r="U37" s="30" t="s">
        <v>138</v>
      </c>
      <c r="V37" s="30" t="s">
        <v>126</v>
      </c>
      <c r="W37" s="27"/>
      <c r="X37" s="27" t="s">
        <v>127</v>
      </c>
      <c r="Y37" s="27" t="s">
        <v>128</v>
      </c>
      <c r="Z37" s="34">
        <v>30</v>
      </c>
      <c r="AA37" s="34">
        <v>60</v>
      </c>
      <c r="AB37" s="34">
        <v>10</v>
      </c>
      <c r="AC37" s="35" t="s">
        <v>139</v>
      </c>
      <c r="AD37" s="36" t="s">
        <v>130</v>
      </c>
      <c r="AE37" s="37">
        <v>135</v>
      </c>
      <c r="AF37" s="103">
        <v>16568</v>
      </c>
      <c r="AG37" s="37">
        <v>2236680</v>
      </c>
      <c r="AH37" s="37">
        <v>2505081.6</v>
      </c>
      <c r="AI37" s="38">
        <v>135</v>
      </c>
      <c r="AJ37" s="103">
        <v>16568</v>
      </c>
      <c r="AK37" s="37">
        <v>2236680</v>
      </c>
      <c r="AL37" s="37">
        <v>2505081.6</v>
      </c>
      <c r="AM37" s="38">
        <v>135</v>
      </c>
      <c r="AN37" s="103">
        <v>16568</v>
      </c>
      <c r="AO37" s="37">
        <v>2236680</v>
      </c>
      <c r="AP37" s="37">
        <v>2505081.6</v>
      </c>
      <c r="AQ37" s="39"/>
      <c r="AR37" s="39"/>
      <c r="AS37" s="39"/>
      <c r="AT37" s="40"/>
      <c r="AU37" s="30"/>
      <c r="AV37" s="30"/>
      <c r="AW37" s="41"/>
      <c r="AX37" s="42"/>
      <c r="AY37" s="143">
        <f t="shared" si="9"/>
        <v>405</v>
      </c>
      <c r="AZ37" s="43">
        <f t="shared" si="10"/>
        <v>6710040</v>
      </c>
      <c r="BA37" s="43">
        <f t="shared" si="10"/>
        <v>7515244.8000000007</v>
      </c>
      <c r="BB37" s="42" t="s">
        <v>140</v>
      </c>
      <c r="BC37" s="50"/>
      <c r="BD37" s="32"/>
      <c r="BE37" s="49" t="s">
        <v>158</v>
      </c>
      <c r="BF37" s="32"/>
      <c r="BG37" s="50"/>
      <c r="BH37" s="32"/>
      <c r="BI37" s="50"/>
      <c r="BJ37" s="32"/>
      <c r="BK37" s="50"/>
      <c r="BL37" s="32"/>
      <c r="BM37" s="50"/>
    </row>
    <row r="38" spans="1:67" s="21" customFormat="1" ht="12.95" customHeight="1" x14ac:dyDescent="0.25">
      <c r="A38" s="27" t="s">
        <v>115</v>
      </c>
      <c r="B38" s="28"/>
      <c r="C38" s="28"/>
      <c r="D38" s="28">
        <v>22400018</v>
      </c>
      <c r="E38" s="32" t="s">
        <v>244</v>
      </c>
      <c r="F38" s="29">
        <v>210000357</v>
      </c>
      <c r="G38" s="29"/>
      <c r="H38" s="29" t="s">
        <v>244</v>
      </c>
      <c r="I38" s="30" t="s">
        <v>159</v>
      </c>
      <c r="J38" s="30" t="s">
        <v>160</v>
      </c>
      <c r="K38" s="31" t="s">
        <v>161</v>
      </c>
      <c r="L38" s="32" t="s">
        <v>117</v>
      </c>
      <c r="M38" s="33" t="s">
        <v>118</v>
      </c>
      <c r="N38" s="29" t="s">
        <v>119</v>
      </c>
      <c r="O38" s="32" t="s">
        <v>82</v>
      </c>
      <c r="P38" s="27" t="s">
        <v>124</v>
      </c>
      <c r="Q38" s="30" t="s">
        <v>136</v>
      </c>
      <c r="R38" s="44" t="s">
        <v>122</v>
      </c>
      <c r="S38" s="30" t="s">
        <v>123</v>
      </c>
      <c r="T38" s="27" t="s">
        <v>124</v>
      </c>
      <c r="U38" s="30" t="s">
        <v>125</v>
      </c>
      <c r="V38" s="30" t="s">
        <v>126</v>
      </c>
      <c r="W38" s="27"/>
      <c r="X38" s="27" t="s">
        <v>127</v>
      </c>
      <c r="Y38" s="27" t="s">
        <v>128</v>
      </c>
      <c r="Z38" s="34">
        <v>30</v>
      </c>
      <c r="AA38" s="34">
        <v>60</v>
      </c>
      <c r="AB38" s="34">
        <v>10</v>
      </c>
      <c r="AC38" s="35" t="s">
        <v>129</v>
      </c>
      <c r="AD38" s="36" t="s">
        <v>130</v>
      </c>
      <c r="AE38" s="104">
        <v>121.59</v>
      </c>
      <c r="AF38" s="37">
        <v>683381.6</v>
      </c>
      <c r="AG38" s="37">
        <v>83092368.744000003</v>
      </c>
      <c r="AH38" s="37">
        <v>93063452.993280008</v>
      </c>
      <c r="AI38" s="116">
        <v>121.59</v>
      </c>
      <c r="AJ38" s="38">
        <v>710716.86</v>
      </c>
      <c r="AK38" s="37">
        <v>86416063.007400006</v>
      </c>
      <c r="AL38" s="37">
        <v>96785990.568288013</v>
      </c>
      <c r="AM38" s="116">
        <v>121.59</v>
      </c>
      <c r="AN38" s="38">
        <v>739145.54</v>
      </c>
      <c r="AO38" s="37">
        <v>89872706.208600014</v>
      </c>
      <c r="AP38" s="37">
        <v>100657430.95363203</v>
      </c>
      <c r="AQ38" s="39"/>
      <c r="AR38" s="39"/>
      <c r="AS38" s="39"/>
      <c r="AT38" s="40"/>
      <c r="AU38" s="30"/>
      <c r="AV38" s="30"/>
      <c r="AW38" s="41"/>
      <c r="AX38" s="42"/>
      <c r="AY38" s="143">
        <f t="shared" si="9"/>
        <v>364.77</v>
      </c>
      <c r="AZ38" s="43">
        <v>0</v>
      </c>
      <c r="BA38" s="43">
        <v>0</v>
      </c>
      <c r="BB38" s="42" t="s">
        <v>140</v>
      </c>
      <c r="BC38" s="50"/>
      <c r="BD38" s="32"/>
      <c r="BE38" s="49" t="s">
        <v>162</v>
      </c>
      <c r="BF38" s="32"/>
      <c r="BG38" s="50"/>
      <c r="BH38" s="32"/>
      <c r="BI38" s="50"/>
      <c r="BJ38" s="32"/>
      <c r="BK38" s="50"/>
      <c r="BL38" s="32"/>
      <c r="BM38" s="50"/>
    </row>
    <row r="39" spans="1:67" s="45" customFormat="1" ht="12.95" customHeight="1" x14ac:dyDescent="0.25">
      <c r="A39" s="27" t="s">
        <v>115</v>
      </c>
      <c r="B39" s="146"/>
      <c r="C39" s="146"/>
      <c r="D39" s="146">
        <v>22400018</v>
      </c>
      <c r="E39" s="32" t="s">
        <v>352</v>
      </c>
      <c r="F39" s="29">
        <v>210000357</v>
      </c>
      <c r="G39" s="29"/>
      <c r="H39" s="29" t="s">
        <v>244</v>
      </c>
      <c r="I39" s="30" t="s">
        <v>159</v>
      </c>
      <c r="J39" s="30" t="s">
        <v>160</v>
      </c>
      <c r="K39" s="31" t="s">
        <v>161</v>
      </c>
      <c r="L39" s="29" t="s">
        <v>117</v>
      </c>
      <c r="M39" s="33" t="s">
        <v>118</v>
      </c>
      <c r="N39" s="29" t="s">
        <v>119</v>
      </c>
      <c r="O39" s="29" t="s">
        <v>82</v>
      </c>
      <c r="P39" s="27" t="s">
        <v>124</v>
      </c>
      <c r="Q39" s="30" t="s">
        <v>136</v>
      </c>
      <c r="R39" s="132" t="s">
        <v>315</v>
      </c>
      <c r="S39" s="30" t="s">
        <v>123</v>
      </c>
      <c r="T39" s="27" t="s">
        <v>124</v>
      </c>
      <c r="U39" s="30" t="s">
        <v>125</v>
      </c>
      <c r="V39" s="30" t="s">
        <v>126</v>
      </c>
      <c r="W39" s="27"/>
      <c r="X39" s="27" t="s">
        <v>127</v>
      </c>
      <c r="Y39" s="27" t="s">
        <v>128</v>
      </c>
      <c r="Z39" s="147">
        <v>30</v>
      </c>
      <c r="AA39" s="147">
        <v>60</v>
      </c>
      <c r="AB39" s="147">
        <v>10</v>
      </c>
      <c r="AC39" s="35" t="s">
        <v>129</v>
      </c>
      <c r="AD39" s="30" t="s">
        <v>130</v>
      </c>
      <c r="AE39" s="37">
        <v>71.59</v>
      </c>
      <c r="AF39" s="148">
        <v>590037.68999999994</v>
      </c>
      <c r="AG39" s="148">
        <v>42240798.2271</v>
      </c>
      <c r="AH39" s="148">
        <v>47309694.014352001</v>
      </c>
      <c r="AI39" s="40">
        <v>71.59</v>
      </c>
      <c r="AJ39" s="40">
        <v>590037.68999999994</v>
      </c>
      <c r="AK39" s="148">
        <v>42240798.2271</v>
      </c>
      <c r="AL39" s="148">
        <v>47309694.014352001</v>
      </c>
      <c r="AM39" s="40">
        <v>71.59</v>
      </c>
      <c r="AN39" s="40">
        <v>590037.68999999994</v>
      </c>
      <c r="AO39" s="148">
        <v>42240798.2271</v>
      </c>
      <c r="AP39" s="148">
        <v>47309694.014352001</v>
      </c>
      <c r="AQ39" s="40"/>
      <c r="AR39" s="40"/>
      <c r="AS39" s="40"/>
      <c r="AT39" s="40"/>
      <c r="AU39" s="30"/>
      <c r="AV39" s="30"/>
      <c r="AW39" s="41"/>
      <c r="AX39" s="42"/>
      <c r="AY39" s="149">
        <f t="shared" ref="AY39" si="55">AE39+AI39+AM39+AQ39+AU39</f>
        <v>214.77</v>
      </c>
      <c r="AZ39" s="43">
        <f t="shared" ref="AZ39" si="56">AG39+AK39+AO39+AS39+AW39</f>
        <v>126722394.6813</v>
      </c>
      <c r="BA39" s="43">
        <f t="shared" ref="BA39" si="57">AZ39*1.12</f>
        <v>141929082.04305601</v>
      </c>
      <c r="BB39" s="42" t="s">
        <v>140</v>
      </c>
      <c r="BC39" s="49"/>
      <c r="BD39" s="29"/>
      <c r="BE39" s="150" t="s">
        <v>162</v>
      </c>
      <c r="BF39" s="29"/>
      <c r="BG39" s="49"/>
      <c r="BH39" s="29"/>
      <c r="BI39" s="49"/>
      <c r="BJ39" s="29"/>
      <c r="BK39" s="49"/>
      <c r="BL39" s="29"/>
      <c r="BM39" s="49"/>
      <c r="BN39" s="117" t="s">
        <v>353</v>
      </c>
    </row>
    <row r="40" spans="1:67" s="21" customFormat="1" ht="12.95" customHeight="1" x14ac:dyDescent="0.25">
      <c r="A40" s="27" t="s">
        <v>115</v>
      </c>
      <c r="B40" s="28"/>
      <c r="C40" s="28"/>
      <c r="D40" s="28">
        <v>22400019</v>
      </c>
      <c r="E40" s="32" t="s">
        <v>245</v>
      </c>
      <c r="F40" s="29">
        <v>210009226</v>
      </c>
      <c r="G40" s="29"/>
      <c r="H40" s="29" t="s">
        <v>245</v>
      </c>
      <c r="I40" s="30" t="s">
        <v>163</v>
      </c>
      <c r="J40" s="30" t="s">
        <v>160</v>
      </c>
      <c r="K40" s="31" t="s">
        <v>164</v>
      </c>
      <c r="L40" s="32" t="s">
        <v>117</v>
      </c>
      <c r="M40" s="33"/>
      <c r="N40" s="29" t="s">
        <v>119</v>
      </c>
      <c r="O40" s="32" t="s">
        <v>82</v>
      </c>
      <c r="P40" s="27" t="s">
        <v>124</v>
      </c>
      <c r="Q40" s="30" t="s">
        <v>136</v>
      </c>
      <c r="R40" s="44" t="s">
        <v>122</v>
      </c>
      <c r="S40" s="30" t="s">
        <v>123</v>
      </c>
      <c r="T40" s="27" t="s">
        <v>124</v>
      </c>
      <c r="U40" s="30" t="s">
        <v>125</v>
      </c>
      <c r="V40" s="30" t="s">
        <v>126</v>
      </c>
      <c r="W40" s="27"/>
      <c r="X40" s="27" t="s">
        <v>127</v>
      </c>
      <c r="Y40" s="27" t="s">
        <v>128</v>
      </c>
      <c r="Z40" s="34">
        <v>30</v>
      </c>
      <c r="AA40" s="34">
        <v>60</v>
      </c>
      <c r="AB40" s="34">
        <v>10</v>
      </c>
      <c r="AC40" s="35" t="s">
        <v>129</v>
      </c>
      <c r="AD40" s="36" t="s">
        <v>130</v>
      </c>
      <c r="AE40" s="37">
        <v>70.930000000000007</v>
      </c>
      <c r="AF40" s="37">
        <v>873293.85</v>
      </c>
      <c r="AG40" s="37">
        <v>61942732.780500002</v>
      </c>
      <c r="AH40" s="37">
        <v>69375860.71416001</v>
      </c>
      <c r="AI40" s="38">
        <v>70.930000000000007</v>
      </c>
      <c r="AJ40" s="38">
        <v>908225.6</v>
      </c>
      <c r="AK40" s="37">
        <v>64420441.808000006</v>
      </c>
      <c r="AL40" s="37">
        <v>72150894.824960008</v>
      </c>
      <c r="AM40" s="38">
        <v>70.930000000000007</v>
      </c>
      <c r="AN40" s="38">
        <v>944554.63</v>
      </c>
      <c r="AO40" s="37">
        <v>66997259.905900009</v>
      </c>
      <c r="AP40" s="37">
        <v>75036931.094608024</v>
      </c>
      <c r="AQ40" s="39"/>
      <c r="AR40" s="39"/>
      <c r="AS40" s="39"/>
      <c r="AT40" s="40"/>
      <c r="AU40" s="30"/>
      <c r="AV40" s="30"/>
      <c r="AW40" s="41"/>
      <c r="AX40" s="42"/>
      <c r="AY40" s="143">
        <f t="shared" si="9"/>
        <v>212.79000000000002</v>
      </c>
      <c r="AZ40" s="43">
        <v>0</v>
      </c>
      <c r="BA40" s="43">
        <v>0</v>
      </c>
      <c r="BB40" s="42" t="s">
        <v>140</v>
      </c>
      <c r="BC40" s="50"/>
      <c r="BD40" s="32"/>
      <c r="BE40" s="49" t="s">
        <v>165</v>
      </c>
      <c r="BF40" s="32"/>
      <c r="BG40" s="50"/>
      <c r="BH40" s="32"/>
      <c r="BI40" s="50"/>
      <c r="BJ40" s="32"/>
      <c r="BK40" s="50"/>
      <c r="BL40" s="32"/>
      <c r="BM40" s="50"/>
    </row>
    <row r="41" spans="1:67" s="142" customFormat="1" ht="12.95" customHeight="1" x14ac:dyDescent="0.25">
      <c r="A41" s="109" t="s">
        <v>115</v>
      </c>
      <c r="B41" s="157"/>
      <c r="C41" s="158"/>
      <c r="D41" s="152">
        <v>22400019</v>
      </c>
      <c r="E41" s="32" t="s">
        <v>366</v>
      </c>
      <c r="F41" s="67">
        <v>210009226</v>
      </c>
      <c r="G41" s="159"/>
      <c r="H41" s="67" t="s">
        <v>245</v>
      </c>
      <c r="I41" s="36" t="s">
        <v>163</v>
      </c>
      <c r="J41" s="36" t="s">
        <v>160</v>
      </c>
      <c r="K41" s="107" t="s">
        <v>164</v>
      </c>
      <c r="L41" s="67" t="s">
        <v>117</v>
      </c>
      <c r="M41" s="108"/>
      <c r="N41" s="67" t="s">
        <v>119</v>
      </c>
      <c r="O41" s="67" t="s">
        <v>82</v>
      </c>
      <c r="P41" s="109" t="s">
        <v>124</v>
      </c>
      <c r="Q41" s="36" t="s">
        <v>136</v>
      </c>
      <c r="R41" s="110" t="s">
        <v>315</v>
      </c>
      <c r="S41" s="36" t="s">
        <v>123</v>
      </c>
      <c r="T41" s="109" t="s">
        <v>124</v>
      </c>
      <c r="U41" s="36" t="s">
        <v>125</v>
      </c>
      <c r="V41" s="36" t="s">
        <v>126</v>
      </c>
      <c r="W41" s="109"/>
      <c r="X41" s="109" t="s">
        <v>127</v>
      </c>
      <c r="Y41" s="109" t="s">
        <v>128</v>
      </c>
      <c r="Z41" s="111">
        <v>30</v>
      </c>
      <c r="AA41" s="111">
        <v>60</v>
      </c>
      <c r="AB41" s="111">
        <v>10</v>
      </c>
      <c r="AC41" s="112" t="s">
        <v>129</v>
      </c>
      <c r="AD41" s="36" t="s">
        <v>130</v>
      </c>
      <c r="AE41" s="38">
        <v>50.93</v>
      </c>
      <c r="AF41" s="37">
        <v>873293.85</v>
      </c>
      <c r="AG41" s="37">
        <f>AE41*AF41</f>
        <v>44476855.780500002</v>
      </c>
      <c r="AH41" s="37">
        <f>AG41*1.12</f>
        <v>49814078.474160008</v>
      </c>
      <c r="AI41" s="38">
        <v>50.93</v>
      </c>
      <c r="AJ41" s="38">
        <v>908225.6</v>
      </c>
      <c r="AK41" s="37">
        <f>AI41*AJ41</f>
        <v>46255929.807999998</v>
      </c>
      <c r="AL41" s="37">
        <f>AK41*1.12</f>
        <v>51806641.384960003</v>
      </c>
      <c r="AM41" s="38">
        <v>50.93</v>
      </c>
      <c r="AN41" s="38">
        <v>944554.63</v>
      </c>
      <c r="AO41" s="37">
        <f>AM41*AN41</f>
        <v>48106167.3059</v>
      </c>
      <c r="AP41" s="37">
        <f>AO41*1.12</f>
        <v>53878907.382608004</v>
      </c>
      <c r="AQ41" s="38"/>
      <c r="AR41" s="38"/>
      <c r="AS41" s="38"/>
      <c r="AT41" s="38"/>
      <c r="AU41" s="36"/>
      <c r="AV41" s="36"/>
      <c r="AW41" s="153"/>
      <c r="AX41" s="154"/>
      <c r="AY41" s="149">
        <f t="shared" ref="AY41" si="58">AE41+AI41+AM41+AQ41+AU41</f>
        <v>152.79</v>
      </c>
      <c r="AZ41" s="43">
        <f t="shared" ref="AZ41" si="59">AG41+AK41+AO41+AS41+AW41</f>
        <v>138838952.8944</v>
      </c>
      <c r="BA41" s="43">
        <f t="shared" ref="BA41" si="60">AZ41*1.12</f>
        <v>155499627.24172801</v>
      </c>
      <c r="BB41" s="154" t="s">
        <v>140</v>
      </c>
      <c r="BC41" s="61"/>
      <c r="BD41" s="67"/>
      <c r="BE41" s="114" t="s">
        <v>165</v>
      </c>
      <c r="BF41" s="67"/>
      <c r="BG41" s="61"/>
      <c r="BH41" s="67"/>
      <c r="BI41" s="61"/>
      <c r="BJ41" s="67"/>
      <c r="BK41" s="61"/>
      <c r="BL41" s="67"/>
      <c r="BM41" s="61"/>
      <c r="BN41" s="160" t="s">
        <v>358</v>
      </c>
    </row>
    <row r="42" spans="1:67" s="21" customFormat="1" ht="12.95" customHeight="1" x14ac:dyDescent="0.25">
      <c r="A42" s="27" t="s">
        <v>115</v>
      </c>
      <c r="B42" s="28"/>
      <c r="C42" s="28"/>
      <c r="D42" s="28">
        <v>22400020</v>
      </c>
      <c r="E42" s="32" t="s">
        <v>243</v>
      </c>
      <c r="F42" s="29">
        <v>210013631</v>
      </c>
      <c r="G42" s="29"/>
      <c r="H42" s="29" t="s">
        <v>243</v>
      </c>
      <c r="I42" s="30" t="s">
        <v>166</v>
      </c>
      <c r="J42" s="30" t="s">
        <v>160</v>
      </c>
      <c r="K42" s="31" t="s">
        <v>167</v>
      </c>
      <c r="L42" s="32" t="s">
        <v>117</v>
      </c>
      <c r="M42" s="33"/>
      <c r="N42" s="29" t="s">
        <v>119</v>
      </c>
      <c r="O42" s="32" t="s">
        <v>82</v>
      </c>
      <c r="P42" s="27" t="s">
        <v>124</v>
      </c>
      <c r="Q42" s="30" t="s">
        <v>136</v>
      </c>
      <c r="R42" s="44" t="s">
        <v>122</v>
      </c>
      <c r="S42" s="30" t="s">
        <v>123</v>
      </c>
      <c r="T42" s="27" t="s">
        <v>124</v>
      </c>
      <c r="U42" s="30" t="s">
        <v>125</v>
      </c>
      <c r="V42" s="30" t="s">
        <v>126</v>
      </c>
      <c r="W42" s="27"/>
      <c r="X42" s="27" t="s">
        <v>127</v>
      </c>
      <c r="Y42" s="27" t="s">
        <v>128</v>
      </c>
      <c r="Z42" s="34">
        <v>30</v>
      </c>
      <c r="AA42" s="34">
        <v>60</v>
      </c>
      <c r="AB42" s="34">
        <v>10</v>
      </c>
      <c r="AC42" s="35" t="s">
        <v>129</v>
      </c>
      <c r="AD42" s="36" t="s">
        <v>130</v>
      </c>
      <c r="AE42" s="104">
        <v>57.61</v>
      </c>
      <c r="AF42" s="37">
        <v>862537.5</v>
      </c>
      <c r="AG42" s="37">
        <v>49690785.375</v>
      </c>
      <c r="AH42" s="37">
        <v>55653679.620000005</v>
      </c>
      <c r="AI42" s="104">
        <v>57.61</v>
      </c>
      <c r="AJ42" s="38">
        <v>897039</v>
      </c>
      <c r="AK42" s="37">
        <v>51678416.789999999</v>
      </c>
      <c r="AL42" s="37">
        <v>57879826.804800004</v>
      </c>
      <c r="AM42" s="104">
        <v>57.61</v>
      </c>
      <c r="AN42" s="38">
        <v>932920.56</v>
      </c>
      <c r="AO42" s="37">
        <v>53745553.461600006</v>
      </c>
      <c r="AP42" s="37">
        <v>60195019.87699201</v>
      </c>
      <c r="AQ42" s="39"/>
      <c r="AR42" s="39"/>
      <c r="AS42" s="39"/>
      <c r="AT42" s="40"/>
      <c r="AU42" s="30"/>
      <c r="AV42" s="30"/>
      <c r="AW42" s="41"/>
      <c r="AX42" s="42"/>
      <c r="AY42" s="143">
        <f t="shared" si="9"/>
        <v>172.82999999999998</v>
      </c>
      <c r="AZ42" s="43">
        <v>0</v>
      </c>
      <c r="BA42" s="43">
        <v>0</v>
      </c>
      <c r="BB42" s="42" t="s">
        <v>140</v>
      </c>
      <c r="BC42" s="50"/>
      <c r="BD42" s="32"/>
      <c r="BE42" s="49" t="s">
        <v>168</v>
      </c>
      <c r="BF42" s="32"/>
      <c r="BG42" s="50"/>
      <c r="BH42" s="32"/>
      <c r="BI42" s="50"/>
      <c r="BJ42" s="32"/>
      <c r="BK42" s="50"/>
      <c r="BL42" s="32"/>
      <c r="BM42" s="50"/>
    </row>
    <row r="43" spans="1:67" s="142" customFormat="1" ht="12.75" customHeight="1" x14ac:dyDescent="0.25">
      <c r="A43" s="109" t="s">
        <v>115</v>
      </c>
      <c r="B43" s="157"/>
      <c r="C43" s="157"/>
      <c r="D43" s="152">
        <v>22400020</v>
      </c>
      <c r="E43" s="32" t="s">
        <v>376</v>
      </c>
      <c r="F43" s="67">
        <v>210013631</v>
      </c>
      <c r="G43" s="159"/>
      <c r="H43" s="67" t="s">
        <v>243</v>
      </c>
      <c r="I43" s="36" t="s">
        <v>166</v>
      </c>
      <c r="J43" s="36" t="s">
        <v>160</v>
      </c>
      <c r="K43" s="107" t="s">
        <v>167</v>
      </c>
      <c r="L43" s="67" t="s">
        <v>117</v>
      </c>
      <c r="M43" s="108"/>
      <c r="N43" s="67" t="s">
        <v>119</v>
      </c>
      <c r="O43" s="67" t="s">
        <v>82</v>
      </c>
      <c r="P43" s="109" t="s">
        <v>124</v>
      </c>
      <c r="Q43" s="36" t="s">
        <v>136</v>
      </c>
      <c r="R43" s="110" t="s">
        <v>315</v>
      </c>
      <c r="S43" s="36" t="s">
        <v>123</v>
      </c>
      <c r="T43" s="109" t="s">
        <v>124</v>
      </c>
      <c r="U43" s="36" t="s">
        <v>125</v>
      </c>
      <c r="V43" s="36" t="s">
        <v>126</v>
      </c>
      <c r="W43" s="109"/>
      <c r="X43" s="109" t="s">
        <v>127</v>
      </c>
      <c r="Y43" s="109" t="s">
        <v>128</v>
      </c>
      <c r="Z43" s="111">
        <v>30</v>
      </c>
      <c r="AA43" s="111">
        <v>60</v>
      </c>
      <c r="AB43" s="111">
        <v>10</v>
      </c>
      <c r="AC43" s="112" t="s">
        <v>129</v>
      </c>
      <c r="AD43" s="36" t="s">
        <v>130</v>
      </c>
      <c r="AE43" s="37">
        <v>44.61</v>
      </c>
      <c r="AF43" s="37">
        <v>862537.5</v>
      </c>
      <c r="AG43" s="37">
        <f>AE43*AF43</f>
        <v>38477797.875</v>
      </c>
      <c r="AH43" s="37">
        <f>AG43*1.12</f>
        <v>43095133.620000005</v>
      </c>
      <c r="AI43" s="37">
        <v>44.61</v>
      </c>
      <c r="AJ43" s="38">
        <v>897039</v>
      </c>
      <c r="AK43" s="37">
        <f>AI43*AJ43</f>
        <v>40016909.789999999</v>
      </c>
      <c r="AL43" s="37">
        <f>AK43*1.12</f>
        <v>44818938.9648</v>
      </c>
      <c r="AM43" s="37">
        <v>44.61</v>
      </c>
      <c r="AN43" s="38">
        <v>932920.56</v>
      </c>
      <c r="AO43" s="37">
        <f>AM43*AN43</f>
        <v>41617586.181600004</v>
      </c>
      <c r="AP43" s="37">
        <f>AO43*1.12</f>
        <v>46611696.523392007</v>
      </c>
      <c r="AQ43" s="38"/>
      <c r="AR43" s="38"/>
      <c r="AS43" s="38"/>
      <c r="AT43" s="38"/>
      <c r="AU43" s="36"/>
      <c r="AV43" s="36"/>
      <c r="AW43" s="153"/>
      <c r="AX43" s="154"/>
      <c r="AY43" s="149">
        <f t="shared" ref="AY43" si="61">AE43+AI43+AM43+AQ43+AU43</f>
        <v>133.82999999999998</v>
      </c>
      <c r="AZ43" s="43">
        <f t="shared" ref="AZ43" si="62">AG43+AK43+AO43+AS43+AW43</f>
        <v>120112293.8466</v>
      </c>
      <c r="BA43" s="43">
        <f t="shared" ref="BA43" si="63">AZ43*1.12</f>
        <v>134525769.108192</v>
      </c>
      <c r="BB43" s="154" t="s">
        <v>140</v>
      </c>
      <c r="BC43" s="61"/>
      <c r="BD43" s="67"/>
      <c r="BE43" s="114" t="s">
        <v>168</v>
      </c>
      <c r="BF43" s="67"/>
      <c r="BG43" s="61"/>
      <c r="BH43" s="67"/>
      <c r="BI43" s="61"/>
      <c r="BJ43" s="67"/>
      <c r="BK43" s="61"/>
      <c r="BL43" s="67"/>
      <c r="BM43" s="61"/>
      <c r="BN43" s="160" t="s">
        <v>358</v>
      </c>
    </row>
    <row r="44" spans="1:67" s="21" customFormat="1" ht="12.95" customHeight="1" x14ac:dyDescent="0.25">
      <c r="A44" s="27" t="s">
        <v>115</v>
      </c>
      <c r="B44" s="28"/>
      <c r="C44" s="28"/>
      <c r="D44" s="28">
        <v>22400021</v>
      </c>
      <c r="E44" s="32" t="s">
        <v>246</v>
      </c>
      <c r="F44" s="29">
        <v>210016268</v>
      </c>
      <c r="G44" s="29"/>
      <c r="H44" s="29" t="s">
        <v>246</v>
      </c>
      <c r="I44" s="30" t="s">
        <v>169</v>
      </c>
      <c r="J44" s="30" t="s">
        <v>160</v>
      </c>
      <c r="K44" s="31" t="s">
        <v>170</v>
      </c>
      <c r="L44" s="32" t="s">
        <v>117</v>
      </c>
      <c r="M44" s="33"/>
      <c r="N44" s="29" t="s">
        <v>119</v>
      </c>
      <c r="O44" s="32" t="s">
        <v>82</v>
      </c>
      <c r="P44" s="27" t="s">
        <v>124</v>
      </c>
      <c r="Q44" s="30" t="s">
        <v>136</v>
      </c>
      <c r="R44" s="44" t="s">
        <v>122</v>
      </c>
      <c r="S44" s="30" t="s">
        <v>123</v>
      </c>
      <c r="T44" s="27" t="s">
        <v>124</v>
      </c>
      <c r="U44" s="30" t="s">
        <v>125</v>
      </c>
      <c r="V44" s="30" t="s">
        <v>126</v>
      </c>
      <c r="W44" s="27"/>
      <c r="X44" s="27" t="s">
        <v>127</v>
      </c>
      <c r="Y44" s="27" t="s">
        <v>128</v>
      </c>
      <c r="Z44" s="34">
        <v>30</v>
      </c>
      <c r="AA44" s="34">
        <v>60</v>
      </c>
      <c r="AB44" s="34">
        <v>10</v>
      </c>
      <c r="AC44" s="35" t="s">
        <v>129</v>
      </c>
      <c r="AD44" s="36" t="s">
        <v>130</v>
      </c>
      <c r="AE44" s="37">
        <v>68.900000000000006</v>
      </c>
      <c r="AF44" s="103">
        <v>638000</v>
      </c>
      <c r="AG44" s="37">
        <v>43958200</v>
      </c>
      <c r="AH44" s="37">
        <v>49233184.000000007</v>
      </c>
      <c r="AI44" s="38">
        <v>68.900000000000006</v>
      </c>
      <c r="AJ44" s="103">
        <v>638000</v>
      </c>
      <c r="AK44" s="37">
        <v>43958200</v>
      </c>
      <c r="AL44" s="37">
        <v>49233184.000000007</v>
      </c>
      <c r="AM44" s="38">
        <v>68.900000000000006</v>
      </c>
      <c r="AN44" s="103">
        <v>638000</v>
      </c>
      <c r="AO44" s="37">
        <v>43958200</v>
      </c>
      <c r="AP44" s="37">
        <v>49233184.000000007</v>
      </c>
      <c r="AQ44" s="39"/>
      <c r="AR44" s="39"/>
      <c r="AS44" s="39"/>
      <c r="AT44" s="40"/>
      <c r="AU44" s="30"/>
      <c r="AV44" s="30"/>
      <c r="AW44" s="41"/>
      <c r="AX44" s="42"/>
      <c r="AY44" s="143">
        <f t="shared" si="9"/>
        <v>206.70000000000002</v>
      </c>
      <c r="AZ44" s="43">
        <v>0</v>
      </c>
      <c r="BA44" s="43">
        <v>0</v>
      </c>
      <c r="BB44" s="42" t="s">
        <v>140</v>
      </c>
      <c r="BC44" s="50"/>
      <c r="BD44" s="32"/>
      <c r="BE44" s="49" t="s">
        <v>171</v>
      </c>
      <c r="BF44" s="32"/>
      <c r="BG44" s="50"/>
      <c r="BH44" s="32"/>
      <c r="BI44" s="50"/>
      <c r="BJ44" s="32"/>
      <c r="BK44" s="50"/>
      <c r="BL44" s="32"/>
      <c r="BM44" s="50"/>
    </row>
    <row r="45" spans="1:67" s="45" customFormat="1" ht="12.95" customHeight="1" x14ac:dyDescent="0.25">
      <c r="A45" s="27" t="s">
        <v>115</v>
      </c>
      <c r="B45" s="146"/>
      <c r="C45" s="146"/>
      <c r="D45" s="146">
        <v>22400021</v>
      </c>
      <c r="E45" s="32" t="s">
        <v>354</v>
      </c>
      <c r="F45" s="29">
        <v>210016268</v>
      </c>
      <c r="G45" s="29"/>
      <c r="H45" s="29" t="s">
        <v>246</v>
      </c>
      <c r="I45" s="30" t="s">
        <v>169</v>
      </c>
      <c r="J45" s="30" t="s">
        <v>160</v>
      </c>
      <c r="K45" s="31" t="s">
        <v>170</v>
      </c>
      <c r="L45" s="29" t="s">
        <v>117</v>
      </c>
      <c r="M45" s="33"/>
      <c r="N45" s="29" t="s">
        <v>119</v>
      </c>
      <c r="O45" s="29" t="s">
        <v>82</v>
      </c>
      <c r="P45" s="27" t="s">
        <v>124</v>
      </c>
      <c r="Q45" s="30" t="s">
        <v>136</v>
      </c>
      <c r="R45" s="132" t="s">
        <v>315</v>
      </c>
      <c r="S45" s="30" t="s">
        <v>123</v>
      </c>
      <c r="T45" s="27" t="s">
        <v>124</v>
      </c>
      <c r="U45" s="30" t="s">
        <v>125</v>
      </c>
      <c r="V45" s="30" t="s">
        <v>126</v>
      </c>
      <c r="W45" s="27"/>
      <c r="X45" s="27" t="s">
        <v>127</v>
      </c>
      <c r="Y45" s="27" t="s">
        <v>128</v>
      </c>
      <c r="Z45" s="147">
        <v>30</v>
      </c>
      <c r="AA45" s="147">
        <v>60</v>
      </c>
      <c r="AB45" s="147">
        <v>10</v>
      </c>
      <c r="AC45" s="35" t="s">
        <v>129</v>
      </c>
      <c r="AD45" s="30" t="s">
        <v>130</v>
      </c>
      <c r="AE45" s="37">
        <v>68.900000000000006</v>
      </c>
      <c r="AF45" s="148">
        <v>619030.98</v>
      </c>
      <c r="AG45" s="148">
        <f t="shared" ref="AG45" si="64">AE45*AF45</f>
        <v>42651234.522</v>
      </c>
      <c r="AH45" s="148">
        <f t="shared" ref="AH45" si="65">AG45*1.12</f>
        <v>47769382.664640002</v>
      </c>
      <c r="AI45" s="40">
        <v>68.900000000000006</v>
      </c>
      <c r="AJ45" s="40">
        <v>619030.98</v>
      </c>
      <c r="AK45" s="148">
        <f t="shared" ref="AK45" si="66">AI45*AJ45</f>
        <v>42651234.522</v>
      </c>
      <c r="AL45" s="148">
        <f t="shared" ref="AL45" si="67">AK45*1.12</f>
        <v>47769382.664640002</v>
      </c>
      <c r="AM45" s="40">
        <v>68.900000000000006</v>
      </c>
      <c r="AN45" s="40">
        <v>619030.98</v>
      </c>
      <c r="AO45" s="148">
        <f t="shared" ref="AO45" si="68">AM45*AN45</f>
        <v>42651234.522</v>
      </c>
      <c r="AP45" s="148">
        <f t="shared" ref="AP45" si="69">AO45*1.12</f>
        <v>47769382.664640002</v>
      </c>
      <c r="AQ45" s="40"/>
      <c r="AR45" s="40"/>
      <c r="AS45" s="40"/>
      <c r="AT45" s="40"/>
      <c r="AU45" s="30"/>
      <c r="AV45" s="30"/>
      <c r="AW45" s="41"/>
      <c r="AX45" s="42"/>
      <c r="AY45" s="149">
        <f>AE45+AI45+AM45+AQ45+AU45</f>
        <v>206.70000000000002</v>
      </c>
      <c r="AZ45" s="43">
        <f t="shared" ref="AZ45" si="70">AG45+AK45+AO45+AS45+AW45</f>
        <v>127953703.566</v>
      </c>
      <c r="BA45" s="43">
        <f t="shared" ref="BA45" si="71">AZ45*1.12</f>
        <v>143308147.99392</v>
      </c>
      <c r="BB45" s="42" t="s">
        <v>140</v>
      </c>
      <c r="BC45" s="49"/>
      <c r="BD45" s="29"/>
      <c r="BE45" s="150" t="s">
        <v>171</v>
      </c>
      <c r="BF45" s="29"/>
      <c r="BG45" s="49"/>
      <c r="BH45" s="29"/>
      <c r="BI45" s="49"/>
      <c r="BJ45" s="29"/>
      <c r="BK45" s="49"/>
      <c r="BL45" s="29"/>
      <c r="BM45" s="49"/>
      <c r="BN45" s="117" t="s">
        <v>343</v>
      </c>
    </row>
    <row r="46" spans="1:67" s="21" customFormat="1" ht="12.95" customHeight="1" x14ac:dyDescent="0.25">
      <c r="A46" s="27" t="s">
        <v>115</v>
      </c>
      <c r="B46" s="28"/>
      <c r="C46" s="28"/>
      <c r="D46" s="28">
        <v>22400022</v>
      </c>
      <c r="E46" s="32" t="s">
        <v>267</v>
      </c>
      <c r="F46" s="29">
        <v>210026851</v>
      </c>
      <c r="G46" s="29"/>
      <c r="H46" s="29" t="s">
        <v>267</v>
      </c>
      <c r="I46" s="30" t="s">
        <v>172</v>
      </c>
      <c r="J46" s="30" t="s">
        <v>173</v>
      </c>
      <c r="K46" s="31" t="s">
        <v>174</v>
      </c>
      <c r="L46" s="32" t="s">
        <v>117</v>
      </c>
      <c r="M46" s="33" t="s">
        <v>118</v>
      </c>
      <c r="N46" s="29" t="s">
        <v>119</v>
      </c>
      <c r="O46" s="32" t="s">
        <v>82</v>
      </c>
      <c r="P46" s="27" t="s">
        <v>124</v>
      </c>
      <c r="Q46" s="30" t="s">
        <v>136</v>
      </c>
      <c r="R46" s="44" t="s">
        <v>137</v>
      </c>
      <c r="S46" s="30" t="s">
        <v>123</v>
      </c>
      <c r="T46" s="27" t="s">
        <v>124</v>
      </c>
      <c r="U46" s="30" t="s">
        <v>125</v>
      </c>
      <c r="V46" s="30" t="s">
        <v>126</v>
      </c>
      <c r="W46" s="27"/>
      <c r="X46" s="27" t="s">
        <v>127</v>
      </c>
      <c r="Y46" s="27" t="s">
        <v>128</v>
      </c>
      <c r="Z46" s="34">
        <v>30</v>
      </c>
      <c r="AA46" s="34">
        <v>60</v>
      </c>
      <c r="AB46" s="34">
        <v>10</v>
      </c>
      <c r="AC46" s="35" t="s">
        <v>139</v>
      </c>
      <c r="AD46" s="36" t="s">
        <v>130</v>
      </c>
      <c r="AE46" s="37">
        <v>500</v>
      </c>
      <c r="AF46" s="37">
        <v>18698.400000000001</v>
      </c>
      <c r="AG46" s="37">
        <v>9349200</v>
      </c>
      <c r="AH46" s="37">
        <v>10471104.000000002</v>
      </c>
      <c r="AI46" s="38">
        <v>500</v>
      </c>
      <c r="AJ46" s="38">
        <v>19446.34</v>
      </c>
      <c r="AK46" s="37">
        <v>9723170</v>
      </c>
      <c r="AL46" s="37">
        <v>10889950.4</v>
      </c>
      <c r="AM46" s="38">
        <v>500</v>
      </c>
      <c r="AN46" s="38">
        <v>20224.189999999999</v>
      </c>
      <c r="AO46" s="37">
        <v>10112095</v>
      </c>
      <c r="AP46" s="37">
        <v>11325546.4</v>
      </c>
      <c r="AQ46" s="39"/>
      <c r="AR46" s="39"/>
      <c r="AS46" s="39"/>
      <c r="AT46" s="40"/>
      <c r="AU46" s="30"/>
      <c r="AV46" s="30"/>
      <c r="AW46" s="41"/>
      <c r="AX46" s="42"/>
      <c r="AY46" s="143">
        <f t="shared" si="9"/>
        <v>1500</v>
      </c>
      <c r="AZ46" s="43">
        <v>0</v>
      </c>
      <c r="BA46" s="43">
        <v>0</v>
      </c>
      <c r="BB46" s="42" t="s">
        <v>140</v>
      </c>
      <c r="BC46" s="50"/>
      <c r="BD46" s="32"/>
      <c r="BE46" s="49" t="s">
        <v>175</v>
      </c>
      <c r="BF46" s="32"/>
      <c r="BG46" s="50"/>
      <c r="BH46" s="32"/>
      <c r="BI46" s="50"/>
      <c r="BJ46" s="32"/>
      <c r="BK46" s="50"/>
      <c r="BL46" s="32"/>
      <c r="BM46" s="50"/>
    </row>
    <row r="47" spans="1:67" s="269" customFormat="1" ht="12.95" customHeight="1" x14ac:dyDescent="0.25">
      <c r="A47" s="246" t="s">
        <v>115</v>
      </c>
      <c r="B47" s="247"/>
      <c r="C47" s="247"/>
      <c r="D47" s="248"/>
      <c r="E47" s="249" t="s">
        <v>363</v>
      </c>
      <c r="F47" s="250">
        <v>210026851</v>
      </c>
      <c r="G47" s="248"/>
      <c r="H47" s="251" t="s">
        <v>363</v>
      </c>
      <c r="I47" s="252" t="s">
        <v>172</v>
      </c>
      <c r="J47" s="252" t="s">
        <v>173</v>
      </c>
      <c r="K47" s="253" t="s">
        <v>174</v>
      </c>
      <c r="L47" s="254" t="s">
        <v>117</v>
      </c>
      <c r="M47" s="255" t="s">
        <v>118</v>
      </c>
      <c r="N47" s="254" t="s">
        <v>119</v>
      </c>
      <c r="O47" s="254" t="s">
        <v>82</v>
      </c>
      <c r="P47" s="256" t="s">
        <v>124</v>
      </c>
      <c r="Q47" s="252" t="s">
        <v>136</v>
      </c>
      <c r="R47" s="257" t="s">
        <v>127</v>
      </c>
      <c r="S47" s="252" t="s">
        <v>123</v>
      </c>
      <c r="T47" s="256" t="s">
        <v>124</v>
      </c>
      <c r="U47" s="252" t="s">
        <v>125</v>
      </c>
      <c r="V47" s="252" t="s">
        <v>126</v>
      </c>
      <c r="W47" s="256"/>
      <c r="X47" s="256" t="s">
        <v>610</v>
      </c>
      <c r="Y47" s="256" t="s">
        <v>128</v>
      </c>
      <c r="Z47" s="258">
        <v>30</v>
      </c>
      <c r="AA47" s="258">
        <v>60</v>
      </c>
      <c r="AB47" s="258">
        <v>10</v>
      </c>
      <c r="AC47" s="259" t="s">
        <v>139</v>
      </c>
      <c r="AD47" s="252" t="s">
        <v>130</v>
      </c>
      <c r="AE47" s="260">
        <v>500</v>
      </c>
      <c r="AF47" s="260">
        <v>18698.400000000001</v>
      </c>
      <c r="AG47" s="260">
        <v>9349200</v>
      </c>
      <c r="AH47" s="260">
        <v>10471104.000000002</v>
      </c>
      <c r="AI47" s="261">
        <v>500</v>
      </c>
      <c r="AJ47" s="261">
        <v>19446.34</v>
      </c>
      <c r="AK47" s="260">
        <v>9723170</v>
      </c>
      <c r="AL47" s="260">
        <v>10889950.4</v>
      </c>
      <c r="AM47" s="261">
        <v>500</v>
      </c>
      <c r="AN47" s="261">
        <v>20224.189999999999</v>
      </c>
      <c r="AO47" s="260">
        <v>10112095</v>
      </c>
      <c r="AP47" s="260">
        <v>11325546.4</v>
      </c>
      <c r="AQ47" s="261"/>
      <c r="AR47" s="261"/>
      <c r="AS47" s="261"/>
      <c r="AT47" s="261"/>
      <c r="AU47" s="252"/>
      <c r="AV47" s="252"/>
      <c r="AW47" s="262"/>
      <c r="AX47" s="263"/>
      <c r="AY47" s="264">
        <v>1500</v>
      </c>
      <c r="AZ47" s="265">
        <v>0</v>
      </c>
      <c r="BA47" s="265">
        <v>0</v>
      </c>
      <c r="BB47" s="263" t="s">
        <v>140</v>
      </c>
      <c r="BC47" s="266"/>
      <c r="BD47" s="254"/>
      <c r="BE47" s="267" t="s">
        <v>175</v>
      </c>
      <c r="BF47" s="254"/>
      <c r="BG47" s="266"/>
      <c r="BH47" s="254"/>
      <c r="BI47" s="266"/>
      <c r="BJ47" s="254"/>
      <c r="BK47" s="266"/>
      <c r="BL47" s="254"/>
      <c r="BM47" s="266"/>
      <c r="BN47" s="268" t="s">
        <v>611</v>
      </c>
    </row>
    <row r="48" spans="1:67" s="21" customFormat="1" ht="12.95" customHeight="1" x14ac:dyDescent="0.25">
      <c r="A48" s="27" t="s">
        <v>115</v>
      </c>
      <c r="B48" s="28"/>
      <c r="C48" s="28"/>
      <c r="D48" s="28">
        <v>22400023</v>
      </c>
      <c r="E48" s="32" t="s">
        <v>251</v>
      </c>
      <c r="F48" s="29">
        <v>210029045</v>
      </c>
      <c r="G48" s="29"/>
      <c r="H48" s="29" t="s">
        <v>251</v>
      </c>
      <c r="I48" s="30" t="s">
        <v>176</v>
      </c>
      <c r="J48" s="30" t="s">
        <v>177</v>
      </c>
      <c r="K48" s="31" t="s">
        <v>178</v>
      </c>
      <c r="L48" s="32" t="s">
        <v>117</v>
      </c>
      <c r="M48" s="33"/>
      <c r="N48" s="29" t="s">
        <v>119</v>
      </c>
      <c r="O48" s="32" t="s">
        <v>82</v>
      </c>
      <c r="P48" s="27" t="s">
        <v>124</v>
      </c>
      <c r="Q48" s="30" t="s">
        <v>136</v>
      </c>
      <c r="R48" s="44" t="s">
        <v>122</v>
      </c>
      <c r="S48" s="30" t="s">
        <v>123</v>
      </c>
      <c r="T48" s="27" t="s">
        <v>124</v>
      </c>
      <c r="U48" s="30" t="s">
        <v>125</v>
      </c>
      <c r="V48" s="30" t="s">
        <v>126</v>
      </c>
      <c r="W48" s="27"/>
      <c r="X48" s="27" t="s">
        <v>127</v>
      </c>
      <c r="Y48" s="27" t="s">
        <v>128</v>
      </c>
      <c r="Z48" s="34">
        <v>30</v>
      </c>
      <c r="AA48" s="34">
        <v>60</v>
      </c>
      <c r="AB48" s="34">
        <v>10</v>
      </c>
      <c r="AC48" s="35" t="s">
        <v>129</v>
      </c>
      <c r="AD48" s="36" t="s">
        <v>130</v>
      </c>
      <c r="AE48" s="37">
        <v>5</v>
      </c>
      <c r="AF48" s="37">
        <v>898617.5</v>
      </c>
      <c r="AG48" s="37">
        <v>4493087.5</v>
      </c>
      <c r="AH48" s="37">
        <v>5032258.0000000009</v>
      </c>
      <c r="AI48" s="38">
        <v>5</v>
      </c>
      <c r="AJ48" s="38">
        <v>934562.20000000007</v>
      </c>
      <c r="AK48" s="37">
        <v>4672811</v>
      </c>
      <c r="AL48" s="37">
        <v>5233548.32</v>
      </c>
      <c r="AM48" s="38">
        <v>5</v>
      </c>
      <c r="AN48" s="38">
        <v>971944.69</v>
      </c>
      <c r="AO48" s="37">
        <v>4859723.4499999993</v>
      </c>
      <c r="AP48" s="37">
        <v>5442890.2639999995</v>
      </c>
      <c r="AQ48" s="39"/>
      <c r="AR48" s="39"/>
      <c r="AS48" s="39"/>
      <c r="AT48" s="40"/>
      <c r="AU48" s="30"/>
      <c r="AV48" s="30"/>
      <c r="AW48" s="41"/>
      <c r="AX48" s="42"/>
      <c r="AY48" s="143">
        <f t="shared" si="9"/>
        <v>15</v>
      </c>
      <c r="AZ48" s="43">
        <v>0</v>
      </c>
      <c r="BA48" s="43">
        <v>0</v>
      </c>
      <c r="BB48" s="42" t="s">
        <v>140</v>
      </c>
      <c r="BC48" s="50"/>
      <c r="BD48" s="32"/>
      <c r="BE48" s="49" t="s">
        <v>179</v>
      </c>
      <c r="BF48" s="32"/>
      <c r="BG48" s="50"/>
      <c r="BH48" s="32"/>
      <c r="BI48" s="50"/>
      <c r="BJ48" s="32"/>
      <c r="BK48" s="50"/>
      <c r="BL48" s="32"/>
      <c r="BM48" s="50"/>
    </row>
    <row r="49" spans="1:66" s="21" customFormat="1" ht="12.95" customHeight="1" x14ac:dyDescent="0.25">
      <c r="A49" s="212" t="s">
        <v>115</v>
      </c>
      <c r="B49" s="213"/>
      <c r="C49" s="213"/>
      <c r="D49" s="214"/>
      <c r="E49" s="215" t="s">
        <v>605</v>
      </c>
      <c r="F49" s="216">
        <v>210029045</v>
      </c>
      <c r="G49" s="217"/>
      <c r="H49" s="218" t="s">
        <v>605</v>
      </c>
      <c r="I49" s="219" t="s">
        <v>176</v>
      </c>
      <c r="J49" s="219" t="s">
        <v>177</v>
      </c>
      <c r="K49" s="220" t="s">
        <v>178</v>
      </c>
      <c r="L49" s="218" t="s">
        <v>117</v>
      </c>
      <c r="M49" s="221"/>
      <c r="N49" s="218" t="s">
        <v>119</v>
      </c>
      <c r="O49" s="218" t="s">
        <v>82</v>
      </c>
      <c r="P49" s="212" t="s">
        <v>124</v>
      </c>
      <c r="Q49" s="219" t="s">
        <v>136</v>
      </c>
      <c r="R49" s="222" t="s">
        <v>610</v>
      </c>
      <c r="S49" s="219" t="s">
        <v>123</v>
      </c>
      <c r="T49" s="212" t="s">
        <v>124</v>
      </c>
      <c r="U49" s="219" t="s">
        <v>125</v>
      </c>
      <c r="V49" s="219" t="s">
        <v>126</v>
      </c>
      <c r="W49" s="223" t="s">
        <v>301</v>
      </c>
      <c r="X49" s="224"/>
      <c r="Y49" s="224"/>
      <c r="Z49" s="225">
        <v>30</v>
      </c>
      <c r="AA49" s="225">
        <v>60</v>
      </c>
      <c r="AB49" s="225">
        <v>10</v>
      </c>
      <c r="AC49" s="226" t="s">
        <v>129</v>
      </c>
      <c r="AD49" s="227" t="s">
        <v>130</v>
      </c>
      <c r="AE49" s="228">
        <v>5</v>
      </c>
      <c r="AF49" s="229">
        <v>934562</v>
      </c>
      <c r="AG49" s="230">
        <f>AF49*AE49</f>
        <v>4672810</v>
      </c>
      <c r="AH49" s="230">
        <f>AG49*1.12</f>
        <v>5233547.2</v>
      </c>
      <c r="AI49" s="231">
        <v>5</v>
      </c>
      <c r="AJ49" s="231">
        <v>934562.20000000007</v>
      </c>
      <c r="AK49" s="228">
        <v>4672811</v>
      </c>
      <c r="AL49" s="228">
        <v>5233548.32</v>
      </c>
      <c r="AM49" s="231">
        <v>5</v>
      </c>
      <c r="AN49" s="231">
        <v>971944.69</v>
      </c>
      <c r="AO49" s="228">
        <v>4859723.4499999993</v>
      </c>
      <c r="AP49" s="228">
        <v>5442890.2639999995</v>
      </c>
      <c r="AQ49" s="232"/>
      <c r="AR49" s="232"/>
      <c r="AS49" s="232"/>
      <c r="AT49" s="233"/>
      <c r="AU49" s="219"/>
      <c r="AV49" s="219"/>
      <c r="AW49" s="234"/>
      <c r="AX49" s="235"/>
      <c r="AY49" s="236">
        <f>AE49+AI49+AM49</f>
        <v>15</v>
      </c>
      <c r="AZ49" s="237">
        <f>AG49+AK49+AO49</f>
        <v>14205344.449999999</v>
      </c>
      <c r="BA49" s="237">
        <f>AH49+AL49+AP49</f>
        <v>15909985.783999998</v>
      </c>
      <c r="BB49" s="235" t="s">
        <v>140</v>
      </c>
      <c r="BC49" s="238"/>
      <c r="BD49" s="216"/>
      <c r="BE49" s="239" t="s">
        <v>179</v>
      </c>
      <c r="BF49" s="216"/>
      <c r="BG49" s="238"/>
      <c r="BH49" s="216"/>
      <c r="BI49" s="238"/>
      <c r="BJ49" s="216"/>
      <c r="BK49" s="238"/>
      <c r="BL49" s="216"/>
      <c r="BM49" s="238"/>
      <c r="BN49" s="156" t="s">
        <v>606</v>
      </c>
    </row>
    <row r="50" spans="1:66" s="21" customFormat="1" ht="12.95" customHeight="1" x14ac:dyDescent="0.25">
      <c r="A50" s="27" t="s">
        <v>115</v>
      </c>
      <c r="B50" s="28"/>
      <c r="C50" s="28"/>
      <c r="D50" s="28">
        <v>22400024</v>
      </c>
      <c r="E50" s="32" t="s">
        <v>252</v>
      </c>
      <c r="F50" s="29">
        <v>210029046</v>
      </c>
      <c r="G50" s="29"/>
      <c r="H50" s="29" t="s">
        <v>252</v>
      </c>
      <c r="I50" s="30" t="s">
        <v>180</v>
      </c>
      <c r="J50" s="30" t="s">
        <v>177</v>
      </c>
      <c r="K50" s="31" t="s">
        <v>181</v>
      </c>
      <c r="L50" s="32" t="s">
        <v>117</v>
      </c>
      <c r="M50" s="33"/>
      <c r="N50" s="29" t="s">
        <v>119</v>
      </c>
      <c r="O50" s="32" t="s">
        <v>82</v>
      </c>
      <c r="P50" s="27" t="s">
        <v>124</v>
      </c>
      <c r="Q50" s="30" t="s">
        <v>136</v>
      </c>
      <c r="R50" s="44" t="s">
        <v>122</v>
      </c>
      <c r="S50" s="30" t="s">
        <v>123</v>
      </c>
      <c r="T50" s="27" t="s">
        <v>124</v>
      </c>
      <c r="U50" s="30" t="s">
        <v>125</v>
      </c>
      <c r="V50" s="30" t="s">
        <v>126</v>
      </c>
      <c r="W50" s="27"/>
      <c r="X50" s="27" t="s">
        <v>127</v>
      </c>
      <c r="Y50" s="27" t="s">
        <v>128</v>
      </c>
      <c r="Z50" s="34">
        <v>30</v>
      </c>
      <c r="AA50" s="34">
        <v>60</v>
      </c>
      <c r="AB50" s="34">
        <v>10</v>
      </c>
      <c r="AC50" s="35" t="s">
        <v>129</v>
      </c>
      <c r="AD50" s="36" t="s">
        <v>130</v>
      </c>
      <c r="AE50" s="37">
        <v>15</v>
      </c>
      <c r="AF50" s="37">
        <v>1006331</v>
      </c>
      <c r="AG50" s="37">
        <v>15094965</v>
      </c>
      <c r="AH50" s="37">
        <v>16906360.800000001</v>
      </c>
      <c r="AI50" s="38">
        <v>15</v>
      </c>
      <c r="AJ50" s="38">
        <v>1046584.24</v>
      </c>
      <c r="AK50" s="37">
        <v>15698763.6</v>
      </c>
      <c r="AL50" s="37">
        <v>17582615.232000001</v>
      </c>
      <c r="AM50" s="38">
        <v>15</v>
      </c>
      <c r="AN50" s="38">
        <v>1088447.6100000001</v>
      </c>
      <c r="AO50" s="37">
        <v>16326714.150000002</v>
      </c>
      <c r="AP50" s="37">
        <v>18285919.848000005</v>
      </c>
      <c r="AQ50" s="39"/>
      <c r="AR50" s="39"/>
      <c r="AS50" s="39"/>
      <c r="AT50" s="40"/>
      <c r="AU50" s="30"/>
      <c r="AV50" s="30"/>
      <c r="AW50" s="41"/>
      <c r="AX50" s="42"/>
      <c r="AY50" s="143">
        <f t="shared" si="9"/>
        <v>45</v>
      </c>
      <c r="AZ50" s="43">
        <v>0</v>
      </c>
      <c r="BA50" s="43">
        <v>0</v>
      </c>
      <c r="BB50" s="42" t="s">
        <v>140</v>
      </c>
      <c r="BC50" s="50"/>
      <c r="BD50" s="32"/>
      <c r="BE50" s="49" t="s">
        <v>182</v>
      </c>
      <c r="BF50" s="32"/>
      <c r="BG50" s="50"/>
      <c r="BH50" s="32"/>
      <c r="BI50" s="50"/>
      <c r="BJ50" s="32"/>
      <c r="BK50" s="50"/>
      <c r="BL50" s="32"/>
      <c r="BM50" s="50"/>
    </row>
    <row r="51" spans="1:66" s="45" customFormat="1" ht="12.95" customHeight="1" x14ac:dyDescent="0.25">
      <c r="A51" s="27" t="s">
        <v>115</v>
      </c>
      <c r="B51" s="146"/>
      <c r="C51" s="146"/>
      <c r="D51" s="146">
        <v>22400024</v>
      </c>
      <c r="E51" s="32" t="s">
        <v>355</v>
      </c>
      <c r="F51" s="29">
        <v>210029046</v>
      </c>
      <c r="G51" s="29"/>
      <c r="H51" s="29" t="s">
        <v>252</v>
      </c>
      <c r="I51" s="30" t="s">
        <v>180</v>
      </c>
      <c r="J51" s="30" t="s">
        <v>177</v>
      </c>
      <c r="K51" s="31" t="s">
        <v>181</v>
      </c>
      <c r="L51" s="29" t="s">
        <v>117</v>
      </c>
      <c r="M51" s="33"/>
      <c r="N51" s="29" t="s">
        <v>119</v>
      </c>
      <c r="O51" s="29" t="s">
        <v>82</v>
      </c>
      <c r="P51" s="27" t="s">
        <v>124</v>
      </c>
      <c r="Q51" s="30" t="s">
        <v>136</v>
      </c>
      <c r="R51" s="132" t="s">
        <v>315</v>
      </c>
      <c r="S51" s="30" t="s">
        <v>123</v>
      </c>
      <c r="T51" s="27" t="s">
        <v>124</v>
      </c>
      <c r="U51" s="30" t="s">
        <v>125</v>
      </c>
      <c r="V51" s="30" t="s">
        <v>126</v>
      </c>
      <c r="W51" s="27"/>
      <c r="X51" s="27" t="s">
        <v>127</v>
      </c>
      <c r="Y51" s="27" t="s">
        <v>128</v>
      </c>
      <c r="Z51" s="147">
        <v>30</v>
      </c>
      <c r="AA51" s="147">
        <v>60</v>
      </c>
      <c r="AB51" s="147">
        <v>10</v>
      </c>
      <c r="AC51" s="35" t="s">
        <v>129</v>
      </c>
      <c r="AD51" s="30" t="s">
        <v>130</v>
      </c>
      <c r="AE51" s="37">
        <v>15</v>
      </c>
      <c r="AF51" s="148">
        <v>639933.4</v>
      </c>
      <c r="AG51" s="148">
        <f t="shared" ref="AG51" si="72">AE51*AF51</f>
        <v>9599001</v>
      </c>
      <c r="AH51" s="148">
        <f t="shared" ref="AH51" si="73">AG51*1.12</f>
        <v>10750881.120000001</v>
      </c>
      <c r="AI51" s="40">
        <v>15</v>
      </c>
      <c r="AJ51" s="40">
        <v>639933.4</v>
      </c>
      <c r="AK51" s="148">
        <f t="shared" ref="AK51" si="74">AI51*AJ51</f>
        <v>9599001</v>
      </c>
      <c r="AL51" s="148">
        <f>AK51*1.12</f>
        <v>10750881.120000001</v>
      </c>
      <c r="AM51" s="40">
        <v>15</v>
      </c>
      <c r="AN51" s="40">
        <v>639933.4</v>
      </c>
      <c r="AO51" s="148">
        <f t="shared" ref="AO51" si="75">AM51*AN51</f>
        <v>9599001</v>
      </c>
      <c r="AP51" s="148">
        <f t="shared" ref="AP51" si="76">AO51*1.12</f>
        <v>10750881.120000001</v>
      </c>
      <c r="AQ51" s="40"/>
      <c r="AR51" s="40"/>
      <c r="AS51" s="40"/>
      <c r="AT51" s="40"/>
      <c r="AU51" s="30"/>
      <c r="AV51" s="30"/>
      <c r="AW51" s="41"/>
      <c r="AX51" s="42"/>
      <c r="AY51" s="149">
        <f t="shared" ref="AY51" si="77">AE51+AI51+AM51+AQ51+AU51</f>
        <v>45</v>
      </c>
      <c r="AZ51" s="43">
        <f t="shared" ref="AZ51" si="78">AG51+AK51+AO51+AS51+AW51</f>
        <v>28797003</v>
      </c>
      <c r="BA51" s="43">
        <f t="shared" ref="BA51" si="79">AZ51*1.12</f>
        <v>32252643.360000003</v>
      </c>
      <c r="BB51" s="42" t="s">
        <v>140</v>
      </c>
      <c r="BC51" s="49"/>
      <c r="BD51" s="29"/>
      <c r="BE51" s="150" t="s">
        <v>182</v>
      </c>
      <c r="BF51" s="29"/>
      <c r="BG51" s="49"/>
      <c r="BH51" s="29"/>
      <c r="BI51" s="49"/>
      <c r="BJ51" s="29"/>
      <c r="BK51" s="49"/>
      <c r="BL51" s="29"/>
      <c r="BM51" s="49"/>
      <c r="BN51" s="117" t="s">
        <v>343</v>
      </c>
    </row>
    <row r="52" spans="1:66" s="21" customFormat="1" ht="12.95" customHeight="1" x14ac:dyDescent="0.25">
      <c r="A52" s="27" t="s">
        <v>115</v>
      </c>
      <c r="B52" s="28"/>
      <c r="C52" s="28"/>
      <c r="D52" s="28">
        <v>22400025</v>
      </c>
      <c r="E52" s="32" t="s">
        <v>268</v>
      </c>
      <c r="F52" s="29">
        <v>220016065</v>
      </c>
      <c r="G52" s="29"/>
      <c r="H52" s="29" t="s">
        <v>268</v>
      </c>
      <c r="I52" s="30" t="s">
        <v>183</v>
      </c>
      <c r="J52" s="30" t="s">
        <v>184</v>
      </c>
      <c r="K52" s="31" t="s">
        <v>185</v>
      </c>
      <c r="L52" s="32" t="s">
        <v>117</v>
      </c>
      <c r="M52" s="33" t="s">
        <v>118</v>
      </c>
      <c r="N52" s="29" t="s">
        <v>119</v>
      </c>
      <c r="O52" s="32" t="s">
        <v>82</v>
      </c>
      <c r="P52" s="27" t="s">
        <v>124</v>
      </c>
      <c r="Q52" s="30" t="s">
        <v>136</v>
      </c>
      <c r="R52" s="44" t="s">
        <v>137</v>
      </c>
      <c r="S52" s="30" t="s">
        <v>123</v>
      </c>
      <c r="T52" s="27" t="s">
        <v>124</v>
      </c>
      <c r="U52" s="30" t="s">
        <v>125</v>
      </c>
      <c r="V52" s="30" t="s">
        <v>126</v>
      </c>
      <c r="W52" s="27"/>
      <c r="X52" s="27" t="s">
        <v>127</v>
      </c>
      <c r="Y52" s="27" t="s">
        <v>128</v>
      </c>
      <c r="Z52" s="34">
        <v>30</v>
      </c>
      <c r="AA52" s="34">
        <v>60</v>
      </c>
      <c r="AB52" s="34">
        <v>10</v>
      </c>
      <c r="AC52" s="35" t="s">
        <v>139</v>
      </c>
      <c r="AD52" s="36" t="s">
        <v>130</v>
      </c>
      <c r="AE52" s="37">
        <v>205</v>
      </c>
      <c r="AF52" s="37">
        <v>66661.67</v>
      </c>
      <c r="AG52" s="37">
        <v>13665642.35</v>
      </c>
      <c r="AH52" s="37">
        <v>15305519.432000002</v>
      </c>
      <c r="AI52" s="38">
        <v>205</v>
      </c>
      <c r="AJ52" s="38">
        <v>69328.14</v>
      </c>
      <c r="AK52" s="37">
        <v>14212268.699999999</v>
      </c>
      <c r="AL52" s="37">
        <v>15917740.944</v>
      </c>
      <c r="AM52" s="38">
        <v>205</v>
      </c>
      <c r="AN52" s="38">
        <v>72101.259999999995</v>
      </c>
      <c r="AO52" s="37">
        <v>14780758.299999999</v>
      </c>
      <c r="AP52" s="37">
        <v>16554449.296</v>
      </c>
      <c r="AQ52" s="39"/>
      <c r="AR52" s="39"/>
      <c r="AS52" s="39"/>
      <c r="AT52" s="40"/>
      <c r="AU52" s="30"/>
      <c r="AV52" s="30"/>
      <c r="AW52" s="41"/>
      <c r="AX52" s="42"/>
      <c r="AY52" s="143">
        <f t="shared" si="9"/>
        <v>615</v>
      </c>
      <c r="AZ52" s="43">
        <f t="shared" si="10"/>
        <v>42658669.349999994</v>
      </c>
      <c r="BA52" s="43">
        <f t="shared" si="10"/>
        <v>47777709.672000006</v>
      </c>
      <c r="BB52" s="42" t="s">
        <v>140</v>
      </c>
      <c r="BC52" s="50"/>
      <c r="BD52" s="32"/>
      <c r="BE52" s="49" t="s">
        <v>186</v>
      </c>
      <c r="BF52" s="32"/>
      <c r="BG52" s="50"/>
      <c r="BH52" s="32"/>
      <c r="BI52" s="50"/>
      <c r="BJ52" s="32"/>
      <c r="BK52" s="50"/>
      <c r="BL52" s="32"/>
      <c r="BM52" s="50"/>
    </row>
    <row r="53" spans="1:66" s="21" customFormat="1" ht="12.95" customHeight="1" x14ac:dyDescent="0.25">
      <c r="A53" s="27" t="s">
        <v>115</v>
      </c>
      <c r="B53" s="106"/>
      <c r="C53" s="106"/>
      <c r="D53" s="28"/>
      <c r="E53" s="32" t="s">
        <v>324</v>
      </c>
      <c r="F53" s="29"/>
      <c r="G53" s="29"/>
      <c r="H53" s="29"/>
      <c r="I53" s="30" t="s">
        <v>295</v>
      </c>
      <c r="J53" s="36" t="s">
        <v>296</v>
      </c>
      <c r="K53" s="107" t="s">
        <v>297</v>
      </c>
      <c r="L53" s="67" t="s">
        <v>117</v>
      </c>
      <c r="M53" s="108" t="s">
        <v>118</v>
      </c>
      <c r="N53" s="67" t="s">
        <v>119</v>
      </c>
      <c r="O53" s="67" t="s">
        <v>82</v>
      </c>
      <c r="P53" s="109" t="s">
        <v>124</v>
      </c>
      <c r="Q53" s="36" t="s">
        <v>136</v>
      </c>
      <c r="R53" s="110" t="s">
        <v>298</v>
      </c>
      <c r="S53" s="36" t="s">
        <v>123</v>
      </c>
      <c r="T53" s="109" t="s">
        <v>299</v>
      </c>
      <c r="U53" s="36" t="s">
        <v>300</v>
      </c>
      <c r="V53" s="36" t="s">
        <v>126</v>
      </c>
      <c r="W53" s="109" t="s">
        <v>301</v>
      </c>
      <c r="X53" s="109"/>
      <c r="Y53" s="109"/>
      <c r="Z53" s="111">
        <v>30</v>
      </c>
      <c r="AA53" s="111">
        <v>60</v>
      </c>
      <c r="AB53" s="111">
        <v>10</v>
      </c>
      <c r="AC53" s="112" t="s">
        <v>153</v>
      </c>
      <c r="AD53" s="36" t="s">
        <v>130</v>
      </c>
      <c r="AE53" s="113">
        <v>3</v>
      </c>
      <c r="AF53" s="113">
        <v>100013011</v>
      </c>
      <c r="AG53" s="113">
        <v>300039033</v>
      </c>
      <c r="AH53" s="113">
        <v>336043716.96000004</v>
      </c>
      <c r="AI53" s="113">
        <v>3</v>
      </c>
      <c r="AJ53" s="113">
        <v>100013011</v>
      </c>
      <c r="AK53" s="113">
        <v>300039033</v>
      </c>
      <c r="AL53" s="113">
        <v>336043716.96000004</v>
      </c>
      <c r="AM53" s="113">
        <v>3</v>
      </c>
      <c r="AN53" s="113">
        <v>100013011</v>
      </c>
      <c r="AO53" s="113">
        <v>300039033</v>
      </c>
      <c r="AP53" s="113">
        <v>336043716.96000004</v>
      </c>
      <c r="AQ53" s="39"/>
      <c r="AR53" s="39"/>
      <c r="AS53" s="39"/>
      <c r="AT53" s="40"/>
      <c r="AU53" s="30"/>
      <c r="AV53" s="30"/>
      <c r="AW53" s="41"/>
      <c r="AX53" s="42"/>
      <c r="AY53" s="143">
        <f t="shared" ref="AY53:AY57" si="80">AE53+AI53+AM53</f>
        <v>9</v>
      </c>
      <c r="AZ53" s="43">
        <v>0</v>
      </c>
      <c r="BA53" s="43">
        <v>0</v>
      </c>
      <c r="BB53" s="42" t="s">
        <v>140</v>
      </c>
      <c r="BC53" s="50"/>
      <c r="BD53" s="32"/>
      <c r="BE53" s="114" t="s">
        <v>306</v>
      </c>
      <c r="BF53" s="32"/>
      <c r="BG53" s="50"/>
      <c r="BH53" s="32"/>
      <c r="BI53" s="50"/>
      <c r="BJ53" s="32"/>
      <c r="BK53" s="50"/>
      <c r="BL53" s="32"/>
      <c r="BM53" s="50"/>
    </row>
    <row r="54" spans="1:66" s="21" customFormat="1" ht="12.95" customHeight="1" x14ac:dyDescent="0.25">
      <c r="A54" s="212" t="s">
        <v>115</v>
      </c>
      <c r="B54" s="213"/>
      <c r="C54" s="213"/>
      <c r="D54" s="214"/>
      <c r="E54" s="215" t="s">
        <v>607</v>
      </c>
      <c r="F54" s="216">
        <v>120008957</v>
      </c>
      <c r="G54" s="217"/>
      <c r="H54" s="218"/>
      <c r="I54" s="219" t="s">
        <v>295</v>
      </c>
      <c r="J54" s="219" t="s">
        <v>296</v>
      </c>
      <c r="K54" s="220" t="s">
        <v>297</v>
      </c>
      <c r="L54" s="218" t="s">
        <v>117</v>
      </c>
      <c r="M54" s="221" t="s">
        <v>118</v>
      </c>
      <c r="N54" s="218" t="s">
        <v>119</v>
      </c>
      <c r="O54" s="218" t="s">
        <v>82</v>
      </c>
      <c r="P54" s="212" t="s">
        <v>124</v>
      </c>
      <c r="Q54" s="219" t="s">
        <v>136</v>
      </c>
      <c r="R54" s="222" t="s">
        <v>610</v>
      </c>
      <c r="S54" s="227" t="s">
        <v>123</v>
      </c>
      <c r="T54" s="240" t="s">
        <v>299</v>
      </c>
      <c r="U54" s="227" t="s">
        <v>300</v>
      </c>
      <c r="V54" s="227" t="s">
        <v>126</v>
      </c>
      <c r="W54" s="240" t="s">
        <v>301</v>
      </c>
      <c r="X54" s="240"/>
      <c r="Y54" s="240"/>
      <c r="Z54" s="241">
        <v>30</v>
      </c>
      <c r="AA54" s="241">
        <v>60</v>
      </c>
      <c r="AB54" s="241">
        <v>10</v>
      </c>
      <c r="AC54" s="242" t="s">
        <v>153</v>
      </c>
      <c r="AD54" s="227" t="s">
        <v>130</v>
      </c>
      <c r="AE54" s="243">
        <v>3</v>
      </c>
      <c r="AF54" s="244">
        <v>80915043.459999993</v>
      </c>
      <c r="AG54" s="230">
        <f t="shared" ref="AG54" si="81">AF54*AE54</f>
        <v>242745130.38</v>
      </c>
      <c r="AH54" s="230">
        <f t="shared" ref="AH54" si="82">AG54*1.12</f>
        <v>271874546.02560002</v>
      </c>
      <c r="AI54" s="243">
        <v>3</v>
      </c>
      <c r="AJ54" s="244">
        <v>80915043.459999993</v>
      </c>
      <c r="AK54" s="230">
        <f t="shared" ref="AK54" si="83">AJ54*AI54</f>
        <v>242745130.38</v>
      </c>
      <c r="AL54" s="230">
        <f t="shared" ref="AL54" si="84">AK54*1.12</f>
        <v>271874546.02560002</v>
      </c>
      <c r="AM54" s="243">
        <v>3</v>
      </c>
      <c r="AN54" s="244">
        <v>80915043.459999993</v>
      </c>
      <c r="AO54" s="230">
        <f t="shared" ref="AO54" si="85">AN54*AM54</f>
        <v>242745130.38</v>
      </c>
      <c r="AP54" s="230">
        <f t="shared" ref="AP54" si="86">AO54*1.12</f>
        <v>271874546.02560002</v>
      </c>
      <c r="AQ54" s="232"/>
      <c r="AR54" s="232"/>
      <c r="AS54" s="232"/>
      <c r="AT54" s="233"/>
      <c r="AU54" s="219"/>
      <c r="AV54" s="219"/>
      <c r="AW54" s="234"/>
      <c r="AX54" s="235"/>
      <c r="AY54" s="236">
        <f t="shared" si="80"/>
        <v>9</v>
      </c>
      <c r="AZ54" s="237">
        <f t="shared" ref="AZ54:BA56" si="87">AG54+AK54+AO54</f>
        <v>728235391.13999999</v>
      </c>
      <c r="BA54" s="237">
        <f t="shared" si="87"/>
        <v>815623638.07680011</v>
      </c>
      <c r="BB54" s="235" t="s">
        <v>140</v>
      </c>
      <c r="BC54" s="238"/>
      <c r="BD54" s="216"/>
      <c r="BE54" s="239" t="s">
        <v>306</v>
      </c>
      <c r="BF54" s="216"/>
      <c r="BG54" s="238"/>
      <c r="BH54" s="216"/>
      <c r="BI54" s="238"/>
      <c r="BJ54" s="216"/>
      <c r="BK54" s="238"/>
      <c r="BL54" s="216"/>
      <c r="BM54" s="238"/>
      <c r="BN54" s="156" t="s">
        <v>608</v>
      </c>
    </row>
    <row r="55" spans="1:66" s="21" customFormat="1" ht="12.95" customHeight="1" x14ac:dyDescent="0.25">
      <c r="A55" s="27" t="s">
        <v>115</v>
      </c>
      <c r="B55" s="106"/>
      <c r="C55" s="106"/>
      <c r="D55" s="28"/>
      <c r="E55" s="32" t="s">
        <v>325</v>
      </c>
      <c r="F55" s="29"/>
      <c r="G55" s="29"/>
      <c r="H55" s="29"/>
      <c r="I55" s="30" t="s">
        <v>295</v>
      </c>
      <c r="J55" s="36" t="s">
        <v>296</v>
      </c>
      <c r="K55" s="107" t="s">
        <v>297</v>
      </c>
      <c r="L55" s="67" t="s">
        <v>117</v>
      </c>
      <c r="M55" s="108" t="s">
        <v>118</v>
      </c>
      <c r="N55" s="67" t="s">
        <v>119</v>
      </c>
      <c r="O55" s="67" t="s">
        <v>82</v>
      </c>
      <c r="P55" s="109" t="s">
        <v>124</v>
      </c>
      <c r="Q55" s="36" t="s">
        <v>136</v>
      </c>
      <c r="R55" s="110" t="s">
        <v>298</v>
      </c>
      <c r="S55" s="36" t="s">
        <v>123</v>
      </c>
      <c r="T55" s="109" t="s">
        <v>302</v>
      </c>
      <c r="U55" s="36" t="s">
        <v>303</v>
      </c>
      <c r="V55" s="36" t="s">
        <v>126</v>
      </c>
      <c r="W55" s="109" t="s">
        <v>301</v>
      </c>
      <c r="X55" s="109"/>
      <c r="Y55" s="109"/>
      <c r="Z55" s="111">
        <v>30</v>
      </c>
      <c r="AA55" s="111">
        <v>60</v>
      </c>
      <c r="AB55" s="111">
        <v>10</v>
      </c>
      <c r="AC55" s="112" t="s">
        <v>153</v>
      </c>
      <c r="AD55" s="36" t="s">
        <v>130</v>
      </c>
      <c r="AE55" s="113">
        <v>3</v>
      </c>
      <c r="AF55" s="113">
        <v>100013011</v>
      </c>
      <c r="AG55" s="113">
        <v>300039033</v>
      </c>
      <c r="AH55" s="113">
        <v>336043716.96000004</v>
      </c>
      <c r="AI55" s="113">
        <v>3</v>
      </c>
      <c r="AJ55" s="113">
        <v>100013011</v>
      </c>
      <c r="AK55" s="113">
        <v>300039033</v>
      </c>
      <c r="AL55" s="113">
        <v>336043716.96000004</v>
      </c>
      <c r="AM55" s="113">
        <v>3</v>
      </c>
      <c r="AN55" s="113">
        <v>100013011</v>
      </c>
      <c r="AO55" s="113">
        <v>300039033</v>
      </c>
      <c r="AP55" s="113">
        <v>336043716.96000004</v>
      </c>
      <c r="AQ55" s="39"/>
      <c r="AR55" s="39"/>
      <c r="AS55" s="39"/>
      <c r="AT55" s="40"/>
      <c r="AU55" s="30"/>
      <c r="AV55" s="30"/>
      <c r="AW55" s="41"/>
      <c r="AX55" s="42"/>
      <c r="AY55" s="143">
        <f t="shared" si="80"/>
        <v>9</v>
      </c>
      <c r="AZ55" s="43">
        <v>0</v>
      </c>
      <c r="BA55" s="43">
        <v>0</v>
      </c>
      <c r="BB55" s="42" t="s">
        <v>140</v>
      </c>
      <c r="BC55" s="50"/>
      <c r="BD55" s="32"/>
      <c r="BE55" s="114" t="s">
        <v>306</v>
      </c>
      <c r="BF55" s="32"/>
      <c r="BG55" s="50"/>
      <c r="BH55" s="32"/>
      <c r="BI55" s="50"/>
      <c r="BJ55" s="32"/>
      <c r="BK55" s="50"/>
      <c r="BL55" s="32"/>
      <c r="BM55" s="50"/>
    </row>
    <row r="56" spans="1:66" s="45" customFormat="1" ht="12.95" customHeight="1" x14ac:dyDescent="0.25">
      <c r="A56" s="212" t="s">
        <v>115</v>
      </c>
      <c r="B56" s="245"/>
      <c r="C56" s="245"/>
      <c r="D56" s="245"/>
      <c r="E56" s="215" t="s">
        <v>609</v>
      </c>
      <c r="F56" s="216">
        <v>120008957</v>
      </c>
      <c r="G56" s="218"/>
      <c r="H56" s="218"/>
      <c r="I56" s="219" t="s">
        <v>295</v>
      </c>
      <c r="J56" s="219" t="s">
        <v>296</v>
      </c>
      <c r="K56" s="220" t="s">
        <v>297</v>
      </c>
      <c r="L56" s="218" t="s">
        <v>117</v>
      </c>
      <c r="M56" s="221" t="s">
        <v>118</v>
      </c>
      <c r="N56" s="218" t="s">
        <v>119</v>
      </c>
      <c r="O56" s="218" t="s">
        <v>82</v>
      </c>
      <c r="P56" s="212" t="s">
        <v>124</v>
      </c>
      <c r="Q56" s="219" t="s">
        <v>136</v>
      </c>
      <c r="R56" s="222" t="s">
        <v>610</v>
      </c>
      <c r="S56" s="227" t="s">
        <v>123</v>
      </c>
      <c r="T56" s="240" t="s">
        <v>302</v>
      </c>
      <c r="U56" s="227" t="s">
        <v>303</v>
      </c>
      <c r="V56" s="227" t="s">
        <v>126</v>
      </c>
      <c r="W56" s="240" t="s">
        <v>301</v>
      </c>
      <c r="X56" s="240"/>
      <c r="Y56" s="240"/>
      <c r="Z56" s="241">
        <v>30</v>
      </c>
      <c r="AA56" s="241">
        <v>60</v>
      </c>
      <c r="AB56" s="241">
        <v>10</v>
      </c>
      <c r="AC56" s="242" t="s">
        <v>153</v>
      </c>
      <c r="AD56" s="227" t="s">
        <v>130</v>
      </c>
      <c r="AE56" s="243">
        <v>3</v>
      </c>
      <c r="AF56" s="244">
        <v>80915043.459999993</v>
      </c>
      <c r="AG56" s="230">
        <f t="shared" ref="AG56" si="88">AF56*AE56</f>
        <v>242745130.38</v>
      </c>
      <c r="AH56" s="230">
        <f t="shared" ref="AH56" si="89">AG56*1.12</f>
        <v>271874546.02560002</v>
      </c>
      <c r="AI56" s="243">
        <v>3</v>
      </c>
      <c r="AJ56" s="244">
        <v>80915043.459999993</v>
      </c>
      <c r="AK56" s="230">
        <f t="shared" ref="AK56" si="90">AJ56*AI56</f>
        <v>242745130.38</v>
      </c>
      <c r="AL56" s="230">
        <f t="shared" ref="AL56" si="91">AK56*1.12</f>
        <v>271874546.02560002</v>
      </c>
      <c r="AM56" s="243">
        <v>3</v>
      </c>
      <c r="AN56" s="244">
        <v>80915043.459999993</v>
      </c>
      <c r="AO56" s="230">
        <f t="shared" ref="AO56" si="92">AN56*AM56</f>
        <v>242745130.38</v>
      </c>
      <c r="AP56" s="230">
        <f t="shared" ref="AP56" si="93">AO56*1.12</f>
        <v>271874546.02560002</v>
      </c>
      <c r="AQ56" s="232"/>
      <c r="AR56" s="232"/>
      <c r="AS56" s="232"/>
      <c r="AT56" s="233"/>
      <c r="AU56" s="219"/>
      <c r="AV56" s="219"/>
      <c r="AW56" s="234"/>
      <c r="AX56" s="235"/>
      <c r="AY56" s="236">
        <f t="shared" si="80"/>
        <v>9</v>
      </c>
      <c r="AZ56" s="237">
        <f t="shared" si="87"/>
        <v>728235391.13999999</v>
      </c>
      <c r="BA56" s="237">
        <f t="shared" si="87"/>
        <v>815623638.07680011</v>
      </c>
      <c r="BB56" s="235" t="s">
        <v>140</v>
      </c>
      <c r="BC56" s="238"/>
      <c r="BD56" s="216"/>
      <c r="BE56" s="239" t="s">
        <v>306</v>
      </c>
      <c r="BF56" s="216"/>
      <c r="BG56" s="238"/>
      <c r="BH56" s="216"/>
      <c r="BI56" s="238"/>
      <c r="BJ56" s="216"/>
      <c r="BK56" s="238"/>
      <c r="BL56" s="216"/>
      <c r="BM56" s="238"/>
      <c r="BN56" s="156" t="s">
        <v>608</v>
      </c>
    </row>
    <row r="57" spans="1:66" s="269" customFormat="1" ht="12.95" customHeight="1" x14ac:dyDescent="0.25">
      <c r="A57" s="256" t="s">
        <v>115</v>
      </c>
      <c r="B57" s="270"/>
      <c r="C57" s="270"/>
      <c r="D57" s="270"/>
      <c r="E57" s="249" t="s">
        <v>326</v>
      </c>
      <c r="F57" s="250">
        <v>120005320</v>
      </c>
      <c r="G57" s="254"/>
      <c r="H57" s="254"/>
      <c r="I57" s="252" t="s">
        <v>295</v>
      </c>
      <c r="J57" s="252" t="s">
        <v>296</v>
      </c>
      <c r="K57" s="253" t="s">
        <v>297</v>
      </c>
      <c r="L57" s="254" t="s">
        <v>117</v>
      </c>
      <c r="M57" s="255" t="s">
        <v>118</v>
      </c>
      <c r="N57" s="254" t="s">
        <v>119</v>
      </c>
      <c r="O57" s="254" t="s">
        <v>82</v>
      </c>
      <c r="P57" s="256" t="s">
        <v>124</v>
      </c>
      <c r="Q57" s="252" t="s">
        <v>136</v>
      </c>
      <c r="R57" s="257" t="s">
        <v>298</v>
      </c>
      <c r="S57" s="252" t="s">
        <v>123</v>
      </c>
      <c r="T57" s="256" t="s">
        <v>304</v>
      </c>
      <c r="U57" s="252" t="s">
        <v>305</v>
      </c>
      <c r="V57" s="252" t="s">
        <v>126</v>
      </c>
      <c r="W57" s="256" t="s">
        <v>301</v>
      </c>
      <c r="X57" s="256"/>
      <c r="Y57" s="256"/>
      <c r="Z57" s="258">
        <v>30</v>
      </c>
      <c r="AA57" s="258">
        <v>60</v>
      </c>
      <c r="AB57" s="258">
        <v>10</v>
      </c>
      <c r="AC57" s="259" t="s">
        <v>153</v>
      </c>
      <c r="AD57" s="252" t="s">
        <v>130</v>
      </c>
      <c r="AE57" s="271">
        <v>3</v>
      </c>
      <c r="AF57" s="271">
        <v>106598546</v>
      </c>
      <c r="AG57" s="271">
        <v>319795638</v>
      </c>
      <c r="AH57" s="271">
        <v>358171114.56000006</v>
      </c>
      <c r="AI57" s="271">
        <v>3</v>
      </c>
      <c r="AJ57" s="271">
        <v>106598546</v>
      </c>
      <c r="AK57" s="271">
        <v>319795638</v>
      </c>
      <c r="AL57" s="271">
        <v>358171114.56000006</v>
      </c>
      <c r="AM57" s="271">
        <v>3</v>
      </c>
      <c r="AN57" s="271">
        <v>106598546</v>
      </c>
      <c r="AO57" s="271">
        <v>319795638</v>
      </c>
      <c r="AP57" s="271">
        <v>358171114.56000006</v>
      </c>
      <c r="AQ57" s="261"/>
      <c r="AR57" s="261"/>
      <c r="AS57" s="261"/>
      <c r="AT57" s="261"/>
      <c r="AU57" s="252"/>
      <c r="AV57" s="252"/>
      <c r="AW57" s="262"/>
      <c r="AX57" s="263"/>
      <c r="AY57" s="272">
        <f t="shared" si="80"/>
        <v>9</v>
      </c>
      <c r="AZ57" s="265">
        <v>0</v>
      </c>
      <c r="BA57" s="265">
        <v>0</v>
      </c>
      <c r="BB57" s="263" t="s">
        <v>140</v>
      </c>
      <c r="BC57" s="266"/>
      <c r="BD57" s="254"/>
      <c r="BE57" s="267" t="s">
        <v>307</v>
      </c>
      <c r="BF57" s="254"/>
      <c r="BG57" s="266"/>
      <c r="BH57" s="254"/>
      <c r="BI57" s="266"/>
      <c r="BJ57" s="254"/>
      <c r="BK57" s="266"/>
      <c r="BL57" s="254"/>
      <c r="BM57" s="266"/>
      <c r="BN57" s="273" t="s">
        <v>612</v>
      </c>
    </row>
    <row r="58" spans="1:66" s="21" customFormat="1" ht="12.95" customHeight="1" x14ac:dyDescent="0.25">
      <c r="A58" s="27" t="s">
        <v>115</v>
      </c>
      <c r="B58" s="28"/>
      <c r="C58" s="28"/>
      <c r="D58" s="28"/>
      <c r="E58" s="32" t="s">
        <v>338</v>
      </c>
      <c r="F58" s="29">
        <v>120002592</v>
      </c>
      <c r="G58" s="29"/>
      <c r="H58" s="29"/>
      <c r="I58" s="30" t="s">
        <v>133</v>
      </c>
      <c r="J58" s="30" t="s">
        <v>134</v>
      </c>
      <c r="K58" s="31" t="s">
        <v>135</v>
      </c>
      <c r="L58" s="29" t="s">
        <v>117</v>
      </c>
      <c r="M58" s="33" t="s">
        <v>118</v>
      </c>
      <c r="N58" s="29" t="s">
        <v>119</v>
      </c>
      <c r="O58" s="29" t="s">
        <v>82</v>
      </c>
      <c r="P58" s="27" t="s">
        <v>124</v>
      </c>
      <c r="Q58" s="30" t="s">
        <v>136</v>
      </c>
      <c r="R58" s="44" t="s">
        <v>122</v>
      </c>
      <c r="S58" s="30" t="s">
        <v>123</v>
      </c>
      <c r="T58" s="27" t="s">
        <v>302</v>
      </c>
      <c r="U58" s="30" t="s">
        <v>303</v>
      </c>
      <c r="V58" s="30" t="s">
        <v>126</v>
      </c>
      <c r="W58" s="27"/>
      <c r="X58" s="27" t="s">
        <v>127</v>
      </c>
      <c r="Y58" s="27" t="s">
        <v>128</v>
      </c>
      <c r="Z58" s="127">
        <v>30</v>
      </c>
      <c r="AA58" s="127">
        <v>60</v>
      </c>
      <c r="AB58" s="127">
        <v>10</v>
      </c>
      <c r="AC58" s="35" t="s">
        <v>139</v>
      </c>
      <c r="AD58" s="36" t="s">
        <v>130</v>
      </c>
      <c r="AE58" s="37">
        <v>1500</v>
      </c>
      <c r="AF58" s="37">
        <v>23046</v>
      </c>
      <c r="AG58" s="37">
        <f>AE58*AF58</f>
        <v>34569000</v>
      </c>
      <c r="AH58" s="37">
        <f>AG58*1.12</f>
        <v>38717280</v>
      </c>
      <c r="AI58" s="38">
        <v>1500</v>
      </c>
      <c r="AJ58" s="38">
        <v>23046</v>
      </c>
      <c r="AK58" s="37">
        <f>AI58*AJ58</f>
        <v>34569000</v>
      </c>
      <c r="AL58" s="37">
        <f>AK58*1.12</f>
        <v>38717280</v>
      </c>
      <c r="AM58" s="38">
        <v>1500</v>
      </c>
      <c r="AN58" s="38">
        <v>23046</v>
      </c>
      <c r="AO58" s="37">
        <f>AM58*AN58</f>
        <v>34569000</v>
      </c>
      <c r="AP58" s="37">
        <f>AO58*1.12</f>
        <v>38717280</v>
      </c>
      <c r="AQ58" s="39"/>
      <c r="AR58" s="39"/>
      <c r="AS58" s="39"/>
      <c r="AT58" s="40"/>
      <c r="AU58" s="30"/>
      <c r="AV58" s="30"/>
      <c r="AW58" s="41"/>
      <c r="AX58" s="42"/>
      <c r="AY58" s="145">
        <f>AE58+AI58+AM58+AQ58+AU58</f>
        <v>4500</v>
      </c>
      <c r="AZ58" s="43">
        <f>AG58+AK58+AO58+AS58+AW58</f>
        <v>103707000</v>
      </c>
      <c r="BA58" s="43">
        <f t="shared" ref="BA58:BA61" si="94">AZ58*1.12</f>
        <v>116151840.00000001</v>
      </c>
      <c r="BB58" s="42" t="s">
        <v>140</v>
      </c>
      <c r="BC58" s="50"/>
      <c r="BD58" s="32"/>
      <c r="BE58" s="49" t="s">
        <v>143</v>
      </c>
      <c r="BF58" s="32"/>
      <c r="BG58" s="50"/>
      <c r="BH58" s="32"/>
      <c r="BI58" s="50"/>
      <c r="BJ58" s="32"/>
      <c r="BK58" s="50"/>
      <c r="BL58" s="32"/>
      <c r="BM58" s="50"/>
      <c r="BN58" s="117" t="s">
        <v>335</v>
      </c>
    </row>
    <row r="59" spans="1:66" s="21" customFormat="1" ht="12.95" customHeight="1" x14ac:dyDescent="0.25">
      <c r="A59" s="27" t="s">
        <v>115</v>
      </c>
      <c r="B59" s="28"/>
      <c r="C59" s="28"/>
      <c r="D59" s="28"/>
      <c r="E59" s="32" t="s">
        <v>339</v>
      </c>
      <c r="F59" s="29">
        <v>120002592</v>
      </c>
      <c r="G59" s="29"/>
      <c r="H59" s="29"/>
      <c r="I59" s="30" t="s">
        <v>133</v>
      </c>
      <c r="J59" s="30" t="s">
        <v>134</v>
      </c>
      <c r="K59" s="31" t="s">
        <v>135</v>
      </c>
      <c r="L59" s="29" t="s">
        <v>117</v>
      </c>
      <c r="M59" s="33" t="s">
        <v>118</v>
      </c>
      <c r="N59" s="29" t="s">
        <v>119</v>
      </c>
      <c r="O59" s="29" t="s">
        <v>82</v>
      </c>
      <c r="P59" s="27" t="s">
        <v>124</v>
      </c>
      <c r="Q59" s="30" t="s">
        <v>136</v>
      </c>
      <c r="R59" s="44" t="s">
        <v>122</v>
      </c>
      <c r="S59" s="30" t="s">
        <v>123</v>
      </c>
      <c r="T59" s="27" t="s">
        <v>124</v>
      </c>
      <c r="U59" s="30" t="s">
        <v>138</v>
      </c>
      <c r="V59" s="30" t="s">
        <v>126</v>
      </c>
      <c r="W59" s="27"/>
      <c r="X59" s="27" t="s">
        <v>127</v>
      </c>
      <c r="Y59" s="27" t="s">
        <v>128</v>
      </c>
      <c r="Z59" s="127">
        <v>30</v>
      </c>
      <c r="AA59" s="127">
        <v>60</v>
      </c>
      <c r="AB59" s="127">
        <v>10</v>
      </c>
      <c r="AC59" s="35" t="s">
        <v>139</v>
      </c>
      <c r="AD59" s="36" t="s">
        <v>130</v>
      </c>
      <c r="AE59" s="37">
        <v>500</v>
      </c>
      <c r="AF59" s="37">
        <v>23046</v>
      </c>
      <c r="AG59" s="37">
        <f t="shared" ref="AG59:AG61" si="95">AE59*AF59</f>
        <v>11523000</v>
      </c>
      <c r="AH59" s="37">
        <f t="shared" ref="AH59:AH61" si="96">AG59*1.12</f>
        <v>12905760.000000002</v>
      </c>
      <c r="AI59" s="38">
        <v>500</v>
      </c>
      <c r="AJ59" s="38">
        <v>23046</v>
      </c>
      <c r="AK59" s="37">
        <f t="shared" ref="AK59:AK61" si="97">AI59*AJ59</f>
        <v>11523000</v>
      </c>
      <c r="AL59" s="37">
        <f t="shared" ref="AL59:AL61" si="98">AK59*1.12</f>
        <v>12905760.000000002</v>
      </c>
      <c r="AM59" s="38">
        <v>500</v>
      </c>
      <c r="AN59" s="38">
        <v>23046</v>
      </c>
      <c r="AO59" s="37">
        <f t="shared" ref="AO59:AO61" si="99">AM59*AN59</f>
        <v>11523000</v>
      </c>
      <c r="AP59" s="37">
        <f t="shared" ref="AP59:AP61" si="100">AO59*1.12</f>
        <v>12905760.000000002</v>
      </c>
      <c r="AQ59" s="39"/>
      <c r="AR59" s="39"/>
      <c r="AS59" s="39"/>
      <c r="AT59" s="40"/>
      <c r="AU59" s="30"/>
      <c r="AV59" s="30"/>
      <c r="AW59" s="41"/>
      <c r="AX59" s="42"/>
      <c r="AY59" s="144">
        <f t="shared" ref="AY59:AY61" si="101">AE59+AI59+AM59+AQ59+AU59</f>
        <v>1500</v>
      </c>
      <c r="AZ59" s="43">
        <f t="shared" ref="AZ59:AZ61" si="102">AG59+AK59+AO59+AS59+AW59</f>
        <v>34569000</v>
      </c>
      <c r="BA59" s="43">
        <f t="shared" si="94"/>
        <v>38717280</v>
      </c>
      <c r="BB59" s="42" t="s">
        <v>140</v>
      </c>
      <c r="BC59" s="50"/>
      <c r="BD59" s="32"/>
      <c r="BE59" s="49" t="s">
        <v>143</v>
      </c>
      <c r="BF59" s="32"/>
      <c r="BG59" s="50"/>
      <c r="BH59" s="32"/>
      <c r="BI59" s="50"/>
      <c r="BJ59" s="32"/>
      <c r="BK59" s="50"/>
      <c r="BL59" s="32"/>
      <c r="BM59" s="50"/>
      <c r="BN59" s="117" t="s">
        <v>335</v>
      </c>
    </row>
    <row r="60" spans="1:66" s="21" customFormat="1" ht="12.95" customHeight="1" x14ac:dyDescent="0.25">
      <c r="A60" s="27" t="s">
        <v>115</v>
      </c>
      <c r="B60" s="28"/>
      <c r="C60" s="28"/>
      <c r="D60" s="28"/>
      <c r="E60" s="32" t="s">
        <v>340</v>
      </c>
      <c r="F60" s="29">
        <v>120003697</v>
      </c>
      <c r="G60" s="29"/>
      <c r="H60" s="29"/>
      <c r="I60" s="30" t="s">
        <v>133</v>
      </c>
      <c r="J60" s="30" t="s">
        <v>134</v>
      </c>
      <c r="K60" s="31" t="s">
        <v>135</v>
      </c>
      <c r="L60" s="29" t="s">
        <v>117</v>
      </c>
      <c r="M60" s="33" t="s">
        <v>118</v>
      </c>
      <c r="N60" s="29" t="s">
        <v>119</v>
      </c>
      <c r="O60" s="29" t="s">
        <v>82</v>
      </c>
      <c r="P60" s="27" t="s">
        <v>124</v>
      </c>
      <c r="Q60" s="30" t="s">
        <v>136</v>
      </c>
      <c r="R60" s="44" t="s">
        <v>122</v>
      </c>
      <c r="S60" s="30" t="s">
        <v>123</v>
      </c>
      <c r="T60" s="27" t="s">
        <v>124</v>
      </c>
      <c r="U60" s="30" t="s">
        <v>138</v>
      </c>
      <c r="V60" s="30" t="s">
        <v>126</v>
      </c>
      <c r="W60" s="27"/>
      <c r="X60" s="27" t="s">
        <v>127</v>
      </c>
      <c r="Y60" s="27" t="s">
        <v>128</v>
      </c>
      <c r="Z60" s="127">
        <v>30</v>
      </c>
      <c r="AA60" s="127">
        <v>60</v>
      </c>
      <c r="AB60" s="127">
        <v>10</v>
      </c>
      <c r="AC60" s="35" t="s">
        <v>139</v>
      </c>
      <c r="AD60" s="36" t="s">
        <v>130</v>
      </c>
      <c r="AE60" s="37">
        <v>3000</v>
      </c>
      <c r="AF60" s="37">
        <v>15543</v>
      </c>
      <c r="AG60" s="37">
        <f t="shared" si="95"/>
        <v>46629000</v>
      </c>
      <c r="AH60" s="37">
        <f t="shared" si="96"/>
        <v>52224480.000000007</v>
      </c>
      <c r="AI60" s="38">
        <v>3000</v>
      </c>
      <c r="AJ60" s="38">
        <v>15543</v>
      </c>
      <c r="AK60" s="37">
        <f t="shared" si="97"/>
        <v>46629000</v>
      </c>
      <c r="AL60" s="37">
        <f t="shared" si="98"/>
        <v>52224480.000000007</v>
      </c>
      <c r="AM60" s="38">
        <v>3000</v>
      </c>
      <c r="AN60" s="38">
        <v>15543</v>
      </c>
      <c r="AO60" s="37">
        <f t="shared" si="99"/>
        <v>46629000</v>
      </c>
      <c r="AP60" s="37">
        <f t="shared" si="100"/>
        <v>52224480.000000007</v>
      </c>
      <c r="AQ60" s="39"/>
      <c r="AR60" s="39"/>
      <c r="AS60" s="39"/>
      <c r="AT60" s="40"/>
      <c r="AU60" s="30"/>
      <c r="AV60" s="30"/>
      <c r="AW60" s="41"/>
      <c r="AX60" s="42"/>
      <c r="AY60" s="144">
        <f t="shared" si="101"/>
        <v>9000</v>
      </c>
      <c r="AZ60" s="43">
        <f t="shared" si="102"/>
        <v>139887000</v>
      </c>
      <c r="BA60" s="43">
        <f t="shared" si="94"/>
        <v>156673440.00000003</v>
      </c>
      <c r="BB60" s="42" t="s">
        <v>140</v>
      </c>
      <c r="BC60" s="50"/>
      <c r="BD60" s="32"/>
      <c r="BE60" s="49" t="s">
        <v>144</v>
      </c>
      <c r="BF60" s="32"/>
      <c r="BG60" s="50"/>
      <c r="BH60" s="32"/>
      <c r="BI60" s="50"/>
      <c r="BJ60" s="32"/>
      <c r="BK60" s="50"/>
      <c r="BL60" s="32"/>
      <c r="BM60" s="50"/>
      <c r="BN60" s="117" t="s">
        <v>335</v>
      </c>
    </row>
    <row r="61" spans="1:66" s="21" customFormat="1" ht="12.95" customHeight="1" x14ac:dyDescent="0.25">
      <c r="A61" s="27" t="s">
        <v>115</v>
      </c>
      <c r="B61" s="28"/>
      <c r="C61" s="28"/>
      <c r="D61" s="28"/>
      <c r="E61" s="32" t="s">
        <v>341</v>
      </c>
      <c r="F61" s="29" t="s">
        <v>336</v>
      </c>
      <c r="G61" s="29"/>
      <c r="H61" s="29"/>
      <c r="I61" s="30" t="s">
        <v>133</v>
      </c>
      <c r="J61" s="30" t="s">
        <v>134</v>
      </c>
      <c r="K61" s="31" t="s">
        <v>135</v>
      </c>
      <c r="L61" s="29" t="s">
        <v>117</v>
      </c>
      <c r="M61" s="33" t="s">
        <v>118</v>
      </c>
      <c r="N61" s="29" t="s">
        <v>119</v>
      </c>
      <c r="O61" s="29" t="s">
        <v>82</v>
      </c>
      <c r="P61" s="27" t="s">
        <v>124</v>
      </c>
      <c r="Q61" s="30" t="s">
        <v>136</v>
      </c>
      <c r="R61" s="44" t="s">
        <v>122</v>
      </c>
      <c r="S61" s="30" t="s">
        <v>123</v>
      </c>
      <c r="T61" s="27" t="s">
        <v>302</v>
      </c>
      <c r="U61" s="30" t="s">
        <v>337</v>
      </c>
      <c r="V61" s="30"/>
      <c r="W61" s="27"/>
      <c r="X61" s="27" t="s">
        <v>127</v>
      </c>
      <c r="Y61" s="27" t="s">
        <v>128</v>
      </c>
      <c r="Z61" s="127">
        <v>30</v>
      </c>
      <c r="AA61" s="127">
        <v>60</v>
      </c>
      <c r="AB61" s="127">
        <v>10</v>
      </c>
      <c r="AC61" s="35" t="s">
        <v>139</v>
      </c>
      <c r="AD61" s="36" t="s">
        <v>130</v>
      </c>
      <c r="AE61" s="37">
        <v>500</v>
      </c>
      <c r="AF61" s="37">
        <v>29000</v>
      </c>
      <c r="AG61" s="37">
        <f t="shared" si="95"/>
        <v>14500000</v>
      </c>
      <c r="AH61" s="37">
        <f t="shared" si="96"/>
        <v>16240000.000000002</v>
      </c>
      <c r="AI61" s="38">
        <v>500</v>
      </c>
      <c r="AJ61" s="38">
        <v>29000</v>
      </c>
      <c r="AK61" s="37">
        <f t="shared" si="97"/>
        <v>14500000</v>
      </c>
      <c r="AL61" s="37">
        <f t="shared" si="98"/>
        <v>16240000.000000002</v>
      </c>
      <c r="AM61" s="38">
        <v>500</v>
      </c>
      <c r="AN61" s="38">
        <v>29000</v>
      </c>
      <c r="AO61" s="37">
        <f t="shared" si="99"/>
        <v>14500000</v>
      </c>
      <c r="AP61" s="37">
        <f t="shared" si="100"/>
        <v>16240000.000000002</v>
      </c>
      <c r="AQ61" s="39"/>
      <c r="AR61" s="39"/>
      <c r="AS61" s="39"/>
      <c r="AT61" s="40"/>
      <c r="AU61" s="30"/>
      <c r="AV61" s="30"/>
      <c r="AW61" s="41"/>
      <c r="AX61" s="42"/>
      <c r="AY61" s="144">
        <f t="shared" si="101"/>
        <v>1500</v>
      </c>
      <c r="AZ61" s="43">
        <f t="shared" si="102"/>
        <v>43500000</v>
      </c>
      <c r="BA61" s="43">
        <f t="shared" si="94"/>
        <v>48720000.000000007</v>
      </c>
      <c r="BB61" s="42" t="s">
        <v>140</v>
      </c>
      <c r="BC61" s="50"/>
      <c r="BD61" s="32"/>
      <c r="BE61" s="49" t="s">
        <v>155</v>
      </c>
      <c r="BF61" s="32"/>
      <c r="BG61" s="50"/>
      <c r="BH61" s="32"/>
      <c r="BI61" s="50"/>
      <c r="BJ61" s="32"/>
      <c r="BK61" s="50"/>
      <c r="BL61" s="32"/>
      <c r="BM61" s="50"/>
      <c r="BN61" s="117" t="s">
        <v>335</v>
      </c>
    </row>
    <row r="62" spans="1:66" s="45" customFormat="1" ht="12.95" customHeight="1" x14ac:dyDescent="0.25">
      <c r="A62" s="27" t="s">
        <v>115</v>
      </c>
      <c r="B62" s="146"/>
      <c r="C62" s="146" t="s">
        <v>292</v>
      </c>
      <c r="D62" s="146"/>
      <c r="E62" s="161" t="s">
        <v>373</v>
      </c>
      <c r="F62" s="29">
        <v>120006035</v>
      </c>
      <c r="G62" s="29"/>
      <c r="H62" s="29"/>
      <c r="I62" s="30" t="s">
        <v>290</v>
      </c>
      <c r="J62" s="30" t="s">
        <v>116</v>
      </c>
      <c r="K62" s="31" t="s">
        <v>167</v>
      </c>
      <c r="L62" s="29" t="s">
        <v>117</v>
      </c>
      <c r="M62" s="33" t="s">
        <v>118</v>
      </c>
      <c r="N62" s="29" t="s">
        <v>119</v>
      </c>
      <c r="O62" s="29" t="s">
        <v>82</v>
      </c>
      <c r="P62" s="27" t="s">
        <v>120</v>
      </c>
      <c r="Q62" s="30" t="s">
        <v>121</v>
      </c>
      <c r="R62" s="132" t="s">
        <v>315</v>
      </c>
      <c r="S62" s="30" t="s">
        <v>123</v>
      </c>
      <c r="T62" s="27" t="s">
        <v>302</v>
      </c>
      <c r="U62" s="30" t="s">
        <v>337</v>
      </c>
      <c r="V62" s="30" t="s">
        <v>126</v>
      </c>
      <c r="W62" s="27"/>
      <c r="X62" s="27" t="s">
        <v>127</v>
      </c>
      <c r="Y62" s="27" t="s">
        <v>128</v>
      </c>
      <c r="Z62" s="147">
        <v>30</v>
      </c>
      <c r="AA62" s="147">
        <v>60</v>
      </c>
      <c r="AB62" s="147">
        <v>10</v>
      </c>
      <c r="AC62" s="35" t="s">
        <v>129</v>
      </c>
      <c r="AD62" s="30" t="s">
        <v>130</v>
      </c>
      <c r="AE62" s="37">
        <v>70</v>
      </c>
      <c r="AF62" s="148">
        <v>642208.69999999995</v>
      </c>
      <c r="AG62" s="148">
        <f t="shared" ref="AG62" si="103">AE62*AF62</f>
        <v>44954609</v>
      </c>
      <c r="AH62" s="148">
        <f t="shared" ref="AH62" si="104">AG62*1.12</f>
        <v>50349162.080000006</v>
      </c>
      <c r="AI62" s="40">
        <v>70</v>
      </c>
      <c r="AJ62" s="40">
        <v>642208.69999999995</v>
      </c>
      <c r="AK62" s="148">
        <f t="shared" ref="AK62" si="105">AI62*AJ62</f>
        <v>44954609</v>
      </c>
      <c r="AL62" s="148">
        <f t="shared" ref="AL62" si="106">AK62*1.12</f>
        <v>50349162.080000006</v>
      </c>
      <c r="AM62" s="40">
        <v>70</v>
      </c>
      <c r="AN62" s="40">
        <v>642208.69999999995</v>
      </c>
      <c r="AO62" s="148">
        <f t="shared" ref="AO62" si="107">AM62*AN62</f>
        <v>44954609</v>
      </c>
      <c r="AP62" s="148">
        <f t="shared" ref="AP62" si="108">AO62*1.12</f>
        <v>50349162.080000006</v>
      </c>
      <c r="AQ62" s="40"/>
      <c r="AR62" s="40"/>
      <c r="AS62" s="40"/>
      <c r="AT62" s="40"/>
      <c r="AU62" s="30"/>
      <c r="AV62" s="30"/>
      <c r="AW62" s="41"/>
      <c r="AX62" s="42"/>
      <c r="AY62" s="149">
        <f>AE62+AI62+AM62+AQ62+AU62</f>
        <v>210</v>
      </c>
      <c r="AZ62" s="43">
        <f>AG62+AK62+AO62+AS62+AW62</f>
        <v>134863827</v>
      </c>
      <c r="BA62" s="43">
        <f>AZ62*1.12</f>
        <v>151047486.24000001</v>
      </c>
      <c r="BB62" s="42" t="s">
        <v>131</v>
      </c>
      <c r="BC62" s="49"/>
      <c r="BD62" s="29"/>
      <c r="BE62" s="150" t="s">
        <v>147</v>
      </c>
      <c r="BF62" s="29"/>
      <c r="BG62" s="49"/>
      <c r="BH62" s="29"/>
      <c r="BI62" s="49"/>
      <c r="BJ62" s="29"/>
      <c r="BK62" s="49"/>
      <c r="BL62" s="29"/>
      <c r="BM62" s="49"/>
      <c r="BN62" s="117" t="s">
        <v>335</v>
      </c>
    </row>
    <row r="63" spans="1:66" s="45" customFormat="1" ht="12.95" customHeight="1" x14ac:dyDescent="0.25">
      <c r="A63" s="27" t="s">
        <v>115</v>
      </c>
      <c r="B63" s="146"/>
      <c r="C63" s="146"/>
      <c r="D63" s="146"/>
      <c r="E63" s="161" t="s">
        <v>372</v>
      </c>
      <c r="F63" s="29">
        <v>210000357</v>
      </c>
      <c r="G63" s="29"/>
      <c r="H63" s="29"/>
      <c r="I63" s="30" t="s">
        <v>159</v>
      </c>
      <c r="J63" s="30" t="s">
        <v>160</v>
      </c>
      <c r="K63" s="31" t="s">
        <v>161</v>
      </c>
      <c r="L63" s="29" t="s">
        <v>117</v>
      </c>
      <c r="M63" s="33" t="s">
        <v>118</v>
      </c>
      <c r="N63" s="29" t="s">
        <v>119</v>
      </c>
      <c r="O63" s="29" t="s">
        <v>82</v>
      </c>
      <c r="P63" s="27" t="s">
        <v>124</v>
      </c>
      <c r="Q63" s="30" t="s">
        <v>136</v>
      </c>
      <c r="R63" s="132" t="s">
        <v>315</v>
      </c>
      <c r="S63" s="30" t="s">
        <v>123</v>
      </c>
      <c r="T63" s="27" t="s">
        <v>302</v>
      </c>
      <c r="U63" s="30" t="s">
        <v>337</v>
      </c>
      <c r="V63" s="30" t="s">
        <v>126</v>
      </c>
      <c r="W63" s="27"/>
      <c r="X63" s="27" t="s">
        <v>127</v>
      </c>
      <c r="Y63" s="27" t="s">
        <v>128</v>
      </c>
      <c r="Z63" s="147">
        <v>30</v>
      </c>
      <c r="AA63" s="147">
        <v>60</v>
      </c>
      <c r="AB63" s="147">
        <v>10</v>
      </c>
      <c r="AC63" s="35" t="s">
        <v>129</v>
      </c>
      <c r="AD63" s="30" t="s">
        <v>130</v>
      </c>
      <c r="AE63" s="37">
        <v>50</v>
      </c>
      <c r="AF63" s="148">
        <v>590037.68999999994</v>
      </c>
      <c r="AG63" s="148">
        <v>29501884.499999996</v>
      </c>
      <c r="AH63" s="148">
        <v>33042110.640000001</v>
      </c>
      <c r="AI63" s="40">
        <v>50</v>
      </c>
      <c r="AJ63" s="40">
        <v>590037.68999999994</v>
      </c>
      <c r="AK63" s="148">
        <v>29501884.499999996</v>
      </c>
      <c r="AL63" s="148">
        <v>33042110.640000001</v>
      </c>
      <c r="AM63" s="40">
        <v>50</v>
      </c>
      <c r="AN63" s="40">
        <v>590037.68999999994</v>
      </c>
      <c r="AO63" s="148">
        <v>29501884.499999996</v>
      </c>
      <c r="AP63" s="148">
        <v>33042110.640000001</v>
      </c>
      <c r="AQ63" s="40"/>
      <c r="AR63" s="40"/>
      <c r="AS63" s="40"/>
      <c r="AT63" s="40"/>
      <c r="AU63" s="30"/>
      <c r="AV63" s="30"/>
      <c r="AW63" s="41"/>
      <c r="AX63" s="42"/>
      <c r="AY63" s="149">
        <f t="shared" ref="AY63:AY67" si="109">AE63+AI63+AM63+AQ63+AU63</f>
        <v>150</v>
      </c>
      <c r="AZ63" s="43">
        <f t="shared" ref="AZ63:AZ67" si="110">AG63+AK63+AO63+AS63+AW63</f>
        <v>88505653.499999985</v>
      </c>
      <c r="BA63" s="43">
        <f t="shared" ref="BA63:BA67" si="111">AZ63*1.12</f>
        <v>99126331.919999987</v>
      </c>
      <c r="BB63" s="42" t="s">
        <v>140</v>
      </c>
      <c r="BC63" s="49"/>
      <c r="BD63" s="29"/>
      <c r="BE63" s="150" t="s">
        <v>162</v>
      </c>
      <c r="BF63" s="29"/>
      <c r="BG63" s="49"/>
      <c r="BH63" s="29"/>
      <c r="BI63" s="49"/>
      <c r="BJ63" s="29"/>
      <c r="BK63" s="49"/>
      <c r="BL63" s="29"/>
      <c r="BM63" s="49"/>
      <c r="BN63" s="117" t="s">
        <v>335</v>
      </c>
    </row>
    <row r="64" spans="1:66" s="45" customFormat="1" ht="12.95" customHeight="1" x14ac:dyDescent="0.25">
      <c r="A64" s="27" t="s">
        <v>115</v>
      </c>
      <c r="B64" s="47"/>
      <c r="C64" s="146" t="s">
        <v>292</v>
      </c>
      <c r="D64" s="146">
        <v>22400000</v>
      </c>
      <c r="E64" s="161" t="s">
        <v>374</v>
      </c>
      <c r="F64" s="29">
        <v>120000729</v>
      </c>
      <c r="G64" s="48"/>
      <c r="H64" s="29"/>
      <c r="I64" s="30" t="s">
        <v>290</v>
      </c>
      <c r="J64" s="30" t="s">
        <v>116</v>
      </c>
      <c r="K64" s="31" t="s">
        <v>167</v>
      </c>
      <c r="L64" s="29" t="s">
        <v>117</v>
      </c>
      <c r="M64" s="33" t="s">
        <v>118</v>
      </c>
      <c r="N64" s="29" t="s">
        <v>119</v>
      </c>
      <c r="O64" s="29" t="s">
        <v>82</v>
      </c>
      <c r="P64" s="27" t="s">
        <v>120</v>
      </c>
      <c r="Q64" s="30" t="s">
        <v>121</v>
      </c>
      <c r="R64" s="132" t="s">
        <v>315</v>
      </c>
      <c r="S64" s="30" t="s">
        <v>123</v>
      </c>
      <c r="T64" s="27" t="s">
        <v>302</v>
      </c>
      <c r="U64" s="30" t="s">
        <v>337</v>
      </c>
      <c r="V64" s="30" t="s">
        <v>126</v>
      </c>
      <c r="W64" s="27"/>
      <c r="X64" s="27" t="s">
        <v>127</v>
      </c>
      <c r="Y64" s="27" t="s">
        <v>128</v>
      </c>
      <c r="Z64" s="147">
        <v>30</v>
      </c>
      <c r="AA64" s="147">
        <v>60</v>
      </c>
      <c r="AB64" s="147">
        <v>10</v>
      </c>
      <c r="AC64" s="35" t="s">
        <v>129</v>
      </c>
      <c r="AD64" s="30" t="s">
        <v>130</v>
      </c>
      <c r="AE64" s="37">
        <v>77</v>
      </c>
      <c r="AF64" s="148">
        <v>642208.69999999995</v>
      </c>
      <c r="AG64" s="148">
        <f>AE64*AF64</f>
        <v>49450069.899999999</v>
      </c>
      <c r="AH64" s="148">
        <f>AG64*1.12</f>
        <v>55384078.288000003</v>
      </c>
      <c r="AI64" s="148">
        <v>77</v>
      </c>
      <c r="AJ64" s="148">
        <v>642208.69999999995</v>
      </c>
      <c r="AK64" s="148">
        <f>AI64*AJ64</f>
        <v>49450069.899999999</v>
      </c>
      <c r="AL64" s="148">
        <f>AK64*1.12</f>
        <v>55384078.288000003</v>
      </c>
      <c r="AM64" s="148">
        <v>77</v>
      </c>
      <c r="AN64" s="148">
        <v>642208.69999999995</v>
      </c>
      <c r="AO64" s="148">
        <f>AM64*AN64</f>
        <v>49450069.899999999</v>
      </c>
      <c r="AP64" s="148">
        <f>AO64*1.12</f>
        <v>55384078.288000003</v>
      </c>
      <c r="AQ64" s="40"/>
      <c r="AR64" s="40"/>
      <c r="AS64" s="40"/>
      <c r="AT64" s="40"/>
      <c r="AU64" s="30"/>
      <c r="AV64" s="30"/>
      <c r="AW64" s="41"/>
      <c r="AX64" s="42"/>
      <c r="AY64" s="149">
        <f t="shared" si="109"/>
        <v>231</v>
      </c>
      <c r="AZ64" s="43">
        <f t="shared" si="110"/>
        <v>148350209.69999999</v>
      </c>
      <c r="BA64" s="43">
        <f t="shared" si="111"/>
        <v>166152234.86399999</v>
      </c>
      <c r="BB64" s="42" t="s">
        <v>131</v>
      </c>
      <c r="BC64" s="48"/>
      <c r="BD64" s="151"/>
      <c r="BE64" s="150" t="s">
        <v>132</v>
      </c>
      <c r="BF64" s="151"/>
      <c r="BG64" s="48"/>
      <c r="BH64" s="151"/>
      <c r="BI64" s="48"/>
      <c r="BJ64" s="151"/>
      <c r="BK64" s="48"/>
      <c r="BL64" s="151"/>
      <c r="BM64" s="48"/>
      <c r="BN64" s="117" t="s">
        <v>335</v>
      </c>
    </row>
    <row r="65" spans="1:69" s="45" customFormat="1" ht="12.95" customHeight="1" x14ac:dyDescent="0.25">
      <c r="A65" s="27" t="s">
        <v>115</v>
      </c>
      <c r="B65" s="47"/>
      <c r="C65" s="146" t="s">
        <v>292</v>
      </c>
      <c r="D65" s="146">
        <v>22400000</v>
      </c>
      <c r="E65" s="161" t="s">
        <v>375</v>
      </c>
      <c r="F65" s="29" t="s">
        <v>364</v>
      </c>
      <c r="G65" s="48"/>
      <c r="H65" s="29"/>
      <c r="I65" s="30" t="s">
        <v>290</v>
      </c>
      <c r="J65" s="30" t="s">
        <v>116</v>
      </c>
      <c r="K65" s="31" t="s">
        <v>167</v>
      </c>
      <c r="L65" s="29" t="s">
        <v>117</v>
      </c>
      <c r="M65" s="33" t="s">
        <v>118</v>
      </c>
      <c r="N65" s="29" t="s">
        <v>119</v>
      </c>
      <c r="O65" s="29" t="s">
        <v>82</v>
      </c>
      <c r="P65" s="27" t="s">
        <v>120</v>
      </c>
      <c r="Q65" s="30" t="s">
        <v>121</v>
      </c>
      <c r="R65" s="132" t="s">
        <v>315</v>
      </c>
      <c r="S65" s="30" t="s">
        <v>123</v>
      </c>
      <c r="T65" s="27" t="s">
        <v>302</v>
      </c>
      <c r="U65" s="30" t="s">
        <v>303</v>
      </c>
      <c r="V65" s="30" t="s">
        <v>126</v>
      </c>
      <c r="W65" s="27"/>
      <c r="X65" s="27" t="s">
        <v>127</v>
      </c>
      <c r="Y65" s="27" t="s">
        <v>128</v>
      </c>
      <c r="Z65" s="147">
        <v>30</v>
      </c>
      <c r="AA65" s="147">
        <v>60</v>
      </c>
      <c r="AB65" s="147">
        <v>10</v>
      </c>
      <c r="AC65" s="35" t="s">
        <v>129</v>
      </c>
      <c r="AD65" s="30" t="s">
        <v>130</v>
      </c>
      <c r="AE65" s="38">
        <v>77</v>
      </c>
      <c r="AF65" s="148">
        <v>642208.69999999995</v>
      </c>
      <c r="AG65" s="148">
        <f>AE65*AF65</f>
        <v>49450069.899999999</v>
      </c>
      <c r="AH65" s="148">
        <f>AG65*1.12</f>
        <v>55384078.288000003</v>
      </c>
      <c r="AI65" s="40">
        <v>77</v>
      </c>
      <c r="AJ65" s="148">
        <v>642208.69999999995</v>
      </c>
      <c r="AK65" s="148">
        <f>AI65*AJ65</f>
        <v>49450069.899999999</v>
      </c>
      <c r="AL65" s="148">
        <f>AK65*1.12</f>
        <v>55384078.288000003</v>
      </c>
      <c r="AM65" s="40">
        <v>77</v>
      </c>
      <c r="AN65" s="148">
        <v>642208.69999999995</v>
      </c>
      <c r="AO65" s="148">
        <f>AM65*AN65</f>
        <v>49450069.899999999</v>
      </c>
      <c r="AP65" s="148">
        <f>AO65*1.12</f>
        <v>55384078.288000003</v>
      </c>
      <c r="AQ65" s="40"/>
      <c r="AR65" s="40"/>
      <c r="AS65" s="40"/>
      <c r="AT65" s="40"/>
      <c r="AU65" s="30"/>
      <c r="AV65" s="30"/>
      <c r="AW65" s="41"/>
      <c r="AX65" s="42"/>
      <c r="AY65" s="149">
        <f t="shared" si="109"/>
        <v>231</v>
      </c>
      <c r="AZ65" s="43">
        <f t="shared" si="110"/>
        <v>148350209.69999999</v>
      </c>
      <c r="BA65" s="43">
        <f t="shared" si="111"/>
        <v>166152234.86399999</v>
      </c>
      <c r="BB65" s="42" t="s">
        <v>131</v>
      </c>
      <c r="BC65" s="48"/>
      <c r="BD65" s="151"/>
      <c r="BE65" s="150" t="s">
        <v>132</v>
      </c>
      <c r="BF65" s="151"/>
      <c r="BG65" s="48"/>
      <c r="BH65" s="151"/>
      <c r="BI65" s="48"/>
      <c r="BJ65" s="151"/>
      <c r="BK65" s="48"/>
      <c r="BL65" s="151"/>
      <c r="BM65" s="48"/>
      <c r="BN65" s="117" t="s">
        <v>335</v>
      </c>
    </row>
    <row r="66" spans="1:69" s="142" customFormat="1" ht="12.95" customHeight="1" x14ac:dyDescent="0.25">
      <c r="A66" s="109" t="s">
        <v>115</v>
      </c>
      <c r="B66" s="157"/>
      <c r="C66" s="158"/>
      <c r="D66" s="152">
        <v>22400019</v>
      </c>
      <c r="E66" s="161" t="s">
        <v>370</v>
      </c>
      <c r="F66" s="67">
        <v>210009226</v>
      </c>
      <c r="G66" s="159"/>
      <c r="H66" s="67" t="s">
        <v>365</v>
      </c>
      <c r="I66" s="36" t="s">
        <v>163</v>
      </c>
      <c r="J66" s="36" t="s">
        <v>160</v>
      </c>
      <c r="K66" s="107" t="s">
        <v>164</v>
      </c>
      <c r="L66" s="67" t="s">
        <v>117</v>
      </c>
      <c r="M66" s="108"/>
      <c r="N66" s="67" t="s">
        <v>119</v>
      </c>
      <c r="O66" s="67" t="s">
        <v>82</v>
      </c>
      <c r="P66" s="109" t="s">
        <v>124</v>
      </c>
      <c r="Q66" s="36" t="s">
        <v>136</v>
      </c>
      <c r="R66" s="110" t="s">
        <v>315</v>
      </c>
      <c r="S66" s="36" t="s">
        <v>123</v>
      </c>
      <c r="T66" s="109" t="s">
        <v>124</v>
      </c>
      <c r="U66" s="36" t="s">
        <v>303</v>
      </c>
      <c r="V66" s="36" t="s">
        <v>126</v>
      </c>
      <c r="W66" s="109"/>
      <c r="X66" s="109" t="s">
        <v>127</v>
      </c>
      <c r="Y66" s="109" t="s">
        <v>128</v>
      </c>
      <c r="Z66" s="111">
        <v>30</v>
      </c>
      <c r="AA66" s="111">
        <v>60</v>
      </c>
      <c r="AB66" s="111">
        <v>10</v>
      </c>
      <c r="AC66" s="112" t="s">
        <v>129</v>
      </c>
      <c r="AD66" s="36" t="s">
        <v>130</v>
      </c>
      <c r="AE66" s="38">
        <v>20</v>
      </c>
      <c r="AF66" s="37">
        <v>873293.85</v>
      </c>
      <c r="AG66" s="37">
        <f>AE66*AF66</f>
        <v>17465877</v>
      </c>
      <c r="AH66" s="37">
        <f>AG66*1.12</f>
        <v>19561782.240000002</v>
      </c>
      <c r="AI66" s="38">
        <v>20</v>
      </c>
      <c r="AJ66" s="38">
        <v>908225.6</v>
      </c>
      <c r="AK66" s="37">
        <f>AI66*AJ66</f>
        <v>18164512</v>
      </c>
      <c r="AL66" s="37">
        <f>AK66*1.12</f>
        <v>20344253.440000001</v>
      </c>
      <c r="AM66" s="38">
        <v>20</v>
      </c>
      <c r="AN66" s="38">
        <v>944554.63</v>
      </c>
      <c r="AO66" s="37">
        <f>AM66*AN66</f>
        <v>18891092.600000001</v>
      </c>
      <c r="AP66" s="37">
        <f>AO66*1.12</f>
        <v>21158023.712000005</v>
      </c>
      <c r="AQ66" s="38"/>
      <c r="AR66" s="38"/>
      <c r="AS66" s="38"/>
      <c r="AT66" s="38"/>
      <c r="AU66" s="36"/>
      <c r="AV66" s="36"/>
      <c r="AW66" s="153"/>
      <c r="AX66" s="154"/>
      <c r="AY66" s="149">
        <f t="shared" si="109"/>
        <v>60</v>
      </c>
      <c r="AZ66" s="43">
        <f t="shared" si="110"/>
        <v>54521481.600000001</v>
      </c>
      <c r="BA66" s="43">
        <f t="shared" si="111"/>
        <v>61064059.392000005</v>
      </c>
      <c r="BB66" s="154" t="s">
        <v>140</v>
      </c>
      <c r="BC66" s="61"/>
      <c r="BD66" s="67"/>
      <c r="BE66" s="114" t="s">
        <v>165</v>
      </c>
      <c r="BF66" s="67"/>
      <c r="BG66" s="61"/>
      <c r="BH66" s="67"/>
      <c r="BI66" s="61"/>
      <c r="BJ66" s="67"/>
      <c r="BK66" s="61"/>
      <c r="BL66" s="67"/>
      <c r="BM66" s="61"/>
      <c r="BN66" s="160" t="s">
        <v>335</v>
      </c>
    </row>
    <row r="67" spans="1:69" s="142" customFormat="1" ht="12.95" customHeight="1" x14ac:dyDescent="0.25">
      <c r="A67" s="109" t="s">
        <v>115</v>
      </c>
      <c r="B67" s="157"/>
      <c r="C67" s="157"/>
      <c r="D67" s="152">
        <v>22400020</v>
      </c>
      <c r="E67" s="161" t="s">
        <v>371</v>
      </c>
      <c r="F67" s="67">
        <v>210013631</v>
      </c>
      <c r="G67" s="159"/>
      <c r="H67" s="67" t="s">
        <v>365</v>
      </c>
      <c r="I67" s="36" t="s">
        <v>166</v>
      </c>
      <c r="J67" s="36" t="s">
        <v>160</v>
      </c>
      <c r="K67" s="107" t="s">
        <v>167</v>
      </c>
      <c r="L67" s="67" t="s">
        <v>117</v>
      </c>
      <c r="M67" s="108"/>
      <c r="N67" s="67" t="s">
        <v>119</v>
      </c>
      <c r="O67" s="67" t="s">
        <v>82</v>
      </c>
      <c r="P67" s="109" t="s">
        <v>124</v>
      </c>
      <c r="Q67" s="36" t="s">
        <v>136</v>
      </c>
      <c r="R67" s="110" t="s">
        <v>315</v>
      </c>
      <c r="S67" s="36" t="s">
        <v>123</v>
      </c>
      <c r="T67" s="109" t="s">
        <v>124</v>
      </c>
      <c r="U67" s="36" t="s">
        <v>303</v>
      </c>
      <c r="V67" s="36" t="s">
        <v>126</v>
      </c>
      <c r="W67" s="109"/>
      <c r="X67" s="109" t="s">
        <v>127</v>
      </c>
      <c r="Y67" s="109" t="s">
        <v>128</v>
      </c>
      <c r="Z67" s="111">
        <v>30</v>
      </c>
      <c r="AA67" s="111">
        <v>60</v>
      </c>
      <c r="AB67" s="111">
        <v>10</v>
      </c>
      <c r="AC67" s="112" t="s">
        <v>129</v>
      </c>
      <c r="AD67" s="36" t="s">
        <v>130</v>
      </c>
      <c r="AE67" s="37">
        <v>13</v>
      </c>
      <c r="AF67" s="37">
        <v>862537.5</v>
      </c>
      <c r="AG67" s="37">
        <f>AE67*AF67</f>
        <v>11212987.5</v>
      </c>
      <c r="AH67" s="37">
        <f>AG67*1.12</f>
        <v>12558546.000000002</v>
      </c>
      <c r="AI67" s="37">
        <v>13</v>
      </c>
      <c r="AJ67" s="38">
        <v>897039</v>
      </c>
      <c r="AK67" s="37">
        <f>AI67*AJ67</f>
        <v>11661507</v>
      </c>
      <c r="AL67" s="37">
        <f>AK67*1.12</f>
        <v>13060887.840000002</v>
      </c>
      <c r="AM67" s="37">
        <v>13</v>
      </c>
      <c r="AN67" s="38">
        <v>932920.56</v>
      </c>
      <c r="AO67" s="37">
        <f>AM67*AN67</f>
        <v>12127967.280000001</v>
      </c>
      <c r="AP67" s="37">
        <f>AO67*1.12</f>
        <v>13583323.353600003</v>
      </c>
      <c r="AQ67" s="38"/>
      <c r="AR67" s="38"/>
      <c r="AS67" s="38"/>
      <c r="AT67" s="38"/>
      <c r="AU67" s="36"/>
      <c r="AV67" s="36"/>
      <c r="AW67" s="153"/>
      <c r="AX67" s="154"/>
      <c r="AY67" s="149">
        <f t="shared" si="109"/>
        <v>39</v>
      </c>
      <c r="AZ67" s="43">
        <f t="shared" si="110"/>
        <v>35002461.780000001</v>
      </c>
      <c r="BA67" s="43">
        <f t="shared" si="111"/>
        <v>39202757.193600006</v>
      </c>
      <c r="BB67" s="154" t="s">
        <v>140</v>
      </c>
      <c r="BC67" s="61"/>
      <c r="BD67" s="67"/>
      <c r="BE67" s="114" t="s">
        <v>168</v>
      </c>
      <c r="BF67" s="67"/>
      <c r="BG67" s="61"/>
      <c r="BH67" s="67"/>
      <c r="BI67" s="61"/>
      <c r="BJ67" s="67"/>
      <c r="BK67" s="61"/>
      <c r="BL67" s="67"/>
      <c r="BM67" s="61"/>
      <c r="BN67" s="160" t="s">
        <v>335</v>
      </c>
    </row>
    <row r="68" spans="1:69" s="142" customFormat="1" ht="12.95" customHeight="1" x14ac:dyDescent="0.25">
      <c r="A68" s="162" t="s">
        <v>115</v>
      </c>
      <c r="B68" s="163"/>
      <c r="C68" s="163"/>
      <c r="D68" s="164">
        <v>22400013</v>
      </c>
      <c r="E68" s="161" t="s">
        <v>369</v>
      </c>
      <c r="F68" s="165">
        <v>120007473</v>
      </c>
      <c r="G68" s="166" t="s">
        <v>365</v>
      </c>
      <c r="H68" s="165"/>
      <c r="I68" s="31" t="s">
        <v>133</v>
      </c>
      <c r="J68" s="31" t="s">
        <v>134</v>
      </c>
      <c r="K68" s="31" t="s">
        <v>135</v>
      </c>
      <c r="L68" s="165" t="s">
        <v>117</v>
      </c>
      <c r="M68" s="65"/>
      <c r="N68" s="165" t="s">
        <v>119</v>
      </c>
      <c r="O68" s="165" t="s">
        <v>82</v>
      </c>
      <c r="P68" s="162" t="s">
        <v>124</v>
      </c>
      <c r="Q68" s="31" t="s">
        <v>136</v>
      </c>
      <c r="R68" s="167" t="s">
        <v>315</v>
      </c>
      <c r="S68" s="31" t="s">
        <v>123</v>
      </c>
      <c r="T68" s="168" t="s">
        <v>304</v>
      </c>
      <c r="U68" s="65" t="s">
        <v>305</v>
      </c>
      <c r="V68" s="31" t="s">
        <v>126</v>
      </c>
      <c r="W68" s="162"/>
      <c r="X68" s="162" t="s">
        <v>127</v>
      </c>
      <c r="Y68" s="162" t="s">
        <v>128</v>
      </c>
      <c r="Z68" s="169">
        <v>30</v>
      </c>
      <c r="AA68" s="169">
        <v>60</v>
      </c>
      <c r="AB68" s="169">
        <v>10</v>
      </c>
      <c r="AC68" s="170" t="s">
        <v>153</v>
      </c>
      <c r="AD68" s="31" t="s">
        <v>130</v>
      </c>
      <c r="AE68" s="171">
        <v>5</v>
      </c>
      <c r="AF68" s="171">
        <v>2117600</v>
      </c>
      <c r="AG68" s="171">
        <f>AF68*AE68</f>
        <v>10588000</v>
      </c>
      <c r="AH68" s="171">
        <f>AG68*1.12</f>
        <v>11858560.000000002</v>
      </c>
      <c r="AI68" s="171">
        <v>5</v>
      </c>
      <c r="AJ68" s="171">
        <v>2117600</v>
      </c>
      <c r="AK68" s="171">
        <f>AJ68*AI68</f>
        <v>10588000</v>
      </c>
      <c r="AL68" s="171">
        <f>AK68*1.12</f>
        <v>11858560.000000002</v>
      </c>
      <c r="AM68" s="171">
        <v>5</v>
      </c>
      <c r="AN68" s="171">
        <v>2117600</v>
      </c>
      <c r="AO68" s="171">
        <f>AN68*AM68</f>
        <v>10588000</v>
      </c>
      <c r="AP68" s="171">
        <f>AO68*1.12</f>
        <v>11858560.000000002</v>
      </c>
      <c r="AQ68" s="172"/>
      <c r="AR68" s="172"/>
      <c r="AS68" s="172"/>
      <c r="AT68" s="172"/>
      <c r="AU68" s="31"/>
      <c r="AV68" s="31"/>
      <c r="AW68" s="41"/>
      <c r="AX68" s="41"/>
      <c r="AY68" s="173">
        <v>15</v>
      </c>
      <c r="AZ68" s="174">
        <v>31764000</v>
      </c>
      <c r="BA68" s="174">
        <v>35575680.000000007</v>
      </c>
      <c r="BB68" s="41" t="s">
        <v>140</v>
      </c>
      <c r="BC68" s="165"/>
      <c r="BD68" s="165"/>
      <c r="BE68" s="168" t="s">
        <v>154</v>
      </c>
      <c r="BF68" s="165"/>
      <c r="BG68" s="165"/>
      <c r="BH68" s="67"/>
      <c r="BI68" s="61"/>
      <c r="BJ68" s="67"/>
      <c r="BK68" s="61"/>
      <c r="BL68" s="67"/>
      <c r="BM68" s="61"/>
      <c r="BN68" s="160" t="s">
        <v>335</v>
      </c>
    </row>
    <row r="69" spans="1:69" s="21" customFormat="1" ht="15" x14ac:dyDescent="0.25">
      <c r="A69" s="22" t="s">
        <v>187</v>
      </c>
      <c r="B69" s="23"/>
      <c r="C69" s="23"/>
      <c r="D69" s="24"/>
      <c r="E69" s="24"/>
      <c r="F69" s="24"/>
      <c r="G69" s="24"/>
      <c r="H69" s="25"/>
      <c r="I69" s="24"/>
      <c r="J69" s="25"/>
      <c r="K69" s="24"/>
      <c r="L69" s="25"/>
      <c r="M69" s="24"/>
      <c r="N69" s="25"/>
      <c r="O69" s="24"/>
      <c r="P69" s="25"/>
      <c r="Q69" s="24"/>
      <c r="R69" s="25"/>
      <c r="S69" s="24"/>
      <c r="T69" s="25"/>
      <c r="U69" s="24"/>
      <c r="V69" s="25"/>
      <c r="W69" s="24"/>
      <c r="X69" s="25"/>
      <c r="Y69" s="24"/>
      <c r="Z69" s="25"/>
      <c r="AA69" s="24"/>
      <c r="AB69" s="25"/>
      <c r="AC69" s="24"/>
      <c r="AD69" s="25"/>
      <c r="AE69" s="24"/>
      <c r="AF69" s="25"/>
      <c r="AG69" s="24"/>
      <c r="AH69" s="25"/>
      <c r="AI69" s="24"/>
      <c r="AJ69" s="25"/>
      <c r="AK69" s="24"/>
      <c r="AL69" s="25"/>
      <c r="AM69" s="24"/>
      <c r="AN69" s="25"/>
      <c r="AO69" s="24"/>
      <c r="AP69" s="25"/>
      <c r="AQ69" s="24"/>
      <c r="AR69" s="25"/>
      <c r="AS69" s="24"/>
      <c r="AT69" s="25"/>
      <c r="AU69" s="24"/>
      <c r="AV69" s="25"/>
      <c r="AW69" s="24"/>
      <c r="AX69" s="25"/>
      <c r="AY69" s="24"/>
      <c r="AZ69" s="26">
        <f>AZ70</f>
        <v>234666695.9999994</v>
      </c>
      <c r="BA69" s="26">
        <f>BA70</f>
        <v>262826699.51999938</v>
      </c>
      <c r="BB69" s="25"/>
      <c r="BC69" s="24"/>
      <c r="BD69" s="25"/>
      <c r="BE69" s="24"/>
      <c r="BF69" s="25"/>
      <c r="BG69" s="24"/>
      <c r="BH69" s="25"/>
      <c r="BI69" s="24"/>
      <c r="BJ69" s="25"/>
      <c r="BK69" s="24"/>
      <c r="BL69" s="25"/>
      <c r="BM69" s="24"/>
    </row>
    <row r="70" spans="1:69" s="45" customFormat="1" ht="12.95" customHeight="1" x14ac:dyDescent="0.25">
      <c r="A70" s="46" t="s">
        <v>242</v>
      </c>
      <c r="B70" s="47"/>
      <c r="C70" s="47"/>
      <c r="D70" s="49" t="s">
        <v>269</v>
      </c>
      <c r="E70" s="50" t="s">
        <v>278</v>
      </c>
      <c r="F70" s="48"/>
      <c r="G70" s="48"/>
      <c r="H70" s="29" t="s">
        <v>278</v>
      </c>
      <c r="I70" s="49" t="s">
        <v>188</v>
      </c>
      <c r="J70" s="29" t="s">
        <v>189</v>
      </c>
      <c r="K70" s="49" t="s">
        <v>189</v>
      </c>
      <c r="L70" s="29" t="s">
        <v>117</v>
      </c>
      <c r="M70" s="49"/>
      <c r="N70" s="29"/>
      <c r="O70" s="49">
        <v>45</v>
      </c>
      <c r="P70" s="29">
        <v>230000000</v>
      </c>
      <c r="Q70" s="49" t="s">
        <v>190</v>
      </c>
      <c r="R70" s="29" t="s">
        <v>137</v>
      </c>
      <c r="S70" s="49" t="s">
        <v>123</v>
      </c>
      <c r="T70" s="29">
        <v>230000000</v>
      </c>
      <c r="U70" s="49" t="s">
        <v>191</v>
      </c>
      <c r="V70" s="29"/>
      <c r="W70" s="49"/>
      <c r="X70" s="29" t="s">
        <v>127</v>
      </c>
      <c r="Y70" s="49" t="s">
        <v>128</v>
      </c>
      <c r="Z70" s="32">
        <v>0</v>
      </c>
      <c r="AA70" s="50">
        <v>90</v>
      </c>
      <c r="AB70" s="32">
        <v>10</v>
      </c>
      <c r="AC70" s="49"/>
      <c r="AD70" s="29" t="s">
        <v>130</v>
      </c>
      <c r="AE70" s="49"/>
      <c r="AF70" s="29"/>
      <c r="AG70" s="51">
        <v>78222231.999999806</v>
      </c>
      <c r="AH70" s="52">
        <v>87608899.839999795</v>
      </c>
      <c r="AI70" s="51"/>
      <c r="AJ70" s="52"/>
      <c r="AK70" s="51">
        <v>78222231.999999806</v>
      </c>
      <c r="AL70" s="52">
        <v>87608899.839999795</v>
      </c>
      <c r="AM70" s="51"/>
      <c r="AN70" s="52"/>
      <c r="AO70" s="51">
        <v>78222231.999999806</v>
      </c>
      <c r="AP70" s="52">
        <v>87608899.839999795</v>
      </c>
      <c r="AQ70" s="49"/>
      <c r="AR70" s="29"/>
      <c r="AS70" s="49"/>
      <c r="AT70" s="29"/>
      <c r="AU70" s="49"/>
      <c r="AV70" s="29"/>
      <c r="AW70" s="49"/>
      <c r="AX70" s="29"/>
      <c r="AY70" s="49"/>
      <c r="AZ70" s="52">
        <v>234666695.9999994</v>
      </c>
      <c r="BA70" s="51">
        <v>262826699.51999938</v>
      </c>
      <c r="BB70" s="29" t="s">
        <v>140</v>
      </c>
      <c r="BC70" s="49" t="s">
        <v>192</v>
      </c>
      <c r="BD70" s="29" t="s">
        <v>193</v>
      </c>
      <c r="BE70" s="49"/>
      <c r="BF70" s="29"/>
      <c r="BG70" s="49"/>
      <c r="BH70" s="29"/>
      <c r="BI70" s="49"/>
      <c r="BJ70" s="29"/>
      <c r="BK70" s="49"/>
      <c r="BL70" s="29"/>
      <c r="BM70" s="49"/>
    </row>
    <row r="71" spans="1:69" ht="15" x14ac:dyDescent="0.25">
      <c r="A71" s="53" t="s">
        <v>194</v>
      </c>
      <c r="B71" s="54"/>
      <c r="C71" s="54"/>
      <c r="D71" s="55"/>
      <c r="E71" s="55"/>
      <c r="F71" s="55"/>
      <c r="G71" s="55"/>
      <c r="H71" s="56"/>
      <c r="I71" s="55"/>
      <c r="J71" s="55"/>
      <c r="K71" s="55"/>
      <c r="L71" s="57"/>
      <c r="M71" s="55"/>
      <c r="N71" s="55"/>
      <c r="O71" s="57"/>
      <c r="P71" s="55"/>
      <c r="Q71" s="55"/>
      <c r="R71" s="55"/>
      <c r="S71" s="55"/>
      <c r="T71" s="55"/>
      <c r="U71" s="55"/>
      <c r="V71" s="55"/>
      <c r="W71" s="55"/>
      <c r="X71" s="55"/>
      <c r="Y71" s="55"/>
      <c r="Z71" s="57"/>
      <c r="AA71" s="57"/>
      <c r="AB71" s="57"/>
      <c r="AC71" s="57"/>
      <c r="AD71" s="55"/>
      <c r="AE71" s="58"/>
      <c r="AF71" s="58"/>
      <c r="AG71" s="58"/>
      <c r="AH71" s="58"/>
      <c r="AI71" s="58"/>
      <c r="AJ71" s="58"/>
      <c r="AK71" s="58"/>
      <c r="AL71" s="58"/>
      <c r="AM71" s="58"/>
      <c r="AN71" s="58"/>
      <c r="AO71" s="58"/>
      <c r="AP71" s="58"/>
      <c r="AQ71" s="58"/>
      <c r="AR71" s="58"/>
      <c r="AS71" s="58"/>
      <c r="AT71" s="58"/>
      <c r="AU71" s="58"/>
      <c r="AV71" s="58"/>
      <c r="AW71" s="58"/>
      <c r="AX71" s="58"/>
      <c r="AY71" s="58"/>
      <c r="AZ71" s="59">
        <f>SUM(AZ72:AZ92)</f>
        <v>11555669469.833418</v>
      </c>
      <c r="BA71" s="59">
        <f>SUM(BA72:BA92)</f>
        <v>12942349806.21343</v>
      </c>
      <c r="BB71" s="55"/>
      <c r="BC71" s="55"/>
      <c r="BD71" s="55"/>
      <c r="BE71" s="55"/>
      <c r="BF71" s="55"/>
      <c r="BG71" s="55"/>
      <c r="BH71" s="55"/>
      <c r="BI71" s="55"/>
      <c r="BJ71" s="55"/>
      <c r="BK71" s="55"/>
      <c r="BL71" s="55"/>
      <c r="BM71" s="55"/>
    </row>
    <row r="72" spans="1:69" s="64" customFormat="1" ht="12.95" customHeight="1" x14ac:dyDescent="0.2">
      <c r="A72" s="60" t="s">
        <v>241</v>
      </c>
      <c r="B72" s="29" t="s">
        <v>195</v>
      </c>
      <c r="C72" s="29"/>
      <c r="D72" s="49" t="s">
        <v>270</v>
      </c>
      <c r="E72" s="115" t="str">
        <f>VLOOKUP(D72,'[6]Plan Report'!$B$47:$C$59,2,0)</f>
        <v>13 У</v>
      </c>
      <c r="F72" s="49"/>
      <c r="G72" s="49"/>
      <c r="H72" s="29" t="s">
        <v>279</v>
      </c>
      <c r="I72" s="49" t="s">
        <v>196</v>
      </c>
      <c r="J72" s="49" t="s">
        <v>197</v>
      </c>
      <c r="K72" s="61" t="s">
        <v>197</v>
      </c>
      <c r="L72" s="50" t="s">
        <v>117</v>
      </c>
      <c r="M72" s="49"/>
      <c r="N72" s="49"/>
      <c r="O72" s="50">
        <v>100</v>
      </c>
      <c r="P72" s="49">
        <v>230000000</v>
      </c>
      <c r="Q72" s="49" t="s">
        <v>199</v>
      </c>
      <c r="R72" s="44" t="s">
        <v>291</v>
      </c>
      <c r="S72" s="49" t="s">
        <v>123</v>
      </c>
      <c r="T72" s="49">
        <v>230000000</v>
      </c>
      <c r="U72" s="49" t="s">
        <v>200</v>
      </c>
      <c r="V72" s="49"/>
      <c r="W72" s="49"/>
      <c r="X72" s="49" t="s">
        <v>127</v>
      </c>
      <c r="Y72" s="49" t="s">
        <v>128</v>
      </c>
      <c r="Z72" s="50">
        <v>0</v>
      </c>
      <c r="AA72" s="50">
        <v>100</v>
      </c>
      <c r="AB72" s="50">
        <v>0</v>
      </c>
      <c r="AC72" s="50"/>
      <c r="AD72" s="49" t="s">
        <v>130</v>
      </c>
      <c r="AE72" s="62"/>
      <c r="AF72" s="62"/>
      <c r="AG72" s="63">
        <v>350349359.97062999</v>
      </c>
      <c r="AH72" s="63">
        <f>AG72*1.12</f>
        <v>392391283.16710562</v>
      </c>
      <c r="AI72" s="62"/>
      <c r="AJ72" s="62"/>
      <c r="AK72" s="63">
        <v>350349359.97062999</v>
      </c>
      <c r="AL72" s="63">
        <f>AK72*1.12</f>
        <v>392391283.16710562</v>
      </c>
      <c r="AM72" s="62"/>
      <c r="AN72" s="62"/>
      <c r="AO72" s="63">
        <v>350349359.97062999</v>
      </c>
      <c r="AP72" s="63">
        <f>AO72*1.12</f>
        <v>392391283.16710562</v>
      </c>
      <c r="AQ72" s="62"/>
      <c r="AR72" s="62"/>
      <c r="AS72" s="62"/>
      <c r="AT72" s="62"/>
      <c r="AU72" s="62"/>
      <c r="AV72" s="62"/>
      <c r="AW72" s="62"/>
      <c r="AX72" s="62"/>
      <c r="AY72" s="62"/>
      <c r="AZ72" s="63">
        <f t="shared" ref="AZ72:AZ88" si="112">AG72+AK72+AO72+AS72+AW72</f>
        <v>1051048079.91189</v>
      </c>
      <c r="BA72" s="63">
        <f>AZ72*1.12</f>
        <v>1177173849.501317</v>
      </c>
      <c r="BB72" s="49" t="s">
        <v>140</v>
      </c>
      <c r="BC72" s="49" t="s">
        <v>201</v>
      </c>
      <c r="BD72" s="49" t="s">
        <v>198</v>
      </c>
      <c r="BE72" s="49"/>
      <c r="BF72" s="49"/>
      <c r="BG72" s="49"/>
      <c r="BH72" s="49"/>
      <c r="BI72" s="49"/>
      <c r="BJ72" s="49"/>
      <c r="BK72" s="49"/>
      <c r="BL72" s="49"/>
      <c r="BM72" s="49"/>
    </row>
    <row r="73" spans="1:69" s="3" customFormat="1" ht="12.95" customHeight="1" x14ac:dyDescent="0.2">
      <c r="A73" s="29" t="s">
        <v>202</v>
      </c>
      <c r="B73" s="33"/>
      <c r="C73" s="33"/>
      <c r="D73" s="66">
        <v>22600001</v>
      </c>
      <c r="E73" s="115" t="s">
        <v>285</v>
      </c>
      <c r="F73" s="49"/>
      <c r="G73" s="66"/>
      <c r="H73" s="65" t="s">
        <v>280</v>
      </c>
      <c r="I73" s="29" t="s">
        <v>203</v>
      </c>
      <c r="J73" s="29" t="s">
        <v>204</v>
      </c>
      <c r="K73" s="67" t="s">
        <v>276</v>
      </c>
      <c r="L73" s="32" t="s">
        <v>206</v>
      </c>
      <c r="M73" s="33" t="s">
        <v>207</v>
      </c>
      <c r="N73" s="29"/>
      <c r="O73" s="68">
        <v>85</v>
      </c>
      <c r="P73" s="29">
        <v>230000000</v>
      </c>
      <c r="Q73" s="29" t="s">
        <v>190</v>
      </c>
      <c r="R73" s="29" t="s">
        <v>122</v>
      </c>
      <c r="S73" s="29" t="s">
        <v>123</v>
      </c>
      <c r="T73" s="29">
        <v>230000000</v>
      </c>
      <c r="U73" s="29" t="s">
        <v>200</v>
      </c>
      <c r="V73" s="29"/>
      <c r="W73" s="29"/>
      <c r="X73" s="29" t="s">
        <v>127</v>
      </c>
      <c r="Y73" s="29" t="s">
        <v>128</v>
      </c>
      <c r="Z73" s="68">
        <v>0</v>
      </c>
      <c r="AA73" s="68">
        <v>100</v>
      </c>
      <c r="AB73" s="68">
        <v>0</v>
      </c>
      <c r="AC73" s="32"/>
      <c r="AD73" s="49" t="s">
        <v>130</v>
      </c>
      <c r="AE73" s="69"/>
      <c r="AF73" s="69"/>
      <c r="AG73" s="70">
        <v>114609968</v>
      </c>
      <c r="AH73" s="70">
        <f>AG73*1.12</f>
        <v>128363164.16000001</v>
      </c>
      <c r="AI73" s="71"/>
      <c r="AJ73" s="71"/>
      <c r="AK73" s="70">
        <v>114609968</v>
      </c>
      <c r="AL73" s="70">
        <f>AK73*1.12</f>
        <v>128363164.16000001</v>
      </c>
      <c r="AM73" s="71"/>
      <c r="AN73" s="71"/>
      <c r="AO73" s="70">
        <v>114609968</v>
      </c>
      <c r="AP73" s="70">
        <f>AO73*1.12</f>
        <v>128363164.16000001</v>
      </c>
      <c r="AQ73" s="69"/>
      <c r="AR73" s="69"/>
      <c r="AS73" s="69"/>
      <c r="AT73" s="69"/>
      <c r="AU73" s="69"/>
      <c r="AV73" s="69"/>
      <c r="AW73" s="71"/>
      <c r="AX73" s="71"/>
      <c r="AY73" s="71"/>
      <c r="AZ73" s="72">
        <v>0</v>
      </c>
      <c r="BA73" s="63">
        <f t="shared" ref="BA73:BA88" si="113">AZ73*1.12</f>
        <v>0</v>
      </c>
      <c r="BB73" s="29" t="s">
        <v>140</v>
      </c>
      <c r="BC73" s="29" t="s">
        <v>208</v>
      </c>
      <c r="BD73" s="29" t="s">
        <v>205</v>
      </c>
      <c r="BE73" s="29"/>
      <c r="BF73" s="73"/>
      <c r="BG73" s="74"/>
      <c r="BH73" s="29"/>
      <c r="BI73" s="75"/>
      <c r="BJ73" s="66"/>
      <c r="BK73" s="66"/>
      <c r="BL73" s="66"/>
      <c r="BM73" s="66"/>
    </row>
    <row r="74" spans="1:69" s="121" customFormat="1" ht="12.95" customHeight="1" x14ac:dyDescent="0.2">
      <c r="A74" s="29" t="s">
        <v>202</v>
      </c>
      <c r="B74" s="33"/>
      <c r="C74" s="33"/>
      <c r="D74" s="66">
        <v>22600001</v>
      </c>
      <c r="E74" s="115" t="s">
        <v>367</v>
      </c>
      <c r="F74" s="49"/>
      <c r="G74" s="66"/>
      <c r="H74" s="65" t="s">
        <v>280</v>
      </c>
      <c r="I74" s="29" t="s">
        <v>203</v>
      </c>
      <c r="J74" s="29" t="s">
        <v>204</v>
      </c>
      <c r="K74" s="67" t="s">
        <v>276</v>
      </c>
      <c r="L74" s="32" t="s">
        <v>206</v>
      </c>
      <c r="M74" s="33" t="s">
        <v>207</v>
      </c>
      <c r="N74" s="29"/>
      <c r="O74" s="68">
        <v>85</v>
      </c>
      <c r="P74" s="29">
        <v>230000000</v>
      </c>
      <c r="Q74" s="29" t="s">
        <v>190</v>
      </c>
      <c r="R74" s="29" t="s">
        <v>315</v>
      </c>
      <c r="S74" s="29" t="s">
        <v>123</v>
      </c>
      <c r="T74" s="29">
        <v>230000000</v>
      </c>
      <c r="U74" s="29" t="s">
        <v>200</v>
      </c>
      <c r="V74" s="29"/>
      <c r="W74" s="29"/>
      <c r="X74" s="29" t="s">
        <v>127</v>
      </c>
      <c r="Y74" s="29" t="s">
        <v>128</v>
      </c>
      <c r="Z74" s="68">
        <v>0</v>
      </c>
      <c r="AA74" s="68">
        <v>100</v>
      </c>
      <c r="AB74" s="68">
        <v>0</v>
      </c>
      <c r="AC74" s="32"/>
      <c r="AD74" s="49" t="s">
        <v>130</v>
      </c>
      <c r="AE74" s="69"/>
      <c r="AF74" s="69"/>
      <c r="AG74" s="70">
        <v>114609968</v>
      </c>
      <c r="AH74" s="70">
        <f>AG74*1.12</f>
        <v>128363164.16000001</v>
      </c>
      <c r="AI74" s="71"/>
      <c r="AJ74" s="71"/>
      <c r="AK74" s="70">
        <v>114609968</v>
      </c>
      <c r="AL74" s="70">
        <f>AK74*1.12</f>
        <v>128363164.16000001</v>
      </c>
      <c r="AM74" s="71"/>
      <c r="AN74" s="71"/>
      <c r="AO74" s="70">
        <v>114609968</v>
      </c>
      <c r="AP74" s="70">
        <f>AO74*1.12</f>
        <v>128363164.16000001</v>
      </c>
      <c r="AQ74" s="69"/>
      <c r="AR74" s="69"/>
      <c r="AS74" s="69"/>
      <c r="AT74" s="69"/>
      <c r="AU74" s="69"/>
      <c r="AV74" s="69"/>
      <c r="AW74" s="71"/>
      <c r="AX74" s="71"/>
      <c r="AY74" s="71"/>
      <c r="AZ74" s="72">
        <f t="shared" si="112"/>
        <v>343829904</v>
      </c>
      <c r="BA74" s="63">
        <f t="shared" si="113"/>
        <v>385089492.48000002</v>
      </c>
      <c r="BB74" s="29" t="s">
        <v>140</v>
      </c>
      <c r="BC74" s="29" t="s">
        <v>208</v>
      </c>
      <c r="BD74" s="29" t="s">
        <v>205</v>
      </c>
      <c r="BE74" s="29"/>
      <c r="BF74" s="73"/>
      <c r="BG74" s="74"/>
      <c r="BH74" s="29"/>
      <c r="BI74" s="75"/>
      <c r="BJ74" s="66"/>
      <c r="BK74" s="66"/>
      <c r="BL74" s="66"/>
      <c r="BM74" s="66"/>
      <c r="BN74" s="119" t="s">
        <v>66</v>
      </c>
      <c r="BO74" s="120"/>
      <c r="BP74" s="120"/>
      <c r="BQ74" s="120"/>
    </row>
    <row r="75" spans="1:69" s="3" customFormat="1" ht="12.95" customHeight="1" x14ac:dyDescent="0.2">
      <c r="A75" s="29" t="s">
        <v>202</v>
      </c>
      <c r="B75" s="33"/>
      <c r="C75" s="33"/>
      <c r="D75" s="49" t="s">
        <v>271</v>
      </c>
      <c r="E75" s="115" t="str">
        <f>VLOOKUP(D75,'[6]Plan Report'!$B$47:$C$59,2,0)</f>
        <v>8 У</v>
      </c>
      <c r="F75" s="49"/>
      <c r="G75" s="66"/>
      <c r="H75" s="65" t="s">
        <v>281</v>
      </c>
      <c r="I75" s="29" t="s">
        <v>209</v>
      </c>
      <c r="J75" s="29" t="s">
        <v>210</v>
      </c>
      <c r="K75" s="67" t="s">
        <v>277</v>
      </c>
      <c r="L75" s="32" t="s">
        <v>206</v>
      </c>
      <c r="M75" s="33" t="s">
        <v>207</v>
      </c>
      <c r="N75" s="29"/>
      <c r="O75" s="68">
        <v>85</v>
      </c>
      <c r="P75" s="29">
        <v>230000000</v>
      </c>
      <c r="Q75" s="29" t="s">
        <v>190</v>
      </c>
      <c r="R75" s="29" t="s">
        <v>122</v>
      </c>
      <c r="S75" s="29" t="s">
        <v>123</v>
      </c>
      <c r="T75" s="29">
        <v>230000000</v>
      </c>
      <c r="U75" s="29" t="s">
        <v>200</v>
      </c>
      <c r="V75" s="29"/>
      <c r="W75" s="29"/>
      <c r="X75" s="29" t="s">
        <v>127</v>
      </c>
      <c r="Y75" s="29" t="s">
        <v>128</v>
      </c>
      <c r="Z75" s="68">
        <v>0</v>
      </c>
      <c r="AA75" s="68">
        <v>100</v>
      </c>
      <c r="AB75" s="68">
        <v>0</v>
      </c>
      <c r="AC75" s="32"/>
      <c r="AD75" s="49" t="s">
        <v>130</v>
      </c>
      <c r="AE75" s="69"/>
      <c r="AF75" s="69"/>
      <c r="AG75" s="70">
        <v>9516765</v>
      </c>
      <c r="AH75" s="70">
        <f>AG75*1.12</f>
        <v>10658776.800000001</v>
      </c>
      <c r="AI75" s="71"/>
      <c r="AJ75" s="71"/>
      <c r="AK75" s="70">
        <v>9516765</v>
      </c>
      <c r="AL75" s="70">
        <f>AK75*1.12</f>
        <v>10658776.800000001</v>
      </c>
      <c r="AM75" s="71"/>
      <c r="AN75" s="71"/>
      <c r="AO75" s="70">
        <v>9516765</v>
      </c>
      <c r="AP75" s="70">
        <f>AO75*1.12</f>
        <v>10658776.800000001</v>
      </c>
      <c r="AQ75" s="69"/>
      <c r="AR75" s="69"/>
      <c r="AS75" s="69"/>
      <c r="AT75" s="69"/>
      <c r="AU75" s="69"/>
      <c r="AV75" s="69"/>
      <c r="AW75" s="69"/>
      <c r="AX75" s="71"/>
      <c r="AY75" s="71"/>
      <c r="AZ75" s="72">
        <f t="shared" si="112"/>
        <v>28550295</v>
      </c>
      <c r="BA75" s="63">
        <f t="shared" si="113"/>
        <v>31976330.400000002</v>
      </c>
      <c r="BB75" s="29" t="s">
        <v>140</v>
      </c>
      <c r="BC75" s="29" t="s">
        <v>212</v>
      </c>
      <c r="BD75" s="29" t="s">
        <v>211</v>
      </c>
      <c r="BE75" s="49"/>
      <c r="BF75" s="76"/>
      <c r="BG75" s="29"/>
      <c r="BH75" s="77"/>
      <c r="BI75" s="77"/>
      <c r="BJ75" s="29"/>
      <c r="BK75" s="29"/>
      <c r="BL75" s="29"/>
      <c r="BM75" s="29"/>
    </row>
    <row r="76" spans="1:69" s="64" customFormat="1" ht="12.95" customHeight="1" x14ac:dyDescent="0.2">
      <c r="A76" s="29" t="s">
        <v>202</v>
      </c>
      <c r="B76" s="79"/>
      <c r="C76" s="79"/>
      <c r="D76" s="66">
        <v>22600003</v>
      </c>
      <c r="E76" s="115" t="s">
        <v>284</v>
      </c>
      <c r="F76" s="49"/>
      <c r="G76" s="79"/>
      <c r="H76" s="79" t="s">
        <v>282</v>
      </c>
      <c r="I76" s="29" t="s">
        <v>213</v>
      </c>
      <c r="J76" s="29" t="s">
        <v>214</v>
      </c>
      <c r="K76" s="67" t="s">
        <v>214</v>
      </c>
      <c r="L76" s="78" t="s">
        <v>117</v>
      </c>
      <c r="M76" s="79"/>
      <c r="N76" s="79"/>
      <c r="O76" s="68">
        <v>75</v>
      </c>
      <c r="P76" s="29" t="s">
        <v>124</v>
      </c>
      <c r="Q76" s="29" t="s">
        <v>199</v>
      </c>
      <c r="R76" s="29" t="s">
        <v>122</v>
      </c>
      <c r="S76" s="29" t="s">
        <v>123</v>
      </c>
      <c r="T76" s="29">
        <v>230000000</v>
      </c>
      <c r="U76" s="29" t="s">
        <v>216</v>
      </c>
      <c r="V76" s="79"/>
      <c r="W76" s="79"/>
      <c r="X76" s="29" t="s">
        <v>127</v>
      </c>
      <c r="Y76" s="29" t="s">
        <v>128</v>
      </c>
      <c r="Z76" s="68">
        <v>0</v>
      </c>
      <c r="AA76" s="68">
        <v>100</v>
      </c>
      <c r="AB76" s="68">
        <v>0</v>
      </c>
      <c r="AC76" s="128"/>
      <c r="AD76" s="49" t="s">
        <v>130</v>
      </c>
      <c r="AE76" s="79"/>
      <c r="AF76" s="79"/>
      <c r="AG76" s="70">
        <v>119913049</v>
      </c>
      <c r="AH76" s="70">
        <f t="shared" ref="AH76:AH77" si="114">AG76*1.12</f>
        <v>134302614.88000003</v>
      </c>
      <c r="AI76" s="79"/>
      <c r="AJ76" s="79"/>
      <c r="AK76" s="70">
        <v>124709576</v>
      </c>
      <c r="AL76" s="70">
        <f t="shared" ref="AL76:AL77" si="115">AK76*1.12</f>
        <v>139674725.12</v>
      </c>
      <c r="AM76" s="79"/>
      <c r="AN76" s="79"/>
      <c r="AO76" s="70">
        <v>129697950</v>
      </c>
      <c r="AP76" s="70">
        <f t="shared" ref="AP76:AP77" si="116">AO76*1.12</f>
        <v>145261704</v>
      </c>
      <c r="AQ76" s="79"/>
      <c r="AR76" s="79"/>
      <c r="AS76" s="79"/>
      <c r="AT76" s="79"/>
      <c r="AU76" s="79"/>
      <c r="AV76" s="79"/>
      <c r="AW76" s="79"/>
      <c r="AX76" s="79"/>
      <c r="AY76" s="79"/>
      <c r="AZ76" s="72">
        <f t="shared" si="112"/>
        <v>374320575</v>
      </c>
      <c r="BA76" s="63">
        <f t="shared" si="113"/>
        <v>419239044.00000006</v>
      </c>
      <c r="BB76" s="29" t="s">
        <v>140</v>
      </c>
      <c r="BC76" s="29" t="s">
        <v>217</v>
      </c>
      <c r="BD76" s="29" t="s">
        <v>215</v>
      </c>
      <c r="BE76" s="79"/>
      <c r="BF76" s="79"/>
      <c r="BG76" s="79"/>
      <c r="BH76" s="79"/>
      <c r="BI76" s="79"/>
      <c r="BJ76" s="79"/>
      <c r="BK76" s="79"/>
      <c r="BL76" s="79"/>
      <c r="BM76" s="79"/>
    </row>
    <row r="77" spans="1:69" s="64" customFormat="1" ht="12.95" customHeight="1" x14ac:dyDescent="0.2">
      <c r="A77" s="29" t="s">
        <v>202</v>
      </c>
      <c r="B77" s="79"/>
      <c r="C77" s="79"/>
      <c r="D77" s="49" t="s">
        <v>272</v>
      </c>
      <c r="E77" s="115" t="str">
        <f>VLOOKUP(D77,'[6]Plan Report'!$B$47:$C$59,2,0)</f>
        <v>1 У</v>
      </c>
      <c r="F77" s="49"/>
      <c r="G77" s="79"/>
      <c r="H77" s="79" t="s">
        <v>283</v>
      </c>
      <c r="I77" s="29" t="s">
        <v>218</v>
      </c>
      <c r="J77" s="29" t="s">
        <v>219</v>
      </c>
      <c r="K77" s="67" t="s">
        <v>219</v>
      </c>
      <c r="L77" s="78" t="s">
        <v>117</v>
      </c>
      <c r="M77" s="79"/>
      <c r="N77" s="79"/>
      <c r="O77" s="68">
        <v>100</v>
      </c>
      <c r="P77" s="29">
        <v>230000000</v>
      </c>
      <c r="Q77" s="29" t="s">
        <v>199</v>
      </c>
      <c r="R77" s="29" t="s">
        <v>122</v>
      </c>
      <c r="S77" s="29" t="s">
        <v>123</v>
      </c>
      <c r="T77" s="29">
        <v>230000000</v>
      </c>
      <c r="U77" s="29" t="s">
        <v>200</v>
      </c>
      <c r="V77" s="79"/>
      <c r="W77" s="79"/>
      <c r="X77" s="29" t="s">
        <v>127</v>
      </c>
      <c r="Y77" s="29" t="s">
        <v>128</v>
      </c>
      <c r="Z77" s="68">
        <v>0</v>
      </c>
      <c r="AA77" s="68">
        <v>100</v>
      </c>
      <c r="AB77" s="68">
        <v>0</v>
      </c>
      <c r="AC77" s="128"/>
      <c r="AD77" s="49" t="s">
        <v>130</v>
      </c>
      <c r="AE77" s="79"/>
      <c r="AF77" s="79"/>
      <c r="AG77" s="70">
        <v>12818949</v>
      </c>
      <c r="AH77" s="70">
        <f t="shared" si="114"/>
        <v>14357222.880000001</v>
      </c>
      <c r="AI77" s="79"/>
      <c r="AJ77" s="79"/>
      <c r="AK77" s="70">
        <v>13331710</v>
      </c>
      <c r="AL77" s="70">
        <f t="shared" si="115"/>
        <v>14931515.200000001</v>
      </c>
      <c r="AM77" s="79"/>
      <c r="AN77" s="79"/>
      <c r="AO77" s="70">
        <v>13864980</v>
      </c>
      <c r="AP77" s="70">
        <f t="shared" si="116"/>
        <v>15528777.600000001</v>
      </c>
      <c r="AQ77" s="79"/>
      <c r="AR77" s="79"/>
      <c r="AS77" s="79"/>
      <c r="AT77" s="79"/>
      <c r="AU77" s="79"/>
      <c r="AV77" s="79"/>
      <c r="AW77" s="79"/>
      <c r="AX77" s="79"/>
      <c r="AY77" s="79"/>
      <c r="AZ77" s="72">
        <f t="shared" si="112"/>
        <v>40015639</v>
      </c>
      <c r="BA77" s="63">
        <f t="shared" si="113"/>
        <v>44817515.680000007</v>
      </c>
      <c r="BB77" s="29" t="s">
        <v>140</v>
      </c>
      <c r="BC77" s="29" t="s">
        <v>221</v>
      </c>
      <c r="BD77" s="29" t="s">
        <v>220</v>
      </c>
      <c r="BE77" s="79"/>
      <c r="BF77" s="79"/>
      <c r="BG77" s="79"/>
      <c r="BH77" s="79"/>
      <c r="BI77" s="79"/>
      <c r="BJ77" s="79"/>
      <c r="BK77" s="79"/>
      <c r="BL77" s="79"/>
      <c r="BM77" s="79"/>
    </row>
    <row r="78" spans="1:69" s="64" customFormat="1" ht="12.95" customHeight="1" x14ac:dyDescent="0.2">
      <c r="A78" s="29" t="s">
        <v>222</v>
      </c>
      <c r="B78" s="79"/>
      <c r="C78" s="79"/>
      <c r="D78" s="66">
        <v>22600005</v>
      </c>
      <c r="E78" s="115" t="s">
        <v>283</v>
      </c>
      <c r="F78" s="49"/>
      <c r="G78" s="79"/>
      <c r="H78" s="79" t="s">
        <v>284</v>
      </c>
      <c r="I78" s="105" t="s">
        <v>223</v>
      </c>
      <c r="J78" s="105" t="s">
        <v>224</v>
      </c>
      <c r="K78" s="105" t="s">
        <v>224</v>
      </c>
      <c r="L78" s="78" t="s">
        <v>117</v>
      </c>
      <c r="M78" s="82"/>
      <c r="N78" s="78"/>
      <c r="O78" s="78">
        <v>100</v>
      </c>
      <c r="P78" s="80" t="s">
        <v>124</v>
      </c>
      <c r="Q78" s="80" t="s">
        <v>190</v>
      </c>
      <c r="R78" s="44" t="s">
        <v>137</v>
      </c>
      <c r="S78" s="80" t="s">
        <v>123</v>
      </c>
      <c r="T78" s="80" t="s">
        <v>124</v>
      </c>
      <c r="U78" s="81" t="s">
        <v>216</v>
      </c>
      <c r="V78" s="82"/>
      <c r="W78" s="83"/>
      <c r="X78" s="82" t="s">
        <v>127</v>
      </c>
      <c r="Y78" s="82" t="s">
        <v>128</v>
      </c>
      <c r="Z78" s="84">
        <v>0</v>
      </c>
      <c r="AA78" s="84">
        <v>100</v>
      </c>
      <c r="AB78" s="84">
        <v>0</v>
      </c>
      <c r="AC78" s="78"/>
      <c r="AD78" s="49" t="s">
        <v>130</v>
      </c>
      <c r="AE78" s="85">
        <v>1</v>
      </c>
      <c r="AF78" s="86">
        <v>759841076.47000003</v>
      </c>
      <c r="AG78" s="86">
        <v>759841076.47000003</v>
      </c>
      <c r="AH78" s="87">
        <v>851022005.64640009</v>
      </c>
      <c r="AI78" s="85">
        <v>1</v>
      </c>
      <c r="AJ78" s="86">
        <v>781792655.38999999</v>
      </c>
      <c r="AK78" s="86">
        <v>781792655.38999999</v>
      </c>
      <c r="AL78" s="87">
        <v>875607774.03680003</v>
      </c>
      <c r="AM78" s="85">
        <v>1</v>
      </c>
      <c r="AN78" s="86">
        <v>804622297.48000002</v>
      </c>
      <c r="AO78" s="86">
        <v>804622297.48000002</v>
      </c>
      <c r="AP78" s="87">
        <v>901176973.17760015</v>
      </c>
      <c r="AQ78" s="85"/>
      <c r="AR78" s="86"/>
      <c r="AS78" s="86"/>
      <c r="AT78" s="87"/>
      <c r="AU78" s="85"/>
      <c r="AV78" s="86"/>
      <c r="AW78" s="86"/>
      <c r="AX78" s="87"/>
      <c r="AY78" s="82"/>
      <c r="AZ78" s="87">
        <v>0</v>
      </c>
      <c r="BA78" s="63">
        <f t="shared" si="113"/>
        <v>0</v>
      </c>
      <c r="BB78" s="88" t="s">
        <v>140</v>
      </c>
      <c r="BC78" s="89" t="s">
        <v>226</v>
      </c>
      <c r="BD78" s="89" t="s">
        <v>225</v>
      </c>
      <c r="BE78" s="81"/>
      <c r="BF78" s="81"/>
      <c r="BG78" s="81"/>
      <c r="BH78" s="81"/>
      <c r="BI78" s="81"/>
      <c r="BJ78" s="81"/>
      <c r="BK78" s="81"/>
      <c r="BL78" s="81"/>
      <c r="BM78" s="81"/>
    </row>
    <row r="79" spans="1:69" s="121" customFormat="1" ht="12.95" customHeight="1" x14ac:dyDescent="0.2">
      <c r="A79" s="29" t="s">
        <v>222</v>
      </c>
      <c r="B79" s="129"/>
      <c r="C79" s="129"/>
      <c r="D79" s="66">
        <v>22600005</v>
      </c>
      <c r="E79" s="115" t="s">
        <v>348</v>
      </c>
      <c r="F79" s="49"/>
      <c r="G79" s="129"/>
      <c r="H79" s="129" t="s">
        <v>284</v>
      </c>
      <c r="I79" s="117" t="s">
        <v>223</v>
      </c>
      <c r="J79" s="117" t="s">
        <v>224</v>
      </c>
      <c r="K79" s="117" t="s">
        <v>224</v>
      </c>
      <c r="L79" s="130" t="s">
        <v>117</v>
      </c>
      <c r="M79" s="32"/>
      <c r="N79" s="130"/>
      <c r="O79" s="130">
        <v>100</v>
      </c>
      <c r="P79" s="131" t="s">
        <v>124</v>
      </c>
      <c r="Q79" s="131" t="s">
        <v>190</v>
      </c>
      <c r="R79" s="132" t="s">
        <v>122</v>
      </c>
      <c r="S79" s="131" t="s">
        <v>123</v>
      </c>
      <c r="T79" s="131" t="s">
        <v>124</v>
      </c>
      <c r="U79" s="118" t="s">
        <v>216</v>
      </c>
      <c r="V79" s="32"/>
      <c r="W79" s="67"/>
      <c r="X79" s="32" t="s">
        <v>127</v>
      </c>
      <c r="Y79" s="32" t="s">
        <v>128</v>
      </c>
      <c r="Z79" s="68">
        <v>0</v>
      </c>
      <c r="AA79" s="68">
        <v>100</v>
      </c>
      <c r="AB79" s="68">
        <v>0</v>
      </c>
      <c r="AC79" s="130"/>
      <c r="AD79" s="49" t="s">
        <v>130</v>
      </c>
      <c r="AE79" s="49">
        <v>1</v>
      </c>
      <c r="AF79" s="49">
        <v>759841076.47000003</v>
      </c>
      <c r="AG79" s="49">
        <v>759841076.47000003</v>
      </c>
      <c r="AH79" s="49">
        <v>851022005.64640009</v>
      </c>
      <c r="AI79" s="85">
        <v>1</v>
      </c>
      <c r="AJ79" s="133">
        <v>781792655.38999999</v>
      </c>
      <c r="AK79" s="133">
        <v>781792655.38999999</v>
      </c>
      <c r="AL79" s="134">
        <v>875607774.03680003</v>
      </c>
      <c r="AM79" s="85">
        <v>1</v>
      </c>
      <c r="AN79" s="133">
        <v>804622297.48000002</v>
      </c>
      <c r="AO79" s="133">
        <v>804622297.48000002</v>
      </c>
      <c r="AP79" s="134">
        <v>901176973.17760015</v>
      </c>
      <c r="AQ79" s="85"/>
      <c r="AR79" s="133"/>
      <c r="AS79" s="133"/>
      <c r="AT79" s="134"/>
      <c r="AU79" s="85"/>
      <c r="AV79" s="133"/>
      <c r="AW79" s="133"/>
      <c r="AX79" s="134"/>
      <c r="AY79" s="85"/>
      <c r="AZ79" s="133">
        <v>0</v>
      </c>
      <c r="BA79" s="133">
        <f t="shared" si="113"/>
        <v>0</v>
      </c>
      <c r="BB79" s="134" t="s">
        <v>140</v>
      </c>
      <c r="BC79" s="29" t="s">
        <v>226</v>
      </c>
      <c r="BD79" s="135" t="s">
        <v>225</v>
      </c>
      <c r="BE79" s="63"/>
      <c r="BF79" s="136"/>
      <c r="BG79" s="89"/>
      <c r="BH79" s="89"/>
      <c r="BI79" s="118"/>
      <c r="BJ79" s="118"/>
      <c r="BK79" s="118"/>
      <c r="BL79" s="118"/>
      <c r="BM79" s="118"/>
      <c r="BN79" s="119"/>
      <c r="BO79" s="120"/>
      <c r="BP79" s="120"/>
      <c r="BQ79" s="120"/>
    </row>
    <row r="80" spans="1:69" s="175" customFormat="1" ht="12.95" customHeight="1" x14ac:dyDescent="0.2">
      <c r="A80" s="67" t="s">
        <v>222</v>
      </c>
      <c r="B80" s="176"/>
      <c r="C80" s="176"/>
      <c r="D80" s="177">
        <v>22600005</v>
      </c>
      <c r="E80" s="178" t="s">
        <v>384</v>
      </c>
      <c r="F80" s="61"/>
      <c r="G80" s="176"/>
      <c r="H80" s="176" t="s">
        <v>284</v>
      </c>
      <c r="I80" s="118" t="s">
        <v>223</v>
      </c>
      <c r="J80" s="118" t="s">
        <v>224</v>
      </c>
      <c r="K80" s="118" t="s">
        <v>224</v>
      </c>
      <c r="L80" s="190" t="s">
        <v>117</v>
      </c>
      <c r="M80" s="67"/>
      <c r="N80" s="190"/>
      <c r="O80" s="190">
        <v>100</v>
      </c>
      <c r="P80" s="118" t="s">
        <v>124</v>
      </c>
      <c r="Q80" s="118" t="s">
        <v>190</v>
      </c>
      <c r="R80" s="81" t="s">
        <v>127</v>
      </c>
      <c r="S80" s="118" t="s">
        <v>123</v>
      </c>
      <c r="T80" s="118" t="s">
        <v>124</v>
      </c>
      <c r="U80" s="118" t="s">
        <v>216</v>
      </c>
      <c r="V80" s="67"/>
      <c r="W80" s="67"/>
      <c r="X80" s="191" t="s">
        <v>385</v>
      </c>
      <c r="Y80" s="67" t="s">
        <v>128</v>
      </c>
      <c r="Z80" s="192">
        <v>0</v>
      </c>
      <c r="AA80" s="192">
        <v>100</v>
      </c>
      <c r="AB80" s="192">
        <v>0</v>
      </c>
      <c r="AC80" s="190"/>
      <c r="AD80" s="61" t="s">
        <v>130</v>
      </c>
      <c r="AE80" s="193">
        <v>1</v>
      </c>
      <c r="AF80" s="194">
        <v>569880807.352</v>
      </c>
      <c r="AG80" s="194">
        <v>569880807.352</v>
      </c>
      <c r="AH80" s="195">
        <f>AG80*1.12</f>
        <v>638266504.23424006</v>
      </c>
      <c r="AI80" s="193">
        <v>1</v>
      </c>
      <c r="AJ80" s="194">
        <v>781792655.38999999</v>
      </c>
      <c r="AK80" s="194">
        <v>781792655.38999999</v>
      </c>
      <c r="AL80" s="195">
        <f>AK80*1.12</f>
        <v>875607774.03680003</v>
      </c>
      <c r="AM80" s="193">
        <v>1</v>
      </c>
      <c r="AN80" s="194">
        <v>804622297.48000002</v>
      </c>
      <c r="AO80" s="194">
        <v>804622297.48000002</v>
      </c>
      <c r="AP80" s="195">
        <f>AO80*1.12</f>
        <v>901176973.17760015</v>
      </c>
      <c r="AQ80" s="193"/>
      <c r="AR80" s="194"/>
      <c r="AS80" s="194"/>
      <c r="AT80" s="195"/>
      <c r="AU80" s="193"/>
      <c r="AV80" s="194"/>
      <c r="AW80" s="194"/>
      <c r="AX80" s="195"/>
      <c r="AY80" s="195"/>
      <c r="AZ80" s="195">
        <f>AG80+AK80+AO80+AS80+AW80</f>
        <v>2156295760.2220001</v>
      </c>
      <c r="BA80" s="195">
        <f>AZ80*1.12</f>
        <v>2415051251.4486403</v>
      </c>
      <c r="BB80" s="196" t="s">
        <v>140</v>
      </c>
      <c r="BC80" s="193" t="s">
        <v>226</v>
      </c>
      <c r="BD80" s="193" t="s">
        <v>225</v>
      </c>
      <c r="BE80" s="194"/>
      <c r="BF80" s="194"/>
      <c r="BG80" s="194"/>
      <c r="BH80" s="194"/>
      <c r="BI80" s="194"/>
      <c r="BJ80" s="194"/>
      <c r="BK80" s="194"/>
      <c r="BL80" s="194"/>
      <c r="BM80" s="194"/>
      <c r="BN80" s="193" t="s">
        <v>386</v>
      </c>
      <c r="BO80" s="120"/>
      <c r="BP80" s="120"/>
    </row>
    <row r="81" spans="1:70" s="64" customFormat="1" ht="12.95" customHeight="1" x14ac:dyDescent="0.2">
      <c r="A81" s="29" t="s">
        <v>222</v>
      </c>
      <c r="B81" s="79"/>
      <c r="C81" s="79"/>
      <c r="D81" s="49" t="s">
        <v>273</v>
      </c>
      <c r="E81" s="115" t="str">
        <f>VLOOKUP(D81,'[6]Plan Report'!$B$47:$C$59,2,0)</f>
        <v>4 У</v>
      </c>
      <c r="F81" s="49"/>
      <c r="G81" s="79"/>
      <c r="H81" s="79" t="s">
        <v>285</v>
      </c>
      <c r="I81" s="105" t="s">
        <v>223</v>
      </c>
      <c r="J81" s="105" t="s">
        <v>224</v>
      </c>
      <c r="K81" s="105" t="s">
        <v>224</v>
      </c>
      <c r="L81" s="78" t="s">
        <v>117</v>
      </c>
      <c r="M81" s="82"/>
      <c r="N81" s="78"/>
      <c r="O81" s="78">
        <v>100</v>
      </c>
      <c r="P81" s="80" t="s">
        <v>124</v>
      </c>
      <c r="Q81" s="80" t="s">
        <v>190</v>
      </c>
      <c r="R81" s="44" t="s">
        <v>137</v>
      </c>
      <c r="S81" s="80" t="s">
        <v>123</v>
      </c>
      <c r="T81" s="80" t="s">
        <v>124</v>
      </c>
      <c r="U81" s="81" t="s">
        <v>216</v>
      </c>
      <c r="V81" s="82"/>
      <c r="W81" s="83"/>
      <c r="X81" s="82" t="s">
        <v>127</v>
      </c>
      <c r="Y81" s="82" t="s">
        <v>228</v>
      </c>
      <c r="Z81" s="84">
        <v>0</v>
      </c>
      <c r="AA81" s="84">
        <v>100</v>
      </c>
      <c r="AB81" s="84">
        <v>0</v>
      </c>
      <c r="AC81" s="78"/>
      <c r="AD81" s="49" t="s">
        <v>130</v>
      </c>
      <c r="AE81" s="85">
        <v>1</v>
      </c>
      <c r="AF81" s="86">
        <v>251605603.68000001</v>
      </c>
      <c r="AG81" s="86">
        <v>251605603.68000001</v>
      </c>
      <c r="AH81" s="87">
        <v>281798276.12160003</v>
      </c>
      <c r="AI81" s="85">
        <v>1</v>
      </c>
      <c r="AJ81" s="86">
        <v>251605603.68000001</v>
      </c>
      <c r="AK81" s="86">
        <v>251605603.68000001</v>
      </c>
      <c r="AL81" s="87">
        <v>281798276.12160003</v>
      </c>
      <c r="AM81" s="85"/>
      <c r="AN81" s="86"/>
      <c r="AO81" s="86"/>
      <c r="AP81" s="87">
        <v>0</v>
      </c>
      <c r="AQ81" s="85"/>
      <c r="AR81" s="86"/>
      <c r="AS81" s="86"/>
      <c r="AT81" s="87"/>
      <c r="AU81" s="85"/>
      <c r="AV81" s="86"/>
      <c r="AW81" s="86"/>
      <c r="AX81" s="87"/>
      <c r="AY81" s="82"/>
      <c r="AZ81" s="87">
        <f t="shared" si="112"/>
        <v>503211207.36000001</v>
      </c>
      <c r="BA81" s="63">
        <f t="shared" si="113"/>
        <v>563596552.24320006</v>
      </c>
      <c r="BB81" s="88" t="s">
        <v>140</v>
      </c>
      <c r="BC81" s="89" t="s">
        <v>229</v>
      </c>
      <c r="BD81" s="89" t="s">
        <v>227</v>
      </c>
      <c r="BE81" s="81"/>
      <c r="BF81" s="81"/>
      <c r="BG81" s="81"/>
      <c r="BH81" s="81"/>
      <c r="BI81" s="81"/>
      <c r="BJ81" s="81"/>
      <c r="BK81" s="81"/>
      <c r="BL81" s="81"/>
      <c r="BM81" s="81"/>
    </row>
    <row r="82" spans="1:70" s="64" customFormat="1" ht="12.95" customHeight="1" x14ac:dyDescent="0.2">
      <c r="A82" s="29" t="s">
        <v>222</v>
      </c>
      <c r="B82" s="79"/>
      <c r="C82" s="79"/>
      <c r="D82" s="66">
        <v>22600007</v>
      </c>
      <c r="E82" s="137" t="s">
        <v>281</v>
      </c>
      <c r="F82" s="49"/>
      <c r="G82" s="79"/>
      <c r="H82" s="79" t="s">
        <v>286</v>
      </c>
      <c r="I82" s="105" t="s">
        <v>223</v>
      </c>
      <c r="J82" s="105" t="s">
        <v>224</v>
      </c>
      <c r="K82" s="105" t="s">
        <v>224</v>
      </c>
      <c r="L82" s="82" t="s">
        <v>117</v>
      </c>
      <c r="M82" s="82"/>
      <c r="N82" s="82"/>
      <c r="O82" s="78">
        <v>100</v>
      </c>
      <c r="P82" s="80" t="s">
        <v>124</v>
      </c>
      <c r="Q82" s="80" t="s">
        <v>190</v>
      </c>
      <c r="R82" s="44" t="s">
        <v>137</v>
      </c>
      <c r="S82" s="80" t="s">
        <v>123</v>
      </c>
      <c r="T82" s="80" t="s">
        <v>124</v>
      </c>
      <c r="U82" s="81" t="s">
        <v>216</v>
      </c>
      <c r="V82" s="82"/>
      <c r="W82" s="82"/>
      <c r="X82" s="82" t="s">
        <v>127</v>
      </c>
      <c r="Y82" s="82" t="s">
        <v>128</v>
      </c>
      <c r="Z82" s="84">
        <v>0</v>
      </c>
      <c r="AA82" s="84">
        <v>100</v>
      </c>
      <c r="AB82" s="84">
        <v>0</v>
      </c>
      <c r="AC82" s="82"/>
      <c r="AD82" s="49" t="s">
        <v>130</v>
      </c>
      <c r="AE82" s="91">
        <v>1</v>
      </c>
      <c r="AF82" s="87">
        <v>43260360</v>
      </c>
      <c r="AG82" s="87">
        <v>43260360</v>
      </c>
      <c r="AH82" s="87">
        <v>48451603.200000003</v>
      </c>
      <c r="AI82" s="87">
        <v>1</v>
      </c>
      <c r="AJ82" s="87">
        <v>43260360</v>
      </c>
      <c r="AK82" s="87">
        <v>43260360</v>
      </c>
      <c r="AL82" s="87">
        <v>48451603.200000003</v>
      </c>
      <c r="AM82" s="91">
        <v>1</v>
      </c>
      <c r="AN82" s="87">
        <v>43260360</v>
      </c>
      <c r="AO82" s="87">
        <v>43260360</v>
      </c>
      <c r="AP82" s="87">
        <v>48451603.200000003</v>
      </c>
      <c r="AQ82" s="91"/>
      <c r="AR82" s="92"/>
      <c r="AS82" s="92"/>
      <c r="AT82" s="87"/>
      <c r="AU82" s="91"/>
      <c r="AV82" s="92"/>
      <c r="AW82" s="92"/>
      <c r="AX82" s="87"/>
      <c r="AY82" s="92"/>
      <c r="AZ82" s="87">
        <f t="shared" si="112"/>
        <v>129781080</v>
      </c>
      <c r="BA82" s="63">
        <f>AZ82*1.12</f>
        <v>145354809.60000002</v>
      </c>
      <c r="BB82" s="88" t="s">
        <v>140</v>
      </c>
      <c r="BC82" s="89" t="s">
        <v>231</v>
      </c>
      <c r="BD82" s="89" t="s">
        <v>230</v>
      </c>
      <c r="BE82" s="80"/>
      <c r="BF82" s="82"/>
      <c r="BG82" s="82"/>
      <c r="BH82" s="80"/>
      <c r="BI82" s="82"/>
      <c r="BJ82" s="82"/>
      <c r="BK82" s="80"/>
      <c r="BL82" s="82"/>
      <c r="BM82" s="82"/>
    </row>
    <row r="83" spans="1:70" s="64" customFormat="1" ht="12.95" customHeight="1" x14ac:dyDescent="0.2">
      <c r="A83" s="29" t="s">
        <v>222</v>
      </c>
      <c r="B83" s="79"/>
      <c r="C83" s="79"/>
      <c r="D83" s="49" t="s">
        <v>274</v>
      </c>
      <c r="E83" s="115" t="str">
        <f>VLOOKUP(D83,'[6]Plan Report'!$B$47:$C$59,2,0)</f>
        <v>2 У</v>
      </c>
      <c r="F83" s="49"/>
      <c r="G83" s="79"/>
      <c r="H83" s="79" t="s">
        <v>287</v>
      </c>
      <c r="I83" s="105" t="s">
        <v>223</v>
      </c>
      <c r="J83" s="105" t="s">
        <v>224</v>
      </c>
      <c r="K83" s="105" t="s">
        <v>224</v>
      </c>
      <c r="L83" s="82" t="s">
        <v>117</v>
      </c>
      <c r="M83" s="93"/>
      <c r="N83" s="94"/>
      <c r="O83" s="78">
        <v>100</v>
      </c>
      <c r="P83" s="80" t="s">
        <v>124</v>
      </c>
      <c r="Q83" s="80" t="s">
        <v>190</v>
      </c>
      <c r="R83" s="44" t="s">
        <v>137</v>
      </c>
      <c r="S83" s="80" t="s">
        <v>123</v>
      </c>
      <c r="T83" s="80" t="s">
        <v>124</v>
      </c>
      <c r="U83" s="81" t="s">
        <v>216</v>
      </c>
      <c r="V83" s="94"/>
      <c r="W83" s="94"/>
      <c r="X83" s="82" t="s">
        <v>127</v>
      </c>
      <c r="Y83" s="82" t="s">
        <v>128</v>
      </c>
      <c r="Z83" s="84">
        <v>0</v>
      </c>
      <c r="AA83" s="84">
        <v>100</v>
      </c>
      <c r="AB83" s="84">
        <v>0</v>
      </c>
      <c r="AC83" s="93"/>
      <c r="AD83" s="49" t="s">
        <v>130</v>
      </c>
      <c r="AE83" s="91">
        <v>1</v>
      </c>
      <c r="AF83" s="87">
        <v>38160000</v>
      </c>
      <c r="AG83" s="87">
        <v>38160000</v>
      </c>
      <c r="AH83" s="87">
        <v>42739200.000000007</v>
      </c>
      <c r="AI83" s="87">
        <v>1</v>
      </c>
      <c r="AJ83" s="87">
        <v>38160000</v>
      </c>
      <c r="AK83" s="87">
        <v>38160000</v>
      </c>
      <c r="AL83" s="87">
        <v>42739200.000000007</v>
      </c>
      <c r="AM83" s="91">
        <v>1</v>
      </c>
      <c r="AN83" s="95">
        <v>38160000</v>
      </c>
      <c r="AO83" s="95">
        <v>38160000</v>
      </c>
      <c r="AP83" s="87">
        <v>42739200.000000007</v>
      </c>
      <c r="AQ83" s="96"/>
      <c r="AR83" s="97"/>
      <c r="AS83" s="97"/>
      <c r="AT83" s="87"/>
      <c r="AU83" s="96"/>
      <c r="AV83" s="97"/>
      <c r="AW83" s="97"/>
      <c r="AX83" s="97"/>
      <c r="AY83" s="97"/>
      <c r="AZ83" s="87">
        <v>0</v>
      </c>
      <c r="BA83" s="63">
        <f t="shared" si="113"/>
        <v>0</v>
      </c>
      <c r="BB83" s="88" t="s">
        <v>140</v>
      </c>
      <c r="BC83" s="89" t="s">
        <v>233</v>
      </c>
      <c r="BD83" s="89" t="s">
        <v>232</v>
      </c>
      <c r="BE83" s="98"/>
      <c r="BF83" s="94"/>
      <c r="BG83" s="94"/>
      <c r="BH83" s="98"/>
      <c r="BI83" s="94"/>
      <c r="BJ83" s="94"/>
      <c r="BK83" s="98"/>
      <c r="BL83" s="94"/>
      <c r="BM83" s="94"/>
    </row>
    <row r="84" spans="1:70" s="121" customFormat="1" ht="12.95" customHeight="1" x14ac:dyDescent="0.2">
      <c r="A84" s="29" t="s">
        <v>222</v>
      </c>
      <c r="B84" s="129"/>
      <c r="C84" s="129"/>
      <c r="D84" s="49" t="s">
        <v>274</v>
      </c>
      <c r="E84" s="115" t="s">
        <v>349</v>
      </c>
      <c r="F84" s="49"/>
      <c r="G84" s="129"/>
      <c r="H84" s="129" t="s">
        <v>287</v>
      </c>
      <c r="I84" s="117" t="s">
        <v>223</v>
      </c>
      <c r="J84" s="117" t="s">
        <v>224</v>
      </c>
      <c r="K84" s="117" t="s">
        <v>224</v>
      </c>
      <c r="L84" s="32" t="s">
        <v>321</v>
      </c>
      <c r="M84" s="50" t="s">
        <v>322</v>
      </c>
      <c r="N84" s="122"/>
      <c r="O84" s="130">
        <v>100</v>
      </c>
      <c r="P84" s="131" t="s">
        <v>124</v>
      </c>
      <c r="Q84" s="131" t="s">
        <v>190</v>
      </c>
      <c r="R84" s="132" t="s">
        <v>122</v>
      </c>
      <c r="S84" s="131" t="s">
        <v>123</v>
      </c>
      <c r="T84" s="131" t="s">
        <v>124</v>
      </c>
      <c r="U84" s="118" t="s">
        <v>216</v>
      </c>
      <c r="V84" s="122"/>
      <c r="W84" s="122"/>
      <c r="X84" s="32" t="s">
        <v>127</v>
      </c>
      <c r="Y84" s="32" t="s">
        <v>128</v>
      </c>
      <c r="Z84" s="68">
        <v>0</v>
      </c>
      <c r="AA84" s="68">
        <v>100</v>
      </c>
      <c r="AB84" s="68">
        <v>0</v>
      </c>
      <c r="AC84" s="50"/>
      <c r="AD84" s="49" t="s">
        <v>130</v>
      </c>
      <c r="AE84" s="49">
        <v>1</v>
      </c>
      <c r="AF84" s="49">
        <v>38160000</v>
      </c>
      <c r="AG84" s="49">
        <v>38160000</v>
      </c>
      <c r="AH84" s="49">
        <v>42739200.000000007</v>
      </c>
      <c r="AI84" s="138">
        <v>1</v>
      </c>
      <c r="AJ84" s="134">
        <v>38160000</v>
      </c>
      <c r="AK84" s="134">
        <v>38160000</v>
      </c>
      <c r="AL84" s="134">
        <v>42739200.000000007</v>
      </c>
      <c r="AM84" s="134">
        <v>1</v>
      </c>
      <c r="AN84" s="134">
        <v>38160000</v>
      </c>
      <c r="AO84" s="134">
        <v>38160000</v>
      </c>
      <c r="AP84" s="134">
        <v>42739200.000000007</v>
      </c>
      <c r="AQ84" s="138"/>
      <c r="AR84" s="139"/>
      <c r="AS84" s="139"/>
      <c r="AT84" s="134"/>
      <c r="AU84" s="140"/>
      <c r="AV84" s="141"/>
      <c r="AW84" s="141"/>
      <c r="AX84" s="134"/>
      <c r="AY84" s="140"/>
      <c r="AZ84" s="141">
        <f t="shared" si="112"/>
        <v>114480000</v>
      </c>
      <c r="BA84" s="141">
        <f t="shared" si="113"/>
        <v>128217600.00000001</v>
      </c>
      <c r="BB84" s="141" t="s">
        <v>140</v>
      </c>
      <c r="BC84" s="141" t="s">
        <v>233</v>
      </c>
      <c r="BD84" s="134" t="s">
        <v>232</v>
      </c>
      <c r="BE84" s="63"/>
      <c r="BF84" s="136"/>
      <c r="BG84" s="89"/>
      <c r="BH84" s="89"/>
      <c r="BI84" s="114"/>
      <c r="BJ84" s="122"/>
      <c r="BK84" s="122"/>
      <c r="BL84" s="114"/>
      <c r="BM84" s="122"/>
      <c r="BN84" s="123"/>
      <c r="BO84" s="124"/>
      <c r="BP84" s="125"/>
      <c r="BQ84" s="125"/>
      <c r="BR84" s="126"/>
    </row>
    <row r="85" spans="1:70" s="64" customFormat="1" ht="12.95" customHeight="1" x14ac:dyDescent="0.2">
      <c r="A85" s="29" t="s">
        <v>222</v>
      </c>
      <c r="B85" s="79"/>
      <c r="C85" s="79"/>
      <c r="D85" s="66">
        <v>22600009</v>
      </c>
      <c r="E85" s="115" t="s">
        <v>327</v>
      </c>
      <c r="F85" s="49"/>
      <c r="G85" s="79"/>
      <c r="H85" s="79" t="s">
        <v>288</v>
      </c>
      <c r="I85" s="105" t="s">
        <v>234</v>
      </c>
      <c r="J85" s="105" t="s">
        <v>235</v>
      </c>
      <c r="K85" s="105" t="s">
        <v>235</v>
      </c>
      <c r="L85" s="82" t="s">
        <v>117</v>
      </c>
      <c r="M85" s="93"/>
      <c r="N85" s="94"/>
      <c r="O85" s="78">
        <v>100</v>
      </c>
      <c r="P85" s="80" t="s">
        <v>124</v>
      </c>
      <c r="Q85" s="80" t="s">
        <v>190</v>
      </c>
      <c r="R85" s="44" t="s">
        <v>137</v>
      </c>
      <c r="S85" s="80" t="s">
        <v>123</v>
      </c>
      <c r="T85" s="80" t="s">
        <v>124</v>
      </c>
      <c r="U85" s="81" t="s">
        <v>200</v>
      </c>
      <c r="V85" s="94"/>
      <c r="W85" s="94"/>
      <c r="X85" s="82" t="s">
        <v>127</v>
      </c>
      <c r="Y85" s="82" t="s">
        <v>128</v>
      </c>
      <c r="Z85" s="84">
        <v>0</v>
      </c>
      <c r="AA85" s="84">
        <v>100</v>
      </c>
      <c r="AB85" s="84">
        <v>0</v>
      </c>
      <c r="AC85" s="93"/>
      <c r="AD85" s="49" t="s">
        <v>130</v>
      </c>
      <c r="AE85" s="91">
        <v>1</v>
      </c>
      <c r="AF85" s="87">
        <v>11317835.52</v>
      </c>
      <c r="AG85" s="87">
        <v>11317835.52</v>
      </c>
      <c r="AH85" s="87">
        <v>12675975.782400001</v>
      </c>
      <c r="AI85" s="87">
        <v>1</v>
      </c>
      <c r="AJ85" s="87">
        <v>11317835.52</v>
      </c>
      <c r="AK85" s="87">
        <v>11317835.52</v>
      </c>
      <c r="AL85" s="87">
        <v>12675975.782400001</v>
      </c>
      <c r="AM85" s="91">
        <v>1</v>
      </c>
      <c r="AN85" s="87">
        <v>11317835.52</v>
      </c>
      <c r="AO85" s="87">
        <v>11317835.52</v>
      </c>
      <c r="AP85" s="87">
        <v>12675975.782400001</v>
      </c>
      <c r="AQ85" s="96"/>
      <c r="AR85" s="97"/>
      <c r="AS85" s="97"/>
      <c r="AT85" s="87"/>
      <c r="AU85" s="96"/>
      <c r="AV85" s="97"/>
      <c r="AW85" s="97"/>
      <c r="AX85" s="97"/>
      <c r="AY85" s="97"/>
      <c r="AZ85" s="87">
        <f t="shared" si="112"/>
        <v>33953506.560000002</v>
      </c>
      <c r="BA85" s="63">
        <f t="shared" si="113"/>
        <v>38027927.347200006</v>
      </c>
      <c r="BB85" s="88" t="s">
        <v>140</v>
      </c>
      <c r="BC85" s="90" t="s">
        <v>237</v>
      </c>
      <c r="BD85" s="89" t="s">
        <v>236</v>
      </c>
      <c r="BE85" s="98"/>
      <c r="BF85" s="94"/>
      <c r="BG85" s="94"/>
      <c r="BH85" s="98"/>
      <c r="BI85" s="94"/>
      <c r="BJ85" s="94"/>
      <c r="BK85" s="98"/>
      <c r="BL85" s="94"/>
      <c r="BM85" s="94"/>
    </row>
    <row r="86" spans="1:70" s="64" customFormat="1" ht="12.95" customHeight="1" x14ac:dyDescent="0.2">
      <c r="A86" s="29" t="s">
        <v>222</v>
      </c>
      <c r="B86" s="79"/>
      <c r="C86" s="79"/>
      <c r="D86" s="49" t="s">
        <v>275</v>
      </c>
      <c r="E86" s="115" t="str">
        <f>VLOOKUP(D86,'[6]Plan Report'!$B$47:$C$59,2,0)</f>
        <v>11 У</v>
      </c>
      <c r="F86" s="49"/>
      <c r="G86" s="79"/>
      <c r="H86" s="79" t="s">
        <v>289</v>
      </c>
      <c r="I86" s="105" t="s">
        <v>234</v>
      </c>
      <c r="J86" s="105" t="s">
        <v>235</v>
      </c>
      <c r="K86" s="105" t="s">
        <v>235</v>
      </c>
      <c r="L86" s="82" t="s">
        <v>117</v>
      </c>
      <c r="M86" s="93"/>
      <c r="N86" s="94"/>
      <c r="O86" s="78">
        <v>100</v>
      </c>
      <c r="P86" s="80" t="s">
        <v>124</v>
      </c>
      <c r="Q86" s="80" t="s">
        <v>190</v>
      </c>
      <c r="R86" s="44" t="s">
        <v>137</v>
      </c>
      <c r="S86" s="80" t="s">
        <v>123</v>
      </c>
      <c r="T86" s="80" t="s">
        <v>124</v>
      </c>
      <c r="U86" s="81" t="s">
        <v>216</v>
      </c>
      <c r="V86" s="94"/>
      <c r="W86" s="94"/>
      <c r="X86" s="82" t="s">
        <v>127</v>
      </c>
      <c r="Y86" s="82" t="s">
        <v>128</v>
      </c>
      <c r="Z86" s="84">
        <v>0</v>
      </c>
      <c r="AA86" s="84">
        <v>100</v>
      </c>
      <c r="AB86" s="84">
        <v>0</v>
      </c>
      <c r="AC86" s="93"/>
      <c r="AD86" s="49" t="s">
        <v>130</v>
      </c>
      <c r="AE86" s="91">
        <v>1</v>
      </c>
      <c r="AF86" s="87">
        <v>9856979.1600000001</v>
      </c>
      <c r="AG86" s="87">
        <v>9856979.1600000001</v>
      </c>
      <c r="AH86" s="87">
        <v>11039816.659200002</v>
      </c>
      <c r="AI86" s="87">
        <v>1</v>
      </c>
      <c r="AJ86" s="87">
        <v>9856979.1600000001</v>
      </c>
      <c r="AK86" s="87">
        <v>9856979.1600000001</v>
      </c>
      <c r="AL86" s="87">
        <v>11039816.659200002</v>
      </c>
      <c r="AM86" s="91">
        <v>1</v>
      </c>
      <c r="AN86" s="87">
        <v>9856979.1600000001</v>
      </c>
      <c r="AO86" s="87">
        <v>9856979.1600000001</v>
      </c>
      <c r="AP86" s="87">
        <v>11039816.659200002</v>
      </c>
      <c r="AQ86" s="96"/>
      <c r="AR86" s="97"/>
      <c r="AS86" s="97"/>
      <c r="AT86" s="87"/>
      <c r="AU86" s="96"/>
      <c r="AV86" s="97"/>
      <c r="AW86" s="97"/>
      <c r="AX86" s="97"/>
      <c r="AY86" s="97"/>
      <c r="AZ86" s="87">
        <f t="shared" si="112"/>
        <v>29570937.48</v>
      </c>
      <c r="BA86" s="63">
        <f t="shared" si="113"/>
        <v>33119449.977600005</v>
      </c>
      <c r="BB86" s="88" t="s">
        <v>140</v>
      </c>
      <c r="BC86" s="90" t="s">
        <v>239</v>
      </c>
      <c r="BD86" s="89" t="s">
        <v>238</v>
      </c>
      <c r="BE86" s="98"/>
      <c r="BF86" s="94"/>
      <c r="BG86" s="94"/>
      <c r="BH86" s="98"/>
      <c r="BI86" s="94"/>
      <c r="BJ86" s="94"/>
      <c r="BK86" s="98"/>
      <c r="BL86" s="94"/>
      <c r="BM86" s="94"/>
    </row>
    <row r="87" spans="1:70" s="64" customFormat="1" ht="12.95" customHeight="1" x14ac:dyDescent="0.2">
      <c r="A87" s="29" t="s">
        <v>328</v>
      </c>
      <c r="B87" s="79"/>
      <c r="C87" s="79"/>
      <c r="D87" s="49"/>
      <c r="E87" s="49" t="s">
        <v>288</v>
      </c>
      <c r="F87" s="49"/>
      <c r="G87" s="79"/>
      <c r="H87" s="79"/>
      <c r="I87" s="105" t="s">
        <v>308</v>
      </c>
      <c r="J87" s="105" t="s">
        <v>310</v>
      </c>
      <c r="K87" s="105" t="s">
        <v>311</v>
      </c>
      <c r="L87" s="82" t="s">
        <v>206</v>
      </c>
      <c r="M87" s="93" t="s">
        <v>312</v>
      </c>
      <c r="N87" s="94"/>
      <c r="O87" s="78" t="s">
        <v>313</v>
      </c>
      <c r="P87" s="80" t="s">
        <v>124</v>
      </c>
      <c r="Q87" s="80" t="s">
        <v>314</v>
      </c>
      <c r="R87" s="44" t="s">
        <v>315</v>
      </c>
      <c r="S87" s="80" t="s">
        <v>123</v>
      </c>
      <c r="T87" s="80" t="s">
        <v>124</v>
      </c>
      <c r="U87" s="81" t="s">
        <v>314</v>
      </c>
      <c r="V87" s="94"/>
      <c r="W87" s="94"/>
      <c r="X87" s="82" t="s">
        <v>316</v>
      </c>
      <c r="Y87" s="82" t="s">
        <v>317</v>
      </c>
      <c r="Z87" s="84" t="s">
        <v>82</v>
      </c>
      <c r="AA87" s="84" t="s">
        <v>318</v>
      </c>
      <c r="AB87" s="84" t="s">
        <v>319</v>
      </c>
      <c r="AC87" s="93"/>
      <c r="AD87" s="49" t="s">
        <v>130</v>
      </c>
      <c r="AE87" s="91"/>
      <c r="AF87" s="87"/>
      <c r="AG87" s="87">
        <v>17383200</v>
      </c>
      <c r="AH87" s="87">
        <v>19469184</v>
      </c>
      <c r="AI87" s="87">
        <v>1</v>
      </c>
      <c r="AJ87" s="87"/>
      <c r="AK87" s="87">
        <v>58639100</v>
      </c>
      <c r="AL87" s="87">
        <v>65675792.000000007</v>
      </c>
      <c r="AM87" s="91">
        <v>1</v>
      </c>
      <c r="AN87" s="87"/>
      <c r="AO87" s="87">
        <v>60984300</v>
      </c>
      <c r="AP87" s="87">
        <v>68302416</v>
      </c>
      <c r="AQ87" s="96">
        <v>1</v>
      </c>
      <c r="AR87" s="97"/>
      <c r="AS87" s="97">
        <v>43870400</v>
      </c>
      <c r="AT87" s="87">
        <v>49134848.000000007</v>
      </c>
      <c r="AU87" s="96"/>
      <c r="AV87" s="97"/>
      <c r="AW87" s="97"/>
      <c r="AX87" s="97"/>
      <c r="AY87" s="97"/>
      <c r="AZ87" s="87">
        <f t="shared" si="112"/>
        <v>180877000</v>
      </c>
      <c r="BA87" s="63">
        <f t="shared" si="113"/>
        <v>202582240.00000003</v>
      </c>
      <c r="BB87" s="88" t="s">
        <v>140</v>
      </c>
      <c r="BC87" s="90" t="s">
        <v>330</v>
      </c>
      <c r="BD87" s="89" t="s">
        <v>311</v>
      </c>
      <c r="BE87" s="98"/>
      <c r="BF87" s="94"/>
      <c r="BG87" s="94"/>
      <c r="BH87" s="98"/>
      <c r="BI87" s="94"/>
      <c r="BJ87" s="94"/>
      <c r="BK87" s="98"/>
      <c r="BL87" s="94"/>
      <c r="BM87" s="94"/>
    </row>
    <row r="88" spans="1:70" s="64" customFormat="1" ht="12.95" customHeight="1" x14ac:dyDescent="0.2">
      <c r="A88" s="29" t="s">
        <v>329</v>
      </c>
      <c r="B88" s="79"/>
      <c r="C88" s="79"/>
      <c r="D88" s="49"/>
      <c r="E88" s="49" t="s">
        <v>287</v>
      </c>
      <c r="F88" s="49"/>
      <c r="G88" s="79"/>
      <c r="H88" s="79"/>
      <c r="I88" s="105" t="s">
        <v>309</v>
      </c>
      <c r="J88" s="105" t="s">
        <v>320</v>
      </c>
      <c r="K88" s="105" t="s">
        <v>320</v>
      </c>
      <c r="L88" s="82" t="s">
        <v>321</v>
      </c>
      <c r="M88" s="93" t="s">
        <v>322</v>
      </c>
      <c r="N88" s="94"/>
      <c r="O88" s="78">
        <v>100</v>
      </c>
      <c r="P88" s="80" t="s">
        <v>124</v>
      </c>
      <c r="Q88" s="80" t="s">
        <v>323</v>
      </c>
      <c r="R88" s="44" t="s">
        <v>315</v>
      </c>
      <c r="S88" s="80" t="s">
        <v>123</v>
      </c>
      <c r="T88" s="80" t="s">
        <v>124</v>
      </c>
      <c r="U88" s="81" t="s">
        <v>200</v>
      </c>
      <c r="V88" s="94"/>
      <c r="W88" s="94"/>
      <c r="X88" s="82" t="s">
        <v>127</v>
      </c>
      <c r="Y88" s="82" t="s">
        <v>128</v>
      </c>
      <c r="Z88" s="84">
        <v>0</v>
      </c>
      <c r="AA88" s="84">
        <v>100</v>
      </c>
      <c r="AB88" s="84">
        <v>0</v>
      </c>
      <c r="AC88" s="93"/>
      <c r="AD88" s="49" t="s">
        <v>130</v>
      </c>
      <c r="AE88" s="91"/>
      <c r="AF88" s="87"/>
      <c r="AG88" s="87">
        <v>11920400</v>
      </c>
      <c r="AH88" s="87">
        <v>13350848.000000002</v>
      </c>
      <c r="AI88" s="87"/>
      <c r="AJ88" s="87"/>
      <c r="AK88" s="87">
        <v>12397220</v>
      </c>
      <c r="AL88" s="87">
        <v>13884886.400000002</v>
      </c>
      <c r="AM88" s="91"/>
      <c r="AN88" s="87"/>
      <c r="AO88" s="87">
        <v>12893100</v>
      </c>
      <c r="AP88" s="87">
        <v>14440272.000000002</v>
      </c>
      <c r="AQ88" s="96"/>
      <c r="AR88" s="97"/>
      <c r="AS88" s="97"/>
      <c r="AT88" s="87"/>
      <c r="AU88" s="96"/>
      <c r="AV88" s="97"/>
      <c r="AW88" s="97"/>
      <c r="AX88" s="97"/>
      <c r="AY88" s="97"/>
      <c r="AZ88" s="87">
        <f t="shared" si="112"/>
        <v>37210720</v>
      </c>
      <c r="BA88" s="63">
        <f t="shared" si="113"/>
        <v>41676006.400000006</v>
      </c>
      <c r="BB88" s="88" t="s">
        <v>140</v>
      </c>
      <c r="BC88" s="90" t="s">
        <v>331</v>
      </c>
      <c r="BD88" s="89" t="s">
        <v>332</v>
      </c>
      <c r="BE88" s="98"/>
      <c r="BF88" s="94"/>
      <c r="BG88" s="94"/>
      <c r="BH88" s="98"/>
      <c r="BI88" s="94"/>
      <c r="BJ88" s="94"/>
      <c r="BK88" s="98"/>
      <c r="BL88" s="94"/>
      <c r="BM88" s="94"/>
    </row>
    <row r="89" spans="1:70" s="175" customFormat="1" ht="12.95" customHeight="1" x14ac:dyDescent="0.2">
      <c r="A89" s="117" t="s">
        <v>377</v>
      </c>
      <c r="B89" s="176"/>
      <c r="C89" s="176"/>
      <c r="D89" s="177"/>
      <c r="E89" s="178" t="s">
        <v>383</v>
      </c>
      <c r="F89" s="61"/>
      <c r="G89" s="176"/>
      <c r="H89" s="176"/>
      <c r="I89" s="118" t="s">
        <v>378</v>
      </c>
      <c r="J89" s="118" t="s">
        <v>379</v>
      </c>
      <c r="K89" s="118" t="s">
        <v>379</v>
      </c>
      <c r="L89" s="118" t="s">
        <v>117</v>
      </c>
      <c r="M89" s="118"/>
      <c r="N89" s="118"/>
      <c r="O89" s="179">
        <v>100</v>
      </c>
      <c r="P89" s="179" t="s">
        <v>120</v>
      </c>
      <c r="Q89" s="118" t="s">
        <v>121</v>
      </c>
      <c r="R89" s="118" t="s">
        <v>127</v>
      </c>
      <c r="S89" s="118" t="s">
        <v>123</v>
      </c>
      <c r="T89" s="118" t="s">
        <v>124</v>
      </c>
      <c r="U89" s="118" t="s">
        <v>216</v>
      </c>
      <c r="V89" s="118"/>
      <c r="W89" s="118" t="s">
        <v>228</v>
      </c>
      <c r="X89" s="118"/>
      <c r="Y89" s="118"/>
      <c r="Z89" s="179">
        <v>0</v>
      </c>
      <c r="AA89" s="179">
        <v>90</v>
      </c>
      <c r="AB89" s="179">
        <v>10</v>
      </c>
      <c r="AC89" s="118"/>
      <c r="AD89" s="118" t="s">
        <v>130</v>
      </c>
      <c r="AE89" s="180"/>
      <c r="AF89" s="180"/>
      <c r="AG89" s="180">
        <v>755776385.5333333</v>
      </c>
      <c r="AH89" s="181">
        <f>AG89*1.12</f>
        <v>846469551.79733336</v>
      </c>
      <c r="AI89" s="180"/>
      <c r="AJ89" s="180">
        <f>943638.62497*1000</f>
        <v>943638624.97000003</v>
      </c>
      <c r="AK89" s="181">
        <f>AJ89*1.12</f>
        <v>1056875259.9664001</v>
      </c>
      <c r="AL89" s="181" t="s">
        <v>365</v>
      </c>
      <c r="AM89" s="180"/>
      <c r="AN89" s="180" t="s">
        <v>365</v>
      </c>
      <c r="AO89" s="181" t="s">
        <v>365</v>
      </c>
      <c r="AP89" s="180"/>
      <c r="AQ89" s="180"/>
      <c r="AR89" s="180"/>
      <c r="AS89" s="180"/>
      <c r="AT89" s="180"/>
      <c r="AU89" s="180"/>
      <c r="AV89" s="180"/>
      <c r="AW89" s="180"/>
      <c r="AX89" s="180"/>
      <c r="AY89" s="180"/>
      <c r="AZ89" s="180">
        <f>AG89+AJ89</f>
        <v>1699415010.5033333</v>
      </c>
      <c r="BA89" s="180">
        <f>AZ89*1.12</f>
        <v>1903344811.7637336</v>
      </c>
      <c r="BB89" s="118" t="s">
        <v>131</v>
      </c>
      <c r="BC89" s="118" t="s">
        <v>380</v>
      </c>
      <c r="BD89" s="118" t="s">
        <v>381</v>
      </c>
      <c r="BE89" s="182"/>
      <c r="BF89" s="182"/>
      <c r="BG89" s="182"/>
      <c r="BH89" s="182"/>
      <c r="BI89" s="182"/>
      <c r="BJ89" s="182"/>
      <c r="BK89" s="182"/>
      <c r="BL89" s="182"/>
      <c r="BM89" s="182"/>
      <c r="BN89" s="183" t="s">
        <v>335</v>
      </c>
      <c r="BO89" s="120"/>
      <c r="BP89" s="120"/>
    </row>
    <row r="90" spans="1:70" ht="12.95" customHeight="1" x14ac:dyDescent="0.25">
      <c r="A90" s="197" t="s">
        <v>387</v>
      </c>
      <c r="B90" s="198" t="s">
        <v>388</v>
      </c>
      <c r="C90" s="199"/>
      <c r="D90" s="49"/>
      <c r="E90" s="49" t="s">
        <v>398</v>
      </c>
      <c r="F90" s="49"/>
      <c r="G90" s="49"/>
      <c r="H90" s="151"/>
      <c r="I90" s="118" t="s">
        <v>389</v>
      </c>
      <c r="J90" s="118" t="s">
        <v>390</v>
      </c>
      <c r="K90" s="118" t="s">
        <v>390</v>
      </c>
      <c r="L90" s="118" t="s">
        <v>117</v>
      </c>
      <c r="M90" s="118"/>
      <c r="N90" s="118"/>
      <c r="O90" s="118">
        <v>45</v>
      </c>
      <c r="P90" s="118">
        <v>230000000</v>
      </c>
      <c r="Q90" s="193" t="s">
        <v>190</v>
      </c>
      <c r="R90" s="118" t="s">
        <v>391</v>
      </c>
      <c r="S90" s="118" t="s">
        <v>123</v>
      </c>
      <c r="T90" s="118">
        <v>230000000</v>
      </c>
      <c r="U90" s="118" t="s">
        <v>191</v>
      </c>
      <c r="V90" s="118"/>
      <c r="W90" s="118"/>
      <c r="X90" s="118" t="s">
        <v>392</v>
      </c>
      <c r="Y90" s="118" t="s">
        <v>393</v>
      </c>
      <c r="Z90" s="118">
        <v>0</v>
      </c>
      <c r="AA90" s="118">
        <v>90</v>
      </c>
      <c r="AB90" s="118">
        <v>10</v>
      </c>
      <c r="AC90" s="118"/>
      <c r="AD90" s="118" t="s">
        <v>130</v>
      </c>
      <c r="AE90" s="62"/>
      <c r="AF90" s="62"/>
      <c r="AG90" s="62"/>
      <c r="AH90" s="62"/>
      <c r="AI90" s="133">
        <v>1683.75266843755</v>
      </c>
      <c r="AJ90" s="133">
        <v>160</v>
      </c>
      <c r="AK90" s="133">
        <v>269400426.95000803</v>
      </c>
      <c r="AL90" s="133">
        <f t="shared" ref="AL90:AL91" si="117">AK90*1.12</f>
        <v>301728478.18400902</v>
      </c>
      <c r="AM90" s="133">
        <v>1683.75266843755</v>
      </c>
      <c r="AN90" s="133">
        <v>154.99999999999986</v>
      </c>
      <c r="AO90" s="133">
        <v>260981663.60782</v>
      </c>
      <c r="AP90" s="133">
        <f t="shared" ref="AP90:AP91" si="118">AO90*1.12</f>
        <v>292299463.24075842</v>
      </c>
      <c r="AQ90" s="133">
        <v>1683.75266843755</v>
      </c>
      <c r="AR90" s="133">
        <v>150.00000000000031</v>
      </c>
      <c r="AS90" s="133">
        <v>252562900.26563302</v>
      </c>
      <c r="AT90" s="200">
        <f t="shared" ref="AT90:AT91" si="119">AS90*1.12</f>
        <v>282870448.29750901</v>
      </c>
      <c r="AU90" s="133">
        <v>1683.75266843754</v>
      </c>
      <c r="AV90" s="133">
        <v>144.99999999999983</v>
      </c>
      <c r="AW90" s="133">
        <v>244144136.92344299</v>
      </c>
      <c r="AX90" s="133">
        <f t="shared" ref="AX90:AX91" si="120">AW90*1.12</f>
        <v>273441433.35425615</v>
      </c>
      <c r="AY90" s="131" t="s">
        <v>65</v>
      </c>
      <c r="AZ90" s="133">
        <f t="shared" ref="AZ90:BA91" si="121">AK90+AO90+AS90+AW90</f>
        <v>1027089127.746904</v>
      </c>
      <c r="BA90" s="133">
        <f t="shared" si="121"/>
        <v>1150339823.0765326</v>
      </c>
      <c r="BB90" s="117" t="s">
        <v>140</v>
      </c>
      <c r="BC90" s="201" t="s">
        <v>394</v>
      </c>
      <c r="BD90" s="201" t="s">
        <v>395</v>
      </c>
      <c r="BE90" s="49"/>
      <c r="BF90" s="49"/>
      <c r="BG90" s="49"/>
      <c r="BH90" s="49"/>
      <c r="BI90" s="49"/>
      <c r="BJ90" s="49"/>
      <c r="BK90" s="49"/>
      <c r="BL90" s="49"/>
      <c r="BM90" s="49"/>
      <c r="BN90" s="202"/>
      <c r="BO90" s="184"/>
      <c r="BP90" s="184"/>
    </row>
    <row r="91" spans="1:70" ht="12.95" customHeight="1" x14ac:dyDescent="0.25">
      <c r="A91" s="197" t="s">
        <v>387</v>
      </c>
      <c r="B91" s="198" t="s">
        <v>388</v>
      </c>
      <c r="C91" s="199"/>
      <c r="D91" s="49"/>
      <c r="E91" s="49" t="s">
        <v>399</v>
      </c>
      <c r="F91" s="49"/>
      <c r="G91" s="49"/>
      <c r="H91" s="151"/>
      <c r="I91" s="118" t="s">
        <v>389</v>
      </c>
      <c r="J91" s="118" t="s">
        <v>390</v>
      </c>
      <c r="K91" s="118" t="s">
        <v>390</v>
      </c>
      <c r="L91" s="118" t="s">
        <v>117</v>
      </c>
      <c r="M91" s="118"/>
      <c r="N91" s="118"/>
      <c r="O91" s="118">
        <v>45</v>
      </c>
      <c r="P91" s="118">
        <v>230000000</v>
      </c>
      <c r="Q91" s="118" t="s">
        <v>190</v>
      </c>
      <c r="R91" s="118" t="s">
        <v>391</v>
      </c>
      <c r="S91" s="118" t="s">
        <v>123</v>
      </c>
      <c r="T91" s="118">
        <v>230000000</v>
      </c>
      <c r="U91" s="118" t="s">
        <v>191</v>
      </c>
      <c r="V91" s="118"/>
      <c r="W91" s="118"/>
      <c r="X91" s="118" t="s">
        <v>392</v>
      </c>
      <c r="Y91" s="118" t="s">
        <v>393</v>
      </c>
      <c r="Z91" s="118">
        <v>0</v>
      </c>
      <c r="AA91" s="118">
        <v>90</v>
      </c>
      <c r="AB91" s="118">
        <v>10</v>
      </c>
      <c r="AC91" s="118"/>
      <c r="AD91" s="118" t="s">
        <v>130</v>
      </c>
      <c r="AE91" s="62"/>
      <c r="AF91" s="62"/>
      <c r="AG91" s="62"/>
      <c r="AH91" s="62"/>
      <c r="AI91" s="133">
        <v>1556.6621754538701</v>
      </c>
      <c r="AJ91" s="133">
        <v>159.99999999999986</v>
      </c>
      <c r="AK91" s="133">
        <v>249065948.07261902</v>
      </c>
      <c r="AL91" s="133">
        <f t="shared" si="117"/>
        <v>278953861.84133333</v>
      </c>
      <c r="AM91" s="133">
        <v>1574.2066106177699</v>
      </c>
      <c r="AN91" s="133">
        <v>154.99999999999977</v>
      </c>
      <c r="AO91" s="133">
        <v>244002024.64575398</v>
      </c>
      <c r="AP91" s="133">
        <f t="shared" si="118"/>
        <v>273282267.60324448</v>
      </c>
      <c r="AQ91" s="133">
        <v>1697.73787179344</v>
      </c>
      <c r="AR91" s="133">
        <v>150</v>
      </c>
      <c r="AS91" s="133">
        <v>254660680.769016</v>
      </c>
      <c r="AT91" s="200">
        <f t="shared" si="119"/>
        <v>285219962.46129793</v>
      </c>
      <c r="AU91" s="133">
        <v>1605.62353635043</v>
      </c>
      <c r="AV91" s="133">
        <v>144.99999999999977</v>
      </c>
      <c r="AW91" s="133">
        <v>232815412.770812</v>
      </c>
      <c r="AX91" s="133">
        <f t="shared" si="120"/>
        <v>260753262.30330947</v>
      </c>
      <c r="AY91" s="131" t="s">
        <v>65</v>
      </c>
      <c r="AZ91" s="133">
        <f t="shared" si="121"/>
        <v>980544066.258201</v>
      </c>
      <c r="BA91" s="133">
        <f t="shared" si="121"/>
        <v>1098209354.2091851</v>
      </c>
      <c r="BB91" s="117" t="s">
        <v>140</v>
      </c>
      <c r="BC91" s="201" t="s">
        <v>396</v>
      </c>
      <c r="BD91" s="201" t="s">
        <v>397</v>
      </c>
      <c r="BE91" s="49"/>
      <c r="BF91" s="49"/>
      <c r="BG91" s="49"/>
      <c r="BH91" s="49"/>
      <c r="BI91" s="49"/>
      <c r="BJ91" s="49"/>
      <c r="BK91" s="49"/>
      <c r="BL91" s="49"/>
      <c r="BM91" s="49"/>
      <c r="BN91" s="202"/>
      <c r="BO91" s="184"/>
      <c r="BP91" s="184"/>
    </row>
    <row r="92" spans="1:70" ht="12.95" customHeight="1" x14ac:dyDescent="0.25">
      <c r="A92" s="203" t="s">
        <v>377</v>
      </c>
      <c r="B92" s="204"/>
      <c r="C92" s="204"/>
      <c r="D92" s="205"/>
      <c r="E92" s="205" t="s">
        <v>615</v>
      </c>
      <c r="F92" s="205"/>
      <c r="G92" s="205"/>
      <c r="H92" s="206"/>
      <c r="I92" s="207" t="s">
        <v>598</v>
      </c>
      <c r="J92" s="207" t="s">
        <v>599</v>
      </c>
      <c r="K92" s="207" t="s">
        <v>600</v>
      </c>
      <c r="L92" s="207" t="s">
        <v>117</v>
      </c>
      <c r="M92" s="207"/>
      <c r="N92" s="207"/>
      <c r="O92" s="208">
        <v>100</v>
      </c>
      <c r="P92" s="208" t="s">
        <v>124</v>
      </c>
      <c r="Q92" s="207" t="s">
        <v>601</v>
      </c>
      <c r="R92" s="207" t="s">
        <v>391</v>
      </c>
      <c r="S92" s="207" t="s">
        <v>123</v>
      </c>
      <c r="T92" s="207" t="s">
        <v>124</v>
      </c>
      <c r="U92" s="207" t="s">
        <v>216</v>
      </c>
      <c r="V92" s="207"/>
      <c r="W92" s="207" t="s">
        <v>228</v>
      </c>
      <c r="X92" s="207"/>
      <c r="Y92" s="207"/>
      <c r="Z92" s="208">
        <v>0</v>
      </c>
      <c r="AA92" s="208">
        <v>100</v>
      </c>
      <c r="AB92" s="208">
        <v>0</v>
      </c>
      <c r="AC92" s="207"/>
      <c r="AD92" s="207" t="s">
        <v>130</v>
      </c>
      <c r="AE92" s="209"/>
      <c r="AF92" s="209"/>
      <c r="AG92" s="209">
        <f>1299298.08801295*1000</f>
        <v>1299298088.0129499</v>
      </c>
      <c r="AH92" s="209">
        <f>AG92*1.12</f>
        <v>1455213858.5745041</v>
      </c>
      <c r="AI92" s="209"/>
      <c r="AJ92" s="209"/>
      <c r="AK92" s="210">
        <f>1526178.47277814*1000</f>
        <v>1526178472.7781401</v>
      </c>
      <c r="AL92" s="209">
        <f>AK92*1.12</f>
        <v>1709319889.511517</v>
      </c>
      <c r="AM92" s="209"/>
      <c r="AN92" s="209"/>
      <c r="AO92" s="210"/>
      <c r="AP92" s="209"/>
      <c r="AQ92" s="209"/>
      <c r="AR92" s="209"/>
      <c r="AS92" s="209"/>
      <c r="AT92" s="209"/>
      <c r="AU92" s="209"/>
      <c r="AV92" s="209"/>
      <c r="AW92" s="209"/>
      <c r="AX92" s="209"/>
      <c r="AY92" s="209"/>
      <c r="AZ92" s="209">
        <f>AG92+AK92+AO92</f>
        <v>2825476560.79109</v>
      </c>
      <c r="BA92" s="209">
        <f>AZ92*1.12</f>
        <v>3164533748.0860209</v>
      </c>
      <c r="BB92" s="207" t="s">
        <v>140</v>
      </c>
      <c r="BC92" s="207" t="s">
        <v>602</v>
      </c>
      <c r="BD92" s="207" t="s">
        <v>603</v>
      </c>
      <c r="BE92" s="207"/>
      <c r="BF92" s="207"/>
      <c r="BG92" s="207"/>
      <c r="BH92" s="207"/>
      <c r="BI92" s="207"/>
      <c r="BJ92" s="207"/>
      <c r="BK92" s="207"/>
      <c r="BL92" s="207"/>
      <c r="BM92" s="207"/>
      <c r="BN92" s="211" t="s">
        <v>604</v>
      </c>
    </row>
    <row r="93" spans="1:70" ht="12.95" customHeight="1" x14ac:dyDescent="0.25">
      <c r="A93" s="99" t="s">
        <v>240</v>
      </c>
      <c r="B93" s="99"/>
      <c r="C93" s="99"/>
      <c r="D93" s="99"/>
      <c r="E93" s="99"/>
      <c r="F93" s="99"/>
      <c r="G93" s="99"/>
      <c r="H93" s="99"/>
      <c r="I93" s="99"/>
      <c r="J93" s="99"/>
      <c r="K93" s="99"/>
      <c r="L93" s="100"/>
      <c r="M93" s="99"/>
      <c r="N93" s="99"/>
      <c r="O93" s="100"/>
      <c r="P93" s="99"/>
      <c r="Q93" s="99"/>
      <c r="R93" s="99"/>
      <c r="S93" s="99"/>
      <c r="T93" s="99"/>
      <c r="U93" s="99"/>
      <c r="V93" s="99"/>
      <c r="W93" s="99"/>
      <c r="X93" s="99"/>
      <c r="Y93" s="99"/>
      <c r="Z93" s="100"/>
      <c r="AA93" s="100"/>
      <c r="AB93" s="100"/>
      <c r="AC93" s="100"/>
      <c r="AD93" s="99"/>
      <c r="AE93" s="99"/>
      <c r="AF93" s="99"/>
      <c r="AG93" s="99"/>
      <c r="AH93" s="99"/>
      <c r="AI93" s="99"/>
      <c r="AJ93" s="99"/>
      <c r="AK93" s="99"/>
      <c r="AL93" s="99"/>
      <c r="AM93" s="99"/>
      <c r="AN93" s="99"/>
      <c r="AO93" s="99"/>
      <c r="AP93" s="99"/>
      <c r="AQ93" s="99"/>
      <c r="AR93" s="99"/>
      <c r="AS93" s="99"/>
      <c r="AT93" s="99"/>
      <c r="AU93" s="99"/>
      <c r="AV93" s="99"/>
      <c r="AW93" s="99"/>
      <c r="AX93" s="99"/>
      <c r="AY93" s="99"/>
      <c r="AZ93" s="101">
        <f>AZ11+AZ69+AZ71</f>
        <v>17725449660.781715</v>
      </c>
      <c r="BA93" s="101">
        <f>BA11+BA69+BA71</f>
        <v>19852503620.075527</v>
      </c>
      <c r="BB93" s="99"/>
      <c r="BC93" s="99"/>
      <c r="BD93" s="99"/>
      <c r="BE93" s="99"/>
      <c r="BF93" s="99"/>
      <c r="BG93" s="99"/>
      <c r="BH93" s="99"/>
      <c r="BI93" s="99"/>
      <c r="BJ93" s="99"/>
      <c r="BK93" s="99"/>
      <c r="BL93" s="99"/>
      <c r="BM93" s="99"/>
    </row>
  </sheetData>
  <protectedRanges>
    <protectedRange sqref="J89:J92" name="Диапазон3_27_1_2_1_1_1_24_1_1_1_1_5_1_1" securityDescriptor="O:WDG:WDD:(A;;CC;;;S-1-5-21-1281035640-548247933-376692995-11259)(A;;CC;;;S-1-5-21-1281035640-548247933-376692995-11258)(A;;CC;;;S-1-5-21-1281035640-548247933-376692995-5864)"/>
    <protectedRange sqref="K89:K92" name="Диапазон3_27_1_2_2_1_1_24_1_1_1_1_5_1_1" securityDescriptor="O:WDG:WDD:(A;;CC;;;S-1-5-21-1281035640-548247933-376692995-11259)(A;;CC;;;S-1-5-21-1281035640-548247933-376692995-11258)(A;;CC;;;S-1-5-21-1281035640-548247933-376692995-5864)"/>
  </protectedRanges>
  <autoFilter ref="A11:BM52"/>
  <mergeCells count="63">
    <mergeCell ref="M7:M9"/>
    <mergeCell ref="A7:A9"/>
    <mergeCell ref="B7:B9"/>
    <mergeCell ref="D7:D9"/>
    <mergeCell ref="E7:E9"/>
    <mergeCell ref="G7:G9"/>
    <mergeCell ref="H7:H9"/>
    <mergeCell ref="I7:I9"/>
    <mergeCell ref="J7:J9"/>
    <mergeCell ref="K7:K9"/>
    <mergeCell ref="L7:L9"/>
    <mergeCell ref="F7:F9"/>
    <mergeCell ref="AC7:AC9"/>
    <mergeCell ref="X8:Y8"/>
    <mergeCell ref="N7:N9"/>
    <mergeCell ref="O7:O9"/>
    <mergeCell ref="P7:P9"/>
    <mergeCell ref="Q7:Q9"/>
    <mergeCell ref="R7:R9"/>
    <mergeCell ref="S7:S9"/>
    <mergeCell ref="T7:T9"/>
    <mergeCell ref="U7:U9"/>
    <mergeCell ref="V7:V9"/>
    <mergeCell ref="W7:Y7"/>
    <mergeCell ref="Z7:AB8"/>
    <mergeCell ref="AU7:AX7"/>
    <mergeCell ref="AE8:AE9"/>
    <mergeCell ref="AF8:AF9"/>
    <mergeCell ref="AG8:AG9"/>
    <mergeCell ref="AH8:AH9"/>
    <mergeCell ref="AS8:AS9"/>
    <mergeCell ref="AU8:AU9"/>
    <mergeCell ref="AV8:AV9"/>
    <mergeCell ref="AW8:AW9"/>
    <mergeCell ref="AX8:AX9"/>
    <mergeCell ref="AD7:AD9"/>
    <mergeCell ref="AE7:AH7"/>
    <mergeCell ref="AI7:AL7"/>
    <mergeCell ref="AM7:AP7"/>
    <mergeCell ref="AQ7:AT7"/>
    <mergeCell ref="AT8:AT9"/>
    <mergeCell ref="AI8:AI9"/>
    <mergeCell ref="AJ8:AJ9"/>
    <mergeCell ref="AK8:AK9"/>
    <mergeCell ref="AL8:AL9"/>
    <mergeCell ref="AM8:AM9"/>
    <mergeCell ref="AN8:AN9"/>
    <mergeCell ref="AO8:AO9"/>
    <mergeCell ref="AP8:AP9"/>
    <mergeCell ref="AQ8:AQ9"/>
    <mergeCell ref="AR8:AR9"/>
    <mergeCell ref="BA8:BA9"/>
    <mergeCell ref="BC8:BC9"/>
    <mergeCell ref="BD8:BD9"/>
    <mergeCell ref="BE8:BG8"/>
    <mergeCell ref="AY7:BA7"/>
    <mergeCell ref="BB7:BB9"/>
    <mergeCell ref="BC7:BD7"/>
    <mergeCell ref="BE7:BM7"/>
    <mergeCell ref="BH8:BJ8"/>
    <mergeCell ref="BK8:BM8"/>
    <mergeCell ref="AY8:AY9"/>
    <mergeCell ref="AZ8:AZ9"/>
  </mergeCells>
  <conditionalFormatting sqref="AY75">
    <cfRule type="duplicateValues" dxfId="18" priority="19" stopIfTrue="1"/>
  </conditionalFormatting>
  <conditionalFormatting sqref="F13">
    <cfRule type="duplicateValues" dxfId="17" priority="18"/>
  </conditionalFormatting>
  <conditionalFormatting sqref="F21">
    <cfRule type="duplicateValues" dxfId="16" priority="17"/>
  </conditionalFormatting>
  <conditionalFormatting sqref="F41">
    <cfRule type="duplicateValues" dxfId="15" priority="16"/>
  </conditionalFormatting>
  <conditionalFormatting sqref="F43">
    <cfRule type="duplicateValues" dxfId="14" priority="15"/>
  </conditionalFormatting>
  <conditionalFormatting sqref="F64">
    <cfRule type="duplicateValues" dxfId="13" priority="14"/>
  </conditionalFormatting>
  <conditionalFormatting sqref="F65">
    <cfRule type="duplicateValues" dxfId="12" priority="13"/>
  </conditionalFormatting>
  <conditionalFormatting sqref="F66">
    <cfRule type="duplicateValues" dxfId="11" priority="12"/>
  </conditionalFormatting>
  <conditionalFormatting sqref="F67">
    <cfRule type="duplicateValues" dxfId="10" priority="11"/>
  </conditionalFormatting>
  <conditionalFormatting sqref="F68">
    <cfRule type="duplicateValues" dxfId="9" priority="10"/>
  </conditionalFormatting>
  <conditionalFormatting sqref="F49">
    <cfRule type="duplicateValues" dxfId="8" priority="9"/>
  </conditionalFormatting>
  <conditionalFormatting sqref="F49">
    <cfRule type="duplicateValues" dxfId="7" priority="8"/>
  </conditionalFormatting>
  <conditionalFormatting sqref="F54">
    <cfRule type="duplicateValues" dxfId="6" priority="6"/>
  </conditionalFormatting>
  <conditionalFormatting sqref="F54">
    <cfRule type="duplicateValues" dxfId="5" priority="7"/>
  </conditionalFormatting>
  <conditionalFormatting sqref="F56">
    <cfRule type="duplicateValues" dxfId="4" priority="4"/>
  </conditionalFormatting>
  <conditionalFormatting sqref="F56">
    <cfRule type="duplicateValues" dxfId="3" priority="5"/>
  </conditionalFormatting>
  <conditionalFormatting sqref="F47">
    <cfRule type="duplicateValues" dxfId="2" priority="3"/>
  </conditionalFormatting>
  <conditionalFormatting sqref="F57">
    <cfRule type="duplicateValues" dxfId="1" priority="2"/>
  </conditionalFormatting>
  <conditionalFormatting sqref="F57">
    <cfRule type="duplicateValues" dxfId="0" priority="1"/>
  </conditionalFormatting>
  <dataValidations count="9">
    <dataValidation type="list" allowBlank="1" showInputMessage="1" sqref="BK71 BH71 BE71 BL75 BI84 BK85:BK88 BE85:BE92 BH78 BE78 BK78 BO79 BL79 BO74 BK80:BK83 BH80:BH83 BE80:BE83 BO84 BL84 BI79 BK90:BK92 AY73:AY75 BE73:BE75 BH85:BH92">
      <formula1>атрибут</formula1>
    </dataValidation>
    <dataValidation type="whole" allowBlank="1" showInputMessage="1" showErrorMessage="1" sqref="T28 Z71:AB71 O71 T39 Z73:AB92 O73:O75 O78:O92">
      <formula1>0</formula1>
      <formula2>100</formula2>
    </dataValidation>
    <dataValidation type="textLength" operator="equal" allowBlank="1" showInputMessage="1" showErrorMessage="1" error="Код КАТО должен содержать 9 символов" sqref="U28 P71 T71 U68 U39 T78:T92 T73:T75 P73:P75 P78:P92">
      <formula1>9</formula1>
    </dataValidation>
    <dataValidation type="textLength" operator="equal" allowBlank="1" showInputMessage="1" showErrorMessage="1" error="БИН должен содержать 12 символов" sqref="BB71 BG75 BF84 BB78 BB80:BB83 BF79 BB73:BB75 BB85:BB92">
      <formula1>12</formula1>
    </dataValidation>
    <dataValidation type="list" allowBlank="1" showInputMessage="1" showErrorMessage="1" sqref="L71 L76:L92">
      <formula1>Способ_закупок</formula1>
    </dataValidation>
    <dataValidation type="list" allowBlank="1" showInputMessage="1" showErrorMessage="1" sqref="N71 N73:N75 N78:N92">
      <formula1>Приоритет_закупок</formula1>
    </dataValidation>
    <dataValidation type="list" allowBlank="1" showInputMessage="1" showErrorMessage="1" sqref="M71 M78:M92">
      <formula1>осн</formula1>
    </dataValidation>
    <dataValidation type="list" allowBlank="1" showInputMessage="1" showErrorMessage="1" sqref="V78:V81">
      <formula1>Инкотермс</formula1>
    </dataValidation>
    <dataValidation type="custom" allowBlank="1" showInputMessage="1" showErrorMessage="1" sqref="AG86:AG88 AK86:AK88 AK84 AG83 AO86:AO88">
      <formula1>AE83*AF83</formula1>
    </dataValidation>
  </dataValidation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55" zoomScaleNormal="55" workbookViewId="0">
      <selection activeCell="B4" sqref="B4:B85"/>
    </sheetView>
  </sheetViews>
  <sheetFormatPr defaultRowHeight="15" x14ac:dyDescent="0.25"/>
  <cols>
    <col min="1" max="1" width="5.7109375" customWidth="1"/>
    <col min="2" max="2" width="32.7109375" customWidth="1"/>
    <col min="3" max="3" width="6.5703125" customWidth="1"/>
    <col min="4" max="4" width="27.85546875" style="102" customWidth="1"/>
    <col min="5" max="5" width="20.5703125" customWidth="1"/>
    <col min="6" max="6" width="46.85546875" customWidth="1"/>
    <col min="7" max="7" width="19.7109375" customWidth="1"/>
    <col min="8" max="8" width="78.140625" customWidth="1"/>
    <col min="9" max="9" width="186.140625" customWidth="1"/>
    <col min="10" max="10" width="9.140625" customWidth="1"/>
  </cols>
  <sheetData>
    <row r="1" spans="1:9" ht="63" customHeight="1" x14ac:dyDescent="0.25">
      <c r="A1" s="283" t="s">
        <v>400</v>
      </c>
      <c r="B1" s="284"/>
      <c r="C1" s="284"/>
      <c r="D1" s="284"/>
      <c r="E1" s="284"/>
      <c r="F1" s="283" t="s">
        <v>401</v>
      </c>
      <c r="G1" s="285"/>
      <c r="H1" s="185" t="s">
        <v>402</v>
      </c>
      <c r="I1" s="185" t="s">
        <v>403</v>
      </c>
    </row>
    <row r="2" spans="1:9" ht="54" customHeight="1" x14ac:dyDescent="0.25">
      <c r="A2" s="286" t="s">
        <v>404</v>
      </c>
      <c r="B2" s="286" t="s">
        <v>405</v>
      </c>
      <c r="C2" s="288" t="s">
        <v>406</v>
      </c>
      <c r="D2" s="289"/>
      <c r="E2" s="286" t="s">
        <v>407</v>
      </c>
      <c r="F2" s="286"/>
      <c r="G2" s="286" t="s">
        <v>408</v>
      </c>
      <c r="H2" s="286" t="s">
        <v>409</v>
      </c>
      <c r="I2" s="286" t="s">
        <v>410</v>
      </c>
    </row>
    <row r="3" spans="1:9" ht="31.5" customHeight="1" x14ac:dyDescent="0.25">
      <c r="A3" s="287"/>
      <c r="B3" s="287"/>
      <c r="C3" s="186" t="s">
        <v>404</v>
      </c>
      <c r="D3" s="186" t="s">
        <v>411</v>
      </c>
      <c r="E3" s="186" t="s">
        <v>412</v>
      </c>
      <c r="F3" s="186" t="s">
        <v>413</v>
      </c>
      <c r="G3" s="287"/>
      <c r="H3" s="287"/>
      <c r="I3" s="287"/>
    </row>
    <row r="4" spans="1:9" ht="18.75" customHeight="1" x14ac:dyDescent="0.25">
      <c r="A4" s="290">
        <v>1</v>
      </c>
      <c r="B4" s="290" t="s">
        <v>414</v>
      </c>
      <c r="C4" s="187">
        <v>1</v>
      </c>
      <c r="D4" s="188" t="s">
        <v>415</v>
      </c>
      <c r="E4" s="291" t="s">
        <v>416</v>
      </c>
      <c r="F4" s="292" t="s">
        <v>417</v>
      </c>
      <c r="G4" s="293">
        <v>44197</v>
      </c>
      <c r="H4" s="294" t="s">
        <v>418</v>
      </c>
      <c r="I4" s="294" t="s">
        <v>419</v>
      </c>
    </row>
    <row r="5" spans="1:9" ht="16.5" customHeight="1" x14ac:dyDescent="0.25">
      <c r="A5" s="290"/>
      <c r="B5" s="290"/>
      <c r="C5" s="187">
        <v>2</v>
      </c>
      <c r="D5" s="188" t="s">
        <v>420</v>
      </c>
      <c r="E5" s="291"/>
      <c r="F5" s="292"/>
      <c r="G5" s="293"/>
      <c r="H5" s="294"/>
      <c r="I5" s="294"/>
    </row>
    <row r="6" spans="1:9" ht="16.5" customHeight="1" x14ac:dyDescent="0.25">
      <c r="A6" s="290"/>
      <c r="B6" s="290"/>
      <c r="C6" s="187">
        <v>3</v>
      </c>
      <c r="D6" s="188" t="s">
        <v>421</v>
      </c>
      <c r="E6" s="291"/>
      <c r="F6" s="292"/>
      <c r="G6" s="293"/>
      <c r="H6" s="294"/>
      <c r="I6" s="294"/>
    </row>
    <row r="7" spans="1:9" ht="16.5" customHeight="1" x14ac:dyDescent="0.25">
      <c r="A7" s="290"/>
      <c r="B7" s="290"/>
      <c r="C7" s="187">
        <v>4</v>
      </c>
      <c r="D7" s="188" t="s">
        <v>422</v>
      </c>
      <c r="E7" s="291"/>
      <c r="F7" s="292"/>
      <c r="G7" s="293"/>
      <c r="H7" s="294"/>
      <c r="I7" s="294"/>
    </row>
    <row r="8" spans="1:9" ht="16.5" customHeight="1" x14ac:dyDescent="0.25">
      <c r="A8" s="290"/>
      <c r="B8" s="290"/>
      <c r="C8" s="187">
        <v>5</v>
      </c>
      <c r="D8" s="188" t="s">
        <v>423</v>
      </c>
      <c r="E8" s="291"/>
      <c r="F8" s="292"/>
      <c r="G8" s="293"/>
      <c r="H8" s="294"/>
      <c r="I8" s="294"/>
    </row>
    <row r="9" spans="1:9" ht="15.75" x14ac:dyDescent="0.25">
      <c r="A9" s="290"/>
      <c r="B9" s="290"/>
      <c r="C9" s="187">
        <v>6</v>
      </c>
      <c r="D9" s="188" t="s">
        <v>424</v>
      </c>
      <c r="E9" s="291"/>
      <c r="F9" s="292"/>
      <c r="G9" s="293"/>
      <c r="H9" s="294"/>
      <c r="I9" s="294"/>
    </row>
    <row r="10" spans="1:9" ht="15.75" x14ac:dyDescent="0.25">
      <c r="A10" s="290"/>
      <c r="B10" s="290"/>
      <c r="C10" s="187">
        <v>7</v>
      </c>
      <c r="D10" s="188" t="s">
        <v>425</v>
      </c>
      <c r="E10" s="291"/>
      <c r="F10" s="292"/>
      <c r="G10" s="293"/>
      <c r="H10" s="294"/>
      <c r="I10" s="294"/>
    </row>
    <row r="11" spans="1:9" ht="15.75" x14ac:dyDescent="0.25">
      <c r="A11" s="290"/>
      <c r="B11" s="290"/>
      <c r="C11" s="187">
        <v>8</v>
      </c>
      <c r="D11" s="188" t="s">
        <v>426</v>
      </c>
      <c r="E11" s="291"/>
      <c r="F11" s="292"/>
      <c r="G11" s="293"/>
      <c r="H11" s="294"/>
      <c r="I11" s="294"/>
    </row>
    <row r="12" spans="1:9" ht="15.75" x14ac:dyDescent="0.25">
      <c r="A12" s="290"/>
      <c r="B12" s="290"/>
      <c r="C12" s="187">
        <v>9</v>
      </c>
      <c r="D12" s="188" t="s">
        <v>427</v>
      </c>
      <c r="E12" s="291"/>
      <c r="F12" s="292"/>
      <c r="G12" s="293"/>
      <c r="H12" s="294"/>
      <c r="I12" s="294"/>
    </row>
    <row r="13" spans="1:9" ht="15.75" x14ac:dyDescent="0.25">
      <c r="A13" s="290"/>
      <c r="B13" s="290"/>
      <c r="C13" s="187">
        <v>10</v>
      </c>
      <c r="D13" s="188" t="s">
        <v>428</v>
      </c>
      <c r="E13" s="291"/>
      <c r="F13" s="292"/>
      <c r="G13" s="293"/>
      <c r="H13" s="294"/>
      <c r="I13" s="294"/>
    </row>
    <row r="14" spans="1:9" ht="15.75" x14ac:dyDescent="0.25">
      <c r="A14" s="290"/>
      <c r="B14" s="290"/>
      <c r="C14" s="187">
        <v>11</v>
      </c>
      <c r="D14" s="188" t="s">
        <v>429</v>
      </c>
      <c r="E14" s="291"/>
      <c r="F14" s="292"/>
      <c r="G14" s="293"/>
      <c r="H14" s="294"/>
      <c r="I14" s="294"/>
    </row>
    <row r="15" spans="1:9" ht="15.75" x14ac:dyDescent="0.25">
      <c r="A15" s="290"/>
      <c r="B15" s="290"/>
      <c r="C15" s="187">
        <v>12</v>
      </c>
      <c r="D15" s="188" t="s">
        <v>430</v>
      </c>
      <c r="E15" s="291"/>
      <c r="F15" s="292"/>
      <c r="G15" s="293"/>
      <c r="H15" s="294"/>
      <c r="I15" s="294"/>
    </row>
    <row r="16" spans="1:9" ht="15.75" x14ac:dyDescent="0.25">
      <c r="A16" s="290"/>
      <c r="B16" s="290"/>
      <c r="C16" s="187">
        <v>13</v>
      </c>
      <c r="D16" s="188" t="s">
        <v>431</v>
      </c>
      <c r="E16" s="291"/>
      <c r="F16" s="292"/>
      <c r="G16" s="293"/>
      <c r="H16" s="294"/>
      <c r="I16" s="294"/>
    </row>
    <row r="17" spans="1:9" ht="15.75" x14ac:dyDescent="0.25">
      <c r="A17" s="290"/>
      <c r="B17" s="290"/>
      <c r="C17" s="187">
        <v>14</v>
      </c>
      <c r="D17" s="188" t="s">
        <v>432</v>
      </c>
      <c r="E17" s="291"/>
      <c r="F17" s="292"/>
      <c r="G17" s="293"/>
      <c r="H17" s="294"/>
      <c r="I17" s="294"/>
    </row>
    <row r="18" spans="1:9" ht="15.75" x14ac:dyDescent="0.25">
      <c r="A18" s="290"/>
      <c r="B18" s="290"/>
      <c r="C18" s="187">
        <v>15</v>
      </c>
      <c r="D18" s="188" t="s">
        <v>433</v>
      </c>
      <c r="E18" s="291"/>
      <c r="F18" s="292"/>
      <c r="G18" s="293"/>
      <c r="H18" s="294"/>
      <c r="I18" s="294"/>
    </row>
    <row r="19" spans="1:9" ht="15.75" x14ac:dyDescent="0.25">
      <c r="A19" s="290"/>
      <c r="B19" s="290"/>
      <c r="C19" s="187">
        <v>16</v>
      </c>
      <c r="D19" s="188" t="s">
        <v>434</v>
      </c>
      <c r="E19" s="291"/>
      <c r="F19" s="292"/>
      <c r="G19" s="293"/>
      <c r="H19" s="294"/>
      <c r="I19" s="294"/>
    </row>
    <row r="20" spans="1:9" ht="15.75" x14ac:dyDescent="0.25">
      <c r="A20" s="290"/>
      <c r="B20" s="290"/>
      <c r="C20" s="187">
        <v>17</v>
      </c>
      <c r="D20" s="188" t="s">
        <v>435</v>
      </c>
      <c r="E20" s="291"/>
      <c r="F20" s="292"/>
      <c r="G20" s="293"/>
      <c r="H20" s="294"/>
      <c r="I20" s="294"/>
    </row>
    <row r="21" spans="1:9" ht="15.75" x14ac:dyDescent="0.25">
      <c r="A21" s="290"/>
      <c r="B21" s="290"/>
      <c r="C21" s="187">
        <v>18</v>
      </c>
      <c r="D21" s="188" t="s">
        <v>436</v>
      </c>
      <c r="E21" s="291"/>
      <c r="F21" s="292"/>
      <c r="G21" s="293"/>
      <c r="H21" s="294"/>
      <c r="I21" s="294"/>
    </row>
    <row r="22" spans="1:9" ht="15.75" x14ac:dyDescent="0.25">
      <c r="A22" s="290"/>
      <c r="B22" s="290"/>
      <c r="C22" s="187">
        <v>19</v>
      </c>
      <c r="D22" s="188" t="s">
        <v>437</v>
      </c>
      <c r="E22" s="291"/>
      <c r="F22" s="292"/>
      <c r="G22" s="293"/>
      <c r="H22" s="294"/>
      <c r="I22" s="294"/>
    </row>
    <row r="23" spans="1:9" ht="15.75" x14ac:dyDescent="0.25">
      <c r="A23" s="290"/>
      <c r="B23" s="290"/>
      <c r="C23" s="187">
        <v>20</v>
      </c>
      <c r="D23" s="188" t="s">
        <v>438</v>
      </c>
      <c r="E23" s="291"/>
      <c r="F23" s="292"/>
      <c r="G23" s="293"/>
      <c r="H23" s="294"/>
      <c r="I23" s="294"/>
    </row>
    <row r="24" spans="1:9" ht="15.75" x14ac:dyDescent="0.25">
      <c r="A24" s="290"/>
      <c r="B24" s="290"/>
      <c r="C24" s="187">
        <v>21</v>
      </c>
      <c r="D24" s="188" t="s">
        <v>439</v>
      </c>
      <c r="E24" s="291"/>
      <c r="F24" s="292"/>
      <c r="G24" s="293"/>
      <c r="H24" s="294"/>
      <c r="I24" s="294"/>
    </row>
    <row r="25" spans="1:9" ht="15.75" x14ac:dyDescent="0.25">
      <c r="A25" s="290"/>
      <c r="B25" s="290"/>
      <c r="C25" s="187">
        <v>22</v>
      </c>
      <c r="D25" s="188" t="s">
        <v>440</v>
      </c>
      <c r="E25" s="291"/>
      <c r="F25" s="292"/>
      <c r="G25" s="293"/>
      <c r="H25" s="294"/>
      <c r="I25" s="294"/>
    </row>
    <row r="26" spans="1:9" ht="15.75" x14ac:dyDescent="0.25">
      <c r="A26" s="290"/>
      <c r="B26" s="290"/>
      <c r="C26" s="187">
        <v>23</v>
      </c>
      <c r="D26" s="188" t="s">
        <v>441</v>
      </c>
      <c r="E26" s="291"/>
      <c r="F26" s="292"/>
      <c r="G26" s="293"/>
      <c r="H26" s="294"/>
      <c r="I26" s="294"/>
    </row>
    <row r="27" spans="1:9" ht="15.75" x14ac:dyDescent="0.25">
      <c r="A27" s="290"/>
      <c r="B27" s="290"/>
      <c r="C27" s="187">
        <v>24</v>
      </c>
      <c r="D27" s="188" t="s">
        <v>442</v>
      </c>
      <c r="E27" s="291"/>
      <c r="F27" s="292"/>
      <c r="G27" s="293"/>
      <c r="H27" s="294"/>
      <c r="I27" s="294"/>
    </row>
    <row r="28" spans="1:9" ht="15.75" x14ac:dyDescent="0.25">
      <c r="A28" s="290"/>
      <c r="B28" s="290"/>
      <c r="C28" s="187">
        <v>25</v>
      </c>
      <c r="D28" s="188" t="s">
        <v>443</v>
      </c>
      <c r="E28" s="291"/>
      <c r="F28" s="292"/>
      <c r="G28" s="293"/>
      <c r="H28" s="294"/>
      <c r="I28" s="294"/>
    </row>
    <row r="29" spans="1:9" ht="15.75" x14ac:dyDescent="0.25">
      <c r="A29" s="290"/>
      <c r="B29" s="290"/>
      <c r="C29" s="187">
        <v>26</v>
      </c>
      <c r="D29" s="188" t="s">
        <v>444</v>
      </c>
      <c r="E29" s="291"/>
      <c r="F29" s="292"/>
      <c r="G29" s="293"/>
      <c r="H29" s="294"/>
      <c r="I29" s="294"/>
    </row>
    <row r="30" spans="1:9" ht="15.75" x14ac:dyDescent="0.25">
      <c r="A30" s="290"/>
      <c r="B30" s="290"/>
      <c r="C30" s="187">
        <v>27</v>
      </c>
      <c r="D30" s="188" t="s">
        <v>445</v>
      </c>
      <c r="E30" s="291"/>
      <c r="F30" s="292"/>
      <c r="G30" s="293"/>
      <c r="H30" s="294"/>
      <c r="I30" s="294"/>
    </row>
    <row r="31" spans="1:9" ht="15.75" x14ac:dyDescent="0.25">
      <c r="A31" s="290"/>
      <c r="B31" s="290"/>
      <c r="C31" s="187">
        <v>28</v>
      </c>
      <c r="D31" s="188" t="s">
        <v>446</v>
      </c>
      <c r="E31" s="291"/>
      <c r="F31" s="292"/>
      <c r="G31" s="293"/>
      <c r="H31" s="294"/>
      <c r="I31" s="294"/>
    </row>
    <row r="32" spans="1:9" ht="15.75" x14ac:dyDescent="0.25">
      <c r="A32" s="290"/>
      <c r="B32" s="290"/>
      <c r="C32" s="187">
        <v>29</v>
      </c>
      <c r="D32" s="188" t="s">
        <v>447</v>
      </c>
      <c r="E32" s="291"/>
      <c r="F32" s="292"/>
      <c r="G32" s="293"/>
      <c r="H32" s="294"/>
      <c r="I32" s="294"/>
    </row>
    <row r="33" spans="1:9" ht="15.75" x14ac:dyDescent="0.25">
      <c r="A33" s="290"/>
      <c r="B33" s="290"/>
      <c r="C33" s="187">
        <v>30</v>
      </c>
      <c r="D33" s="188" t="s">
        <v>448</v>
      </c>
      <c r="E33" s="291"/>
      <c r="F33" s="292"/>
      <c r="G33" s="293"/>
      <c r="H33" s="294"/>
      <c r="I33" s="294"/>
    </row>
    <row r="34" spans="1:9" ht="15.75" x14ac:dyDescent="0.25">
      <c r="A34" s="290"/>
      <c r="B34" s="290"/>
      <c r="C34" s="187">
        <v>31</v>
      </c>
      <c r="D34" s="188" t="s">
        <v>449</v>
      </c>
      <c r="E34" s="291"/>
      <c r="F34" s="292"/>
      <c r="G34" s="293"/>
      <c r="H34" s="294"/>
      <c r="I34" s="294"/>
    </row>
    <row r="35" spans="1:9" ht="15.75" x14ac:dyDescent="0.25">
      <c r="A35" s="290"/>
      <c r="B35" s="290"/>
      <c r="C35" s="187">
        <v>32</v>
      </c>
      <c r="D35" s="188" t="s">
        <v>450</v>
      </c>
      <c r="E35" s="291"/>
      <c r="F35" s="292"/>
      <c r="G35" s="293"/>
      <c r="H35" s="294"/>
      <c r="I35" s="294"/>
    </row>
    <row r="36" spans="1:9" ht="15.75" x14ac:dyDescent="0.25">
      <c r="A36" s="290"/>
      <c r="B36" s="290"/>
      <c r="C36" s="187">
        <v>33</v>
      </c>
      <c r="D36" s="188" t="s">
        <v>451</v>
      </c>
      <c r="E36" s="291"/>
      <c r="F36" s="292"/>
      <c r="G36" s="293"/>
      <c r="H36" s="294"/>
      <c r="I36" s="294"/>
    </row>
    <row r="37" spans="1:9" ht="15.75" x14ac:dyDescent="0.25">
      <c r="A37" s="290"/>
      <c r="B37" s="290"/>
      <c r="C37" s="187">
        <v>34</v>
      </c>
      <c r="D37" s="188" t="s">
        <v>452</v>
      </c>
      <c r="E37" s="291"/>
      <c r="F37" s="292"/>
      <c r="G37" s="293"/>
      <c r="H37" s="294"/>
      <c r="I37" s="294"/>
    </row>
    <row r="38" spans="1:9" ht="15.75" x14ac:dyDescent="0.25">
      <c r="A38" s="290"/>
      <c r="B38" s="290"/>
      <c r="C38" s="187">
        <v>35</v>
      </c>
      <c r="D38" s="188" t="s">
        <v>453</v>
      </c>
      <c r="E38" s="291"/>
      <c r="F38" s="292"/>
      <c r="G38" s="293"/>
      <c r="H38" s="294"/>
      <c r="I38" s="294"/>
    </row>
    <row r="39" spans="1:9" ht="15.75" x14ac:dyDescent="0.25">
      <c r="A39" s="290"/>
      <c r="B39" s="290"/>
      <c r="C39" s="187">
        <v>36</v>
      </c>
      <c r="D39" s="188" t="s">
        <v>454</v>
      </c>
      <c r="E39" s="291"/>
      <c r="F39" s="292"/>
      <c r="G39" s="293"/>
      <c r="H39" s="294"/>
      <c r="I39" s="294"/>
    </row>
    <row r="40" spans="1:9" ht="15.75" x14ac:dyDescent="0.25">
      <c r="A40" s="290"/>
      <c r="B40" s="290"/>
      <c r="C40" s="187">
        <v>37</v>
      </c>
      <c r="D40" s="188" t="s">
        <v>455</v>
      </c>
      <c r="E40" s="291"/>
      <c r="F40" s="292"/>
      <c r="G40" s="293"/>
      <c r="H40" s="294"/>
      <c r="I40" s="294"/>
    </row>
    <row r="41" spans="1:9" ht="15.75" x14ac:dyDescent="0.25">
      <c r="A41" s="290"/>
      <c r="B41" s="290"/>
      <c r="C41" s="187">
        <v>38</v>
      </c>
      <c r="D41" s="188" t="s">
        <v>456</v>
      </c>
      <c r="E41" s="291"/>
      <c r="F41" s="292"/>
      <c r="G41" s="293"/>
      <c r="H41" s="294"/>
      <c r="I41" s="294"/>
    </row>
    <row r="42" spans="1:9" ht="15.75" x14ac:dyDescent="0.25">
      <c r="A42" s="290"/>
      <c r="B42" s="290"/>
      <c r="C42" s="187">
        <v>39</v>
      </c>
      <c r="D42" s="188" t="s">
        <v>457</v>
      </c>
      <c r="E42" s="291"/>
      <c r="F42" s="292"/>
      <c r="G42" s="293"/>
      <c r="H42" s="294"/>
      <c r="I42" s="294"/>
    </row>
    <row r="43" spans="1:9" ht="15.75" x14ac:dyDescent="0.25">
      <c r="A43" s="290"/>
      <c r="B43" s="290"/>
      <c r="C43" s="187">
        <v>40</v>
      </c>
      <c r="D43" s="188" t="s">
        <v>458</v>
      </c>
      <c r="E43" s="291"/>
      <c r="F43" s="292"/>
      <c r="G43" s="293"/>
      <c r="H43" s="294"/>
      <c r="I43" s="294"/>
    </row>
    <row r="44" spans="1:9" ht="15.75" x14ac:dyDescent="0.25">
      <c r="A44" s="290"/>
      <c r="B44" s="290"/>
      <c r="C44" s="187">
        <v>41</v>
      </c>
      <c r="D44" s="188" t="s">
        <v>459</v>
      </c>
      <c r="E44" s="291"/>
      <c r="F44" s="292"/>
      <c r="G44" s="293"/>
      <c r="H44" s="294"/>
      <c r="I44" s="294"/>
    </row>
    <row r="45" spans="1:9" ht="15.75" x14ac:dyDescent="0.25">
      <c r="A45" s="290"/>
      <c r="B45" s="290"/>
      <c r="C45" s="187">
        <v>42</v>
      </c>
      <c r="D45" s="188" t="s">
        <v>460</v>
      </c>
      <c r="E45" s="291"/>
      <c r="F45" s="292"/>
      <c r="G45" s="293"/>
      <c r="H45" s="294"/>
      <c r="I45" s="294"/>
    </row>
    <row r="46" spans="1:9" ht="15.75" x14ac:dyDescent="0.25">
      <c r="A46" s="290"/>
      <c r="B46" s="290"/>
      <c r="C46" s="187">
        <v>43</v>
      </c>
      <c r="D46" s="188" t="s">
        <v>461</v>
      </c>
      <c r="E46" s="291"/>
      <c r="F46" s="292"/>
      <c r="G46" s="293"/>
      <c r="H46" s="294"/>
      <c r="I46" s="294"/>
    </row>
    <row r="47" spans="1:9" ht="15.75" x14ac:dyDescent="0.25">
      <c r="A47" s="290"/>
      <c r="B47" s="290"/>
      <c r="C47" s="187">
        <v>44</v>
      </c>
      <c r="D47" s="188" t="s">
        <v>462</v>
      </c>
      <c r="E47" s="291"/>
      <c r="F47" s="292"/>
      <c r="G47" s="293"/>
      <c r="H47" s="294"/>
      <c r="I47" s="294"/>
    </row>
    <row r="48" spans="1:9" ht="15.75" x14ac:dyDescent="0.25">
      <c r="A48" s="290"/>
      <c r="B48" s="290"/>
      <c r="C48" s="187">
        <v>45</v>
      </c>
      <c r="D48" s="188" t="s">
        <v>463</v>
      </c>
      <c r="E48" s="291"/>
      <c r="F48" s="292"/>
      <c r="G48" s="293"/>
      <c r="H48" s="294"/>
      <c r="I48" s="294"/>
    </row>
    <row r="49" spans="1:9" ht="15.75" x14ac:dyDescent="0.25">
      <c r="A49" s="290"/>
      <c r="B49" s="290"/>
      <c r="C49" s="187">
        <v>46</v>
      </c>
      <c r="D49" s="188" t="s">
        <v>464</v>
      </c>
      <c r="E49" s="291"/>
      <c r="F49" s="292"/>
      <c r="G49" s="293"/>
      <c r="H49" s="294"/>
      <c r="I49" s="294"/>
    </row>
    <row r="50" spans="1:9" ht="15.75" x14ac:dyDescent="0.25">
      <c r="A50" s="290"/>
      <c r="B50" s="290"/>
      <c r="C50" s="187">
        <v>47</v>
      </c>
      <c r="D50" s="188" t="s">
        <v>465</v>
      </c>
      <c r="E50" s="291"/>
      <c r="F50" s="292"/>
      <c r="G50" s="293"/>
      <c r="H50" s="294"/>
      <c r="I50" s="294"/>
    </row>
    <row r="51" spans="1:9" ht="15.75" x14ac:dyDescent="0.25">
      <c r="A51" s="290"/>
      <c r="B51" s="290"/>
      <c r="C51" s="187">
        <v>48</v>
      </c>
      <c r="D51" s="188" t="s">
        <v>466</v>
      </c>
      <c r="E51" s="291"/>
      <c r="F51" s="292"/>
      <c r="G51" s="293"/>
      <c r="H51" s="294"/>
      <c r="I51" s="294"/>
    </row>
    <row r="52" spans="1:9" ht="15.75" x14ac:dyDescent="0.25">
      <c r="A52" s="290"/>
      <c r="B52" s="290"/>
      <c r="C52" s="187">
        <v>49</v>
      </c>
      <c r="D52" s="188" t="s">
        <v>467</v>
      </c>
      <c r="E52" s="291"/>
      <c r="F52" s="292"/>
      <c r="G52" s="293"/>
      <c r="H52" s="294"/>
      <c r="I52" s="294"/>
    </row>
    <row r="53" spans="1:9" ht="15.75" x14ac:dyDescent="0.25">
      <c r="A53" s="290"/>
      <c r="B53" s="290"/>
      <c r="C53" s="187">
        <v>50</v>
      </c>
      <c r="D53" s="188" t="s">
        <v>468</v>
      </c>
      <c r="E53" s="291"/>
      <c r="F53" s="292"/>
      <c r="G53" s="293"/>
      <c r="H53" s="294"/>
      <c r="I53" s="294"/>
    </row>
    <row r="54" spans="1:9" ht="15.75" x14ac:dyDescent="0.25">
      <c r="A54" s="290"/>
      <c r="B54" s="290"/>
      <c r="C54" s="187">
        <v>51</v>
      </c>
      <c r="D54" s="188" t="s">
        <v>469</v>
      </c>
      <c r="E54" s="291"/>
      <c r="F54" s="292"/>
      <c r="G54" s="293"/>
      <c r="H54" s="294"/>
      <c r="I54" s="294"/>
    </row>
    <row r="55" spans="1:9" ht="15.75" x14ac:dyDescent="0.25">
      <c r="A55" s="290"/>
      <c r="B55" s="290"/>
      <c r="C55" s="187">
        <v>52</v>
      </c>
      <c r="D55" s="188" t="s">
        <v>470</v>
      </c>
      <c r="E55" s="291"/>
      <c r="F55" s="292"/>
      <c r="G55" s="293"/>
      <c r="H55" s="294"/>
      <c r="I55" s="294"/>
    </row>
    <row r="56" spans="1:9" ht="15.75" x14ac:dyDescent="0.25">
      <c r="A56" s="290"/>
      <c r="B56" s="290"/>
      <c r="C56" s="187">
        <v>53</v>
      </c>
      <c r="D56" s="188" t="s">
        <v>471</v>
      </c>
      <c r="E56" s="291"/>
      <c r="F56" s="292"/>
      <c r="G56" s="293"/>
      <c r="H56" s="294"/>
      <c r="I56" s="294"/>
    </row>
    <row r="57" spans="1:9" ht="15.75" x14ac:dyDescent="0.25">
      <c r="A57" s="290"/>
      <c r="B57" s="290"/>
      <c r="C57" s="187">
        <v>54</v>
      </c>
      <c r="D57" s="188" t="s">
        <v>472</v>
      </c>
      <c r="E57" s="291"/>
      <c r="F57" s="292"/>
      <c r="G57" s="293"/>
      <c r="H57" s="294"/>
      <c r="I57" s="294"/>
    </row>
    <row r="58" spans="1:9" ht="15.75" x14ac:dyDescent="0.25">
      <c r="A58" s="290"/>
      <c r="B58" s="290"/>
      <c r="C58" s="187">
        <v>55</v>
      </c>
      <c r="D58" s="188" t="s">
        <v>473</v>
      </c>
      <c r="E58" s="291"/>
      <c r="F58" s="292"/>
      <c r="G58" s="293"/>
      <c r="H58" s="294"/>
      <c r="I58" s="294"/>
    </row>
    <row r="59" spans="1:9" ht="15.75" x14ac:dyDescent="0.25">
      <c r="A59" s="290"/>
      <c r="B59" s="290"/>
      <c r="C59" s="187">
        <v>56</v>
      </c>
      <c r="D59" s="188" t="s">
        <v>474</v>
      </c>
      <c r="E59" s="291"/>
      <c r="F59" s="292"/>
      <c r="G59" s="293"/>
      <c r="H59" s="294"/>
      <c r="I59" s="294"/>
    </row>
    <row r="60" spans="1:9" ht="15.75" x14ac:dyDescent="0.25">
      <c r="A60" s="290"/>
      <c r="B60" s="290"/>
      <c r="C60" s="187">
        <v>57</v>
      </c>
      <c r="D60" s="188" t="s">
        <v>475</v>
      </c>
      <c r="E60" s="291"/>
      <c r="F60" s="292"/>
      <c r="G60" s="293"/>
      <c r="H60" s="294"/>
      <c r="I60" s="294"/>
    </row>
    <row r="61" spans="1:9" ht="15.75" x14ac:dyDescent="0.25">
      <c r="A61" s="290"/>
      <c r="B61" s="290"/>
      <c r="C61" s="187">
        <v>58</v>
      </c>
      <c r="D61" s="188" t="s">
        <v>476</v>
      </c>
      <c r="E61" s="291"/>
      <c r="F61" s="292"/>
      <c r="G61" s="293"/>
      <c r="H61" s="294"/>
      <c r="I61" s="294"/>
    </row>
    <row r="62" spans="1:9" ht="15.75" x14ac:dyDescent="0.25">
      <c r="A62" s="290"/>
      <c r="B62" s="290"/>
      <c r="C62" s="187">
        <v>59</v>
      </c>
      <c r="D62" s="188" t="s">
        <v>477</v>
      </c>
      <c r="E62" s="291"/>
      <c r="F62" s="292"/>
      <c r="G62" s="293"/>
      <c r="H62" s="294"/>
      <c r="I62" s="294"/>
    </row>
    <row r="63" spans="1:9" ht="15.75" x14ac:dyDescent="0.25">
      <c r="A63" s="290"/>
      <c r="B63" s="290"/>
      <c r="C63" s="187">
        <v>60</v>
      </c>
      <c r="D63" s="188" t="s">
        <v>478</v>
      </c>
      <c r="E63" s="291"/>
      <c r="F63" s="292"/>
      <c r="G63" s="293"/>
      <c r="H63" s="294"/>
      <c r="I63" s="294"/>
    </row>
    <row r="64" spans="1:9" ht="15.75" x14ac:dyDescent="0.25">
      <c r="A64" s="290"/>
      <c r="B64" s="290"/>
      <c r="C64" s="187">
        <v>61</v>
      </c>
      <c r="D64" s="188" t="s">
        <v>479</v>
      </c>
      <c r="E64" s="291"/>
      <c r="F64" s="292"/>
      <c r="G64" s="293"/>
      <c r="H64" s="294"/>
      <c r="I64" s="294"/>
    </row>
    <row r="65" spans="1:9" ht="15.75" x14ac:dyDescent="0.25">
      <c r="A65" s="290"/>
      <c r="B65" s="290"/>
      <c r="C65" s="187">
        <v>62</v>
      </c>
      <c r="D65" s="188" t="s">
        <v>480</v>
      </c>
      <c r="E65" s="291"/>
      <c r="F65" s="292"/>
      <c r="G65" s="293"/>
      <c r="H65" s="294"/>
      <c r="I65" s="294"/>
    </row>
    <row r="66" spans="1:9" ht="15.75" x14ac:dyDescent="0.25">
      <c r="A66" s="290"/>
      <c r="B66" s="290"/>
      <c r="C66" s="187">
        <v>63</v>
      </c>
      <c r="D66" s="188" t="s">
        <v>481</v>
      </c>
      <c r="E66" s="291"/>
      <c r="F66" s="292"/>
      <c r="G66" s="293"/>
      <c r="H66" s="294"/>
      <c r="I66" s="294"/>
    </row>
    <row r="67" spans="1:9" ht="15.75" x14ac:dyDescent="0.25">
      <c r="A67" s="290"/>
      <c r="B67" s="290"/>
      <c r="C67" s="187">
        <v>64</v>
      </c>
      <c r="D67" s="188" t="s">
        <v>482</v>
      </c>
      <c r="E67" s="291"/>
      <c r="F67" s="292"/>
      <c r="G67" s="293"/>
      <c r="H67" s="294"/>
      <c r="I67" s="294"/>
    </row>
    <row r="68" spans="1:9" ht="15.75" x14ac:dyDescent="0.25">
      <c r="A68" s="290"/>
      <c r="B68" s="290"/>
      <c r="C68" s="187">
        <v>65</v>
      </c>
      <c r="D68" s="188" t="s">
        <v>483</v>
      </c>
      <c r="E68" s="291"/>
      <c r="F68" s="292"/>
      <c r="G68" s="293"/>
      <c r="H68" s="294"/>
      <c r="I68" s="294"/>
    </row>
    <row r="69" spans="1:9" ht="15.75" x14ac:dyDescent="0.25">
      <c r="A69" s="290"/>
      <c r="B69" s="290"/>
      <c r="C69" s="187">
        <v>66</v>
      </c>
      <c r="D69" s="188" t="s">
        <v>484</v>
      </c>
      <c r="E69" s="291"/>
      <c r="F69" s="292"/>
      <c r="G69" s="293"/>
      <c r="H69" s="294"/>
      <c r="I69" s="294"/>
    </row>
    <row r="70" spans="1:9" ht="15.75" x14ac:dyDescent="0.25">
      <c r="A70" s="290"/>
      <c r="B70" s="290"/>
      <c r="C70" s="187">
        <v>67</v>
      </c>
      <c r="D70" s="188" t="s">
        <v>485</v>
      </c>
      <c r="E70" s="291"/>
      <c r="F70" s="292"/>
      <c r="G70" s="293"/>
      <c r="H70" s="294"/>
      <c r="I70" s="294"/>
    </row>
    <row r="71" spans="1:9" ht="15.75" x14ac:dyDescent="0.25">
      <c r="A71" s="290"/>
      <c r="B71" s="290"/>
      <c r="C71" s="187">
        <v>68</v>
      </c>
      <c r="D71" s="188" t="s">
        <v>486</v>
      </c>
      <c r="E71" s="291"/>
      <c r="F71" s="292"/>
      <c r="G71" s="293"/>
      <c r="H71" s="294"/>
      <c r="I71" s="294"/>
    </row>
    <row r="72" spans="1:9" ht="15.75" x14ac:dyDescent="0.25">
      <c r="A72" s="290"/>
      <c r="B72" s="290"/>
      <c r="C72" s="187">
        <v>69</v>
      </c>
      <c r="D72" s="188" t="s">
        <v>487</v>
      </c>
      <c r="E72" s="291"/>
      <c r="F72" s="292"/>
      <c r="G72" s="293"/>
      <c r="H72" s="294"/>
      <c r="I72" s="294"/>
    </row>
    <row r="73" spans="1:9" ht="15.75" x14ac:dyDescent="0.25">
      <c r="A73" s="290"/>
      <c r="B73" s="290"/>
      <c r="C73" s="187">
        <v>70</v>
      </c>
      <c r="D73" s="188" t="s">
        <v>488</v>
      </c>
      <c r="E73" s="291"/>
      <c r="F73" s="292"/>
      <c r="G73" s="293"/>
      <c r="H73" s="294"/>
      <c r="I73" s="294"/>
    </row>
    <row r="74" spans="1:9" ht="15.75" x14ac:dyDescent="0.25">
      <c r="A74" s="290"/>
      <c r="B74" s="290"/>
      <c r="C74" s="187">
        <v>71</v>
      </c>
      <c r="D74" s="188" t="s">
        <v>489</v>
      </c>
      <c r="E74" s="291"/>
      <c r="F74" s="292"/>
      <c r="G74" s="293"/>
      <c r="H74" s="294"/>
      <c r="I74" s="294"/>
    </row>
    <row r="75" spans="1:9" ht="15.75" x14ac:dyDescent="0.25">
      <c r="A75" s="290"/>
      <c r="B75" s="290"/>
      <c r="C75" s="187">
        <v>72</v>
      </c>
      <c r="D75" s="188" t="s">
        <v>490</v>
      </c>
      <c r="E75" s="291"/>
      <c r="F75" s="292"/>
      <c r="G75" s="293"/>
      <c r="H75" s="294"/>
      <c r="I75" s="294"/>
    </row>
    <row r="76" spans="1:9" ht="15.75" x14ac:dyDescent="0.25">
      <c r="A76" s="290"/>
      <c r="B76" s="290"/>
      <c r="C76" s="187">
        <v>73</v>
      </c>
      <c r="D76" s="188" t="s">
        <v>491</v>
      </c>
      <c r="E76" s="291"/>
      <c r="F76" s="292"/>
      <c r="G76" s="293"/>
      <c r="H76" s="294"/>
      <c r="I76" s="294"/>
    </row>
    <row r="77" spans="1:9" ht="15.75" x14ac:dyDescent="0.25">
      <c r="A77" s="290"/>
      <c r="B77" s="290"/>
      <c r="C77" s="187">
        <v>74</v>
      </c>
      <c r="D77" s="188" t="s">
        <v>492</v>
      </c>
      <c r="E77" s="291"/>
      <c r="F77" s="292"/>
      <c r="G77" s="293"/>
      <c r="H77" s="294"/>
      <c r="I77" s="294"/>
    </row>
    <row r="78" spans="1:9" ht="15.75" x14ac:dyDescent="0.25">
      <c r="A78" s="290"/>
      <c r="B78" s="290"/>
      <c r="C78" s="187">
        <v>75</v>
      </c>
      <c r="D78" s="188" t="s">
        <v>493</v>
      </c>
      <c r="E78" s="291"/>
      <c r="F78" s="292"/>
      <c r="G78" s="293"/>
      <c r="H78" s="294"/>
      <c r="I78" s="294"/>
    </row>
    <row r="79" spans="1:9" ht="15.75" x14ac:dyDescent="0.25">
      <c r="A79" s="290"/>
      <c r="B79" s="290"/>
      <c r="C79" s="187">
        <v>76</v>
      </c>
      <c r="D79" s="188" t="s">
        <v>494</v>
      </c>
      <c r="E79" s="291"/>
      <c r="F79" s="292"/>
      <c r="G79" s="293"/>
      <c r="H79" s="294"/>
      <c r="I79" s="294"/>
    </row>
    <row r="80" spans="1:9" ht="15.75" x14ac:dyDescent="0.25">
      <c r="A80" s="290"/>
      <c r="B80" s="290"/>
      <c r="C80" s="187">
        <v>77</v>
      </c>
      <c r="D80" s="188" t="s">
        <v>495</v>
      </c>
      <c r="E80" s="291"/>
      <c r="F80" s="292"/>
      <c r="G80" s="293"/>
      <c r="H80" s="294"/>
      <c r="I80" s="294"/>
    </row>
    <row r="81" spans="1:9" ht="15.75" x14ac:dyDescent="0.25">
      <c r="A81" s="290"/>
      <c r="B81" s="290"/>
      <c r="C81" s="187">
        <v>78</v>
      </c>
      <c r="D81" s="188" t="s">
        <v>496</v>
      </c>
      <c r="E81" s="291"/>
      <c r="F81" s="292"/>
      <c r="G81" s="293"/>
      <c r="H81" s="294"/>
      <c r="I81" s="294"/>
    </row>
    <row r="82" spans="1:9" ht="15.75" x14ac:dyDescent="0.25">
      <c r="A82" s="290"/>
      <c r="B82" s="290"/>
      <c r="C82" s="187">
        <v>79</v>
      </c>
      <c r="D82" s="188" t="s">
        <v>497</v>
      </c>
      <c r="E82" s="291"/>
      <c r="F82" s="292"/>
      <c r="G82" s="293"/>
      <c r="H82" s="294"/>
      <c r="I82" s="294"/>
    </row>
    <row r="83" spans="1:9" ht="15.75" x14ac:dyDescent="0.25">
      <c r="A83" s="290"/>
      <c r="B83" s="290"/>
      <c r="C83" s="187">
        <v>80</v>
      </c>
      <c r="D83" s="188" t="s">
        <v>498</v>
      </c>
      <c r="E83" s="291"/>
      <c r="F83" s="292"/>
      <c r="G83" s="293"/>
      <c r="H83" s="294"/>
      <c r="I83" s="294"/>
    </row>
    <row r="84" spans="1:9" ht="15.75" x14ac:dyDescent="0.25">
      <c r="A84" s="290"/>
      <c r="B84" s="290"/>
      <c r="C84" s="187">
        <v>81</v>
      </c>
      <c r="D84" s="188" t="s">
        <v>499</v>
      </c>
      <c r="E84" s="291"/>
      <c r="F84" s="292"/>
      <c r="G84" s="293"/>
      <c r="H84" s="294"/>
      <c r="I84" s="294"/>
    </row>
    <row r="85" spans="1:9" ht="15.75" x14ac:dyDescent="0.25">
      <c r="A85" s="290"/>
      <c r="B85" s="290"/>
      <c r="C85" s="187">
        <v>82</v>
      </c>
      <c r="D85" s="188" t="s">
        <v>500</v>
      </c>
      <c r="E85" s="291"/>
      <c r="F85" s="292"/>
      <c r="G85" s="293"/>
      <c r="H85" s="294"/>
      <c r="I85" s="294"/>
    </row>
    <row r="87" spans="1:9" ht="15.75" x14ac:dyDescent="0.25">
      <c r="A87" s="295"/>
      <c r="B87" s="296"/>
      <c r="C87" s="296"/>
      <c r="D87" s="296"/>
      <c r="E87" s="296"/>
      <c r="F87" s="296"/>
      <c r="G87" s="296"/>
      <c r="H87" s="296"/>
      <c r="I87" s="296"/>
    </row>
    <row r="88" spans="1:9" ht="67.5" customHeight="1" x14ac:dyDescent="0.25">
      <c r="A88" s="283" t="s">
        <v>501</v>
      </c>
      <c r="B88" s="284"/>
      <c r="C88" s="284"/>
      <c r="D88" s="284"/>
      <c r="E88" s="284"/>
      <c r="F88" s="283" t="s">
        <v>502</v>
      </c>
      <c r="G88" s="285"/>
      <c r="H88" s="185" t="s">
        <v>503</v>
      </c>
      <c r="I88" s="185" t="s">
        <v>504</v>
      </c>
    </row>
    <row r="89" spans="1:9" ht="15.75" x14ac:dyDescent="0.25">
      <c r="A89" s="286" t="s">
        <v>404</v>
      </c>
      <c r="B89" s="286" t="s">
        <v>405</v>
      </c>
      <c r="C89" s="288" t="s">
        <v>406</v>
      </c>
      <c r="D89" s="289"/>
      <c r="E89" s="286" t="s">
        <v>407</v>
      </c>
      <c r="F89" s="286"/>
      <c r="G89" s="286" t="s">
        <v>408</v>
      </c>
      <c r="H89" s="286" t="s">
        <v>409</v>
      </c>
      <c r="I89" s="286" t="s">
        <v>410</v>
      </c>
    </row>
    <row r="90" spans="1:9" ht="31.5" x14ac:dyDescent="0.25">
      <c r="A90" s="287"/>
      <c r="B90" s="287"/>
      <c r="C90" s="186" t="s">
        <v>404</v>
      </c>
      <c r="D90" s="186" t="s">
        <v>411</v>
      </c>
      <c r="E90" s="186" t="s">
        <v>412</v>
      </c>
      <c r="F90" s="186" t="s">
        <v>413</v>
      </c>
      <c r="G90" s="287"/>
      <c r="H90" s="287"/>
      <c r="I90" s="287"/>
    </row>
    <row r="91" spans="1:9" ht="378.75" customHeight="1" x14ac:dyDescent="0.25">
      <c r="A91" s="290">
        <v>2</v>
      </c>
      <c r="B91" s="303" t="s">
        <v>505</v>
      </c>
      <c r="C91" s="304">
        <v>1</v>
      </c>
      <c r="D91" s="306" t="s">
        <v>506</v>
      </c>
      <c r="E91" s="309" t="s">
        <v>507</v>
      </c>
      <c r="F91" s="292" t="s">
        <v>508</v>
      </c>
      <c r="G91" s="297" t="s">
        <v>509</v>
      </c>
      <c r="H91" s="299" t="s">
        <v>510</v>
      </c>
      <c r="I91" s="299" t="s">
        <v>511</v>
      </c>
    </row>
    <row r="92" spans="1:9" ht="265.5" customHeight="1" x14ac:dyDescent="0.25">
      <c r="A92" s="290"/>
      <c r="B92" s="303"/>
      <c r="C92" s="305"/>
      <c r="D92" s="307"/>
      <c r="E92" s="290"/>
      <c r="F92" s="310"/>
      <c r="G92" s="297"/>
      <c r="H92" s="300"/>
      <c r="I92" s="300"/>
    </row>
    <row r="93" spans="1:9" ht="372.75" customHeight="1" x14ac:dyDescent="0.25">
      <c r="A93" s="302"/>
      <c r="B93" s="301"/>
      <c r="C93" s="301"/>
      <c r="D93" s="308"/>
      <c r="E93" s="301"/>
      <c r="F93" s="311"/>
      <c r="G93" s="298"/>
      <c r="H93" s="301"/>
      <c r="I93" s="301"/>
    </row>
    <row r="95" spans="1:9" ht="15.75" x14ac:dyDescent="0.25">
      <c r="A95" s="295"/>
      <c r="B95" s="296"/>
      <c r="C95" s="296"/>
      <c r="D95" s="296"/>
      <c r="E95" s="296"/>
      <c r="F95" s="296"/>
      <c r="G95" s="296"/>
      <c r="H95" s="296"/>
      <c r="I95" s="296"/>
    </row>
    <row r="96" spans="1:9" ht="73.5" customHeight="1" x14ac:dyDescent="0.25">
      <c r="A96" s="283" t="s">
        <v>512</v>
      </c>
      <c r="B96" s="284"/>
      <c r="C96" s="284"/>
      <c r="D96" s="284"/>
      <c r="E96" s="284"/>
      <c r="F96" s="283" t="s">
        <v>513</v>
      </c>
      <c r="G96" s="285"/>
      <c r="H96" s="185" t="s">
        <v>503</v>
      </c>
      <c r="I96" s="185" t="s">
        <v>504</v>
      </c>
    </row>
    <row r="97" spans="1:9" ht="15.75" x14ac:dyDescent="0.25">
      <c r="A97" s="286" t="s">
        <v>404</v>
      </c>
      <c r="B97" s="286" t="s">
        <v>405</v>
      </c>
      <c r="C97" s="288" t="s">
        <v>406</v>
      </c>
      <c r="D97" s="289"/>
      <c r="E97" s="286" t="s">
        <v>407</v>
      </c>
      <c r="F97" s="286"/>
      <c r="G97" s="286" t="s">
        <v>408</v>
      </c>
      <c r="H97" s="286" t="s">
        <v>409</v>
      </c>
      <c r="I97" s="286" t="s">
        <v>410</v>
      </c>
    </row>
    <row r="98" spans="1:9" ht="31.5" x14ac:dyDescent="0.25">
      <c r="A98" s="287"/>
      <c r="B98" s="287"/>
      <c r="C98" s="186" t="s">
        <v>404</v>
      </c>
      <c r="D98" s="186" t="s">
        <v>411</v>
      </c>
      <c r="E98" s="186" t="s">
        <v>412</v>
      </c>
      <c r="F98" s="186" t="s">
        <v>413</v>
      </c>
      <c r="G98" s="287"/>
      <c r="H98" s="287"/>
      <c r="I98" s="287"/>
    </row>
    <row r="99" spans="1:9" ht="321.75" customHeight="1" x14ac:dyDescent="0.25">
      <c r="A99" s="290">
        <v>3</v>
      </c>
      <c r="B99" s="303" t="s">
        <v>514</v>
      </c>
      <c r="C99" s="312" t="s">
        <v>515</v>
      </c>
      <c r="D99" s="306" t="s">
        <v>516</v>
      </c>
      <c r="E99" s="309" t="s">
        <v>517</v>
      </c>
      <c r="F99" s="292" t="s">
        <v>518</v>
      </c>
      <c r="G99" s="297" t="s">
        <v>509</v>
      </c>
      <c r="H99" s="299" t="s">
        <v>519</v>
      </c>
      <c r="I99" s="299" t="s">
        <v>520</v>
      </c>
    </row>
    <row r="100" spans="1:9" ht="378.75" customHeight="1" x14ac:dyDescent="0.25">
      <c r="A100" s="290"/>
      <c r="B100" s="303"/>
      <c r="C100" s="305"/>
      <c r="D100" s="307"/>
      <c r="E100" s="290"/>
      <c r="F100" s="310"/>
      <c r="G100" s="297"/>
      <c r="H100" s="300"/>
      <c r="I100" s="300"/>
    </row>
    <row r="101" spans="1:9" ht="235.5" customHeight="1" x14ac:dyDescent="0.25">
      <c r="A101" s="302"/>
      <c r="B101" s="301"/>
      <c r="C101" s="301"/>
      <c r="D101" s="308"/>
      <c r="E101" s="301"/>
      <c r="F101" s="311"/>
      <c r="G101" s="298"/>
      <c r="H101" s="298"/>
      <c r="I101" s="298"/>
    </row>
    <row r="103" spans="1:9" ht="15.75" x14ac:dyDescent="0.25">
      <c r="A103" s="295"/>
      <c r="B103" s="296"/>
      <c r="C103" s="296"/>
      <c r="D103" s="296"/>
      <c r="E103" s="296"/>
      <c r="F103" s="296"/>
      <c r="G103" s="296"/>
      <c r="H103" s="296"/>
      <c r="I103" s="296"/>
    </row>
    <row r="104" spans="1:9" ht="69.75" customHeight="1" x14ac:dyDescent="0.25">
      <c r="A104" s="283" t="s">
        <v>521</v>
      </c>
      <c r="B104" s="284"/>
      <c r="C104" s="284"/>
      <c r="D104" s="284"/>
      <c r="E104" s="284"/>
      <c r="F104" s="283" t="s">
        <v>522</v>
      </c>
      <c r="G104" s="285"/>
      <c r="H104" s="185" t="s">
        <v>523</v>
      </c>
      <c r="I104" s="185"/>
    </row>
    <row r="105" spans="1:9" ht="15.75" x14ac:dyDescent="0.25">
      <c r="A105" s="286" t="s">
        <v>404</v>
      </c>
      <c r="B105" s="286" t="s">
        <v>405</v>
      </c>
      <c r="C105" s="288" t="s">
        <v>406</v>
      </c>
      <c r="D105" s="289"/>
      <c r="E105" s="286" t="s">
        <v>407</v>
      </c>
      <c r="F105" s="286"/>
      <c r="G105" s="286" t="s">
        <v>408</v>
      </c>
      <c r="H105" s="286" t="s">
        <v>409</v>
      </c>
      <c r="I105" s="286" t="s">
        <v>410</v>
      </c>
    </row>
    <row r="106" spans="1:9" ht="31.5" x14ac:dyDescent="0.25">
      <c r="A106" s="287"/>
      <c r="B106" s="287"/>
      <c r="C106" s="186" t="s">
        <v>404</v>
      </c>
      <c r="D106" s="186" t="s">
        <v>411</v>
      </c>
      <c r="E106" s="186" t="s">
        <v>412</v>
      </c>
      <c r="F106" s="186" t="s">
        <v>413</v>
      </c>
      <c r="G106" s="287"/>
      <c r="H106" s="287"/>
      <c r="I106" s="287"/>
    </row>
    <row r="107" spans="1:9" ht="15" customHeight="1" x14ac:dyDescent="0.25">
      <c r="A107" s="290">
        <v>4</v>
      </c>
      <c r="B107" s="291" t="s">
        <v>524</v>
      </c>
      <c r="C107" s="304">
        <v>1</v>
      </c>
      <c r="D107" s="319" t="s">
        <v>525</v>
      </c>
      <c r="E107" s="322" t="s">
        <v>526</v>
      </c>
      <c r="F107" s="313" t="s">
        <v>527</v>
      </c>
      <c r="G107" s="313" t="s">
        <v>528</v>
      </c>
      <c r="H107" s="316" t="s">
        <v>529</v>
      </c>
      <c r="I107" s="316" t="s">
        <v>530</v>
      </c>
    </row>
    <row r="108" spans="1:9" x14ac:dyDescent="0.25">
      <c r="A108" s="290"/>
      <c r="B108" s="291"/>
      <c r="C108" s="304"/>
      <c r="D108" s="320"/>
      <c r="E108" s="323"/>
      <c r="F108" s="314"/>
      <c r="G108" s="314"/>
      <c r="H108" s="317"/>
      <c r="I108" s="317"/>
    </row>
    <row r="109" spans="1:9" x14ac:dyDescent="0.25">
      <c r="A109" s="290"/>
      <c r="B109" s="291"/>
      <c r="C109" s="304"/>
      <c r="D109" s="320"/>
      <c r="E109" s="323"/>
      <c r="F109" s="314"/>
      <c r="G109" s="314"/>
      <c r="H109" s="317"/>
      <c r="I109" s="317"/>
    </row>
    <row r="110" spans="1:9" x14ac:dyDescent="0.25">
      <c r="A110" s="290"/>
      <c r="B110" s="291"/>
      <c r="C110" s="304"/>
      <c r="D110" s="320"/>
      <c r="E110" s="323"/>
      <c r="F110" s="314"/>
      <c r="G110" s="314"/>
      <c r="H110" s="317"/>
      <c r="I110" s="317"/>
    </row>
    <row r="111" spans="1:9" x14ac:dyDescent="0.25">
      <c r="A111" s="290"/>
      <c r="B111" s="291"/>
      <c r="C111" s="304"/>
      <c r="D111" s="320"/>
      <c r="E111" s="323"/>
      <c r="F111" s="314"/>
      <c r="G111" s="314"/>
      <c r="H111" s="317"/>
      <c r="I111" s="317"/>
    </row>
    <row r="112" spans="1:9" x14ac:dyDescent="0.25">
      <c r="A112" s="290"/>
      <c r="B112" s="291"/>
      <c r="C112" s="304"/>
      <c r="D112" s="320"/>
      <c r="E112" s="323"/>
      <c r="F112" s="314"/>
      <c r="G112" s="314"/>
      <c r="H112" s="317"/>
      <c r="I112" s="317"/>
    </row>
    <row r="113" spans="1:9" x14ac:dyDescent="0.25">
      <c r="A113" s="290"/>
      <c r="B113" s="291"/>
      <c r="C113" s="304"/>
      <c r="D113" s="320"/>
      <c r="E113" s="323"/>
      <c r="F113" s="314"/>
      <c r="G113" s="314"/>
      <c r="H113" s="317"/>
      <c r="I113" s="317"/>
    </row>
    <row r="114" spans="1:9" x14ac:dyDescent="0.25">
      <c r="A114" s="290"/>
      <c r="B114" s="291"/>
      <c r="C114" s="304"/>
      <c r="D114" s="320"/>
      <c r="E114" s="323"/>
      <c r="F114" s="314"/>
      <c r="G114" s="314"/>
      <c r="H114" s="317"/>
      <c r="I114" s="317"/>
    </row>
    <row r="115" spans="1:9" x14ac:dyDescent="0.25">
      <c r="A115" s="290"/>
      <c r="B115" s="291"/>
      <c r="C115" s="304"/>
      <c r="D115" s="320"/>
      <c r="E115" s="323"/>
      <c r="F115" s="314"/>
      <c r="G115" s="314"/>
      <c r="H115" s="317"/>
      <c r="I115" s="317"/>
    </row>
    <row r="116" spans="1:9" x14ac:dyDescent="0.25">
      <c r="A116" s="290"/>
      <c r="B116" s="291"/>
      <c r="C116" s="304"/>
      <c r="D116" s="320"/>
      <c r="E116" s="323"/>
      <c r="F116" s="314"/>
      <c r="G116" s="314"/>
      <c r="H116" s="317"/>
      <c r="I116" s="317"/>
    </row>
    <row r="117" spans="1:9" x14ac:dyDescent="0.25">
      <c r="A117" s="290"/>
      <c r="B117" s="291"/>
      <c r="C117" s="304"/>
      <c r="D117" s="320"/>
      <c r="E117" s="323"/>
      <c r="F117" s="314"/>
      <c r="G117" s="314"/>
      <c r="H117" s="317"/>
      <c r="I117" s="317"/>
    </row>
    <row r="118" spans="1:9" x14ac:dyDescent="0.25">
      <c r="A118" s="290"/>
      <c r="B118" s="291"/>
      <c r="C118" s="304"/>
      <c r="D118" s="320"/>
      <c r="E118" s="323"/>
      <c r="F118" s="314"/>
      <c r="G118" s="314"/>
      <c r="H118" s="317"/>
      <c r="I118" s="317"/>
    </row>
    <row r="119" spans="1:9" x14ac:dyDescent="0.25">
      <c r="A119" s="290"/>
      <c r="B119" s="291"/>
      <c r="C119" s="304"/>
      <c r="D119" s="320"/>
      <c r="E119" s="323"/>
      <c r="F119" s="314"/>
      <c r="G119" s="314"/>
      <c r="H119" s="317"/>
      <c r="I119" s="317"/>
    </row>
    <row r="120" spans="1:9" x14ac:dyDescent="0.25">
      <c r="A120" s="290"/>
      <c r="B120" s="291"/>
      <c r="C120" s="304"/>
      <c r="D120" s="320"/>
      <c r="E120" s="323"/>
      <c r="F120" s="314"/>
      <c r="G120" s="314"/>
      <c r="H120" s="317"/>
      <c r="I120" s="317"/>
    </row>
    <row r="121" spans="1:9" x14ac:dyDescent="0.25">
      <c r="A121" s="290"/>
      <c r="B121" s="291"/>
      <c r="C121" s="304"/>
      <c r="D121" s="320"/>
      <c r="E121" s="323"/>
      <c r="F121" s="314"/>
      <c r="G121" s="314"/>
      <c r="H121" s="317"/>
      <c r="I121" s="317"/>
    </row>
    <row r="122" spans="1:9" x14ac:dyDescent="0.25">
      <c r="A122" s="290"/>
      <c r="B122" s="291"/>
      <c r="C122" s="304"/>
      <c r="D122" s="320"/>
      <c r="E122" s="323"/>
      <c r="F122" s="314"/>
      <c r="G122" s="314"/>
      <c r="H122" s="317"/>
      <c r="I122" s="317"/>
    </row>
    <row r="123" spans="1:9" x14ac:dyDescent="0.25">
      <c r="A123" s="290"/>
      <c r="B123" s="291"/>
      <c r="C123" s="304"/>
      <c r="D123" s="320"/>
      <c r="E123" s="323"/>
      <c r="F123" s="314"/>
      <c r="G123" s="314"/>
      <c r="H123" s="317"/>
      <c r="I123" s="317"/>
    </row>
    <row r="124" spans="1:9" x14ac:dyDescent="0.25">
      <c r="A124" s="290"/>
      <c r="B124" s="291"/>
      <c r="C124" s="304"/>
      <c r="D124" s="320"/>
      <c r="E124" s="323"/>
      <c r="F124" s="314"/>
      <c r="G124" s="314"/>
      <c r="H124" s="317"/>
      <c r="I124" s="317"/>
    </row>
    <row r="125" spans="1:9" x14ac:dyDescent="0.25">
      <c r="A125" s="290"/>
      <c r="B125" s="291"/>
      <c r="C125" s="304"/>
      <c r="D125" s="320"/>
      <c r="E125" s="323"/>
      <c r="F125" s="314"/>
      <c r="G125" s="314"/>
      <c r="H125" s="317"/>
      <c r="I125" s="317"/>
    </row>
    <row r="126" spans="1:9" x14ac:dyDescent="0.25">
      <c r="A126" s="290"/>
      <c r="B126" s="291"/>
      <c r="C126" s="304"/>
      <c r="D126" s="320"/>
      <c r="E126" s="323"/>
      <c r="F126" s="314"/>
      <c r="G126" s="314"/>
      <c r="H126" s="317"/>
      <c r="I126" s="317"/>
    </row>
    <row r="127" spans="1:9" x14ac:dyDescent="0.25">
      <c r="A127" s="290"/>
      <c r="B127" s="291"/>
      <c r="C127" s="304"/>
      <c r="D127" s="320"/>
      <c r="E127" s="323"/>
      <c r="F127" s="314"/>
      <c r="G127" s="314"/>
      <c r="H127" s="317"/>
      <c r="I127" s="317"/>
    </row>
    <row r="128" spans="1:9" x14ac:dyDescent="0.25">
      <c r="A128" s="290"/>
      <c r="B128" s="291"/>
      <c r="C128" s="304"/>
      <c r="D128" s="320"/>
      <c r="E128" s="323"/>
      <c r="F128" s="314"/>
      <c r="G128" s="314"/>
      <c r="H128" s="317"/>
      <c r="I128" s="317"/>
    </row>
    <row r="129" spans="1:9" x14ac:dyDescent="0.25">
      <c r="A129" s="290"/>
      <c r="B129" s="291"/>
      <c r="C129" s="304"/>
      <c r="D129" s="320"/>
      <c r="E129" s="323"/>
      <c r="F129" s="314"/>
      <c r="G129" s="314"/>
      <c r="H129" s="317"/>
      <c r="I129" s="317"/>
    </row>
    <row r="130" spans="1:9" x14ac:dyDescent="0.25">
      <c r="A130" s="290"/>
      <c r="B130" s="291"/>
      <c r="C130" s="304"/>
      <c r="D130" s="320"/>
      <c r="E130" s="323"/>
      <c r="F130" s="314"/>
      <c r="G130" s="314"/>
      <c r="H130" s="317"/>
      <c r="I130" s="317"/>
    </row>
    <row r="131" spans="1:9" x14ac:dyDescent="0.25">
      <c r="A131" s="290"/>
      <c r="B131" s="291"/>
      <c r="C131" s="304"/>
      <c r="D131" s="320"/>
      <c r="E131" s="323"/>
      <c r="F131" s="314"/>
      <c r="G131" s="314"/>
      <c r="H131" s="317"/>
      <c r="I131" s="317"/>
    </row>
    <row r="132" spans="1:9" x14ac:dyDescent="0.25">
      <c r="A132" s="290"/>
      <c r="B132" s="291"/>
      <c r="C132" s="304"/>
      <c r="D132" s="320"/>
      <c r="E132" s="323"/>
      <c r="F132" s="314"/>
      <c r="G132" s="314"/>
      <c r="H132" s="317"/>
      <c r="I132" s="317"/>
    </row>
    <row r="133" spans="1:9" x14ac:dyDescent="0.25">
      <c r="A133" s="290"/>
      <c r="B133" s="291"/>
      <c r="C133" s="304"/>
      <c r="D133" s="320"/>
      <c r="E133" s="323"/>
      <c r="F133" s="314"/>
      <c r="G133" s="314"/>
      <c r="H133" s="317"/>
      <c r="I133" s="317"/>
    </row>
    <row r="134" spans="1:9" x14ac:dyDescent="0.25">
      <c r="A134" s="290"/>
      <c r="B134" s="291"/>
      <c r="C134" s="304"/>
      <c r="D134" s="320"/>
      <c r="E134" s="323"/>
      <c r="F134" s="314"/>
      <c r="G134" s="314"/>
      <c r="H134" s="317"/>
      <c r="I134" s="317"/>
    </row>
    <row r="135" spans="1:9" x14ac:dyDescent="0.25">
      <c r="A135" s="290"/>
      <c r="B135" s="291"/>
      <c r="C135" s="304"/>
      <c r="D135" s="320"/>
      <c r="E135" s="323"/>
      <c r="F135" s="314"/>
      <c r="G135" s="314"/>
      <c r="H135" s="317"/>
      <c r="I135" s="317"/>
    </row>
    <row r="136" spans="1:9" x14ac:dyDescent="0.25">
      <c r="A136" s="290"/>
      <c r="B136" s="291"/>
      <c r="C136" s="304"/>
      <c r="D136" s="320"/>
      <c r="E136" s="323"/>
      <c r="F136" s="314"/>
      <c r="G136" s="314"/>
      <c r="H136" s="317"/>
      <c r="I136" s="317"/>
    </row>
    <row r="137" spans="1:9" x14ac:dyDescent="0.25">
      <c r="A137" s="290"/>
      <c r="B137" s="291"/>
      <c r="C137" s="304"/>
      <c r="D137" s="320"/>
      <c r="E137" s="323"/>
      <c r="F137" s="314"/>
      <c r="G137" s="314"/>
      <c r="H137" s="317"/>
      <c r="I137" s="317"/>
    </row>
    <row r="138" spans="1:9" x14ac:dyDescent="0.25">
      <c r="A138" s="290"/>
      <c r="B138" s="291"/>
      <c r="C138" s="304"/>
      <c r="D138" s="320"/>
      <c r="E138" s="323"/>
      <c r="F138" s="314"/>
      <c r="G138" s="314"/>
      <c r="H138" s="317"/>
      <c r="I138" s="317"/>
    </row>
    <row r="139" spans="1:9" x14ac:dyDescent="0.25">
      <c r="A139" s="290"/>
      <c r="B139" s="291"/>
      <c r="C139" s="304"/>
      <c r="D139" s="320"/>
      <c r="E139" s="323"/>
      <c r="F139" s="314"/>
      <c r="G139" s="314"/>
      <c r="H139" s="317"/>
      <c r="I139" s="317"/>
    </row>
    <row r="140" spans="1:9" ht="111" customHeight="1" x14ac:dyDescent="0.25">
      <c r="A140" s="290"/>
      <c r="B140" s="291"/>
      <c r="C140" s="304"/>
      <c r="D140" s="320"/>
      <c r="E140" s="323"/>
      <c r="F140" s="314"/>
      <c r="G140" s="314"/>
      <c r="H140" s="317"/>
      <c r="I140" s="317"/>
    </row>
    <row r="141" spans="1:9" ht="369.75" customHeight="1" x14ac:dyDescent="0.25">
      <c r="A141" s="290"/>
      <c r="B141" s="291"/>
      <c r="C141" s="304"/>
      <c r="D141" s="321"/>
      <c r="E141" s="324"/>
      <c r="F141" s="315"/>
      <c r="G141" s="315"/>
      <c r="H141" s="318"/>
      <c r="I141" s="318"/>
    </row>
    <row r="143" spans="1:9" ht="15.75" x14ac:dyDescent="0.25">
      <c r="A143" s="295"/>
      <c r="B143" s="296"/>
      <c r="C143" s="296"/>
      <c r="D143" s="296"/>
      <c r="E143" s="296"/>
      <c r="F143" s="296"/>
      <c r="G143" s="296"/>
      <c r="H143" s="296"/>
      <c r="I143" s="296"/>
    </row>
    <row r="144" spans="1:9" ht="78.75" customHeight="1" x14ac:dyDescent="0.25">
      <c r="A144" s="283" t="s">
        <v>531</v>
      </c>
      <c r="B144" s="284"/>
      <c r="C144" s="284"/>
      <c r="D144" s="284"/>
      <c r="E144" s="284"/>
      <c r="F144" s="283" t="s">
        <v>532</v>
      </c>
      <c r="G144" s="285"/>
      <c r="H144" s="185" t="s">
        <v>523</v>
      </c>
      <c r="I144" s="185"/>
    </row>
    <row r="145" spans="1:9" ht="15.75" x14ac:dyDescent="0.25">
      <c r="A145" s="286" t="s">
        <v>404</v>
      </c>
      <c r="B145" s="286" t="s">
        <v>405</v>
      </c>
      <c r="C145" s="288" t="s">
        <v>406</v>
      </c>
      <c r="D145" s="289"/>
      <c r="E145" s="286" t="s">
        <v>407</v>
      </c>
      <c r="F145" s="286"/>
      <c r="G145" s="286" t="s">
        <v>408</v>
      </c>
      <c r="H145" s="286" t="s">
        <v>409</v>
      </c>
      <c r="I145" s="286" t="s">
        <v>410</v>
      </c>
    </row>
    <row r="146" spans="1:9" ht="31.5" x14ac:dyDescent="0.25">
      <c r="A146" s="287"/>
      <c r="B146" s="287"/>
      <c r="C146" s="186" t="s">
        <v>404</v>
      </c>
      <c r="D146" s="186" t="s">
        <v>411</v>
      </c>
      <c r="E146" s="186" t="s">
        <v>412</v>
      </c>
      <c r="F146" s="186" t="s">
        <v>413</v>
      </c>
      <c r="G146" s="287"/>
      <c r="H146" s="287"/>
      <c r="I146" s="287"/>
    </row>
    <row r="147" spans="1:9" x14ac:dyDescent="0.25">
      <c r="A147" s="290">
        <v>5</v>
      </c>
      <c r="B147" s="291" t="s">
        <v>533</v>
      </c>
      <c r="C147" s="304">
        <v>1</v>
      </c>
      <c r="D147" s="319" t="s">
        <v>534</v>
      </c>
      <c r="E147" s="322" t="s">
        <v>535</v>
      </c>
      <c r="F147" s="313" t="s">
        <v>536</v>
      </c>
      <c r="G147" s="313" t="s">
        <v>537</v>
      </c>
      <c r="H147" s="316" t="s">
        <v>538</v>
      </c>
      <c r="I147" s="316" t="s">
        <v>539</v>
      </c>
    </row>
    <row r="148" spans="1:9" x14ac:dyDescent="0.25">
      <c r="A148" s="290"/>
      <c r="B148" s="291"/>
      <c r="C148" s="304"/>
      <c r="D148" s="320"/>
      <c r="E148" s="323"/>
      <c r="F148" s="314"/>
      <c r="G148" s="314"/>
      <c r="H148" s="317"/>
      <c r="I148" s="317"/>
    </row>
    <row r="149" spans="1:9" x14ac:dyDescent="0.25">
      <c r="A149" s="290"/>
      <c r="B149" s="291"/>
      <c r="C149" s="304"/>
      <c r="D149" s="320"/>
      <c r="E149" s="323"/>
      <c r="F149" s="314"/>
      <c r="G149" s="314"/>
      <c r="H149" s="317"/>
      <c r="I149" s="317"/>
    </row>
    <row r="150" spans="1:9" x14ac:dyDescent="0.25">
      <c r="A150" s="290"/>
      <c r="B150" s="291"/>
      <c r="C150" s="304"/>
      <c r="D150" s="320"/>
      <c r="E150" s="323"/>
      <c r="F150" s="314"/>
      <c r="G150" s="314"/>
      <c r="H150" s="317"/>
      <c r="I150" s="317"/>
    </row>
    <row r="151" spans="1:9" x14ac:dyDescent="0.25">
      <c r="A151" s="290"/>
      <c r="B151" s="291"/>
      <c r="C151" s="304"/>
      <c r="D151" s="320"/>
      <c r="E151" s="323"/>
      <c r="F151" s="314"/>
      <c r="G151" s="314"/>
      <c r="H151" s="317"/>
      <c r="I151" s="317"/>
    </row>
    <row r="152" spans="1:9" x14ac:dyDescent="0.25">
      <c r="A152" s="290"/>
      <c r="B152" s="291"/>
      <c r="C152" s="304"/>
      <c r="D152" s="320"/>
      <c r="E152" s="323"/>
      <c r="F152" s="314"/>
      <c r="G152" s="314"/>
      <c r="H152" s="317"/>
      <c r="I152" s="317"/>
    </row>
    <row r="153" spans="1:9" x14ac:dyDescent="0.25">
      <c r="A153" s="290"/>
      <c r="B153" s="291"/>
      <c r="C153" s="304"/>
      <c r="D153" s="320"/>
      <c r="E153" s="323"/>
      <c r="F153" s="314"/>
      <c r="G153" s="314"/>
      <c r="H153" s="317"/>
      <c r="I153" s="317"/>
    </row>
    <row r="154" spans="1:9" x14ac:dyDescent="0.25">
      <c r="A154" s="290"/>
      <c r="B154" s="291"/>
      <c r="C154" s="304"/>
      <c r="D154" s="320"/>
      <c r="E154" s="323"/>
      <c r="F154" s="314"/>
      <c r="G154" s="314"/>
      <c r="H154" s="317"/>
      <c r="I154" s="317"/>
    </row>
    <row r="155" spans="1:9" x14ac:dyDescent="0.25">
      <c r="A155" s="290"/>
      <c r="B155" s="291"/>
      <c r="C155" s="304"/>
      <c r="D155" s="320"/>
      <c r="E155" s="323"/>
      <c r="F155" s="314"/>
      <c r="G155" s="314"/>
      <c r="H155" s="317"/>
      <c r="I155" s="317"/>
    </row>
    <row r="156" spans="1:9" x14ac:dyDescent="0.25">
      <c r="A156" s="290"/>
      <c r="B156" s="291"/>
      <c r="C156" s="304"/>
      <c r="D156" s="320"/>
      <c r="E156" s="323"/>
      <c r="F156" s="314"/>
      <c r="G156" s="314"/>
      <c r="H156" s="317"/>
      <c r="I156" s="317"/>
    </row>
    <row r="157" spans="1:9" ht="103.5" customHeight="1" x14ac:dyDescent="0.25">
      <c r="A157" s="290"/>
      <c r="B157" s="291"/>
      <c r="C157" s="304"/>
      <c r="D157" s="320"/>
      <c r="E157" s="323"/>
      <c r="F157" s="314"/>
      <c r="G157" s="314"/>
      <c r="H157" s="317"/>
      <c r="I157" s="317"/>
    </row>
    <row r="158" spans="1:9" x14ac:dyDescent="0.25">
      <c r="A158" s="290"/>
      <c r="B158" s="291"/>
      <c r="C158" s="304"/>
      <c r="D158" s="320"/>
      <c r="E158" s="323"/>
      <c r="F158" s="314"/>
      <c r="G158" s="314"/>
      <c r="H158" s="317"/>
      <c r="I158" s="317"/>
    </row>
    <row r="159" spans="1:9" x14ac:dyDescent="0.25">
      <c r="A159" s="290"/>
      <c r="B159" s="291"/>
      <c r="C159" s="304"/>
      <c r="D159" s="320"/>
      <c r="E159" s="323"/>
      <c r="F159" s="314"/>
      <c r="G159" s="314"/>
      <c r="H159" s="317"/>
      <c r="I159" s="317"/>
    </row>
    <row r="160" spans="1:9" x14ac:dyDescent="0.25">
      <c r="A160" s="290"/>
      <c r="B160" s="291"/>
      <c r="C160" s="304"/>
      <c r="D160" s="320"/>
      <c r="E160" s="323"/>
      <c r="F160" s="314"/>
      <c r="G160" s="314"/>
      <c r="H160" s="317"/>
      <c r="I160" s="317"/>
    </row>
    <row r="161" spans="1:9" x14ac:dyDescent="0.25">
      <c r="A161" s="290"/>
      <c r="B161" s="291"/>
      <c r="C161" s="304"/>
      <c r="D161" s="320"/>
      <c r="E161" s="323"/>
      <c r="F161" s="314"/>
      <c r="G161" s="314"/>
      <c r="H161" s="317"/>
      <c r="I161" s="317"/>
    </row>
    <row r="162" spans="1:9" x14ac:dyDescent="0.25">
      <c r="A162" s="290"/>
      <c r="B162" s="291"/>
      <c r="C162" s="304"/>
      <c r="D162" s="320"/>
      <c r="E162" s="323"/>
      <c r="F162" s="314"/>
      <c r="G162" s="314"/>
      <c r="H162" s="317"/>
      <c r="I162" s="317"/>
    </row>
    <row r="163" spans="1:9" x14ac:dyDescent="0.25">
      <c r="A163" s="290"/>
      <c r="B163" s="291"/>
      <c r="C163" s="304"/>
      <c r="D163" s="320"/>
      <c r="E163" s="323"/>
      <c r="F163" s="314"/>
      <c r="G163" s="314"/>
      <c r="H163" s="317"/>
      <c r="I163" s="317"/>
    </row>
    <row r="164" spans="1:9" x14ac:dyDescent="0.25">
      <c r="A164" s="290"/>
      <c r="B164" s="291"/>
      <c r="C164" s="304"/>
      <c r="D164" s="320"/>
      <c r="E164" s="323"/>
      <c r="F164" s="314"/>
      <c r="G164" s="314"/>
      <c r="H164" s="317"/>
      <c r="I164" s="317"/>
    </row>
    <row r="165" spans="1:9" x14ac:dyDescent="0.25">
      <c r="A165" s="290"/>
      <c r="B165" s="291"/>
      <c r="C165" s="304"/>
      <c r="D165" s="320"/>
      <c r="E165" s="323"/>
      <c r="F165" s="314"/>
      <c r="G165" s="314"/>
      <c r="H165" s="317"/>
      <c r="I165" s="317"/>
    </row>
    <row r="166" spans="1:9" x14ac:dyDescent="0.25">
      <c r="A166" s="290"/>
      <c r="B166" s="291"/>
      <c r="C166" s="304"/>
      <c r="D166" s="320"/>
      <c r="E166" s="323"/>
      <c r="F166" s="314"/>
      <c r="G166" s="314"/>
      <c r="H166" s="317"/>
      <c r="I166" s="317"/>
    </row>
    <row r="167" spans="1:9" x14ac:dyDescent="0.25">
      <c r="A167" s="290"/>
      <c r="B167" s="291"/>
      <c r="C167" s="304"/>
      <c r="D167" s="320"/>
      <c r="E167" s="323"/>
      <c r="F167" s="314"/>
      <c r="G167" s="314"/>
      <c r="H167" s="317"/>
      <c r="I167" s="317"/>
    </row>
    <row r="168" spans="1:9" x14ac:dyDescent="0.25">
      <c r="A168" s="290"/>
      <c r="B168" s="291"/>
      <c r="C168" s="304"/>
      <c r="D168" s="320"/>
      <c r="E168" s="323"/>
      <c r="F168" s="314"/>
      <c r="G168" s="314"/>
      <c r="H168" s="317"/>
      <c r="I168" s="317"/>
    </row>
    <row r="169" spans="1:9" x14ac:dyDescent="0.25">
      <c r="A169" s="290"/>
      <c r="B169" s="291"/>
      <c r="C169" s="304"/>
      <c r="D169" s="320"/>
      <c r="E169" s="323"/>
      <c r="F169" s="314"/>
      <c r="G169" s="314"/>
      <c r="H169" s="317"/>
      <c r="I169" s="317"/>
    </row>
    <row r="170" spans="1:9" x14ac:dyDescent="0.25">
      <c r="A170" s="290"/>
      <c r="B170" s="291"/>
      <c r="C170" s="304"/>
      <c r="D170" s="320"/>
      <c r="E170" s="323"/>
      <c r="F170" s="314"/>
      <c r="G170" s="314"/>
      <c r="H170" s="317"/>
      <c r="I170" s="317"/>
    </row>
    <row r="171" spans="1:9" x14ac:dyDescent="0.25">
      <c r="A171" s="290"/>
      <c r="B171" s="291"/>
      <c r="C171" s="304"/>
      <c r="D171" s="320"/>
      <c r="E171" s="323"/>
      <c r="F171" s="314"/>
      <c r="G171" s="314"/>
      <c r="H171" s="317"/>
      <c r="I171" s="317"/>
    </row>
    <row r="172" spans="1:9" x14ac:dyDescent="0.25">
      <c r="A172" s="290"/>
      <c r="B172" s="291"/>
      <c r="C172" s="304"/>
      <c r="D172" s="320"/>
      <c r="E172" s="323"/>
      <c r="F172" s="314"/>
      <c r="G172" s="314"/>
      <c r="H172" s="317"/>
      <c r="I172" s="317"/>
    </row>
    <row r="173" spans="1:9" x14ac:dyDescent="0.25">
      <c r="A173" s="290"/>
      <c r="B173" s="291"/>
      <c r="C173" s="304"/>
      <c r="D173" s="320"/>
      <c r="E173" s="323"/>
      <c r="F173" s="314"/>
      <c r="G173" s="314"/>
      <c r="H173" s="317"/>
      <c r="I173" s="317"/>
    </row>
    <row r="174" spans="1:9" x14ac:dyDescent="0.25">
      <c r="A174" s="290"/>
      <c r="B174" s="291"/>
      <c r="C174" s="304"/>
      <c r="D174" s="320"/>
      <c r="E174" s="323"/>
      <c r="F174" s="314"/>
      <c r="G174" s="314"/>
      <c r="H174" s="317"/>
      <c r="I174" s="317"/>
    </row>
    <row r="175" spans="1:9" x14ac:dyDescent="0.25">
      <c r="A175" s="290"/>
      <c r="B175" s="291"/>
      <c r="C175" s="304"/>
      <c r="D175" s="320"/>
      <c r="E175" s="323"/>
      <c r="F175" s="314"/>
      <c r="G175" s="314"/>
      <c r="H175" s="317"/>
      <c r="I175" s="317"/>
    </row>
    <row r="176" spans="1:9" x14ac:dyDescent="0.25">
      <c r="A176" s="290"/>
      <c r="B176" s="291"/>
      <c r="C176" s="304"/>
      <c r="D176" s="320"/>
      <c r="E176" s="323"/>
      <c r="F176" s="314"/>
      <c r="G176" s="314"/>
      <c r="H176" s="317"/>
      <c r="I176" s="317"/>
    </row>
    <row r="177" spans="1:9" x14ac:dyDescent="0.25">
      <c r="A177" s="290"/>
      <c r="B177" s="291"/>
      <c r="C177" s="304"/>
      <c r="D177" s="320"/>
      <c r="E177" s="323"/>
      <c r="F177" s="314"/>
      <c r="G177" s="314"/>
      <c r="H177" s="317"/>
      <c r="I177" s="317"/>
    </row>
    <row r="178" spans="1:9" x14ac:dyDescent="0.25">
      <c r="A178" s="290"/>
      <c r="B178" s="291"/>
      <c r="C178" s="304"/>
      <c r="D178" s="320"/>
      <c r="E178" s="323"/>
      <c r="F178" s="314"/>
      <c r="G178" s="314"/>
      <c r="H178" s="317"/>
      <c r="I178" s="317"/>
    </row>
    <row r="179" spans="1:9" x14ac:dyDescent="0.25">
      <c r="A179" s="290"/>
      <c r="B179" s="291"/>
      <c r="C179" s="304"/>
      <c r="D179" s="320"/>
      <c r="E179" s="323"/>
      <c r="F179" s="314"/>
      <c r="G179" s="314"/>
      <c r="H179" s="317"/>
      <c r="I179" s="317"/>
    </row>
    <row r="180" spans="1:9" x14ac:dyDescent="0.25">
      <c r="A180" s="290"/>
      <c r="B180" s="291"/>
      <c r="C180" s="304"/>
      <c r="D180" s="320"/>
      <c r="E180" s="323"/>
      <c r="F180" s="314"/>
      <c r="G180" s="314"/>
      <c r="H180" s="317"/>
      <c r="I180" s="317"/>
    </row>
    <row r="181" spans="1:9" x14ac:dyDescent="0.25">
      <c r="A181" s="290"/>
      <c r="B181" s="291"/>
      <c r="C181" s="304"/>
      <c r="D181" s="321"/>
      <c r="E181" s="324"/>
      <c r="F181" s="315"/>
      <c r="G181" s="315"/>
      <c r="H181" s="318"/>
      <c r="I181" s="318"/>
    </row>
    <row r="183" spans="1:9" ht="15.75" x14ac:dyDescent="0.25">
      <c r="A183" s="295"/>
      <c r="B183" s="296"/>
      <c r="C183" s="296"/>
      <c r="D183" s="296"/>
      <c r="E183" s="296"/>
      <c r="F183" s="296"/>
      <c r="G183" s="296"/>
      <c r="H183" s="296"/>
      <c r="I183" s="296"/>
    </row>
    <row r="184" spans="1:9" ht="69.75" customHeight="1" x14ac:dyDescent="0.25">
      <c r="A184" s="283" t="s">
        <v>540</v>
      </c>
      <c r="B184" s="284"/>
      <c r="C184" s="284"/>
      <c r="D184" s="284"/>
      <c r="E184" s="284"/>
      <c r="F184" s="283" t="s">
        <v>541</v>
      </c>
      <c r="G184" s="285"/>
      <c r="H184" s="185" t="s">
        <v>523</v>
      </c>
      <c r="I184" s="185"/>
    </row>
    <row r="185" spans="1:9" ht="15.75" x14ac:dyDescent="0.25">
      <c r="A185" s="286" t="s">
        <v>404</v>
      </c>
      <c r="B185" s="286" t="s">
        <v>405</v>
      </c>
      <c r="C185" s="288" t="s">
        <v>406</v>
      </c>
      <c r="D185" s="289"/>
      <c r="E185" s="286" t="s">
        <v>407</v>
      </c>
      <c r="F185" s="286"/>
      <c r="G185" s="286" t="s">
        <v>408</v>
      </c>
      <c r="H185" s="286" t="s">
        <v>409</v>
      </c>
      <c r="I185" s="286" t="s">
        <v>410</v>
      </c>
    </row>
    <row r="186" spans="1:9" ht="31.5" x14ac:dyDescent="0.25">
      <c r="A186" s="287"/>
      <c r="B186" s="287"/>
      <c r="C186" s="186" t="s">
        <v>404</v>
      </c>
      <c r="D186" s="186" t="s">
        <v>411</v>
      </c>
      <c r="E186" s="186" t="s">
        <v>412</v>
      </c>
      <c r="F186" s="186" t="s">
        <v>413</v>
      </c>
      <c r="G186" s="287"/>
      <c r="H186" s="287"/>
      <c r="I186" s="287"/>
    </row>
    <row r="187" spans="1:9" x14ac:dyDescent="0.25">
      <c r="A187" s="290">
        <v>6</v>
      </c>
      <c r="B187" s="291" t="s">
        <v>542</v>
      </c>
      <c r="C187" s="304">
        <v>1</v>
      </c>
      <c r="D187" s="319" t="s">
        <v>543</v>
      </c>
      <c r="E187" s="322" t="s">
        <v>544</v>
      </c>
      <c r="F187" s="313" t="s">
        <v>545</v>
      </c>
      <c r="G187" s="313" t="s">
        <v>537</v>
      </c>
      <c r="H187" s="316" t="s">
        <v>546</v>
      </c>
      <c r="I187" s="316" t="s">
        <v>547</v>
      </c>
    </row>
    <row r="188" spans="1:9" x14ac:dyDescent="0.25">
      <c r="A188" s="290"/>
      <c r="B188" s="291"/>
      <c r="C188" s="304"/>
      <c r="D188" s="320"/>
      <c r="E188" s="323"/>
      <c r="F188" s="314"/>
      <c r="G188" s="314"/>
      <c r="H188" s="317"/>
      <c r="I188" s="317"/>
    </row>
    <row r="189" spans="1:9" x14ac:dyDescent="0.25">
      <c r="A189" s="290"/>
      <c r="B189" s="291"/>
      <c r="C189" s="304"/>
      <c r="D189" s="320"/>
      <c r="E189" s="323"/>
      <c r="F189" s="314"/>
      <c r="G189" s="314"/>
      <c r="H189" s="317"/>
      <c r="I189" s="317"/>
    </row>
    <row r="190" spans="1:9" x14ac:dyDescent="0.25">
      <c r="A190" s="290"/>
      <c r="B190" s="291"/>
      <c r="C190" s="304"/>
      <c r="D190" s="320"/>
      <c r="E190" s="323"/>
      <c r="F190" s="314"/>
      <c r="G190" s="314"/>
      <c r="H190" s="317"/>
      <c r="I190" s="317"/>
    </row>
    <row r="191" spans="1:9" x14ac:dyDescent="0.25">
      <c r="A191" s="290"/>
      <c r="B191" s="291"/>
      <c r="C191" s="304"/>
      <c r="D191" s="320"/>
      <c r="E191" s="323"/>
      <c r="F191" s="314"/>
      <c r="G191" s="314"/>
      <c r="H191" s="317"/>
      <c r="I191" s="317"/>
    </row>
    <row r="192" spans="1:9" x14ac:dyDescent="0.25">
      <c r="A192" s="290"/>
      <c r="B192" s="291"/>
      <c r="C192" s="304"/>
      <c r="D192" s="320"/>
      <c r="E192" s="323"/>
      <c r="F192" s="314"/>
      <c r="G192" s="314"/>
      <c r="H192" s="317"/>
      <c r="I192" s="317"/>
    </row>
    <row r="193" spans="1:9" x14ac:dyDescent="0.25">
      <c r="A193" s="290"/>
      <c r="B193" s="291"/>
      <c r="C193" s="304"/>
      <c r="D193" s="320"/>
      <c r="E193" s="323"/>
      <c r="F193" s="314"/>
      <c r="G193" s="314"/>
      <c r="H193" s="317"/>
      <c r="I193" s="317"/>
    </row>
    <row r="194" spans="1:9" x14ac:dyDescent="0.25">
      <c r="A194" s="290"/>
      <c r="B194" s="291"/>
      <c r="C194" s="304"/>
      <c r="D194" s="320"/>
      <c r="E194" s="323"/>
      <c r="F194" s="314"/>
      <c r="G194" s="314"/>
      <c r="H194" s="317"/>
      <c r="I194" s="317"/>
    </row>
    <row r="195" spans="1:9" x14ac:dyDescent="0.25">
      <c r="A195" s="290"/>
      <c r="B195" s="291"/>
      <c r="C195" s="304"/>
      <c r="D195" s="320"/>
      <c r="E195" s="323"/>
      <c r="F195" s="314"/>
      <c r="G195" s="314"/>
      <c r="H195" s="317"/>
      <c r="I195" s="317"/>
    </row>
    <row r="196" spans="1:9" x14ac:dyDescent="0.25">
      <c r="A196" s="290"/>
      <c r="B196" s="291"/>
      <c r="C196" s="304"/>
      <c r="D196" s="320"/>
      <c r="E196" s="323"/>
      <c r="F196" s="314"/>
      <c r="G196" s="314"/>
      <c r="H196" s="317"/>
      <c r="I196" s="317"/>
    </row>
    <row r="197" spans="1:9" x14ac:dyDescent="0.25">
      <c r="A197" s="290"/>
      <c r="B197" s="291"/>
      <c r="C197" s="304"/>
      <c r="D197" s="320"/>
      <c r="E197" s="323"/>
      <c r="F197" s="314"/>
      <c r="G197" s="314"/>
      <c r="H197" s="317"/>
      <c r="I197" s="317"/>
    </row>
    <row r="198" spans="1:9" x14ac:dyDescent="0.25">
      <c r="A198" s="290"/>
      <c r="B198" s="291"/>
      <c r="C198" s="304"/>
      <c r="D198" s="320"/>
      <c r="E198" s="323"/>
      <c r="F198" s="314"/>
      <c r="G198" s="314"/>
      <c r="H198" s="317"/>
      <c r="I198" s="317"/>
    </row>
    <row r="199" spans="1:9" x14ac:dyDescent="0.25">
      <c r="A199" s="290"/>
      <c r="B199" s="291"/>
      <c r="C199" s="304"/>
      <c r="D199" s="320"/>
      <c r="E199" s="323"/>
      <c r="F199" s="314"/>
      <c r="G199" s="314"/>
      <c r="H199" s="317"/>
      <c r="I199" s="317"/>
    </row>
    <row r="200" spans="1:9" x14ac:dyDescent="0.25">
      <c r="A200" s="290"/>
      <c r="B200" s="291"/>
      <c r="C200" s="304"/>
      <c r="D200" s="320"/>
      <c r="E200" s="323"/>
      <c r="F200" s="314"/>
      <c r="G200" s="314"/>
      <c r="H200" s="317"/>
      <c r="I200" s="317"/>
    </row>
    <row r="201" spans="1:9" x14ac:dyDescent="0.25">
      <c r="A201" s="290"/>
      <c r="B201" s="291"/>
      <c r="C201" s="304"/>
      <c r="D201" s="320"/>
      <c r="E201" s="323"/>
      <c r="F201" s="314"/>
      <c r="G201" s="314"/>
      <c r="H201" s="317"/>
      <c r="I201" s="317"/>
    </row>
    <row r="202" spans="1:9" x14ac:dyDescent="0.25">
      <c r="A202" s="290"/>
      <c r="B202" s="291"/>
      <c r="C202" s="304"/>
      <c r="D202" s="320"/>
      <c r="E202" s="323"/>
      <c r="F202" s="314"/>
      <c r="G202" s="314"/>
      <c r="H202" s="317"/>
      <c r="I202" s="317"/>
    </row>
    <row r="203" spans="1:9" x14ac:dyDescent="0.25">
      <c r="A203" s="290"/>
      <c r="B203" s="291"/>
      <c r="C203" s="304"/>
      <c r="D203" s="320"/>
      <c r="E203" s="323"/>
      <c r="F203" s="314"/>
      <c r="G203" s="314"/>
      <c r="H203" s="317"/>
      <c r="I203" s="317"/>
    </row>
    <row r="204" spans="1:9" x14ac:dyDescent="0.25">
      <c r="A204" s="290"/>
      <c r="B204" s="291"/>
      <c r="C204" s="304"/>
      <c r="D204" s="320"/>
      <c r="E204" s="323"/>
      <c r="F204" s="314"/>
      <c r="G204" s="314"/>
      <c r="H204" s="317"/>
      <c r="I204" s="317"/>
    </row>
    <row r="205" spans="1:9" x14ac:dyDescent="0.25">
      <c r="A205" s="290"/>
      <c r="B205" s="291"/>
      <c r="C205" s="304"/>
      <c r="D205" s="320"/>
      <c r="E205" s="323"/>
      <c r="F205" s="314"/>
      <c r="G205" s="314"/>
      <c r="H205" s="317"/>
      <c r="I205" s="317"/>
    </row>
    <row r="206" spans="1:9" x14ac:dyDescent="0.25">
      <c r="A206" s="290"/>
      <c r="B206" s="291"/>
      <c r="C206" s="304"/>
      <c r="D206" s="320"/>
      <c r="E206" s="323"/>
      <c r="F206" s="314"/>
      <c r="G206" s="314"/>
      <c r="H206" s="317"/>
      <c r="I206" s="317"/>
    </row>
    <row r="207" spans="1:9" x14ac:dyDescent="0.25">
      <c r="A207" s="290"/>
      <c r="B207" s="291"/>
      <c r="C207" s="304"/>
      <c r="D207" s="320"/>
      <c r="E207" s="323"/>
      <c r="F207" s="314"/>
      <c r="G207" s="314"/>
      <c r="H207" s="317"/>
      <c r="I207" s="317"/>
    </row>
    <row r="208" spans="1:9" x14ac:dyDescent="0.25">
      <c r="A208" s="290"/>
      <c r="B208" s="291"/>
      <c r="C208" s="304"/>
      <c r="D208" s="320"/>
      <c r="E208" s="323"/>
      <c r="F208" s="314"/>
      <c r="G208" s="314"/>
      <c r="H208" s="317"/>
      <c r="I208" s="317"/>
    </row>
    <row r="209" spans="1:9" x14ac:dyDescent="0.25">
      <c r="A209" s="290"/>
      <c r="B209" s="291"/>
      <c r="C209" s="304"/>
      <c r="D209" s="320"/>
      <c r="E209" s="323"/>
      <c r="F209" s="314"/>
      <c r="G209" s="314"/>
      <c r="H209" s="317"/>
      <c r="I209" s="317"/>
    </row>
    <row r="210" spans="1:9" x14ac:dyDescent="0.25">
      <c r="A210" s="290"/>
      <c r="B210" s="291"/>
      <c r="C210" s="304"/>
      <c r="D210" s="320"/>
      <c r="E210" s="323"/>
      <c r="F210" s="314"/>
      <c r="G210" s="314"/>
      <c r="H210" s="317"/>
      <c r="I210" s="317"/>
    </row>
    <row r="211" spans="1:9" x14ac:dyDescent="0.25">
      <c r="A211" s="290"/>
      <c r="B211" s="291"/>
      <c r="C211" s="304"/>
      <c r="D211" s="320"/>
      <c r="E211" s="323"/>
      <c r="F211" s="314"/>
      <c r="G211" s="314"/>
      <c r="H211" s="317"/>
      <c r="I211" s="317"/>
    </row>
    <row r="212" spans="1:9" x14ac:dyDescent="0.25">
      <c r="A212" s="290"/>
      <c r="B212" s="291"/>
      <c r="C212" s="304"/>
      <c r="D212" s="320"/>
      <c r="E212" s="323"/>
      <c r="F212" s="314"/>
      <c r="G212" s="314"/>
      <c r="H212" s="317"/>
      <c r="I212" s="317"/>
    </row>
    <row r="213" spans="1:9" x14ac:dyDescent="0.25">
      <c r="A213" s="290"/>
      <c r="B213" s="291"/>
      <c r="C213" s="304"/>
      <c r="D213" s="320"/>
      <c r="E213" s="323"/>
      <c r="F213" s="314"/>
      <c r="G213" s="314"/>
      <c r="H213" s="317"/>
      <c r="I213" s="317"/>
    </row>
    <row r="214" spans="1:9" x14ac:dyDescent="0.25">
      <c r="A214" s="290"/>
      <c r="B214" s="291"/>
      <c r="C214" s="304"/>
      <c r="D214" s="320"/>
      <c r="E214" s="323"/>
      <c r="F214" s="314"/>
      <c r="G214" s="314"/>
      <c r="H214" s="317"/>
      <c r="I214" s="317"/>
    </row>
    <row r="215" spans="1:9" x14ac:dyDescent="0.25">
      <c r="A215" s="290"/>
      <c r="B215" s="291"/>
      <c r="C215" s="304"/>
      <c r="D215" s="320"/>
      <c r="E215" s="323"/>
      <c r="F215" s="314"/>
      <c r="G215" s="314"/>
      <c r="H215" s="317"/>
      <c r="I215" s="317"/>
    </row>
    <row r="216" spans="1:9" x14ac:dyDescent="0.25">
      <c r="A216" s="290"/>
      <c r="B216" s="291"/>
      <c r="C216" s="304"/>
      <c r="D216" s="320"/>
      <c r="E216" s="323"/>
      <c r="F216" s="314"/>
      <c r="G216" s="314"/>
      <c r="H216" s="317"/>
      <c r="I216" s="317"/>
    </row>
    <row r="217" spans="1:9" x14ac:dyDescent="0.25">
      <c r="A217" s="290"/>
      <c r="B217" s="291"/>
      <c r="C217" s="304"/>
      <c r="D217" s="320"/>
      <c r="E217" s="323"/>
      <c r="F217" s="314"/>
      <c r="G217" s="314"/>
      <c r="H217" s="317"/>
      <c r="I217" s="317"/>
    </row>
    <row r="218" spans="1:9" x14ac:dyDescent="0.25">
      <c r="A218" s="290"/>
      <c r="B218" s="291"/>
      <c r="C218" s="304"/>
      <c r="D218" s="320"/>
      <c r="E218" s="323"/>
      <c r="F218" s="314"/>
      <c r="G218" s="314"/>
      <c r="H218" s="317"/>
      <c r="I218" s="317"/>
    </row>
    <row r="219" spans="1:9" x14ac:dyDescent="0.25">
      <c r="A219" s="290"/>
      <c r="B219" s="291"/>
      <c r="C219" s="304"/>
      <c r="D219" s="320"/>
      <c r="E219" s="323"/>
      <c r="F219" s="314"/>
      <c r="G219" s="314"/>
      <c r="H219" s="317"/>
      <c r="I219" s="317"/>
    </row>
    <row r="220" spans="1:9" ht="80.25" customHeight="1" x14ac:dyDescent="0.25">
      <c r="A220" s="290"/>
      <c r="B220" s="291"/>
      <c r="C220" s="304"/>
      <c r="D220" s="320"/>
      <c r="E220" s="323"/>
      <c r="F220" s="314"/>
      <c r="G220" s="314"/>
      <c r="H220" s="317"/>
      <c r="I220" s="317"/>
    </row>
    <row r="221" spans="1:9" ht="249" customHeight="1" x14ac:dyDescent="0.25">
      <c r="A221" s="290"/>
      <c r="B221" s="291"/>
      <c r="C221" s="304"/>
      <c r="D221" s="321"/>
      <c r="E221" s="324"/>
      <c r="F221" s="315"/>
      <c r="G221" s="315"/>
      <c r="H221" s="318"/>
      <c r="I221" s="318"/>
    </row>
    <row r="224" spans="1:9" ht="15.75" x14ac:dyDescent="0.25">
      <c r="A224" s="295"/>
      <c r="B224" s="296"/>
      <c r="C224" s="296"/>
      <c r="D224" s="296"/>
      <c r="E224" s="296"/>
      <c r="F224" s="296"/>
      <c r="G224" s="296"/>
      <c r="H224" s="296"/>
      <c r="I224" s="296"/>
    </row>
    <row r="225" spans="1:9" ht="78.75" customHeight="1" x14ac:dyDescent="0.25">
      <c r="A225" s="283" t="s">
        <v>548</v>
      </c>
      <c r="B225" s="284"/>
      <c r="C225" s="284"/>
      <c r="D225" s="284"/>
      <c r="E225" s="284"/>
      <c r="F225" s="283" t="s">
        <v>549</v>
      </c>
      <c r="G225" s="285"/>
      <c r="H225" s="185" t="s">
        <v>523</v>
      </c>
      <c r="I225" s="185"/>
    </row>
    <row r="226" spans="1:9" ht="15.75" x14ac:dyDescent="0.25">
      <c r="A226" s="286" t="s">
        <v>404</v>
      </c>
      <c r="B226" s="286" t="s">
        <v>405</v>
      </c>
      <c r="C226" s="288" t="s">
        <v>406</v>
      </c>
      <c r="D226" s="289"/>
      <c r="E226" s="286" t="s">
        <v>407</v>
      </c>
      <c r="F226" s="286"/>
      <c r="G226" s="286" t="s">
        <v>408</v>
      </c>
      <c r="H226" s="286" t="s">
        <v>409</v>
      </c>
      <c r="I226" s="286" t="s">
        <v>410</v>
      </c>
    </row>
    <row r="227" spans="1:9" ht="31.5" x14ac:dyDescent="0.25">
      <c r="A227" s="287"/>
      <c r="B227" s="287"/>
      <c r="C227" s="186" t="s">
        <v>404</v>
      </c>
      <c r="D227" s="186" t="s">
        <v>411</v>
      </c>
      <c r="E227" s="186" t="s">
        <v>412</v>
      </c>
      <c r="F227" s="186" t="s">
        <v>413</v>
      </c>
      <c r="G227" s="287"/>
      <c r="H227" s="287"/>
      <c r="I227" s="287"/>
    </row>
    <row r="228" spans="1:9" x14ac:dyDescent="0.25">
      <c r="A228" s="290">
        <v>7</v>
      </c>
      <c r="B228" s="291" t="s">
        <v>550</v>
      </c>
      <c r="C228" s="304">
        <v>1</v>
      </c>
      <c r="D228" s="319" t="s">
        <v>551</v>
      </c>
      <c r="E228" s="322" t="s">
        <v>552</v>
      </c>
      <c r="F228" s="313" t="s">
        <v>527</v>
      </c>
      <c r="G228" s="313" t="s">
        <v>537</v>
      </c>
      <c r="H228" s="316" t="s">
        <v>553</v>
      </c>
      <c r="I228" s="316" t="s">
        <v>554</v>
      </c>
    </row>
    <row r="229" spans="1:9" x14ac:dyDescent="0.25">
      <c r="A229" s="290"/>
      <c r="B229" s="291"/>
      <c r="C229" s="304"/>
      <c r="D229" s="320"/>
      <c r="E229" s="323"/>
      <c r="F229" s="314"/>
      <c r="G229" s="314"/>
      <c r="H229" s="317"/>
      <c r="I229" s="317"/>
    </row>
    <row r="230" spans="1:9" x14ac:dyDescent="0.25">
      <c r="A230" s="290"/>
      <c r="B230" s="291"/>
      <c r="C230" s="304"/>
      <c r="D230" s="320"/>
      <c r="E230" s="323"/>
      <c r="F230" s="314"/>
      <c r="G230" s="314"/>
      <c r="H230" s="317"/>
      <c r="I230" s="317"/>
    </row>
    <row r="231" spans="1:9" x14ac:dyDescent="0.25">
      <c r="A231" s="290"/>
      <c r="B231" s="291"/>
      <c r="C231" s="304"/>
      <c r="D231" s="320"/>
      <c r="E231" s="323"/>
      <c r="F231" s="314"/>
      <c r="G231" s="314"/>
      <c r="H231" s="317"/>
      <c r="I231" s="317"/>
    </row>
    <row r="232" spans="1:9" x14ac:dyDescent="0.25">
      <c r="A232" s="290"/>
      <c r="B232" s="291"/>
      <c r="C232" s="304"/>
      <c r="D232" s="320"/>
      <c r="E232" s="323"/>
      <c r="F232" s="314"/>
      <c r="G232" s="314"/>
      <c r="H232" s="317"/>
      <c r="I232" s="317"/>
    </row>
    <row r="233" spans="1:9" x14ac:dyDescent="0.25">
      <c r="A233" s="290"/>
      <c r="B233" s="291"/>
      <c r="C233" s="304"/>
      <c r="D233" s="320"/>
      <c r="E233" s="323"/>
      <c r="F233" s="314"/>
      <c r="G233" s="314"/>
      <c r="H233" s="317"/>
      <c r="I233" s="317"/>
    </row>
    <row r="234" spans="1:9" x14ac:dyDescent="0.25">
      <c r="A234" s="290"/>
      <c r="B234" s="291"/>
      <c r="C234" s="304"/>
      <c r="D234" s="320"/>
      <c r="E234" s="323"/>
      <c r="F234" s="314"/>
      <c r="G234" s="314"/>
      <c r="H234" s="317"/>
      <c r="I234" s="317"/>
    </row>
    <row r="235" spans="1:9" x14ac:dyDescent="0.25">
      <c r="A235" s="290"/>
      <c r="B235" s="291"/>
      <c r="C235" s="304"/>
      <c r="D235" s="320"/>
      <c r="E235" s="323"/>
      <c r="F235" s="314"/>
      <c r="G235" s="314"/>
      <c r="H235" s="317"/>
      <c r="I235" s="317"/>
    </row>
    <row r="236" spans="1:9" x14ac:dyDescent="0.25">
      <c r="A236" s="290"/>
      <c r="B236" s="291"/>
      <c r="C236" s="304"/>
      <c r="D236" s="320"/>
      <c r="E236" s="323"/>
      <c r="F236" s="314"/>
      <c r="G236" s="314"/>
      <c r="H236" s="317"/>
      <c r="I236" s="317"/>
    </row>
    <row r="237" spans="1:9" x14ac:dyDescent="0.25">
      <c r="A237" s="290"/>
      <c r="B237" s="291"/>
      <c r="C237" s="304"/>
      <c r="D237" s="320"/>
      <c r="E237" s="323"/>
      <c r="F237" s="314"/>
      <c r="G237" s="314"/>
      <c r="H237" s="317"/>
      <c r="I237" s="317"/>
    </row>
    <row r="238" spans="1:9" x14ac:dyDescent="0.25">
      <c r="A238" s="290"/>
      <c r="B238" s="291"/>
      <c r="C238" s="304"/>
      <c r="D238" s="320"/>
      <c r="E238" s="323"/>
      <c r="F238" s="314"/>
      <c r="G238" s="314"/>
      <c r="H238" s="317"/>
      <c r="I238" s="317"/>
    </row>
    <row r="239" spans="1:9" x14ac:dyDescent="0.25">
      <c r="A239" s="290"/>
      <c r="B239" s="291"/>
      <c r="C239" s="304"/>
      <c r="D239" s="320"/>
      <c r="E239" s="323"/>
      <c r="F239" s="314"/>
      <c r="G239" s="314"/>
      <c r="H239" s="317"/>
      <c r="I239" s="317"/>
    </row>
    <row r="240" spans="1:9" x14ac:dyDescent="0.25">
      <c r="A240" s="290"/>
      <c r="B240" s="291"/>
      <c r="C240" s="304"/>
      <c r="D240" s="320"/>
      <c r="E240" s="323"/>
      <c r="F240" s="314"/>
      <c r="G240" s="314"/>
      <c r="H240" s="317"/>
      <c r="I240" s="317"/>
    </row>
    <row r="241" spans="1:9" x14ac:dyDescent="0.25">
      <c r="A241" s="290"/>
      <c r="B241" s="291"/>
      <c r="C241" s="304"/>
      <c r="D241" s="320"/>
      <c r="E241" s="323"/>
      <c r="F241" s="314"/>
      <c r="G241" s="314"/>
      <c r="H241" s="317"/>
      <c r="I241" s="317"/>
    </row>
    <row r="242" spans="1:9" x14ac:dyDescent="0.25">
      <c r="A242" s="290"/>
      <c r="B242" s="291"/>
      <c r="C242" s="304"/>
      <c r="D242" s="320"/>
      <c r="E242" s="323"/>
      <c r="F242" s="314"/>
      <c r="G242" s="314"/>
      <c r="H242" s="317"/>
      <c r="I242" s="317"/>
    </row>
    <row r="243" spans="1:9" x14ac:dyDescent="0.25">
      <c r="A243" s="290"/>
      <c r="B243" s="291"/>
      <c r="C243" s="304"/>
      <c r="D243" s="320"/>
      <c r="E243" s="323"/>
      <c r="F243" s="314"/>
      <c r="G243" s="314"/>
      <c r="H243" s="317"/>
      <c r="I243" s="317"/>
    </row>
    <row r="244" spans="1:9" x14ac:dyDescent="0.25">
      <c r="A244" s="290"/>
      <c r="B244" s="291"/>
      <c r="C244" s="304"/>
      <c r="D244" s="320"/>
      <c r="E244" s="323"/>
      <c r="F244" s="314"/>
      <c r="G244" s="314"/>
      <c r="H244" s="317"/>
      <c r="I244" s="317"/>
    </row>
    <row r="245" spans="1:9" x14ac:dyDescent="0.25">
      <c r="A245" s="290"/>
      <c r="B245" s="291"/>
      <c r="C245" s="304"/>
      <c r="D245" s="320"/>
      <c r="E245" s="323"/>
      <c r="F245" s="314"/>
      <c r="G245" s="314"/>
      <c r="H245" s="317"/>
      <c r="I245" s="317"/>
    </row>
    <row r="246" spans="1:9" x14ac:dyDescent="0.25">
      <c r="A246" s="290"/>
      <c r="B246" s="291"/>
      <c r="C246" s="304"/>
      <c r="D246" s="320"/>
      <c r="E246" s="323"/>
      <c r="F246" s="314"/>
      <c r="G246" s="314"/>
      <c r="H246" s="317"/>
      <c r="I246" s="317"/>
    </row>
    <row r="247" spans="1:9" x14ac:dyDescent="0.25">
      <c r="A247" s="290"/>
      <c r="B247" s="291"/>
      <c r="C247" s="304"/>
      <c r="D247" s="320"/>
      <c r="E247" s="323"/>
      <c r="F247" s="314"/>
      <c r="G247" s="314"/>
      <c r="H247" s="317"/>
      <c r="I247" s="317"/>
    </row>
    <row r="248" spans="1:9" x14ac:dyDescent="0.25">
      <c r="A248" s="290"/>
      <c r="B248" s="291"/>
      <c r="C248" s="304"/>
      <c r="D248" s="320"/>
      <c r="E248" s="323"/>
      <c r="F248" s="314"/>
      <c r="G248" s="314"/>
      <c r="H248" s="317"/>
      <c r="I248" s="317"/>
    </row>
    <row r="249" spans="1:9" x14ac:dyDescent="0.25">
      <c r="A249" s="290"/>
      <c r="B249" s="291"/>
      <c r="C249" s="304"/>
      <c r="D249" s="320"/>
      <c r="E249" s="323"/>
      <c r="F249" s="314"/>
      <c r="G249" s="314"/>
      <c r="H249" s="317"/>
      <c r="I249" s="317"/>
    </row>
    <row r="250" spans="1:9" x14ac:dyDescent="0.25">
      <c r="A250" s="290"/>
      <c r="B250" s="291"/>
      <c r="C250" s="304"/>
      <c r="D250" s="320"/>
      <c r="E250" s="323"/>
      <c r="F250" s="314"/>
      <c r="G250" s="314"/>
      <c r="H250" s="317"/>
      <c r="I250" s="317"/>
    </row>
    <row r="251" spans="1:9" x14ac:dyDescent="0.25">
      <c r="A251" s="290"/>
      <c r="B251" s="291"/>
      <c r="C251" s="304"/>
      <c r="D251" s="320"/>
      <c r="E251" s="323"/>
      <c r="F251" s="314"/>
      <c r="G251" s="314"/>
      <c r="H251" s="317"/>
      <c r="I251" s="317"/>
    </row>
    <row r="252" spans="1:9" x14ac:dyDescent="0.25">
      <c r="A252" s="290"/>
      <c r="B252" s="291"/>
      <c r="C252" s="304"/>
      <c r="D252" s="320"/>
      <c r="E252" s="323"/>
      <c r="F252" s="314"/>
      <c r="G252" s="314"/>
      <c r="H252" s="317"/>
      <c r="I252" s="317"/>
    </row>
    <row r="253" spans="1:9" x14ac:dyDescent="0.25">
      <c r="A253" s="290"/>
      <c r="B253" s="291"/>
      <c r="C253" s="304"/>
      <c r="D253" s="320"/>
      <c r="E253" s="323"/>
      <c r="F253" s="314"/>
      <c r="G253" s="314"/>
      <c r="H253" s="317"/>
      <c r="I253" s="317"/>
    </row>
    <row r="254" spans="1:9" x14ac:dyDescent="0.25">
      <c r="A254" s="290"/>
      <c r="B254" s="291"/>
      <c r="C254" s="304"/>
      <c r="D254" s="320"/>
      <c r="E254" s="323"/>
      <c r="F254" s="314"/>
      <c r="G254" s="314"/>
      <c r="H254" s="317"/>
      <c r="I254" s="317"/>
    </row>
    <row r="255" spans="1:9" x14ac:dyDescent="0.25">
      <c r="A255" s="290"/>
      <c r="B255" s="291"/>
      <c r="C255" s="304"/>
      <c r="D255" s="320"/>
      <c r="E255" s="323"/>
      <c r="F255" s="314"/>
      <c r="G255" s="314"/>
      <c r="H255" s="317"/>
      <c r="I255" s="317"/>
    </row>
    <row r="256" spans="1:9" x14ac:dyDescent="0.25">
      <c r="A256" s="290"/>
      <c r="B256" s="291"/>
      <c r="C256" s="304"/>
      <c r="D256" s="320"/>
      <c r="E256" s="323"/>
      <c r="F256" s="314"/>
      <c r="G256" s="314"/>
      <c r="H256" s="317"/>
      <c r="I256" s="317"/>
    </row>
    <row r="257" spans="1:9" x14ac:dyDescent="0.25">
      <c r="A257" s="290"/>
      <c r="B257" s="291"/>
      <c r="C257" s="304"/>
      <c r="D257" s="320"/>
      <c r="E257" s="323"/>
      <c r="F257" s="314"/>
      <c r="G257" s="314"/>
      <c r="H257" s="317"/>
      <c r="I257" s="317"/>
    </row>
    <row r="258" spans="1:9" x14ac:dyDescent="0.25">
      <c r="A258" s="290"/>
      <c r="B258" s="291"/>
      <c r="C258" s="304"/>
      <c r="D258" s="320"/>
      <c r="E258" s="323"/>
      <c r="F258" s="314"/>
      <c r="G258" s="314"/>
      <c r="H258" s="317"/>
      <c r="I258" s="317"/>
    </row>
    <row r="259" spans="1:9" x14ac:dyDescent="0.25">
      <c r="A259" s="290"/>
      <c r="B259" s="291"/>
      <c r="C259" s="304"/>
      <c r="D259" s="320"/>
      <c r="E259" s="323"/>
      <c r="F259" s="314"/>
      <c r="G259" s="314"/>
      <c r="H259" s="317"/>
      <c r="I259" s="317"/>
    </row>
    <row r="260" spans="1:9" x14ac:dyDescent="0.25">
      <c r="A260" s="290"/>
      <c r="B260" s="291"/>
      <c r="C260" s="304"/>
      <c r="D260" s="320"/>
      <c r="E260" s="323"/>
      <c r="F260" s="314"/>
      <c r="G260" s="314"/>
      <c r="H260" s="317"/>
      <c r="I260" s="317"/>
    </row>
    <row r="261" spans="1:9" x14ac:dyDescent="0.25">
      <c r="A261" s="290"/>
      <c r="B261" s="291"/>
      <c r="C261" s="304"/>
      <c r="D261" s="320"/>
      <c r="E261" s="323"/>
      <c r="F261" s="314"/>
      <c r="G261" s="314"/>
      <c r="H261" s="317"/>
      <c r="I261" s="317"/>
    </row>
    <row r="262" spans="1:9" x14ac:dyDescent="0.25">
      <c r="A262" s="290"/>
      <c r="B262" s="291"/>
      <c r="C262" s="304"/>
      <c r="D262" s="321"/>
      <c r="E262" s="324"/>
      <c r="F262" s="315"/>
      <c r="G262" s="315"/>
      <c r="H262" s="318"/>
      <c r="I262" s="318"/>
    </row>
    <row r="264" spans="1:9" ht="15.75" x14ac:dyDescent="0.25">
      <c r="A264" s="295"/>
      <c r="B264" s="296"/>
      <c r="C264" s="296"/>
      <c r="D264" s="296"/>
      <c r="E264" s="296"/>
      <c r="F264" s="296"/>
      <c r="G264" s="296"/>
      <c r="H264" s="296"/>
      <c r="I264" s="296"/>
    </row>
    <row r="265" spans="1:9" ht="82.5" customHeight="1" x14ac:dyDescent="0.25">
      <c r="A265" s="283" t="s">
        <v>555</v>
      </c>
      <c r="B265" s="284"/>
      <c r="C265" s="284"/>
      <c r="D265" s="284"/>
      <c r="E265" s="284"/>
      <c r="F265" s="283" t="s">
        <v>556</v>
      </c>
      <c r="G265" s="285"/>
      <c r="H265" s="185" t="s">
        <v>523</v>
      </c>
      <c r="I265" s="185"/>
    </row>
    <row r="266" spans="1:9" ht="15.75" x14ac:dyDescent="0.25">
      <c r="A266" s="286" t="s">
        <v>404</v>
      </c>
      <c r="B266" s="286" t="s">
        <v>405</v>
      </c>
      <c r="C266" s="288" t="s">
        <v>406</v>
      </c>
      <c r="D266" s="289"/>
      <c r="E266" s="286" t="s">
        <v>407</v>
      </c>
      <c r="F266" s="286"/>
      <c r="G266" s="286" t="s">
        <v>408</v>
      </c>
      <c r="H266" s="286" t="s">
        <v>409</v>
      </c>
      <c r="I266" s="286" t="s">
        <v>410</v>
      </c>
    </row>
    <row r="267" spans="1:9" ht="31.5" x14ac:dyDescent="0.25">
      <c r="A267" s="287"/>
      <c r="B267" s="287"/>
      <c r="C267" s="186" t="s">
        <v>404</v>
      </c>
      <c r="D267" s="186" t="s">
        <v>411</v>
      </c>
      <c r="E267" s="186" t="s">
        <v>412</v>
      </c>
      <c r="F267" s="186" t="s">
        <v>413</v>
      </c>
      <c r="G267" s="287"/>
      <c r="H267" s="287"/>
      <c r="I267" s="287"/>
    </row>
    <row r="268" spans="1:9" x14ac:dyDescent="0.25">
      <c r="A268" s="290">
        <v>8</v>
      </c>
      <c r="B268" s="291" t="s">
        <v>557</v>
      </c>
      <c r="C268" s="312" t="s">
        <v>558</v>
      </c>
      <c r="D268" s="319" t="s">
        <v>559</v>
      </c>
      <c r="E268" s="322" t="s">
        <v>560</v>
      </c>
      <c r="F268" s="313" t="s">
        <v>545</v>
      </c>
      <c r="G268" s="313" t="s">
        <v>537</v>
      </c>
      <c r="H268" s="316" t="s">
        <v>561</v>
      </c>
      <c r="I268" s="316" t="s">
        <v>562</v>
      </c>
    </row>
    <row r="269" spans="1:9" x14ac:dyDescent="0.25">
      <c r="A269" s="290"/>
      <c r="B269" s="291"/>
      <c r="C269" s="304"/>
      <c r="D269" s="320"/>
      <c r="E269" s="323"/>
      <c r="F269" s="314"/>
      <c r="G269" s="314"/>
      <c r="H269" s="317"/>
      <c r="I269" s="317"/>
    </row>
    <row r="270" spans="1:9" x14ac:dyDescent="0.25">
      <c r="A270" s="290"/>
      <c r="B270" s="291"/>
      <c r="C270" s="304"/>
      <c r="D270" s="320"/>
      <c r="E270" s="323"/>
      <c r="F270" s="314"/>
      <c r="G270" s="314"/>
      <c r="H270" s="317"/>
      <c r="I270" s="317"/>
    </row>
    <row r="271" spans="1:9" x14ac:dyDescent="0.25">
      <c r="A271" s="290"/>
      <c r="B271" s="291"/>
      <c r="C271" s="304"/>
      <c r="D271" s="320"/>
      <c r="E271" s="323"/>
      <c r="F271" s="314"/>
      <c r="G271" s="314"/>
      <c r="H271" s="317"/>
      <c r="I271" s="317"/>
    </row>
    <row r="272" spans="1:9" x14ac:dyDescent="0.25">
      <c r="A272" s="290"/>
      <c r="B272" s="291"/>
      <c r="C272" s="304"/>
      <c r="D272" s="320"/>
      <c r="E272" s="323"/>
      <c r="F272" s="314"/>
      <c r="G272" s="314"/>
      <c r="H272" s="317"/>
      <c r="I272" s="317"/>
    </row>
    <row r="273" spans="1:9" x14ac:dyDescent="0.25">
      <c r="A273" s="290"/>
      <c r="B273" s="291"/>
      <c r="C273" s="304"/>
      <c r="D273" s="320"/>
      <c r="E273" s="323"/>
      <c r="F273" s="314"/>
      <c r="G273" s="314"/>
      <c r="H273" s="317"/>
      <c r="I273" s="317"/>
    </row>
    <row r="274" spans="1:9" x14ac:dyDescent="0.25">
      <c r="A274" s="290"/>
      <c r="B274" s="291"/>
      <c r="C274" s="304"/>
      <c r="D274" s="320"/>
      <c r="E274" s="323"/>
      <c r="F274" s="314"/>
      <c r="G274" s="314"/>
      <c r="H274" s="317"/>
      <c r="I274" s="317"/>
    </row>
    <row r="275" spans="1:9" x14ac:dyDescent="0.25">
      <c r="A275" s="290"/>
      <c r="B275" s="291"/>
      <c r="C275" s="304"/>
      <c r="D275" s="320"/>
      <c r="E275" s="323"/>
      <c r="F275" s="314"/>
      <c r="G275" s="314"/>
      <c r="H275" s="317"/>
      <c r="I275" s="317"/>
    </row>
    <row r="276" spans="1:9" x14ac:dyDescent="0.25">
      <c r="A276" s="290"/>
      <c r="B276" s="291"/>
      <c r="C276" s="304"/>
      <c r="D276" s="320"/>
      <c r="E276" s="323"/>
      <c r="F276" s="314"/>
      <c r="G276" s="314"/>
      <c r="H276" s="317"/>
      <c r="I276" s="317"/>
    </row>
    <row r="277" spans="1:9" x14ac:dyDescent="0.25">
      <c r="A277" s="290"/>
      <c r="B277" s="291"/>
      <c r="C277" s="304"/>
      <c r="D277" s="320"/>
      <c r="E277" s="323"/>
      <c r="F277" s="314"/>
      <c r="G277" s="314"/>
      <c r="H277" s="317"/>
      <c r="I277" s="317"/>
    </row>
    <row r="278" spans="1:9" x14ac:dyDescent="0.25">
      <c r="A278" s="290"/>
      <c r="B278" s="291"/>
      <c r="C278" s="304"/>
      <c r="D278" s="320"/>
      <c r="E278" s="323"/>
      <c r="F278" s="314"/>
      <c r="G278" s="314"/>
      <c r="H278" s="317"/>
      <c r="I278" s="317"/>
    </row>
    <row r="279" spans="1:9" x14ac:dyDescent="0.25">
      <c r="A279" s="290"/>
      <c r="B279" s="291"/>
      <c r="C279" s="304"/>
      <c r="D279" s="320"/>
      <c r="E279" s="323"/>
      <c r="F279" s="314"/>
      <c r="G279" s="314"/>
      <c r="H279" s="317"/>
      <c r="I279" s="317"/>
    </row>
    <row r="280" spans="1:9" x14ac:dyDescent="0.25">
      <c r="A280" s="290"/>
      <c r="B280" s="291"/>
      <c r="C280" s="304"/>
      <c r="D280" s="320"/>
      <c r="E280" s="323"/>
      <c r="F280" s="314"/>
      <c r="G280" s="314"/>
      <c r="H280" s="317"/>
      <c r="I280" s="317"/>
    </row>
    <row r="281" spans="1:9" x14ac:dyDescent="0.25">
      <c r="A281" s="290"/>
      <c r="B281" s="291"/>
      <c r="C281" s="304"/>
      <c r="D281" s="320"/>
      <c r="E281" s="323"/>
      <c r="F281" s="314"/>
      <c r="G281" s="314"/>
      <c r="H281" s="317"/>
      <c r="I281" s="317"/>
    </row>
    <row r="282" spans="1:9" x14ac:dyDescent="0.25">
      <c r="A282" s="290"/>
      <c r="B282" s="291"/>
      <c r="C282" s="304"/>
      <c r="D282" s="320"/>
      <c r="E282" s="323"/>
      <c r="F282" s="314"/>
      <c r="G282" s="314"/>
      <c r="H282" s="317"/>
      <c r="I282" s="317"/>
    </row>
    <row r="283" spans="1:9" x14ac:dyDescent="0.25">
      <c r="A283" s="290"/>
      <c r="B283" s="291"/>
      <c r="C283" s="304"/>
      <c r="D283" s="320"/>
      <c r="E283" s="323"/>
      <c r="F283" s="314"/>
      <c r="G283" s="314"/>
      <c r="H283" s="317"/>
      <c r="I283" s="317"/>
    </row>
    <row r="284" spans="1:9" x14ac:dyDescent="0.25">
      <c r="A284" s="290"/>
      <c r="B284" s="291"/>
      <c r="C284" s="304"/>
      <c r="D284" s="320"/>
      <c r="E284" s="323"/>
      <c r="F284" s="314"/>
      <c r="G284" s="314"/>
      <c r="H284" s="317"/>
      <c r="I284" s="317"/>
    </row>
    <row r="285" spans="1:9" x14ac:dyDescent="0.25">
      <c r="A285" s="290"/>
      <c r="B285" s="291"/>
      <c r="C285" s="304"/>
      <c r="D285" s="320"/>
      <c r="E285" s="323"/>
      <c r="F285" s="314"/>
      <c r="G285" s="314"/>
      <c r="H285" s="317"/>
      <c r="I285" s="317"/>
    </row>
    <row r="286" spans="1:9" x14ac:dyDescent="0.25">
      <c r="A286" s="290"/>
      <c r="B286" s="291"/>
      <c r="C286" s="304"/>
      <c r="D286" s="320"/>
      <c r="E286" s="323"/>
      <c r="F286" s="314"/>
      <c r="G286" s="314"/>
      <c r="H286" s="317"/>
      <c r="I286" s="317"/>
    </row>
    <row r="287" spans="1:9" x14ac:dyDescent="0.25">
      <c r="A287" s="290"/>
      <c r="B287" s="291"/>
      <c r="C287" s="304"/>
      <c r="D287" s="320"/>
      <c r="E287" s="323"/>
      <c r="F287" s="314"/>
      <c r="G287" s="314"/>
      <c r="H287" s="317"/>
      <c r="I287" s="317"/>
    </row>
    <row r="288" spans="1:9" x14ac:dyDescent="0.25">
      <c r="A288" s="290"/>
      <c r="B288" s="291"/>
      <c r="C288" s="304"/>
      <c r="D288" s="320"/>
      <c r="E288" s="323"/>
      <c r="F288" s="314"/>
      <c r="G288" s="314"/>
      <c r="H288" s="317"/>
      <c r="I288" s="317"/>
    </row>
    <row r="289" spans="1:9" x14ac:dyDescent="0.25">
      <c r="A289" s="290"/>
      <c r="B289" s="291"/>
      <c r="C289" s="304"/>
      <c r="D289" s="320"/>
      <c r="E289" s="323"/>
      <c r="F289" s="314"/>
      <c r="G289" s="314"/>
      <c r="H289" s="317"/>
      <c r="I289" s="317"/>
    </row>
    <row r="290" spans="1:9" x14ac:dyDescent="0.25">
      <c r="A290" s="290"/>
      <c r="B290" s="291"/>
      <c r="C290" s="304"/>
      <c r="D290" s="320"/>
      <c r="E290" s="323"/>
      <c r="F290" s="314"/>
      <c r="G290" s="314"/>
      <c r="H290" s="317"/>
      <c r="I290" s="317"/>
    </row>
    <row r="291" spans="1:9" x14ac:dyDescent="0.25">
      <c r="A291" s="290"/>
      <c r="B291" s="291"/>
      <c r="C291" s="304"/>
      <c r="D291" s="320"/>
      <c r="E291" s="323"/>
      <c r="F291" s="314"/>
      <c r="G291" s="314"/>
      <c r="H291" s="317"/>
      <c r="I291" s="317"/>
    </row>
    <row r="292" spans="1:9" x14ac:dyDescent="0.25">
      <c r="A292" s="290"/>
      <c r="B292" s="291"/>
      <c r="C292" s="304"/>
      <c r="D292" s="320"/>
      <c r="E292" s="323"/>
      <c r="F292" s="314"/>
      <c r="G292" s="314"/>
      <c r="H292" s="317"/>
      <c r="I292" s="317"/>
    </row>
    <row r="293" spans="1:9" x14ac:dyDescent="0.25">
      <c r="A293" s="290"/>
      <c r="B293" s="291"/>
      <c r="C293" s="304"/>
      <c r="D293" s="320"/>
      <c r="E293" s="323"/>
      <c r="F293" s="314"/>
      <c r="G293" s="314"/>
      <c r="H293" s="317"/>
      <c r="I293" s="317"/>
    </row>
    <row r="294" spans="1:9" x14ac:dyDescent="0.25">
      <c r="A294" s="290"/>
      <c r="B294" s="291"/>
      <c r="C294" s="304"/>
      <c r="D294" s="320"/>
      <c r="E294" s="323"/>
      <c r="F294" s="314"/>
      <c r="G294" s="314"/>
      <c r="H294" s="317"/>
      <c r="I294" s="317"/>
    </row>
    <row r="295" spans="1:9" x14ac:dyDescent="0.25">
      <c r="A295" s="290"/>
      <c r="B295" s="291"/>
      <c r="C295" s="304"/>
      <c r="D295" s="320"/>
      <c r="E295" s="323"/>
      <c r="F295" s="314"/>
      <c r="G295" s="314"/>
      <c r="H295" s="317"/>
      <c r="I295" s="317"/>
    </row>
    <row r="296" spans="1:9" x14ac:dyDescent="0.25">
      <c r="A296" s="290"/>
      <c r="B296" s="291"/>
      <c r="C296" s="304"/>
      <c r="D296" s="320"/>
      <c r="E296" s="323"/>
      <c r="F296" s="314"/>
      <c r="G296" s="314"/>
      <c r="H296" s="317"/>
      <c r="I296" s="317"/>
    </row>
    <row r="297" spans="1:9" x14ac:dyDescent="0.25">
      <c r="A297" s="290"/>
      <c r="B297" s="291"/>
      <c r="C297" s="304"/>
      <c r="D297" s="320"/>
      <c r="E297" s="323"/>
      <c r="F297" s="314"/>
      <c r="G297" s="314"/>
      <c r="H297" s="317"/>
      <c r="I297" s="317"/>
    </row>
    <row r="298" spans="1:9" x14ac:dyDescent="0.25">
      <c r="A298" s="290"/>
      <c r="B298" s="291"/>
      <c r="C298" s="304"/>
      <c r="D298" s="320"/>
      <c r="E298" s="323"/>
      <c r="F298" s="314"/>
      <c r="G298" s="314"/>
      <c r="H298" s="317"/>
      <c r="I298" s="317"/>
    </row>
    <row r="299" spans="1:9" x14ac:dyDescent="0.25">
      <c r="A299" s="290"/>
      <c r="B299" s="291"/>
      <c r="C299" s="304"/>
      <c r="D299" s="320"/>
      <c r="E299" s="323"/>
      <c r="F299" s="314"/>
      <c r="G299" s="314"/>
      <c r="H299" s="317"/>
      <c r="I299" s="317"/>
    </row>
    <row r="300" spans="1:9" x14ac:dyDescent="0.25">
      <c r="A300" s="290"/>
      <c r="B300" s="291"/>
      <c r="C300" s="304"/>
      <c r="D300" s="320"/>
      <c r="E300" s="323"/>
      <c r="F300" s="314"/>
      <c r="G300" s="314"/>
      <c r="H300" s="317"/>
      <c r="I300" s="317"/>
    </row>
    <row r="301" spans="1:9" x14ac:dyDescent="0.25">
      <c r="A301" s="290"/>
      <c r="B301" s="291"/>
      <c r="C301" s="304"/>
      <c r="D301" s="320"/>
      <c r="E301" s="323"/>
      <c r="F301" s="314"/>
      <c r="G301" s="314"/>
      <c r="H301" s="317"/>
      <c r="I301" s="317"/>
    </row>
    <row r="302" spans="1:9" ht="320.25" customHeight="1" x14ac:dyDescent="0.25">
      <c r="A302" s="290"/>
      <c r="B302" s="291"/>
      <c r="C302" s="304"/>
      <c r="D302" s="321"/>
      <c r="E302" s="324"/>
      <c r="F302" s="315"/>
      <c r="G302" s="315"/>
      <c r="H302" s="318"/>
      <c r="I302" s="318"/>
    </row>
    <row r="305" spans="1:9" ht="73.5" customHeight="1" x14ac:dyDescent="0.25">
      <c r="A305" s="283" t="s">
        <v>563</v>
      </c>
      <c r="B305" s="284"/>
      <c r="C305" s="284"/>
      <c r="D305" s="284"/>
      <c r="E305" s="284"/>
      <c r="F305" s="283" t="s">
        <v>564</v>
      </c>
      <c r="G305" s="285"/>
      <c r="H305" s="185" t="s">
        <v>523</v>
      </c>
      <c r="I305" s="185"/>
    </row>
    <row r="306" spans="1:9" ht="15.75" x14ac:dyDescent="0.25">
      <c r="A306" s="286" t="s">
        <v>404</v>
      </c>
      <c r="B306" s="286" t="s">
        <v>405</v>
      </c>
      <c r="C306" s="288" t="s">
        <v>406</v>
      </c>
      <c r="D306" s="289"/>
      <c r="E306" s="286" t="s">
        <v>407</v>
      </c>
      <c r="F306" s="286"/>
      <c r="G306" s="286" t="s">
        <v>408</v>
      </c>
      <c r="H306" s="286" t="s">
        <v>409</v>
      </c>
      <c r="I306" s="286" t="s">
        <v>410</v>
      </c>
    </row>
    <row r="307" spans="1:9" ht="31.5" x14ac:dyDescent="0.25">
      <c r="A307" s="287"/>
      <c r="B307" s="287"/>
      <c r="C307" s="186" t="s">
        <v>404</v>
      </c>
      <c r="D307" s="186" t="s">
        <v>411</v>
      </c>
      <c r="E307" s="186" t="s">
        <v>412</v>
      </c>
      <c r="F307" s="186" t="s">
        <v>413</v>
      </c>
      <c r="G307" s="287"/>
      <c r="H307" s="287"/>
      <c r="I307" s="287"/>
    </row>
    <row r="308" spans="1:9" x14ac:dyDescent="0.25">
      <c r="A308" s="290">
        <v>9</v>
      </c>
      <c r="B308" s="325" t="s">
        <v>565</v>
      </c>
      <c r="C308" s="304">
        <v>1</v>
      </c>
      <c r="D308" s="319" t="s">
        <v>566</v>
      </c>
      <c r="E308" s="322" t="s">
        <v>567</v>
      </c>
      <c r="F308" s="313" t="s">
        <v>568</v>
      </c>
      <c r="G308" s="313" t="s">
        <v>569</v>
      </c>
      <c r="H308" s="316" t="s">
        <v>570</v>
      </c>
      <c r="I308" s="316" t="s">
        <v>571</v>
      </c>
    </row>
    <row r="309" spans="1:9" x14ac:dyDescent="0.25">
      <c r="A309" s="290"/>
      <c r="B309" s="325"/>
      <c r="C309" s="304"/>
      <c r="D309" s="320"/>
      <c r="E309" s="323"/>
      <c r="F309" s="314"/>
      <c r="G309" s="314"/>
      <c r="H309" s="317"/>
      <c r="I309" s="317"/>
    </row>
    <row r="310" spans="1:9" x14ac:dyDescent="0.25">
      <c r="A310" s="290"/>
      <c r="B310" s="325"/>
      <c r="C310" s="304"/>
      <c r="D310" s="320"/>
      <c r="E310" s="323"/>
      <c r="F310" s="314"/>
      <c r="G310" s="314"/>
      <c r="H310" s="317"/>
      <c r="I310" s="317"/>
    </row>
    <row r="311" spans="1:9" x14ac:dyDescent="0.25">
      <c r="A311" s="290"/>
      <c r="B311" s="325"/>
      <c r="C311" s="304"/>
      <c r="D311" s="320"/>
      <c r="E311" s="323"/>
      <c r="F311" s="314"/>
      <c r="G311" s="314"/>
      <c r="H311" s="317"/>
      <c r="I311" s="317"/>
    </row>
    <row r="312" spans="1:9" x14ac:dyDescent="0.25">
      <c r="A312" s="290"/>
      <c r="B312" s="325"/>
      <c r="C312" s="304"/>
      <c r="D312" s="320"/>
      <c r="E312" s="323"/>
      <c r="F312" s="314"/>
      <c r="G312" s="314"/>
      <c r="H312" s="317"/>
      <c r="I312" s="317"/>
    </row>
    <row r="313" spans="1:9" x14ac:dyDescent="0.25">
      <c r="A313" s="290"/>
      <c r="B313" s="325"/>
      <c r="C313" s="304"/>
      <c r="D313" s="320"/>
      <c r="E313" s="323"/>
      <c r="F313" s="314"/>
      <c r="G313" s="314"/>
      <c r="H313" s="317"/>
      <c r="I313" s="317"/>
    </row>
    <row r="314" spans="1:9" x14ac:dyDescent="0.25">
      <c r="A314" s="290"/>
      <c r="B314" s="325"/>
      <c r="C314" s="304"/>
      <c r="D314" s="320"/>
      <c r="E314" s="323"/>
      <c r="F314" s="314"/>
      <c r="G314" s="314"/>
      <c r="H314" s="317"/>
      <c r="I314" s="317"/>
    </row>
    <row r="315" spans="1:9" x14ac:dyDescent="0.25">
      <c r="A315" s="290"/>
      <c r="B315" s="325"/>
      <c r="C315" s="304"/>
      <c r="D315" s="320"/>
      <c r="E315" s="323"/>
      <c r="F315" s="314"/>
      <c r="G315" s="314"/>
      <c r="H315" s="317"/>
      <c r="I315" s="317"/>
    </row>
    <row r="316" spans="1:9" x14ac:dyDescent="0.25">
      <c r="A316" s="290"/>
      <c r="B316" s="325"/>
      <c r="C316" s="304"/>
      <c r="D316" s="320"/>
      <c r="E316" s="323"/>
      <c r="F316" s="314"/>
      <c r="G316" s="314"/>
      <c r="H316" s="317"/>
      <c r="I316" s="317"/>
    </row>
    <row r="317" spans="1:9" x14ac:dyDescent="0.25">
      <c r="A317" s="290"/>
      <c r="B317" s="325"/>
      <c r="C317" s="304"/>
      <c r="D317" s="320"/>
      <c r="E317" s="323"/>
      <c r="F317" s="314"/>
      <c r="G317" s="314"/>
      <c r="H317" s="317"/>
      <c r="I317" s="317"/>
    </row>
    <row r="318" spans="1:9" x14ac:dyDescent="0.25">
      <c r="A318" s="290"/>
      <c r="B318" s="325"/>
      <c r="C318" s="304"/>
      <c r="D318" s="320"/>
      <c r="E318" s="323"/>
      <c r="F318" s="314"/>
      <c r="G318" s="314"/>
      <c r="H318" s="317"/>
      <c r="I318" s="317"/>
    </row>
    <row r="319" spans="1:9" x14ac:dyDescent="0.25">
      <c r="A319" s="290"/>
      <c r="B319" s="325"/>
      <c r="C319" s="304"/>
      <c r="D319" s="320"/>
      <c r="E319" s="323"/>
      <c r="F319" s="314"/>
      <c r="G319" s="314"/>
      <c r="H319" s="317"/>
      <c r="I319" s="317"/>
    </row>
    <row r="320" spans="1:9" x14ac:dyDescent="0.25">
      <c r="A320" s="290"/>
      <c r="B320" s="325"/>
      <c r="C320" s="304"/>
      <c r="D320" s="320"/>
      <c r="E320" s="323"/>
      <c r="F320" s="314"/>
      <c r="G320" s="314"/>
      <c r="H320" s="317"/>
      <c r="I320" s="317"/>
    </row>
    <row r="321" spans="1:9" x14ac:dyDescent="0.25">
      <c r="A321" s="290"/>
      <c r="B321" s="325"/>
      <c r="C321" s="304"/>
      <c r="D321" s="320"/>
      <c r="E321" s="323"/>
      <c r="F321" s="314"/>
      <c r="G321" s="314"/>
      <c r="H321" s="317"/>
      <c r="I321" s="317"/>
    </row>
    <row r="322" spans="1:9" x14ac:dyDescent="0.25">
      <c r="A322" s="290"/>
      <c r="B322" s="325"/>
      <c r="C322" s="304"/>
      <c r="D322" s="320"/>
      <c r="E322" s="323"/>
      <c r="F322" s="314"/>
      <c r="G322" s="314"/>
      <c r="H322" s="317"/>
      <c r="I322" s="317"/>
    </row>
    <row r="323" spans="1:9" x14ac:dyDescent="0.25">
      <c r="A323" s="290"/>
      <c r="B323" s="325"/>
      <c r="C323" s="304"/>
      <c r="D323" s="320"/>
      <c r="E323" s="323"/>
      <c r="F323" s="314"/>
      <c r="G323" s="314"/>
      <c r="H323" s="317"/>
      <c r="I323" s="317"/>
    </row>
    <row r="324" spans="1:9" ht="97.5" customHeight="1" x14ac:dyDescent="0.25">
      <c r="A324" s="290"/>
      <c r="B324" s="325"/>
      <c r="C324" s="304"/>
      <c r="D324" s="320"/>
      <c r="E324" s="323"/>
      <c r="F324" s="314"/>
      <c r="G324" s="314"/>
      <c r="H324" s="317"/>
      <c r="I324" s="317"/>
    </row>
    <row r="325" spans="1:9" x14ac:dyDescent="0.25">
      <c r="A325" s="290"/>
      <c r="B325" s="325"/>
      <c r="C325" s="304"/>
      <c r="D325" s="320"/>
      <c r="E325" s="323"/>
      <c r="F325" s="314"/>
      <c r="G325" s="314"/>
      <c r="H325" s="317"/>
      <c r="I325" s="317"/>
    </row>
    <row r="326" spans="1:9" x14ac:dyDescent="0.25">
      <c r="A326" s="290"/>
      <c r="B326" s="325"/>
      <c r="C326" s="304"/>
      <c r="D326" s="320"/>
      <c r="E326" s="323"/>
      <c r="F326" s="314"/>
      <c r="G326" s="314"/>
      <c r="H326" s="317"/>
      <c r="I326" s="317"/>
    </row>
    <row r="327" spans="1:9" x14ac:dyDescent="0.25">
      <c r="A327" s="290"/>
      <c r="B327" s="325"/>
      <c r="C327" s="304"/>
      <c r="D327" s="320"/>
      <c r="E327" s="323"/>
      <c r="F327" s="314"/>
      <c r="G327" s="314"/>
      <c r="H327" s="317"/>
      <c r="I327" s="317"/>
    </row>
    <row r="328" spans="1:9" x14ac:dyDescent="0.25">
      <c r="A328" s="290"/>
      <c r="B328" s="325"/>
      <c r="C328" s="304"/>
      <c r="D328" s="320"/>
      <c r="E328" s="323"/>
      <c r="F328" s="314"/>
      <c r="G328" s="314"/>
      <c r="H328" s="317"/>
      <c r="I328" s="317"/>
    </row>
    <row r="329" spans="1:9" x14ac:dyDescent="0.25">
      <c r="A329" s="290"/>
      <c r="B329" s="325"/>
      <c r="C329" s="304"/>
      <c r="D329" s="320"/>
      <c r="E329" s="323"/>
      <c r="F329" s="314"/>
      <c r="G329" s="314"/>
      <c r="H329" s="317"/>
      <c r="I329" s="317"/>
    </row>
    <row r="330" spans="1:9" x14ac:dyDescent="0.25">
      <c r="A330" s="290"/>
      <c r="B330" s="325"/>
      <c r="C330" s="304"/>
      <c r="D330" s="320"/>
      <c r="E330" s="323"/>
      <c r="F330" s="314"/>
      <c r="G330" s="314"/>
      <c r="H330" s="317"/>
      <c r="I330" s="317"/>
    </row>
    <row r="331" spans="1:9" x14ac:dyDescent="0.25">
      <c r="A331" s="290"/>
      <c r="B331" s="325"/>
      <c r="C331" s="304"/>
      <c r="D331" s="320"/>
      <c r="E331" s="323"/>
      <c r="F331" s="314"/>
      <c r="G331" s="314"/>
      <c r="H331" s="317"/>
      <c r="I331" s="317"/>
    </row>
    <row r="332" spans="1:9" x14ac:dyDescent="0.25">
      <c r="A332" s="290"/>
      <c r="B332" s="325"/>
      <c r="C332" s="304"/>
      <c r="D332" s="320"/>
      <c r="E332" s="323"/>
      <c r="F332" s="314"/>
      <c r="G332" s="314"/>
      <c r="H332" s="317"/>
      <c r="I332" s="317"/>
    </row>
    <row r="333" spans="1:9" x14ac:dyDescent="0.25">
      <c r="A333" s="290"/>
      <c r="B333" s="325"/>
      <c r="C333" s="304"/>
      <c r="D333" s="320"/>
      <c r="E333" s="323"/>
      <c r="F333" s="314"/>
      <c r="G333" s="314"/>
      <c r="H333" s="317"/>
      <c r="I333" s="317"/>
    </row>
    <row r="334" spans="1:9" x14ac:dyDescent="0.25">
      <c r="A334" s="290"/>
      <c r="B334" s="325"/>
      <c r="C334" s="304"/>
      <c r="D334" s="320"/>
      <c r="E334" s="323"/>
      <c r="F334" s="314"/>
      <c r="G334" s="314"/>
      <c r="H334" s="317"/>
      <c r="I334" s="317"/>
    </row>
    <row r="335" spans="1:9" x14ac:dyDescent="0.25">
      <c r="A335" s="290"/>
      <c r="B335" s="325"/>
      <c r="C335" s="304"/>
      <c r="D335" s="320"/>
      <c r="E335" s="323"/>
      <c r="F335" s="314"/>
      <c r="G335" s="314"/>
      <c r="H335" s="317"/>
      <c r="I335" s="317"/>
    </row>
    <row r="336" spans="1:9" x14ac:dyDescent="0.25">
      <c r="A336" s="290"/>
      <c r="B336" s="325"/>
      <c r="C336" s="304"/>
      <c r="D336" s="320"/>
      <c r="E336" s="323"/>
      <c r="F336" s="314"/>
      <c r="G336" s="314"/>
      <c r="H336" s="317"/>
      <c r="I336" s="317"/>
    </row>
    <row r="337" spans="1:9" x14ac:dyDescent="0.25">
      <c r="A337" s="290"/>
      <c r="B337" s="325"/>
      <c r="C337" s="304"/>
      <c r="D337" s="320"/>
      <c r="E337" s="323"/>
      <c r="F337" s="314"/>
      <c r="G337" s="314"/>
      <c r="H337" s="317"/>
      <c r="I337" s="317"/>
    </row>
    <row r="338" spans="1:9" x14ac:dyDescent="0.25">
      <c r="A338" s="290"/>
      <c r="B338" s="325"/>
      <c r="C338" s="304"/>
      <c r="D338" s="320"/>
      <c r="E338" s="323"/>
      <c r="F338" s="314"/>
      <c r="G338" s="314"/>
      <c r="H338" s="317"/>
      <c r="I338" s="317"/>
    </row>
    <row r="339" spans="1:9" x14ac:dyDescent="0.25">
      <c r="A339" s="290"/>
      <c r="B339" s="325"/>
      <c r="C339" s="304"/>
      <c r="D339" s="320"/>
      <c r="E339" s="323"/>
      <c r="F339" s="314"/>
      <c r="G339" s="314"/>
      <c r="H339" s="317"/>
      <c r="I339" s="317"/>
    </row>
    <row r="340" spans="1:9" x14ac:dyDescent="0.25">
      <c r="A340" s="290"/>
      <c r="B340" s="325"/>
      <c r="C340" s="304"/>
      <c r="D340" s="320"/>
      <c r="E340" s="323"/>
      <c r="F340" s="314"/>
      <c r="G340" s="314"/>
      <c r="H340" s="317"/>
      <c r="I340" s="317"/>
    </row>
    <row r="341" spans="1:9" ht="92.25" customHeight="1" x14ac:dyDescent="0.25">
      <c r="A341" s="290"/>
      <c r="B341" s="325"/>
      <c r="C341" s="304"/>
      <c r="D341" s="320"/>
      <c r="E341" s="323"/>
      <c r="F341" s="314"/>
      <c r="G341" s="314"/>
      <c r="H341" s="317"/>
      <c r="I341" s="317"/>
    </row>
    <row r="342" spans="1:9" ht="163.5" customHeight="1" x14ac:dyDescent="0.25">
      <c r="A342" s="290"/>
      <c r="B342" s="325"/>
      <c r="C342" s="304"/>
      <c r="D342" s="321"/>
      <c r="E342" s="324"/>
      <c r="F342" s="315"/>
      <c r="G342" s="315"/>
      <c r="H342" s="318"/>
      <c r="I342" s="318"/>
    </row>
    <row r="345" spans="1:9" ht="102.75" customHeight="1" x14ac:dyDescent="0.25">
      <c r="A345" s="283" t="s">
        <v>572</v>
      </c>
      <c r="B345" s="284"/>
      <c r="C345" s="284"/>
      <c r="D345" s="284"/>
      <c r="E345" s="284"/>
      <c r="F345" s="283" t="s">
        <v>573</v>
      </c>
      <c r="G345" s="285"/>
      <c r="H345" s="185" t="s">
        <v>523</v>
      </c>
      <c r="I345" s="185"/>
    </row>
    <row r="346" spans="1:9" ht="15.75" x14ac:dyDescent="0.25">
      <c r="A346" s="286" t="s">
        <v>404</v>
      </c>
      <c r="B346" s="286" t="s">
        <v>405</v>
      </c>
      <c r="C346" s="288" t="s">
        <v>406</v>
      </c>
      <c r="D346" s="289"/>
      <c r="E346" s="286" t="s">
        <v>407</v>
      </c>
      <c r="F346" s="286"/>
      <c r="G346" s="286" t="s">
        <v>408</v>
      </c>
      <c r="H346" s="286" t="s">
        <v>409</v>
      </c>
      <c r="I346" s="286" t="s">
        <v>410</v>
      </c>
    </row>
    <row r="347" spans="1:9" ht="31.5" x14ac:dyDescent="0.25">
      <c r="A347" s="287"/>
      <c r="B347" s="287"/>
      <c r="C347" s="186" t="s">
        <v>404</v>
      </c>
      <c r="D347" s="186" t="s">
        <v>411</v>
      </c>
      <c r="E347" s="186" t="s">
        <v>412</v>
      </c>
      <c r="F347" s="186" t="s">
        <v>413</v>
      </c>
      <c r="G347" s="287"/>
      <c r="H347" s="287"/>
      <c r="I347" s="287"/>
    </row>
    <row r="348" spans="1:9" x14ac:dyDescent="0.25">
      <c r="A348" s="290">
        <v>10</v>
      </c>
      <c r="B348" s="291" t="s">
        <v>574</v>
      </c>
      <c r="C348" s="304">
        <v>1</v>
      </c>
      <c r="D348" s="319" t="s">
        <v>575</v>
      </c>
      <c r="E348" s="322" t="s">
        <v>576</v>
      </c>
      <c r="F348" s="313" t="s">
        <v>577</v>
      </c>
      <c r="G348" s="313" t="s">
        <v>569</v>
      </c>
      <c r="H348" s="316" t="s">
        <v>578</v>
      </c>
      <c r="I348" s="316" t="s">
        <v>579</v>
      </c>
    </row>
    <row r="349" spans="1:9" x14ac:dyDescent="0.25">
      <c r="A349" s="290"/>
      <c r="B349" s="291"/>
      <c r="C349" s="304"/>
      <c r="D349" s="320"/>
      <c r="E349" s="323"/>
      <c r="F349" s="314"/>
      <c r="G349" s="314"/>
      <c r="H349" s="317"/>
      <c r="I349" s="317"/>
    </row>
    <row r="350" spans="1:9" x14ac:dyDescent="0.25">
      <c r="A350" s="290"/>
      <c r="B350" s="291"/>
      <c r="C350" s="304"/>
      <c r="D350" s="320"/>
      <c r="E350" s="323"/>
      <c r="F350" s="314"/>
      <c r="G350" s="314"/>
      <c r="H350" s="317"/>
      <c r="I350" s="317"/>
    </row>
    <row r="351" spans="1:9" x14ac:dyDescent="0.25">
      <c r="A351" s="290"/>
      <c r="B351" s="291"/>
      <c r="C351" s="304"/>
      <c r="D351" s="320"/>
      <c r="E351" s="323"/>
      <c r="F351" s="314"/>
      <c r="G351" s="314"/>
      <c r="H351" s="317"/>
      <c r="I351" s="317"/>
    </row>
    <row r="352" spans="1:9" x14ac:dyDescent="0.25">
      <c r="A352" s="290"/>
      <c r="B352" s="291"/>
      <c r="C352" s="304"/>
      <c r="D352" s="320"/>
      <c r="E352" s="323"/>
      <c r="F352" s="314"/>
      <c r="G352" s="314"/>
      <c r="H352" s="317"/>
      <c r="I352" s="317"/>
    </row>
    <row r="353" spans="1:9" x14ac:dyDescent="0.25">
      <c r="A353" s="290"/>
      <c r="B353" s="291"/>
      <c r="C353" s="304"/>
      <c r="D353" s="320"/>
      <c r="E353" s="323"/>
      <c r="F353" s="314"/>
      <c r="G353" s="314"/>
      <c r="H353" s="317"/>
      <c r="I353" s="317"/>
    </row>
    <row r="354" spans="1:9" x14ac:dyDescent="0.25">
      <c r="A354" s="290"/>
      <c r="B354" s="291"/>
      <c r="C354" s="304"/>
      <c r="D354" s="320"/>
      <c r="E354" s="323"/>
      <c r="F354" s="314"/>
      <c r="G354" s="314"/>
      <c r="H354" s="317"/>
      <c r="I354" s="317"/>
    </row>
    <row r="355" spans="1:9" x14ac:dyDescent="0.25">
      <c r="A355" s="290"/>
      <c r="B355" s="291"/>
      <c r="C355" s="304"/>
      <c r="D355" s="320"/>
      <c r="E355" s="323"/>
      <c r="F355" s="314"/>
      <c r="G355" s="314"/>
      <c r="H355" s="317"/>
      <c r="I355" s="317"/>
    </row>
    <row r="356" spans="1:9" x14ac:dyDescent="0.25">
      <c r="A356" s="290"/>
      <c r="B356" s="291"/>
      <c r="C356" s="304"/>
      <c r="D356" s="320"/>
      <c r="E356" s="323"/>
      <c r="F356" s="314"/>
      <c r="G356" s="314"/>
      <c r="H356" s="317"/>
      <c r="I356" s="317"/>
    </row>
    <row r="357" spans="1:9" x14ac:dyDescent="0.25">
      <c r="A357" s="290"/>
      <c r="B357" s="291"/>
      <c r="C357" s="304"/>
      <c r="D357" s="320"/>
      <c r="E357" s="323"/>
      <c r="F357" s="314"/>
      <c r="G357" s="314"/>
      <c r="H357" s="317"/>
      <c r="I357" s="317"/>
    </row>
    <row r="358" spans="1:9" x14ac:dyDescent="0.25">
      <c r="A358" s="290"/>
      <c r="B358" s="291"/>
      <c r="C358" s="304"/>
      <c r="D358" s="320"/>
      <c r="E358" s="323"/>
      <c r="F358" s="314"/>
      <c r="G358" s="314"/>
      <c r="H358" s="317"/>
      <c r="I358" s="317"/>
    </row>
    <row r="359" spans="1:9" x14ac:dyDescent="0.25">
      <c r="A359" s="290"/>
      <c r="B359" s="291"/>
      <c r="C359" s="304"/>
      <c r="D359" s="320"/>
      <c r="E359" s="323"/>
      <c r="F359" s="314"/>
      <c r="G359" s="314"/>
      <c r="H359" s="317"/>
      <c r="I359" s="317"/>
    </row>
    <row r="360" spans="1:9" x14ac:dyDescent="0.25">
      <c r="A360" s="290"/>
      <c r="B360" s="291"/>
      <c r="C360" s="304"/>
      <c r="D360" s="320"/>
      <c r="E360" s="323"/>
      <c r="F360" s="314"/>
      <c r="G360" s="314"/>
      <c r="H360" s="317"/>
      <c r="I360" s="317"/>
    </row>
    <row r="361" spans="1:9" x14ac:dyDescent="0.25">
      <c r="A361" s="290"/>
      <c r="B361" s="291"/>
      <c r="C361" s="304"/>
      <c r="D361" s="320"/>
      <c r="E361" s="323"/>
      <c r="F361" s="314"/>
      <c r="G361" s="314"/>
      <c r="H361" s="317"/>
      <c r="I361" s="317"/>
    </row>
    <row r="362" spans="1:9" x14ac:dyDescent="0.25">
      <c r="A362" s="290"/>
      <c r="B362" s="291"/>
      <c r="C362" s="304"/>
      <c r="D362" s="320"/>
      <c r="E362" s="323"/>
      <c r="F362" s="314"/>
      <c r="G362" s="314"/>
      <c r="H362" s="317"/>
      <c r="I362" s="317"/>
    </row>
    <row r="363" spans="1:9" x14ac:dyDescent="0.25">
      <c r="A363" s="290"/>
      <c r="B363" s="291"/>
      <c r="C363" s="304"/>
      <c r="D363" s="320"/>
      <c r="E363" s="323"/>
      <c r="F363" s="314"/>
      <c r="G363" s="314"/>
      <c r="H363" s="317"/>
      <c r="I363" s="317"/>
    </row>
    <row r="364" spans="1:9" x14ac:dyDescent="0.25">
      <c r="A364" s="290"/>
      <c r="B364" s="291"/>
      <c r="C364" s="304"/>
      <c r="D364" s="320"/>
      <c r="E364" s="323"/>
      <c r="F364" s="314"/>
      <c r="G364" s="314"/>
      <c r="H364" s="317"/>
      <c r="I364" s="317"/>
    </row>
    <row r="365" spans="1:9" x14ac:dyDescent="0.25">
      <c r="A365" s="290"/>
      <c r="B365" s="291"/>
      <c r="C365" s="304"/>
      <c r="D365" s="320"/>
      <c r="E365" s="323"/>
      <c r="F365" s="314"/>
      <c r="G365" s="314"/>
      <c r="H365" s="317"/>
      <c r="I365" s="317"/>
    </row>
    <row r="366" spans="1:9" x14ac:dyDescent="0.25">
      <c r="A366" s="290"/>
      <c r="B366" s="291"/>
      <c r="C366" s="304"/>
      <c r="D366" s="320"/>
      <c r="E366" s="323"/>
      <c r="F366" s="314"/>
      <c r="G366" s="314"/>
      <c r="H366" s="317"/>
      <c r="I366" s="317"/>
    </row>
    <row r="367" spans="1:9" x14ac:dyDescent="0.25">
      <c r="A367" s="290"/>
      <c r="B367" s="291"/>
      <c r="C367" s="304"/>
      <c r="D367" s="320"/>
      <c r="E367" s="323"/>
      <c r="F367" s="314"/>
      <c r="G367" s="314"/>
      <c r="H367" s="317"/>
      <c r="I367" s="317"/>
    </row>
    <row r="368" spans="1:9" x14ac:dyDescent="0.25">
      <c r="A368" s="290"/>
      <c r="B368" s="291"/>
      <c r="C368" s="304"/>
      <c r="D368" s="320"/>
      <c r="E368" s="323"/>
      <c r="F368" s="314"/>
      <c r="G368" s="314"/>
      <c r="H368" s="317"/>
      <c r="I368" s="317"/>
    </row>
    <row r="369" spans="1:9" x14ac:dyDescent="0.25">
      <c r="A369" s="290"/>
      <c r="B369" s="291"/>
      <c r="C369" s="304"/>
      <c r="D369" s="320"/>
      <c r="E369" s="323"/>
      <c r="F369" s="314"/>
      <c r="G369" s="314"/>
      <c r="H369" s="317"/>
      <c r="I369" s="317"/>
    </row>
    <row r="370" spans="1:9" x14ac:dyDescent="0.25">
      <c r="A370" s="290"/>
      <c r="B370" s="291"/>
      <c r="C370" s="304"/>
      <c r="D370" s="320"/>
      <c r="E370" s="323"/>
      <c r="F370" s="314"/>
      <c r="G370" s="314"/>
      <c r="H370" s="317"/>
      <c r="I370" s="317"/>
    </row>
    <row r="371" spans="1:9" x14ac:dyDescent="0.25">
      <c r="A371" s="290"/>
      <c r="B371" s="291"/>
      <c r="C371" s="304"/>
      <c r="D371" s="320"/>
      <c r="E371" s="323"/>
      <c r="F371" s="314"/>
      <c r="G371" s="314"/>
      <c r="H371" s="317"/>
      <c r="I371" s="317"/>
    </row>
    <row r="372" spans="1:9" x14ac:dyDescent="0.25">
      <c r="A372" s="290"/>
      <c r="B372" s="291"/>
      <c r="C372" s="304"/>
      <c r="D372" s="320"/>
      <c r="E372" s="323"/>
      <c r="F372" s="314"/>
      <c r="G372" s="314"/>
      <c r="H372" s="317"/>
      <c r="I372" s="317"/>
    </row>
    <row r="373" spans="1:9" x14ac:dyDescent="0.25">
      <c r="A373" s="290"/>
      <c r="B373" s="291"/>
      <c r="C373" s="304"/>
      <c r="D373" s="320"/>
      <c r="E373" s="323"/>
      <c r="F373" s="314"/>
      <c r="G373" s="314"/>
      <c r="H373" s="317"/>
      <c r="I373" s="317"/>
    </row>
    <row r="374" spans="1:9" x14ac:dyDescent="0.25">
      <c r="A374" s="290"/>
      <c r="B374" s="291"/>
      <c r="C374" s="304"/>
      <c r="D374" s="320"/>
      <c r="E374" s="323"/>
      <c r="F374" s="314"/>
      <c r="G374" s="314"/>
      <c r="H374" s="317"/>
      <c r="I374" s="317"/>
    </row>
    <row r="375" spans="1:9" x14ac:dyDescent="0.25">
      <c r="A375" s="290"/>
      <c r="B375" s="291"/>
      <c r="C375" s="304"/>
      <c r="D375" s="320"/>
      <c r="E375" s="323"/>
      <c r="F375" s="314"/>
      <c r="G375" s="314"/>
      <c r="H375" s="317"/>
      <c r="I375" s="317"/>
    </row>
    <row r="376" spans="1:9" x14ac:dyDescent="0.25">
      <c r="A376" s="290"/>
      <c r="B376" s="291"/>
      <c r="C376" s="304"/>
      <c r="D376" s="320"/>
      <c r="E376" s="323"/>
      <c r="F376" s="314"/>
      <c r="G376" s="314"/>
      <c r="H376" s="317"/>
      <c r="I376" s="317"/>
    </row>
    <row r="377" spans="1:9" x14ac:dyDescent="0.25">
      <c r="A377" s="290"/>
      <c r="B377" s="291"/>
      <c r="C377" s="304"/>
      <c r="D377" s="320"/>
      <c r="E377" s="323"/>
      <c r="F377" s="314"/>
      <c r="G377" s="314"/>
      <c r="H377" s="317"/>
      <c r="I377" s="317"/>
    </row>
    <row r="378" spans="1:9" x14ac:dyDescent="0.25">
      <c r="A378" s="290"/>
      <c r="B378" s="291"/>
      <c r="C378" s="304"/>
      <c r="D378" s="320"/>
      <c r="E378" s="323"/>
      <c r="F378" s="314"/>
      <c r="G378" s="314"/>
      <c r="H378" s="317"/>
      <c r="I378" s="317"/>
    </row>
    <row r="379" spans="1:9" x14ac:dyDescent="0.25">
      <c r="A379" s="290"/>
      <c r="B379" s="291"/>
      <c r="C379" s="304"/>
      <c r="D379" s="320"/>
      <c r="E379" s="323"/>
      <c r="F379" s="314"/>
      <c r="G379" s="314"/>
      <c r="H379" s="317"/>
      <c r="I379" s="317"/>
    </row>
    <row r="380" spans="1:9" x14ac:dyDescent="0.25">
      <c r="A380" s="290"/>
      <c r="B380" s="291"/>
      <c r="C380" s="304"/>
      <c r="D380" s="320"/>
      <c r="E380" s="323"/>
      <c r="F380" s="314"/>
      <c r="G380" s="314"/>
      <c r="H380" s="317"/>
      <c r="I380" s="317"/>
    </row>
    <row r="381" spans="1:9" ht="82.5" customHeight="1" x14ac:dyDescent="0.25">
      <c r="A381" s="290"/>
      <c r="B381" s="291"/>
      <c r="C381" s="304"/>
      <c r="D381" s="320"/>
      <c r="E381" s="323"/>
      <c r="F381" s="314"/>
      <c r="G381" s="314"/>
      <c r="H381" s="317"/>
      <c r="I381" s="317"/>
    </row>
    <row r="382" spans="1:9" ht="281.25" customHeight="1" x14ac:dyDescent="0.25">
      <c r="A382" s="290"/>
      <c r="B382" s="291"/>
      <c r="C382" s="304"/>
      <c r="D382" s="321"/>
      <c r="E382" s="324"/>
      <c r="F382" s="315"/>
      <c r="G382" s="315"/>
      <c r="H382" s="318"/>
      <c r="I382" s="318"/>
    </row>
    <row r="385" spans="1:9" ht="97.5" customHeight="1" x14ac:dyDescent="0.25">
      <c r="A385" s="283" t="s">
        <v>580</v>
      </c>
      <c r="B385" s="284"/>
      <c r="C385" s="284"/>
      <c r="D385" s="284"/>
      <c r="E385" s="284"/>
      <c r="F385" s="283" t="s">
        <v>581</v>
      </c>
      <c r="G385" s="285"/>
      <c r="H385" s="185" t="s">
        <v>523</v>
      </c>
      <c r="I385" s="185"/>
    </row>
    <row r="386" spans="1:9" ht="15.75" x14ac:dyDescent="0.25">
      <c r="A386" s="286" t="s">
        <v>404</v>
      </c>
      <c r="B386" s="286" t="s">
        <v>405</v>
      </c>
      <c r="C386" s="288" t="s">
        <v>406</v>
      </c>
      <c r="D386" s="289"/>
      <c r="E386" s="286" t="s">
        <v>407</v>
      </c>
      <c r="F386" s="286"/>
      <c r="G386" s="286" t="s">
        <v>408</v>
      </c>
      <c r="H386" s="286" t="s">
        <v>409</v>
      </c>
      <c r="I386" s="286" t="s">
        <v>410</v>
      </c>
    </row>
    <row r="387" spans="1:9" ht="31.5" x14ac:dyDescent="0.25">
      <c r="A387" s="287"/>
      <c r="B387" s="287"/>
      <c r="C387" s="186" t="s">
        <v>404</v>
      </c>
      <c r="D387" s="186" t="s">
        <v>411</v>
      </c>
      <c r="E387" s="186" t="s">
        <v>412</v>
      </c>
      <c r="F387" s="186" t="s">
        <v>413</v>
      </c>
      <c r="G387" s="287"/>
      <c r="H387" s="287"/>
      <c r="I387" s="287"/>
    </row>
    <row r="388" spans="1:9" x14ac:dyDescent="0.25">
      <c r="A388" s="290">
        <v>11</v>
      </c>
      <c r="B388" s="291" t="s">
        <v>582</v>
      </c>
      <c r="C388" s="304">
        <v>1</v>
      </c>
      <c r="D388" s="319" t="s">
        <v>583</v>
      </c>
      <c r="E388" s="322" t="s">
        <v>584</v>
      </c>
      <c r="F388" s="313" t="s">
        <v>585</v>
      </c>
      <c r="G388" s="313" t="s">
        <v>569</v>
      </c>
      <c r="H388" s="316" t="s">
        <v>586</v>
      </c>
      <c r="I388" s="316" t="s">
        <v>587</v>
      </c>
    </row>
    <row r="389" spans="1:9" x14ac:dyDescent="0.25">
      <c r="A389" s="290"/>
      <c r="B389" s="291"/>
      <c r="C389" s="304"/>
      <c r="D389" s="320"/>
      <c r="E389" s="323"/>
      <c r="F389" s="314"/>
      <c r="G389" s="314"/>
      <c r="H389" s="317"/>
      <c r="I389" s="317"/>
    </row>
    <row r="390" spans="1:9" x14ac:dyDescent="0.25">
      <c r="A390" s="290"/>
      <c r="B390" s="291"/>
      <c r="C390" s="304"/>
      <c r="D390" s="320"/>
      <c r="E390" s="323"/>
      <c r="F390" s="314"/>
      <c r="G390" s="314"/>
      <c r="H390" s="317"/>
      <c r="I390" s="317"/>
    </row>
    <row r="391" spans="1:9" x14ac:dyDescent="0.25">
      <c r="A391" s="290"/>
      <c r="B391" s="291"/>
      <c r="C391" s="304"/>
      <c r="D391" s="320"/>
      <c r="E391" s="323"/>
      <c r="F391" s="314"/>
      <c r="G391" s="314"/>
      <c r="H391" s="317"/>
      <c r="I391" s="317"/>
    </row>
    <row r="392" spans="1:9" x14ac:dyDescent="0.25">
      <c r="A392" s="290"/>
      <c r="B392" s="291"/>
      <c r="C392" s="304"/>
      <c r="D392" s="320"/>
      <c r="E392" s="323"/>
      <c r="F392" s="314"/>
      <c r="G392" s="314"/>
      <c r="H392" s="317"/>
      <c r="I392" s="317"/>
    </row>
    <row r="393" spans="1:9" x14ac:dyDescent="0.25">
      <c r="A393" s="290"/>
      <c r="B393" s="291"/>
      <c r="C393" s="304"/>
      <c r="D393" s="320"/>
      <c r="E393" s="323"/>
      <c r="F393" s="314"/>
      <c r="G393" s="314"/>
      <c r="H393" s="317"/>
      <c r="I393" s="317"/>
    </row>
    <row r="394" spans="1:9" x14ac:dyDescent="0.25">
      <c r="A394" s="290"/>
      <c r="B394" s="291"/>
      <c r="C394" s="304"/>
      <c r="D394" s="320"/>
      <c r="E394" s="323"/>
      <c r="F394" s="314"/>
      <c r="G394" s="314"/>
      <c r="H394" s="317"/>
      <c r="I394" s="317"/>
    </row>
    <row r="395" spans="1:9" x14ac:dyDescent="0.25">
      <c r="A395" s="290"/>
      <c r="B395" s="291"/>
      <c r="C395" s="304"/>
      <c r="D395" s="320"/>
      <c r="E395" s="323"/>
      <c r="F395" s="314"/>
      <c r="G395" s="314"/>
      <c r="H395" s="317"/>
      <c r="I395" s="317"/>
    </row>
    <row r="396" spans="1:9" x14ac:dyDescent="0.25">
      <c r="A396" s="290"/>
      <c r="B396" s="291"/>
      <c r="C396" s="304"/>
      <c r="D396" s="320"/>
      <c r="E396" s="323"/>
      <c r="F396" s="314"/>
      <c r="G396" s="314"/>
      <c r="H396" s="317"/>
      <c r="I396" s="317"/>
    </row>
    <row r="397" spans="1:9" x14ac:dyDescent="0.25">
      <c r="A397" s="290"/>
      <c r="B397" s="291"/>
      <c r="C397" s="304"/>
      <c r="D397" s="320"/>
      <c r="E397" s="323"/>
      <c r="F397" s="314"/>
      <c r="G397" s="314"/>
      <c r="H397" s="317"/>
      <c r="I397" s="317"/>
    </row>
    <row r="398" spans="1:9" x14ac:dyDescent="0.25">
      <c r="A398" s="290"/>
      <c r="B398" s="291"/>
      <c r="C398" s="304"/>
      <c r="D398" s="320"/>
      <c r="E398" s="323"/>
      <c r="F398" s="314"/>
      <c r="G398" s="314"/>
      <c r="H398" s="317"/>
      <c r="I398" s="317"/>
    </row>
    <row r="399" spans="1:9" x14ac:dyDescent="0.25">
      <c r="A399" s="290"/>
      <c r="B399" s="291"/>
      <c r="C399" s="304"/>
      <c r="D399" s="320"/>
      <c r="E399" s="323"/>
      <c r="F399" s="314"/>
      <c r="G399" s="314"/>
      <c r="H399" s="317"/>
      <c r="I399" s="317"/>
    </row>
    <row r="400" spans="1:9" x14ac:dyDescent="0.25">
      <c r="A400" s="290"/>
      <c r="B400" s="291"/>
      <c r="C400" s="304"/>
      <c r="D400" s="320"/>
      <c r="E400" s="323"/>
      <c r="F400" s="314"/>
      <c r="G400" s="314"/>
      <c r="H400" s="317"/>
      <c r="I400" s="317"/>
    </row>
    <row r="401" spans="1:9" x14ac:dyDescent="0.25">
      <c r="A401" s="290"/>
      <c r="B401" s="291"/>
      <c r="C401" s="304"/>
      <c r="D401" s="320"/>
      <c r="E401" s="323"/>
      <c r="F401" s="314"/>
      <c r="G401" s="314"/>
      <c r="H401" s="317"/>
      <c r="I401" s="317"/>
    </row>
    <row r="402" spans="1:9" x14ac:dyDescent="0.25">
      <c r="A402" s="290"/>
      <c r="B402" s="291"/>
      <c r="C402" s="304"/>
      <c r="D402" s="320"/>
      <c r="E402" s="323"/>
      <c r="F402" s="314"/>
      <c r="G402" s="314"/>
      <c r="H402" s="317"/>
      <c r="I402" s="317"/>
    </row>
    <row r="403" spans="1:9" x14ac:dyDescent="0.25">
      <c r="A403" s="290"/>
      <c r="B403" s="291"/>
      <c r="C403" s="304"/>
      <c r="D403" s="320"/>
      <c r="E403" s="323"/>
      <c r="F403" s="314"/>
      <c r="G403" s="314"/>
      <c r="H403" s="317"/>
      <c r="I403" s="317"/>
    </row>
    <row r="404" spans="1:9" x14ac:dyDescent="0.25">
      <c r="A404" s="290"/>
      <c r="B404" s="291"/>
      <c r="C404" s="304"/>
      <c r="D404" s="320"/>
      <c r="E404" s="323"/>
      <c r="F404" s="314"/>
      <c r="G404" s="314"/>
      <c r="H404" s="317"/>
      <c r="I404" s="317"/>
    </row>
    <row r="405" spans="1:9" x14ac:dyDescent="0.25">
      <c r="A405" s="290"/>
      <c r="B405" s="291"/>
      <c r="C405" s="304"/>
      <c r="D405" s="320"/>
      <c r="E405" s="323"/>
      <c r="F405" s="314"/>
      <c r="G405" s="314"/>
      <c r="H405" s="317"/>
      <c r="I405" s="317"/>
    </row>
    <row r="406" spans="1:9" x14ac:dyDescent="0.25">
      <c r="A406" s="290"/>
      <c r="B406" s="291"/>
      <c r="C406" s="304"/>
      <c r="D406" s="320"/>
      <c r="E406" s="323"/>
      <c r="F406" s="314"/>
      <c r="G406" s="314"/>
      <c r="H406" s="317"/>
      <c r="I406" s="317"/>
    </row>
    <row r="407" spans="1:9" x14ac:dyDescent="0.25">
      <c r="A407" s="290"/>
      <c r="B407" s="291"/>
      <c r="C407" s="304"/>
      <c r="D407" s="320"/>
      <c r="E407" s="323"/>
      <c r="F407" s="314"/>
      <c r="G407" s="314"/>
      <c r="H407" s="317"/>
      <c r="I407" s="317"/>
    </row>
    <row r="408" spans="1:9" x14ac:dyDescent="0.25">
      <c r="A408" s="290"/>
      <c r="B408" s="291"/>
      <c r="C408" s="304"/>
      <c r="D408" s="320"/>
      <c r="E408" s="323"/>
      <c r="F408" s="314"/>
      <c r="G408" s="314"/>
      <c r="H408" s="317"/>
      <c r="I408" s="317"/>
    </row>
    <row r="409" spans="1:9" x14ac:dyDescent="0.25">
      <c r="A409" s="290"/>
      <c r="B409" s="291"/>
      <c r="C409" s="304"/>
      <c r="D409" s="320"/>
      <c r="E409" s="323"/>
      <c r="F409" s="314"/>
      <c r="G409" s="314"/>
      <c r="H409" s="317"/>
      <c r="I409" s="317"/>
    </row>
    <row r="410" spans="1:9" x14ac:dyDescent="0.25">
      <c r="A410" s="290"/>
      <c r="B410" s="291"/>
      <c r="C410" s="304"/>
      <c r="D410" s="320"/>
      <c r="E410" s="323"/>
      <c r="F410" s="314"/>
      <c r="G410" s="314"/>
      <c r="H410" s="317"/>
      <c r="I410" s="317"/>
    </row>
    <row r="411" spans="1:9" x14ac:dyDescent="0.25">
      <c r="A411" s="290"/>
      <c r="B411" s="291"/>
      <c r="C411" s="304"/>
      <c r="D411" s="320"/>
      <c r="E411" s="323"/>
      <c r="F411" s="314"/>
      <c r="G411" s="314"/>
      <c r="H411" s="317"/>
      <c r="I411" s="317"/>
    </row>
    <row r="412" spans="1:9" x14ac:dyDescent="0.25">
      <c r="A412" s="290"/>
      <c r="B412" s="291"/>
      <c r="C412" s="304"/>
      <c r="D412" s="320"/>
      <c r="E412" s="323"/>
      <c r="F412" s="314"/>
      <c r="G412" s="314"/>
      <c r="H412" s="317"/>
      <c r="I412" s="317"/>
    </row>
    <row r="413" spans="1:9" x14ac:dyDescent="0.25">
      <c r="A413" s="290"/>
      <c r="B413" s="291"/>
      <c r="C413" s="304"/>
      <c r="D413" s="320"/>
      <c r="E413" s="323"/>
      <c r="F413" s="314"/>
      <c r="G413" s="314"/>
      <c r="H413" s="317"/>
      <c r="I413" s="317"/>
    </row>
    <row r="414" spans="1:9" x14ac:dyDescent="0.25">
      <c r="A414" s="290"/>
      <c r="B414" s="291"/>
      <c r="C414" s="304"/>
      <c r="D414" s="320"/>
      <c r="E414" s="323"/>
      <c r="F414" s="314"/>
      <c r="G414" s="314"/>
      <c r="H414" s="317"/>
      <c r="I414" s="317"/>
    </row>
    <row r="415" spans="1:9" x14ac:dyDescent="0.25">
      <c r="A415" s="290"/>
      <c r="B415" s="291"/>
      <c r="C415" s="304"/>
      <c r="D415" s="320"/>
      <c r="E415" s="323"/>
      <c r="F415" s="314"/>
      <c r="G415" s="314"/>
      <c r="H415" s="317"/>
      <c r="I415" s="317"/>
    </row>
    <row r="416" spans="1:9" x14ac:dyDescent="0.25">
      <c r="A416" s="290"/>
      <c r="B416" s="291"/>
      <c r="C416" s="304"/>
      <c r="D416" s="320"/>
      <c r="E416" s="323"/>
      <c r="F416" s="314"/>
      <c r="G416" s="314"/>
      <c r="H416" s="317"/>
      <c r="I416" s="317"/>
    </row>
    <row r="417" spans="1:9" x14ac:dyDescent="0.25">
      <c r="A417" s="290"/>
      <c r="B417" s="291"/>
      <c r="C417" s="304"/>
      <c r="D417" s="320"/>
      <c r="E417" s="323"/>
      <c r="F417" s="314"/>
      <c r="G417" s="314"/>
      <c r="H417" s="317"/>
      <c r="I417" s="317"/>
    </row>
    <row r="418" spans="1:9" x14ac:dyDescent="0.25">
      <c r="A418" s="290"/>
      <c r="B418" s="291"/>
      <c r="C418" s="304"/>
      <c r="D418" s="320"/>
      <c r="E418" s="323"/>
      <c r="F418" s="314"/>
      <c r="G418" s="314"/>
      <c r="H418" s="317"/>
      <c r="I418" s="317"/>
    </row>
    <row r="419" spans="1:9" x14ac:dyDescent="0.25">
      <c r="A419" s="290"/>
      <c r="B419" s="291"/>
      <c r="C419" s="304"/>
      <c r="D419" s="320"/>
      <c r="E419" s="323"/>
      <c r="F419" s="314"/>
      <c r="G419" s="314"/>
      <c r="H419" s="317"/>
      <c r="I419" s="317"/>
    </row>
    <row r="420" spans="1:9" x14ac:dyDescent="0.25">
      <c r="A420" s="290"/>
      <c r="B420" s="291"/>
      <c r="C420" s="304"/>
      <c r="D420" s="320"/>
      <c r="E420" s="323"/>
      <c r="F420" s="314"/>
      <c r="G420" s="314"/>
      <c r="H420" s="317"/>
      <c r="I420" s="317"/>
    </row>
    <row r="421" spans="1:9" ht="106.5" customHeight="1" x14ac:dyDescent="0.25">
      <c r="A421" s="290"/>
      <c r="B421" s="291"/>
      <c r="C421" s="304"/>
      <c r="D421" s="320"/>
      <c r="E421" s="323"/>
      <c r="F421" s="314"/>
      <c r="G421" s="314"/>
      <c r="H421" s="317"/>
      <c r="I421" s="317"/>
    </row>
    <row r="422" spans="1:9" ht="202.5" customHeight="1" x14ac:dyDescent="0.25">
      <c r="A422" s="290"/>
      <c r="B422" s="291"/>
      <c r="C422" s="304"/>
      <c r="D422" s="321"/>
      <c r="E422" s="324"/>
      <c r="F422" s="315"/>
      <c r="G422" s="315"/>
      <c r="H422" s="318"/>
      <c r="I422" s="318"/>
    </row>
    <row r="424" spans="1:9" ht="54.75" customHeight="1" x14ac:dyDescent="0.25">
      <c r="A424" s="283" t="s">
        <v>588</v>
      </c>
      <c r="B424" s="283"/>
      <c r="C424" s="283"/>
      <c r="D424" s="283"/>
      <c r="E424" s="283"/>
      <c r="F424" s="326" t="s">
        <v>589</v>
      </c>
      <c r="G424" s="326"/>
      <c r="H424" s="185" t="s">
        <v>590</v>
      </c>
      <c r="I424" s="189"/>
    </row>
    <row r="425" spans="1:9" ht="15.75" x14ac:dyDescent="0.25">
      <c r="A425" s="286" t="s">
        <v>404</v>
      </c>
      <c r="B425" s="286" t="s">
        <v>405</v>
      </c>
      <c r="C425" s="288" t="s">
        <v>406</v>
      </c>
      <c r="D425" s="289"/>
      <c r="E425" s="286" t="s">
        <v>407</v>
      </c>
      <c r="F425" s="286"/>
      <c r="G425" s="286" t="s">
        <v>408</v>
      </c>
      <c r="H425" s="286" t="s">
        <v>409</v>
      </c>
      <c r="I425" s="327" t="s">
        <v>410</v>
      </c>
    </row>
    <row r="426" spans="1:9" ht="31.5" x14ac:dyDescent="0.25">
      <c r="A426" s="287"/>
      <c r="B426" s="287"/>
      <c r="C426" s="186" t="s">
        <v>404</v>
      </c>
      <c r="D426" s="186" t="s">
        <v>411</v>
      </c>
      <c r="E426" s="186" t="s">
        <v>412</v>
      </c>
      <c r="F426" s="186" t="s">
        <v>413</v>
      </c>
      <c r="G426" s="287"/>
      <c r="H426" s="287"/>
      <c r="I426" s="328"/>
    </row>
    <row r="427" spans="1:9" ht="362.25" customHeight="1" x14ac:dyDescent="0.25">
      <c r="A427" s="290">
        <v>12</v>
      </c>
      <c r="B427" s="292" t="s">
        <v>591</v>
      </c>
      <c r="C427" s="304">
        <v>1</v>
      </c>
      <c r="D427" s="330" t="s">
        <v>592</v>
      </c>
      <c r="E427" s="331" t="s">
        <v>593</v>
      </c>
      <c r="F427" s="292" t="s">
        <v>594</v>
      </c>
      <c r="G427" s="292" t="s">
        <v>595</v>
      </c>
      <c r="H427" s="316" t="s">
        <v>596</v>
      </c>
      <c r="I427" s="329" t="s">
        <v>597</v>
      </c>
    </row>
    <row r="428" spans="1:9" ht="409.6" customHeight="1" x14ac:dyDescent="0.25">
      <c r="A428" s="290"/>
      <c r="B428" s="292"/>
      <c r="C428" s="304"/>
      <c r="D428" s="330"/>
      <c r="E428" s="331"/>
      <c r="F428" s="292"/>
      <c r="G428" s="292"/>
      <c r="H428" s="317"/>
      <c r="I428" s="329"/>
    </row>
    <row r="429" spans="1:9" ht="387" customHeight="1" x14ac:dyDescent="0.25">
      <c r="A429" s="290"/>
      <c r="B429" s="292"/>
      <c r="C429" s="304"/>
      <c r="D429" s="330"/>
      <c r="E429" s="331"/>
      <c r="F429" s="292"/>
      <c r="G429" s="292"/>
      <c r="H429" s="318"/>
      <c r="I429" s="329"/>
    </row>
  </sheetData>
  <mergeCells count="221">
    <mergeCell ref="G427:G429"/>
    <mergeCell ref="H427:H429"/>
    <mergeCell ref="I427:I429"/>
    <mergeCell ref="A427:A429"/>
    <mergeCell ref="B427:B429"/>
    <mergeCell ref="C427:C429"/>
    <mergeCell ref="D427:D429"/>
    <mergeCell ref="E427:E429"/>
    <mergeCell ref="F427:F429"/>
    <mergeCell ref="A424:E424"/>
    <mergeCell ref="F424:G424"/>
    <mergeCell ref="A425:A426"/>
    <mergeCell ref="B425:B426"/>
    <mergeCell ref="C425:D425"/>
    <mergeCell ref="E425:F425"/>
    <mergeCell ref="G425:G426"/>
    <mergeCell ref="H425:H426"/>
    <mergeCell ref="I425:I426"/>
    <mergeCell ref="A388:A422"/>
    <mergeCell ref="B388:B422"/>
    <mergeCell ref="C388:C422"/>
    <mergeCell ref="D388:D422"/>
    <mergeCell ref="E388:E422"/>
    <mergeCell ref="F388:F422"/>
    <mergeCell ref="G388:G422"/>
    <mergeCell ref="H388:H422"/>
    <mergeCell ref="I388:I422"/>
    <mergeCell ref="G348:G382"/>
    <mergeCell ref="H348:H382"/>
    <mergeCell ref="I348:I382"/>
    <mergeCell ref="A385:E385"/>
    <mergeCell ref="F385:G385"/>
    <mergeCell ref="A386:A387"/>
    <mergeCell ref="B386:B387"/>
    <mergeCell ref="C386:D386"/>
    <mergeCell ref="E386:F386"/>
    <mergeCell ref="G386:G387"/>
    <mergeCell ref="A348:A382"/>
    <mergeCell ref="B348:B382"/>
    <mergeCell ref="C348:C382"/>
    <mergeCell ref="D348:D382"/>
    <mergeCell ref="E348:E382"/>
    <mergeCell ref="F348:F382"/>
    <mergeCell ref="H386:H387"/>
    <mergeCell ref="I386:I387"/>
    <mergeCell ref="A345:E345"/>
    <mergeCell ref="F345:G345"/>
    <mergeCell ref="A346:A347"/>
    <mergeCell ref="B346:B347"/>
    <mergeCell ref="C346:D346"/>
    <mergeCell ref="E346:F346"/>
    <mergeCell ref="G346:G347"/>
    <mergeCell ref="H346:H347"/>
    <mergeCell ref="I346:I347"/>
    <mergeCell ref="A308:A342"/>
    <mergeCell ref="B308:B342"/>
    <mergeCell ref="C308:C342"/>
    <mergeCell ref="D308:D342"/>
    <mergeCell ref="E308:E342"/>
    <mergeCell ref="F308:F342"/>
    <mergeCell ref="G308:G342"/>
    <mergeCell ref="H308:H342"/>
    <mergeCell ref="I308:I342"/>
    <mergeCell ref="G268:G302"/>
    <mergeCell ref="H268:H302"/>
    <mergeCell ref="I268:I302"/>
    <mergeCell ref="A305:E305"/>
    <mergeCell ref="F305:G305"/>
    <mergeCell ref="A306:A307"/>
    <mergeCell ref="B306:B307"/>
    <mergeCell ref="C306:D306"/>
    <mergeCell ref="E306:F306"/>
    <mergeCell ref="G306:G307"/>
    <mergeCell ref="A268:A302"/>
    <mergeCell ref="B268:B302"/>
    <mergeCell ref="C268:C302"/>
    <mergeCell ref="D268:D302"/>
    <mergeCell ref="E268:E302"/>
    <mergeCell ref="F268:F302"/>
    <mergeCell ref="H306:H307"/>
    <mergeCell ref="I306:I307"/>
    <mergeCell ref="A264:I264"/>
    <mergeCell ref="A265:E265"/>
    <mergeCell ref="F265:G265"/>
    <mergeCell ref="A266:A267"/>
    <mergeCell ref="B266:B267"/>
    <mergeCell ref="C266:D266"/>
    <mergeCell ref="E266:F266"/>
    <mergeCell ref="G266:G267"/>
    <mergeCell ref="H266:H267"/>
    <mergeCell ref="I266:I267"/>
    <mergeCell ref="I226:I227"/>
    <mergeCell ref="A228:A262"/>
    <mergeCell ref="B228:B262"/>
    <mergeCell ref="C228:C262"/>
    <mergeCell ref="D228:D262"/>
    <mergeCell ref="E228:E262"/>
    <mergeCell ref="F228:F262"/>
    <mergeCell ref="G228:G262"/>
    <mergeCell ref="H228:H262"/>
    <mergeCell ref="I228:I262"/>
    <mergeCell ref="A226:A227"/>
    <mergeCell ref="B226:B227"/>
    <mergeCell ref="C226:D226"/>
    <mergeCell ref="E226:F226"/>
    <mergeCell ref="G226:G227"/>
    <mergeCell ref="H226:H227"/>
    <mergeCell ref="G187:G221"/>
    <mergeCell ref="H187:H221"/>
    <mergeCell ref="I187:I221"/>
    <mergeCell ref="A224:I224"/>
    <mergeCell ref="A225:E225"/>
    <mergeCell ref="F225:G225"/>
    <mergeCell ref="A187:A221"/>
    <mergeCell ref="B187:B221"/>
    <mergeCell ref="C187:C221"/>
    <mergeCell ref="D187:D221"/>
    <mergeCell ref="E187:E221"/>
    <mergeCell ref="F187:F221"/>
    <mergeCell ref="A183:I183"/>
    <mergeCell ref="A184:E184"/>
    <mergeCell ref="F184:G184"/>
    <mergeCell ref="A185:A186"/>
    <mergeCell ref="B185:B186"/>
    <mergeCell ref="C185:D185"/>
    <mergeCell ref="E185:F185"/>
    <mergeCell ref="G185:G186"/>
    <mergeCell ref="H185:H186"/>
    <mergeCell ref="I185:I186"/>
    <mergeCell ref="I145:I146"/>
    <mergeCell ref="A147:A181"/>
    <mergeCell ref="B147:B181"/>
    <mergeCell ref="C147:C181"/>
    <mergeCell ref="D147:D181"/>
    <mergeCell ref="E147:E181"/>
    <mergeCell ref="F147:F181"/>
    <mergeCell ref="G147:G181"/>
    <mergeCell ref="H147:H181"/>
    <mergeCell ref="I147:I181"/>
    <mergeCell ref="A145:A146"/>
    <mergeCell ref="B145:B146"/>
    <mergeCell ref="C145:D145"/>
    <mergeCell ref="E145:F145"/>
    <mergeCell ref="G145:G146"/>
    <mergeCell ref="H145:H146"/>
    <mergeCell ref="G107:G141"/>
    <mergeCell ref="H107:H141"/>
    <mergeCell ref="I107:I141"/>
    <mergeCell ref="A143:I143"/>
    <mergeCell ref="A144:E144"/>
    <mergeCell ref="F144:G144"/>
    <mergeCell ref="A107:A141"/>
    <mergeCell ref="B107:B141"/>
    <mergeCell ref="C107:C141"/>
    <mergeCell ref="D107:D141"/>
    <mergeCell ref="E107:E141"/>
    <mergeCell ref="F107:F141"/>
    <mergeCell ref="A103:I103"/>
    <mergeCell ref="A104:E104"/>
    <mergeCell ref="F104:G104"/>
    <mergeCell ref="A105:A106"/>
    <mergeCell ref="B105:B106"/>
    <mergeCell ref="C105:D105"/>
    <mergeCell ref="E105:F105"/>
    <mergeCell ref="G105:G106"/>
    <mergeCell ref="H105:H106"/>
    <mergeCell ref="I105:I106"/>
    <mergeCell ref="I97:I98"/>
    <mergeCell ref="A99:A101"/>
    <mergeCell ref="B99:B101"/>
    <mergeCell ref="C99:C101"/>
    <mergeCell ref="D99:D101"/>
    <mergeCell ref="E99:E101"/>
    <mergeCell ref="F99:F101"/>
    <mergeCell ref="G99:G101"/>
    <mergeCell ref="H99:H101"/>
    <mergeCell ref="I99:I101"/>
    <mergeCell ref="A97:A98"/>
    <mergeCell ref="B97:B98"/>
    <mergeCell ref="C97:D97"/>
    <mergeCell ref="E97:F97"/>
    <mergeCell ref="G97:G98"/>
    <mergeCell ref="H97:H98"/>
    <mergeCell ref="A95:I95"/>
    <mergeCell ref="A96:E96"/>
    <mergeCell ref="F96:G96"/>
    <mergeCell ref="A91:A93"/>
    <mergeCell ref="B91:B93"/>
    <mergeCell ref="C91:C93"/>
    <mergeCell ref="D91:D93"/>
    <mergeCell ref="E91:E93"/>
    <mergeCell ref="F91:F93"/>
    <mergeCell ref="A89:A90"/>
    <mergeCell ref="B89:B90"/>
    <mergeCell ref="C89:D89"/>
    <mergeCell ref="E89:F89"/>
    <mergeCell ref="G89:G90"/>
    <mergeCell ref="H89:H90"/>
    <mergeCell ref="I89:I90"/>
    <mergeCell ref="G91:G93"/>
    <mergeCell ref="H91:H93"/>
    <mergeCell ref="I91:I93"/>
    <mergeCell ref="A4:A85"/>
    <mergeCell ref="B4:B85"/>
    <mergeCell ref="E4:E85"/>
    <mergeCell ref="F4:F85"/>
    <mergeCell ref="G4:G85"/>
    <mergeCell ref="H4:H85"/>
    <mergeCell ref="I4:I85"/>
    <mergeCell ref="A87:I87"/>
    <mergeCell ref="A88:E88"/>
    <mergeCell ref="F88:G88"/>
    <mergeCell ref="A1:E1"/>
    <mergeCell ref="F1:G1"/>
    <mergeCell ref="A2:A3"/>
    <mergeCell ref="B2:B3"/>
    <mergeCell ref="C2:D2"/>
    <mergeCell ref="E2:F2"/>
    <mergeCell ref="G2:G3"/>
    <mergeCell ref="H2:H3"/>
    <mergeCell ref="I2: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ДПЗ 2022-2026 1изм</vt:lpstr>
      <vt:lpstr>ПКО</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Ергалиев Равиль Лукпанович</cp:lastModifiedBy>
  <cp:lastPrinted>2021-09-16T05:05:28Z</cp:lastPrinted>
  <dcterms:created xsi:type="dcterms:W3CDTF">2021-09-14T09:29:11Z</dcterms:created>
  <dcterms:modified xsi:type="dcterms:W3CDTF">2022-03-01T09:38:43Z</dcterms:modified>
</cp:coreProperties>
</file>