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1835"/>
  </bookViews>
  <sheets>
    <sheet name="ДПЗ 2022-2026 1изм" sheetId="1" r:id="rId1"/>
    <sheet name="ПКО"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'ДПЗ 2022-2026 1изм'!$A$12:$BM$53</definedName>
    <definedName name="атр">'[1]Атрибуты товара'!$A$4:$A$535</definedName>
    <definedName name="атрибут" localSheetId="0">#REF!</definedName>
    <definedName name="Инкотермс" localSheetId="0">'[2]Справочник Инкотермс'!$A$4:$A$14</definedName>
    <definedName name="Инкотермс">'[3]Справочник Инкотермс'!$A$4:$A$14</definedName>
    <definedName name="НДС" localSheetId="0">'[2]Признак НДС'!$B$3:$B$4</definedName>
    <definedName name="НДС">'[4]Признак НДС'!$B$3:$B$4</definedName>
    <definedName name="осн" localSheetId="0">#REF!</definedName>
    <definedName name="осн">'[4]Основание из одного источника'!$A$3:$A$55</definedName>
    <definedName name="основания150">'[5]Основание из одного источника'!$A$3:$A$60</definedName>
    <definedName name="Приоритет_закупок" localSheetId="0">#REF!</definedName>
    <definedName name="Приоритет_закупок">'[3]Приоритет закупок'!$A$3:$A$5</definedName>
    <definedName name="Способ_закупок" localSheetId="0">#REF!</definedName>
    <definedName name="Способ_закупок">'[3]Способы закупок'!$A$4:$A$11</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70" i="1" l="1"/>
  <c r="BA73" i="1"/>
  <c r="AZ70" i="1"/>
  <c r="AZ12" i="1"/>
  <c r="AZ72" i="1"/>
  <c r="AZ73" i="1"/>
  <c r="BA72" i="1" l="1"/>
  <c r="AP72" i="1"/>
  <c r="AL72" i="1"/>
  <c r="AH72" i="1"/>
  <c r="AZ97" i="1"/>
  <c r="AY97" i="1"/>
  <c r="AX97" i="1"/>
  <c r="AT97" i="1"/>
  <c r="AP97" i="1"/>
  <c r="AL97" i="1"/>
  <c r="BA97" i="1" s="1"/>
  <c r="AZ96" i="1"/>
  <c r="AY96" i="1"/>
  <c r="AX96" i="1"/>
  <c r="AT96" i="1"/>
  <c r="AP96" i="1"/>
  <c r="AL96" i="1"/>
  <c r="AZ89" i="1"/>
  <c r="BA89" i="1" s="1"/>
  <c r="AH89" i="1"/>
  <c r="BA96" i="1" l="1"/>
  <c r="AY58" i="1"/>
  <c r="AY57" i="1"/>
  <c r="AO57" i="1"/>
  <c r="AP57" i="1" s="1"/>
  <c r="AK57" i="1"/>
  <c r="AL57" i="1" s="1"/>
  <c r="AG57" i="1"/>
  <c r="AZ57" i="1" s="1"/>
  <c r="AY55" i="1"/>
  <c r="AO55" i="1"/>
  <c r="AP55" i="1" s="1"/>
  <c r="AK55" i="1"/>
  <c r="AL55" i="1" s="1"/>
  <c r="AG55" i="1"/>
  <c r="AY50" i="1"/>
  <c r="AG50" i="1"/>
  <c r="AZ50" i="1" s="1"/>
  <c r="AK95" i="1"/>
  <c r="AL95" i="1" s="1"/>
  <c r="AG95" i="1"/>
  <c r="AH95" i="1" s="1"/>
  <c r="AZ55" i="1" l="1"/>
  <c r="AH57" i="1"/>
  <c r="BA57" i="1" s="1"/>
  <c r="AH55" i="1"/>
  <c r="BA55" i="1" s="1"/>
  <c r="AH50" i="1"/>
  <c r="BA50" i="1" s="1"/>
  <c r="AZ95" i="1"/>
  <c r="BA95" i="1" s="1"/>
  <c r="AZ76" i="1" l="1"/>
  <c r="AX94" i="1"/>
  <c r="AT94" i="1"/>
  <c r="AP94" i="1"/>
  <c r="AL94" i="1"/>
  <c r="AX93" i="1"/>
  <c r="AT93" i="1"/>
  <c r="AP93" i="1"/>
  <c r="AL93" i="1"/>
  <c r="AZ82" i="1"/>
  <c r="BA82" i="1" s="1"/>
  <c r="AP82" i="1"/>
  <c r="AL82" i="1"/>
  <c r="AH82" i="1"/>
  <c r="AJ92" i="1" l="1"/>
  <c r="AZ92" i="1" s="1"/>
  <c r="BA92" i="1" s="1"/>
  <c r="AH92" i="1"/>
  <c r="AK92" i="1" l="1"/>
  <c r="BA76" i="1"/>
  <c r="AP76" i="1"/>
  <c r="AL76" i="1"/>
  <c r="AH76" i="1"/>
  <c r="AY13" i="1"/>
  <c r="AY21" i="1"/>
  <c r="AO69" i="1"/>
  <c r="AP69" i="1" s="1"/>
  <c r="AK69" i="1"/>
  <c r="AL69" i="1" s="1"/>
  <c r="AG69" i="1"/>
  <c r="AH69" i="1" s="1"/>
  <c r="AY68" i="1"/>
  <c r="AO68" i="1"/>
  <c r="AP68" i="1" s="1"/>
  <c r="AK68" i="1"/>
  <c r="AL68" i="1" s="1"/>
  <c r="AG68" i="1"/>
  <c r="AY67" i="1"/>
  <c r="AO67" i="1"/>
  <c r="AP67" i="1" s="1"/>
  <c r="AK67" i="1"/>
  <c r="AL67" i="1" s="1"/>
  <c r="AG67" i="1"/>
  <c r="AY66" i="1"/>
  <c r="AO66" i="1"/>
  <c r="AP66" i="1" s="1"/>
  <c r="AK66" i="1"/>
  <c r="AL66" i="1" s="1"/>
  <c r="AG66" i="1"/>
  <c r="AY65" i="1"/>
  <c r="AO65" i="1"/>
  <c r="AP65" i="1" s="1"/>
  <c r="AK65" i="1"/>
  <c r="AL65" i="1" s="1"/>
  <c r="AG65" i="1"/>
  <c r="AH65" i="1" s="1"/>
  <c r="AZ64" i="1"/>
  <c r="BA64" i="1" s="1"/>
  <c r="AY64" i="1"/>
  <c r="AY63" i="1"/>
  <c r="AO63" i="1"/>
  <c r="AP63" i="1" s="1"/>
  <c r="AK63" i="1"/>
  <c r="AL63" i="1" s="1"/>
  <c r="AG63" i="1"/>
  <c r="AO33" i="1"/>
  <c r="AP33" i="1" s="1"/>
  <c r="AK33" i="1"/>
  <c r="AL33" i="1" s="1"/>
  <c r="AG33" i="1"/>
  <c r="AH33" i="1" s="1"/>
  <c r="AO27" i="1"/>
  <c r="AP27" i="1" s="1"/>
  <c r="AK27" i="1"/>
  <c r="AL27" i="1" s="1"/>
  <c r="AG27" i="1"/>
  <c r="AH27" i="1" s="1"/>
  <c r="AY44" i="1"/>
  <c r="AO44" i="1"/>
  <c r="AP44" i="1" s="1"/>
  <c r="AK44" i="1"/>
  <c r="AL44" i="1" s="1"/>
  <c r="AG44" i="1"/>
  <c r="AY42" i="1"/>
  <c r="AO42" i="1"/>
  <c r="AP42" i="1" s="1"/>
  <c r="AK42" i="1"/>
  <c r="AL42" i="1" s="1"/>
  <c r="AG42" i="1"/>
  <c r="AY22" i="1"/>
  <c r="AO22" i="1"/>
  <c r="AP22" i="1" s="1"/>
  <c r="AK22" i="1"/>
  <c r="AL22" i="1" s="1"/>
  <c r="AG22" i="1"/>
  <c r="AY14" i="1"/>
  <c r="AO14" i="1"/>
  <c r="AP14" i="1" s="1"/>
  <c r="AK14" i="1"/>
  <c r="AL14" i="1" s="1"/>
  <c r="AG14" i="1"/>
  <c r="AY52" i="1"/>
  <c r="AO52" i="1"/>
  <c r="AP52" i="1" s="1"/>
  <c r="AK52" i="1"/>
  <c r="AL52" i="1" s="1"/>
  <c r="AG52" i="1"/>
  <c r="AY46" i="1"/>
  <c r="AO46" i="1"/>
  <c r="AP46" i="1" s="1"/>
  <c r="AK46" i="1"/>
  <c r="AL46" i="1" s="1"/>
  <c r="AG46" i="1"/>
  <c r="AZ40" i="1"/>
  <c r="BA40" i="1" s="1"/>
  <c r="AY40" i="1"/>
  <c r="AY25" i="1"/>
  <c r="AO25" i="1"/>
  <c r="AP25" i="1" s="1"/>
  <c r="AK25" i="1"/>
  <c r="AL25" i="1" s="1"/>
  <c r="AG25" i="1"/>
  <c r="AY15" i="1"/>
  <c r="AZ15" i="1"/>
  <c r="BA15" i="1"/>
  <c r="AY16" i="1"/>
  <c r="AZ16" i="1"/>
  <c r="BA16" i="1"/>
  <c r="AY17" i="1"/>
  <c r="AG18" i="1"/>
  <c r="AH18" i="1" s="1"/>
  <c r="AK18" i="1"/>
  <c r="AL18" i="1" s="1"/>
  <c r="AO18" i="1"/>
  <c r="AP18" i="1" s="1"/>
  <c r="AY18" i="1"/>
  <c r="AY19" i="1"/>
  <c r="AG20" i="1"/>
  <c r="AH20" i="1" s="1"/>
  <c r="AK20" i="1"/>
  <c r="AO20" i="1"/>
  <c r="AP20" i="1" s="1"/>
  <c r="AY20" i="1"/>
  <c r="AY23" i="1"/>
  <c r="AZ23" i="1"/>
  <c r="BA23" i="1"/>
  <c r="AY24" i="1"/>
  <c r="AY26" i="1"/>
  <c r="AY28" i="1"/>
  <c r="AZ28" i="1"/>
  <c r="BA28" i="1"/>
  <c r="AY29" i="1"/>
  <c r="AZ29" i="1"/>
  <c r="BA29" i="1"/>
  <c r="AY30" i="1"/>
  <c r="AZ30" i="1"/>
  <c r="BA30" i="1"/>
  <c r="AY31" i="1"/>
  <c r="AZ31" i="1"/>
  <c r="BA31" i="1"/>
  <c r="AY32" i="1"/>
  <c r="AY34" i="1"/>
  <c r="AG35" i="1"/>
  <c r="AH35" i="1" s="1"/>
  <c r="AK35" i="1"/>
  <c r="AL35" i="1" s="1"/>
  <c r="AO35" i="1"/>
  <c r="AP35" i="1" s="1"/>
  <c r="AY35" i="1"/>
  <c r="AY36" i="1"/>
  <c r="AZ36" i="1"/>
  <c r="BA36" i="1"/>
  <c r="AY37" i="1"/>
  <c r="AZ37" i="1"/>
  <c r="BA37" i="1"/>
  <c r="AY38" i="1"/>
  <c r="AZ38" i="1"/>
  <c r="BA38" i="1"/>
  <c r="AY39" i="1"/>
  <c r="AY41" i="1"/>
  <c r="AY43" i="1"/>
  <c r="AY45" i="1"/>
  <c r="AY47" i="1"/>
  <c r="AY49" i="1"/>
  <c r="AY51" i="1"/>
  <c r="AY53" i="1"/>
  <c r="AZ53" i="1"/>
  <c r="BA53" i="1"/>
  <c r="AY54" i="1"/>
  <c r="AY56" i="1"/>
  <c r="AG59" i="1"/>
  <c r="AH59" i="1" s="1"/>
  <c r="AK59" i="1"/>
  <c r="AL59" i="1" s="1"/>
  <c r="AO59" i="1"/>
  <c r="AP59" i="1" s="1"/>
  <c r="AY59" i="1"/>
  <c r="AG60" i="1"/>
  <c r="AH60" i="1" s="1"/>
  <c r="AK60" i="1"/>
  <c r="AL60" i="1" s="1"/>
  <c r="AO60" i="1"/>
  <c r="AP60" i="1" s="1"/>
  <c r="AY60" i="1"/>
  <c r="AG61" i="1"/>
  <c r="AH61" i="1" s="1"/>
  <c r="AK61" i="1"/>
  <c r="AL61" i="1" s="1"/>
  <c r="AO61" i="1"/>
  <c r="AP61" i="1" s="1"/>
  <c r="AY61" i="1"/>
  <c r="AG62" i="1"/>
  <c r="AH62" i="1" s="1"/>
  <c r="AK62" i="1"/>
  <c r="AL62" i="1" s="1"/>
  <c r="AO62" i="1"/>
  <c r="AP62" i="1" s="1"/>
  <c r="AY62" i="1"/>
  <c r="BA63" i="1" l="1"/>
  <c r="AZ22" i="1"/>
  <c r="BA22" i="1" s="1"/>
  <c r="AZ68" i="1"/>
  <c r="BA68" i="1" s="1"/>
  <c r="AH63" i="1"/>
  <c r="AZ67" i="1"/>
  <c r="BA67" i="1" s="1"/>
  <c r="AZ60" i="1"/>
  <c r="BA60" i="1" s="1"/>
  <c r="BA65" i="1"/>
  <c r="AH67" i="1"/>
  <c r="AZ35" i="1"/>
  <c r="BA35" i="1" s="1"/>
  <c r="BA66" i="1"/>
  <c r="AH66" i="1"/>
  <c r="AH68" i="1"/>
  <c r="AZ44" i="1"/>
  <c r="BA44" i="1" s="1"/>
  <c r="AZ20" i="1"/>
  <c r="BA20" i="1" s="1"/>
  <c r="AH22" i="1"/>
  <c r="AZ52" i="1"/>
  <c r="BA52" i="1" s="1"/>
  <c r="AZ42" i="1"/>
  <c r="BA42" i="1" s="1"/>
  <c r="AZ62" i="1"/>
  <c r="BA62" i="1" s="1"/>
  <c r="BA25" i="1"/>
  <c r="AZ46" i="1"/>
  <c r="BA46" i="1" s="1"/>
  <c r="AH44" i="1"/>
  <c r="AH42" i="1"/>
  <c r="AH14" i="1"/>
  <c r="AH52" i="1"/>
  <c r="AH46" i="1"/>
  <c r="AH25" i="1"/>
  <c r="AZ61" i="1"/>
  <c r="BA61" i="1" s="1"/>
  <c r="AZ59" i="1"/>
  <c r="BA59" i="1" s="1"/>
  <c r="AL20" i="1"/>
  <c r="AZ18" i="1"/>
  <c r="BA18" i="1" s="1"/>
  <c r="AZ86" i="1"/>
  <c r="BA86" i="1" s="1"/>
  <c r="BA81" i="1"/>
  <c r="BA14" i="1" l="1"/>
  <c r="BA12" i="1" s="1"/>
  <c r="BA98" i="1" s="1"/>
  <c r="E88" i="1"/>
  <c r="E85" i="1"/>
  <c r="E83" i="1"/>
  <c r="E79" i="1"/>
  <c r="E77" i="1"/>
  <c r="E74" i="1"/>
  <c r="AZ90" i="1"/>
  <c r="BA90" i="1" s="1"/>
  <c r="AZ91" i="1"/>
  <c r="BA91" i="1" s="1"/>
  <c r="BA88" i="1" l="1"/>
  <c r="AZ87" i="1"/>
  <c r="BA87" i="1" s="1"/>
  <c r="BA85" i="1"/>
  <c r="AZ84" i="1"/>
  <c r="BA84" i="1" s="1"/>
  <c r="AZ83" i="1"/>
  <c r="BA83" i="1" s="1"/>
  <c r="BA80" i="1"/>
  <c r="AZ79" i="1"/>
  <c r="BA79" i="1" s="1"/>
  <c r="AP79" i="1"/>
  <c r="AL79" i="1"/>
  <c r="AH79" i="1"/>
  <c r="AZ78" i="1"/>
  <c r="BA78" i="1" s="1"/>
  <c r="AP78" i="1"/>
  <c r="AL78" i="1"/>
  <c r="AH78" i="1"/>
  <c r="AZ77" i="1"/>
  <c r="BA77" i="1" s="1"/>
  <c r="AP77" i="1"/>
  <c r="AL77" i="1"/>
  <c r="AH77" i="1"/>
  <c r="BA75" i="1"/>
  <c r="AP75" i="1"/>
  <c r="AL75" i="1"/>
  <c r="AH75" i="1"/>
  <c r="AZ74" i="1"/>
  <c r="AP74" i="1"/>
  <c r="AL74" i="1"/>
  <c r="AH74" i="1"/>
  <c r="BA74" i="1" l="1"/>
  <c r="AZ98" i="1" l="1"/>
</calcChain>
</file>

<file path=xl/sharedStrings.xml><?xml version="1.0" encoding="utf-8"?>
<sst xmlns="http://schemas.openxmlformats.org/spreadsheetml/2006/main" count="2304" uniqueCount="635">
  <si>
    <t>АБП</t>
  </si>
  <si>
    <t>статья бюджета</t>
  </si>
  <si>
    <r>
      <t xml:space="preserve">Идентификатор из внешней системы                                     </t>
    </r>
    <r>
      <rPr>
        <i/>
        <sz val="10"/>
        <rFont val="Times New Roman"/>
        <family val="1"/>
        <charset val="204"/>
      </rPr>
      <t>(необязательное поле)</t>
    </r>
  </si>
  <si>
    <t xml:space="preserve">zakup.sk.kz </t>
  </si>
  <si>
    <t>Причина исключения</t>
  </si>
  <si>
    <t>№ по Перечню</t>
  </si>
  <si>
    <t xml:space="preserve">Код по ЕНС ТРУ </t>
  </si>
  <si>
    <t>номер материала</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</si>
  <si>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</si>
  <si>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</si>
  <si>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</si>
  <si>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</si>
  <si>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</si>
  <si>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</si>
  <si>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</si>
  <si>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</si>
  <si>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</si>
  <si>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</si>
  <si>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</si>
  <si>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</si>
  <si>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</si>
  <si>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</si>
  <si>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</si>
  <si>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</si>
  <si>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</si>
  <si>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</si>
  <si>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</si>
  <si>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</si>
  <si>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2025</t>
  </si>
  <si>
    <t>2026</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</si>
  <si>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</si>
  <si>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</si>
  <si>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</si>
  <si>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</si>
  <si>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</si>
  <si>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</si>
  <si>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</si>
  <si>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</si>
  <si>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</si>
  <si>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</si>
  <si>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</si>
  <si>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</si>
  <si>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</si>
  <si>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</si>
  <si>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</si>
  <si>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</si>
  <si>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</si>
  <si>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</si>
  <si>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</si>
  <si>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</si>
  <si>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</si>
  <si>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</si>
  <si>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</si>
  <si>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</si>
  <si>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</si>
  <si>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</si>
  <si>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</si>
  <si>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</si>
  <si>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</si>
  <si>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</si>
  <si>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</si>
  <si>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</si>
  <si>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</si>
  <si>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</si>
  <si>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</si>
  <si>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</si>
  <si>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</si>
  <si>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</si>
  <si>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</si>
  <si>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</si>
  <si>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</si>
  <si>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</si>
  <si>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</si>
  <si>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</si>
  <si>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</si>
  <si>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</si>
  <si>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</si>
  <si>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</si>
  <si>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</si>
  <si>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</si>
  <si>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</si>
  <si>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</si>
  <si>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</si>
  <si>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</si>
  <si>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</si>
  <si>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</si>
  <si>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</si>
  <si>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</si>
  <si>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</si>
  <si>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</si>
  <si>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</si>
  <si>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</si>
  <si>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</si>
  <si>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</si>
  <si>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</si>
  <si>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</si>
  <si>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</si>
  <si>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</si>
  <si>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</si>
  <si>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</si>
  <si>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</si>
  <si>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</si>
  <si>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</si>
  <si>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</si>
  <si>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</si>
  <si>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</si>
  <si>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</si>
  <si>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</si>
  <si>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</si>
  <si>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</si>
  <si>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</si>
  <si>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</si>
  <si>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</si>
  <si>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</si>
  <si>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ТОВАРЫ</t>
  </si>
  <si>
    <t>ДДНГ</t>
  </si>
  <si>
    <t>Труба насосно-компрессорная</t>
  </si>
  <si>
    <t>ОТ</t>
  </si>
  <si>
    <t/>
  </si>
  <si>
    <t>ТПХ</t>
  </si>
  <si>
    <t>710000000</t>
  </si>
  <si>
    <t>Г.НУР-СУЛТАН, ЕСИЛЬСКИЙ РАЙОН, УЛ. Д. КУНАЕВА, 8</t>
  </si>
  <si>
    <t>11.2021</t>
  </si>
  <si>
    <t>KZ</t>
  </si>
  <si>
    <t>230000000</t>
  </si>
  <si>
    <t>г.Атырау, ст.Тендык, УПТОиКО</t>
  </si>
  <si>
    <t>DDP</t>
  </si>
  <si>
    <t>01.2022</t>
  </si>
  <si>
    <t>12.2024</t>
  </si>
  <si>
    <t>168 Тонна (метрическая)</t>
  </si>
  <si>
    <t>С НДС</t>
  </si>
  <si>
    <t>020240000555</t>
  </si>
  <si>
    <t>Труба гладкая высокотермичная насосно-компрессорная 73х5,5-К серостойкая10% .Назначение - насосно-компрессорная;Технические характеристики:Тип трубы - гладкая высокотермичная (НКМ);Диаметр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 длиной 0,9 м.- на резьбовые соединения НКТ (с двух сторон трубы) должна быть нанесенауниверсальная смазка типа РУСМА- должны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</si>
  <si>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281220.900.000028</t>
  </si>
  <si>
    <t>Штанга</t>
  </si>
  <si>
    <t>для глубинного штангового насоса</t>
  </si>
  <si>
    <t>Г.АТЫРАУ, УЛ.ВАЛИХАНОВА 1</t>
  </si>
  <si>
    <t>10.2021</t>
  </si>
  <si>
    <t>Атырауская область, г.Атырау, ст.Тендык, УПТОиКО</t>
  </si>
  <si>
    <t>796 Штука</t>
  </si>
  <si>
    <t>120240021112</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</si>
  <si>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мм - 19;Длина, мм,  - 1000;Класс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</si>
  <si>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</si>
  <si>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</si>
  <si>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</si>
  <si>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происхождениетовара;Нормативно-техничесикй документ - ГОСТ 13877-96.</t>
  </si>
  <si>
    <t>Труба гладкая насосно-компрессорная 73х5,5-Д.Назначение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 - на резьбовые соединения НКТ (с двух сторон трубы) должна бытьнанесена 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</si>
  <si>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насосно-компрессорная В-73х5,5-К серостойкая 10%.Назначение - для эксплуатации нефтяных и газовых скважин;Технические характеристики:Тип трубы - высаженная наружу концами (В);Диаметр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К(высаженная наружу концами), длиной 0,9м.-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</si>
  <si>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гладкая насосно-компрессорная НКТ 89х6,5 Д.Назначение - для эксплуатации нефтяных и газовых скважин;Технические характеристики:Тип трубы - гладкая;Диаметр условный наружный, мм - 89;Толщина стенки - 6,5;Группа прочности - Д;Длина, м - 10;Условия поставки:- каждая партия НКТ (1 партия – 7 тонн) должна быть укомплектована однимкоротким НКТ (муфтовая подвеска) для соединения планшайбы с колоннойНКТ,  группы прочности К, длиной, м - 0,9;-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</si>
  <si>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</si>
  <si>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</si>
  <si>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стальная с соединительными муфтами.Назначение - для передачи движения от наземного привода к скважиннымплунжерным или винтовым насосам;Техничнеские характеристики:Тип штанги - ШН;Условный размер, мм - 25;Длина штанги, мм - 8000;Группа прочности - Д;Комплектация - с навинченной на один конец соединительной муфтой МШ25,класса - Т;В транспортных пакетах;Должен поставляться в соответствующей упаковке, недопускающейповреждения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</si>
  <si>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- 19;Длина, мм - 8000;Класс прочности - Д Супер;Марка стали - 15Х2ГМФ по ГОСТ 1050;Комплектация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</si>
  <si>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839 Комплект</t>
  </si>
  <si>
    <t>Штанга насосная ШН19-8000 со скребками и центраторами.Назначение - для передачи движения от наземного привода к скважиннымплунжерным или винтовым насосам и для борьбы с асфальтосмолопарафиновымиотложениями (АСПО);Технические характеристики:Тип штанги - штанга насосная;Условный диаметр, мм - 19;Длина, мм - 8000;Класс прочности - «Д»;Комплектация - со скребками и центраторами, с навинченной на один конецсоединительной муфтой, мм - 19;Характеристики центраторов:Подвижные скребки устанавливаются (защелкиваются) между неподвижными ипрепятствуют отложению парафина и смол на теле шланги, для работы вколонне НКТ - 73х5,5;Технические характеристики:Количество скребков:Подвижных - 6;Неподвижных - 7;Конструктивные исполнения:- Неподвижные скребки-центраторы;- Подвижные скребки;Материал - высокопрочный стеклонаполненный полиамид;Стойкость к коррозии - любые пластовые условия, в том числесодержащиесероводород и с температурой, С - до плюс 110;Коэффициенты трения:- статический - 0,15;- динамический - 0,11;Прочность посадки на сдвиг, тн - 2-2,2;Прочности скребка на сжатие, тн - 8,8 - 12,7;В одном комплекте - по 80шт. штанги;В комплекте штанговращатель с тросовым приводом предназначен дляповорота штанговой колонны при добыче нефти скважинными штанговыминасосами.Допустимый крутящий момент, кгс/м, не менее - 12;Допустимая статистическая нагрузка на штанговращатель, кгс - 18000;Допустимая глубина скважины, м, не более - 2500;Допустимая масса штанговой колонны, кг, не более - 15000;Максимальное усилие на поворотном рычаге, кгс, не более - 5;Угол поворота штанговой колонны за один двойной ход, град - 2С;Длина троса, мм - 4920;Масса, кг, не более - 25;Габаритные размеры, мм (ДхШхВ) не более - 388х182х125;В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</si>
  <si>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- 22;Длина, мм - 8000;Класс прочности - Д Супер;Марка стали - 15Х2ГМФ (по ГОСТ 1050);Комплектация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</si>
  <si>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</si>
  <si>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- 1500;Класс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</si>
  <si>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- 1500;Класс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</si>
  <si>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242011.100.010002</t>
  </si>
  <si>
    <t>Труба для нефтеперерабатывающей и нефтехимической промышленности</t>
  </si>
  <si>
    <t>стальная, диаметр 101-150 мм</t>
  </si>
  <si>
    <t>Труба стальная бесшовная горячедеформированная 114х6мм Ст.20.Технические характеристики:Диаметр наружный, мм - 114;Толщина стенки, мм - 6;Марка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</si>
  <si>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242011.100.010003</t>
  </si>
  <si>
    <t>стальная, диаметр 151-200 мм</t>
  </si>
  <si>
    <t>Труба стальная бесшовная горячедеформированная 159х6мм Ст.20.Технические характеристики:Диаметр наружный, мм - 159;Толщина стенки, мм - 6;Марка стали - Ст. 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</si>
  <si>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242011.100.010001</t>
  </si>
  <si>
    <t>стальная, диаметр 51-100 мм</t>
  </si>
  <si>
    <t>Труба стальная бесшовная горячедеформированная 89х5мм Ст.20.Назначение - водогазопроводная;Технические характеристики:Диаметр наружный, мм - 89;Толщина стенки, мм - 5;Марка стали - Ст.20;Нормативно-технический документ - ГОСТ 8732-78.</t>
  </si>
  <si>
    <t>242011.100.010004</t>
  </si>
  <si>
    <t>стальная, диаметр 201-250 мм</t>
  </si>
  <si>
    <t>Труба стальная бесшовная горячедеформированная 219х8мм Ст.20.Технические характеристики:Диаметр наружный, мм - 219;Толщина стенки, мм - 8;Марка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</si>
  <si>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281220.900.000038</t>
  </si>
  <si>
    <t>Стабилизатор</t>
  </si>
  <si>
    <t>для насосной штанги</t>
  </si>
  <si>
    <t xml:space="preserve">Муфта-центратор для НШ-19мм
Назначение:- для предохранения труб НКТ и штанговых муфт от повышенного износа; - для центрирования штанг в скважине;
Диапазон температур добываемой пластовой жидкости в скважинных условиях– от 25С до 120С;
Технические характеристики:
Тип центратора -  ЦШ;
Диаметр штанги, мм - 19х19;
Условный размер штанг – ШН19;
Не вращающиеся штанговые центраторы состоят из двух частей:
1) вала центратора, который вращается вместе со штангами;
а) вал центратора:
Марка стали – 40;
Условный размер резьбы - для ШН-19;
Внешний диаметр вала, мм – 32;
Длина, мм, не более – 280;
Длина верхней части, мм – 100;
Вес, кг, не более – 3;
2) неподвижного высокопрочного пластмассового протектора;
б) протектор:Материал - модифицированный полиамид;
Диаметр НКТ по ГОСТ 633-80, мм – 73;
Внешний диаметр протектора, мм, не менее - 50, но не более – 57;
Длина протектора, мм – 120;Вес, кг, не более - 0,5;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
</t>
  </si>
  <si>
    <t>242013.900.010113</t>
  </si>
  <si>
    <t>Труба общего назначения</t>
  </si>
  <si>
    <t>стальная, диаметр 251-300 мм</t>
  </si>
  <si>
    <t>Труба стальная бесшовная горячедеформированная.Назначение - бесшовная горячедеформированная;Технические характеристики:Диаметр наружный,  мм - 273;Толщина стенки,  мм - 8;Марка стали - Ст. 20;Изоляция - нет;Должен поставляться в соответствующей упаковке,  не допускающейповреждения;Нормативно-технический документ - ГОСТ 8732-78.</t>
  </si>
  <si>
    <t>242013.900.010114</t>
  </si>
  <si>
    <t>стальная, диаметр 301-350 мм</t>
  </si>
  <si>
    <t>Труба стальная бесшовная горячедеформированная 325х10мм Ст.20.Технические характеристики:Диаметр наружный, мм - 325;Толщина стенки, мм - 10;Марка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</si>
  <si>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281331.000.000133</t>
  </si>
  <si>
    <t>Шток</t>
  </si>
  <si>
    <t>для насоса жидкостей</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</si>
  <si>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</si>
  <si>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РАБОТЫ</t>
  </si>
  <si>
    <t>331212.310.000000</t>
  </si>
  <si>
    <t>Работы по ремонту/модернизации насосного оборудования</t>
  </si>
  <si>
    <t>г.Атырау, ул.Валиханова, 1</t>
  </si>
  <si>
    <t>Атырауская область,</t>
  </si>
  <si>
    <t xml:space="preserve"> "Ембімұнайгаз" АҚ-ның сораптарын жөндеу және техникалық қызмет көрсету</t>
  </si>
  <si>
    <t>Техническое обслуживание и ремонт мультифазных насосов для АО "Эмбамунайгаз"</t>
  </si>
  <si>
    <t>УСЛУГИ</t>
  </si>
  <si>
    <t>2.4.4.2. Услуги по перевозке пассажиров, контрактный</t>
  </si>
  <si>
    <t>841112.900.000021</t>
  </si>
  <si>
    <t>Услуги по транспортному обслуживанию служебным автотранспортом</t>
  </si>
  <si>
    <t>Услуги по пассажирским перевозкам автомобильным транспортом аппарата управления АО ""Эмбамунайгаз"</t>
  </si>
  <si>
    <t>г.Атырау, ул.Валиханова,1</t>
  </si>
  <si>
    <t>Атырауская область, г.Атырау</t>
  </si>
  <si>
    <t>"Ембімұнайгаз" АҚ басқарма аппаратына жолаушыларды тасымалдау бойынша автомобілды көлікпен қызмет көрсету</t>
  </si>
  <si>
    <t>ПТД-ОИТ</t>
  </si>
  <si>
    <t>611011.200.000000</t>
  </si>
  <si>
    <t>Услуги телефонной связи</t>
  </si>
  <si>
    <t>Услуги связи АО "Эмбамунайгаз"</t>
  </si>
  <si>
    <t>ТКП</t>
  </si>
  <si>
    <t>11-1-1-8</t>
  </si>
  <si>
    <t>"Ембімұнайгаз" АҚ-на байланыс қызметін көрсету</t>
  </si>
  <si>
    <t>611042.100.000000</t>
  </si>
  <si>
    <t>Услуги по доступу к Интернету</t>
  </si>
  <si>
    <t>Услуги по организации доступа к сети Интернет по выделенному каналу АО "Эмбамунайгаз"</t>
  </si>
  <si>
    <t>"Ембімұнайгаз" АҚ-на бөлінген арна бойынша Интернет жүйесіне кіруді ұйымдастыру жөніндегі қызметтері</t>
  </si>
  <si>
    <t>331319.100.000001</t>
  </si>
  <si>
    <t>Услуги по техническому обслуживанию сетей и оборудования связи</t>
  </si>
  <si>
    <t>Услуги по техническому обслуживанию телекоммуникационной  инфраструктуры АО "Эмбамунайгаз"</t>
  </si>
  <si>
    <t>Атырауская область</t>
  </si>
  <si>
    <t>"Ембімұнайгаз" АҚ  телекоммуникациялық инфрақұрылымдарға техникалық қызметті көрсету қызметтері</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</si>
  <si>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</si>
  <si>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</si>
  <si>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АСУП АО "Эмбамунайгаз"</t>
  </si>
  <si>
    <t>"Ембімұнайгаз" АҚ-на АСУП-қа қызмет көрсету бойынша қызметтер</t>
  </si>
  <si>
    <t>ПТД-САП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</si>
  <si>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</si>
  <si>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</si>
  <si>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средств автоматики АО "Эмбамунайгаз"</t>
  </si>
  <si>
    <t xml:space="preserve">"Ембімұнайгаз" АҚ автоматика жабдықтарына техникалық қызмет көрсету бойынша қызметтер </t>
  </si>
  <si>
    <t xml:space="preserve">Услуги по техническому обслуживанию системы дистанционного управления скважиной АО "Эмбамунайгаз" </t>
  </si>
  <si>
    <t>12.2023</t>
  </si>
  <si>
    <t xml:space="preserve">"Ембімұнайгаз АҚ" ұңғымаларды қашықтықтан басқару жүйесіне техникалық қызметтер көрсету бойынша жұмыстар </t>
  </si>
  <si>
    <t>Услуги по техническому обслуживанию коммерческого узла учета нефти АО "Эмбамунайгаз"</t>
  </si>
  <si>
    <t xml:space="preserve">"Ембімұнайгаз АҚ"    коммерциялық мұнайды есепке алу торабының техникалық қызмет көрсету қызметтері </t>
  </si>
  <si>
    <t>Услуги по техническому сопровождению системы сбора производственных данных АО "Эмбамунайгаз"</t>
  </si>
  <si>
    <t xml:space="preserve">"Ембімұнайгаз" АҚ-ның өндірістік деректер жинау жүйесіне техникалық қызметтер көрсету бойынша қызметтер </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</si>
  <si>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</si>
  <si>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</si>
  <si>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систем безопасности АБК АО "Эмбамунайгаз"</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</si>
  <si>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</si>
  <si>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УЭМЭ, УПТОиКО АО "Эмбамунайгаз"</t>
  </si>
  <si>
    <t xml:space="preserve">ЕМЭБ, ӨТҚжЖКБ  қауіпсіздік жүйесіне техникалық қызмет көрсету бойынша қызметтер </t>
  </si>
  <si>
    <t>ИТОГО</t>
  </si>
  <si>
    <t>ДОУП</t>
  </si>
  <si>
    <t>ПТД СГМ</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</si>
  <si>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</si>
  <si>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</si>
  <si>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</si>
  <si>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</si>
  <si>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</si>
  <si>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</si>
  <si>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</si>
  <si>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</si>
  <si>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</si>
  <si>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</si>
  <si>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</si>
  <si>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</si>
  <si>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</si>
  <si>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</si>
  <si>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</si>
  <si>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</si>
  <si>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</si>
  <si>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</si>
  <si>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</si>
  <si>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</si>
  <si>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</si>
  <si>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</si>
  <si>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</si>
  <si>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</si>
  <si>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</si>
  <si>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</si>
  <si>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22500000</t>
  </si>
  <si>
    <t>22600000</t>
  </si>
  <si>
    <t>22600002</t>
  </si>
  <si>
    <t>22600004</t>
  </si>
  <si>
    <t>22600006</t>
  </si>
  <si>
    <t>22600008</t>
  </si>
  <si>
    <t>22600010</t>
  </si>
  <si>
    <t>Услуги фиксированной местной, междугородней, международной телефонной связи</t>
  </si>
  <si>
    <t>Услуги, направленные на предоставление доступа к Интернету узкополосному по сетям проводным</t>
  </si>
  <si>
    <t>1 Р</t>
  </si>
  <si>
    <t>1 У</t>
  </si>
  <si>
    <t>2 У</t>
  </si>
  <si>
    <t>3 У</t>
  </si>
  <si>
    <t>4 У</t>
  </si>
  <si>
    <t>5 У</t>
  </si>
  <si>
    <t>6 У</t>
  </si>
  <si>
    <t>7 У</t>
  </si>
  <si>
    <t>8 У</t>
  </si>
  <si>
    <t>9 У</t>
  </si>
  <si>
    <t>10 У</t>
  </si>
  <si>
    <t>11 У</t>
  </si>
  <si>
    <t>242012.200.010026</t>
  </si>
  <si>
    <t>09.2021</t>
  </si>
  <si>
    <t>ЗКС</t>
  </si>
  <si>
    <t>Основной долгосрочный план закупок ТРУ на 2022-2026 годы (долгосрочный)</t>
  </si>
  <si>
    <t>ДПЗ №120240021112-ПЗ-2022 от 03.11.2021г., утвержден решением директора департамента ДПиОЗ Жылкайдаровым М.О.</t>
  </si>
  <si>
    <t>289939.830.000000</t>
  </si>
  <si>
    <t>Установка</t>
  </si>
  <si>
    <t>для замера дебита нефти и учета попутного газа, автоматизированная</t>
  </si>
  <si>
    <t xml:space="preserve"> 01.2022</t>
  </si>
  <si>
    <t>235200000</t>
  </si>
  <si>
    <t>Атырауская область, Макатский р/н. НГДУ "Доссормунайгаз"</t>
  </si>
  <si>
    <t>10.2024</t>
  </si>
  <si>
    <t>233600000</t>
  </si>
  <si>
    <t>Атырауская область, Жылыойский р/н. НГДУ "Жылыоймунайгаз"</t>
  </si>
  <si>
    <t>234800000</t>
  </si>
  <si>
    <t>Атырауская область, Кзылкугинский р/н. НГДУ "Кайнармунайгаз"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</si>
  <si>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</si>
  <si>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Установка автоматозированная групповая замерная.Назначение - для периодического измерения количества жидкости,добываемой из малодебитных скважин (от 1 до 120 м3/сут.), определениядебита по заданной программе и контроля за работой скважин;СОСТАВ ОБОРУДОВАНИЯ:Комплектность АГЗУ:1) блок технологический с трубопроводной обвязкой, измерительнымиприборами, системами отопления, освещения, сигнализации и вентиляции;2) На линии жидкости должен быть установлен в качестве измерителясчетчик жидкости камерный /СКЖ/ пропускной способностью до 120 м3/сут. ирабочим давлением до 4 МПа.3) влагомер для определения процента обводненности с техническимихарактеристиками:- диапазон измерения объемной доли воды, % - от 0,01 до 99,9;- предел допускаемой погрешности измерения объемной доли воды вдиапазоне, % - от 0 до 50, не более - 0,4;- в диапазоне, % - от 50 до 100, не более - 1,5;- Максимальное рабочее давление, МПа - 4;- Диапазон температур рабочей среды, С - от 0 до плюс 90;- Диапазон температуры окружающей среды, С - от минус 50 до плюс 55;- Содержание свободного газа в общем объеме жидкости, %, не более - 10;- Габаритные размеры, мм, не более - 995х310х240;- Датчик УМФ - 700 (уровнемер межфазный);- Измерительная камера с ответными фланцами;- Обратный клапан.4. Установки состоят из двух блоков: технологического и аппаратурного.Блоки изготовлены из трехслойных металлических панелей типа «сэндвич» сутеплителем из пенополиуретана или из базальтового утеплителя.- блок контроля и управления в составе станции управления, системамиотопления, освещения, сигнализации и вентиляции;- диаметр условного прохода входных трубопроводов, мм, не менее - 100;- беспроводная связь в системе сбора информации должна быть организованас применением оборудования радио (абонентский модуль с панельнойантенной);- антенная мачта радиотелеметрии высотой, м, не менее - 6;- разъем с подключенным к контроллеру коммуникационным каналом;- блок питания радиооборудования;- дополнительно Исполнитель должен предоставить групповой ЗИП в составе:- контроллер, шт - 1;- абонентский модуль с блоком грозозащиты, шт - 1;- панельная антенна, шт - 1;- датчик давления, шт - 1;- рем.комплект РТИ сальников для (ПСМ, ГЦ);- стальные отводы, мм ф89х6 в кол-ве 14ед для обвязки выкидных линии.5. Принцип работы установки должно быть прямой массовый метод измерения.6. Пробоотборное устройство со следующими техническими требованиями:Тип привода - ручной;Диаметр условного прохода - Ду 50;Максимальная пропускная способность, м3 - 240;Объём пробы жидкости, мл - 100±10;Максимальное рабочее давление, МПа - 4,0;Минимальное рабочее давление, МПа - 0,2;Потеря давления в режиме отбора пробы, МПа - 0,1;Строительная длина, мм - 500;Средний срок службы - 10 лет;Узел крепления контейнера - штанговый зажим;Контейнер - стеклянная бутылка, мл, не менее - 500 ;Отбор пробы, % - со 100, поперечного сечения потока.Технические характеристики:Погрешность измерения, % - 2,5;Количество подключаемых скважин, шт - 14;Рабочее давление, МПа, не более - 4,0;Пропускная способность, т/сут - 120;Газосодержание нефти при обводненности до 5%, нм3/т - 60;Кинематическая вязкость нефти, м2/с , - от 120x10-6;Обводненность, %, в пределах - от 0 до 98;Содержание парафина, объемное, % - до 7;Содержание сероводорода, объемное, % - до 2;Потребляемая мощность, кВт - до 10;Габаритные размеры технического блока, мм - 5500х3200х2615;Масса, кг - 5060;14 скв.Габаритные размеры аппаратурного блока, мм - 2000х2065х2250;Масса, кг - 1000;7. Разрешение на право использования радиочастотного спектрапредоставляет Заказчик.8. Потенциальный поставщик обеспечивает все необходимые комплектующие,монтажные и расходные материалы необходимые для монтажа АГЗУ.9.  В качестве программного обеспечения на уровне диспетчерского пунктаиспользуется SCADA система WinCC компании SIEMENS.10. Потенциальный поставщик вносит изменение, расширение существующейсистемы телемеханизации АГЗУ (доработка программы WinCC).11. Потенциальный поставщик обеспечивает монтаж кабельных каналов,кабельную разводку и подключения между технологическим блоком и блокомконтроля и управления.12. Все монтажные и пуско-наладочные работы по части автоматики должнывыполняться по заранее согласованному и утвержденному план-графику.13. Все монтажные и пуско-наладочные работы должны выполняться всоответствии с требованиями завода изготовителя оборудования, ГОСТ, СНиПи другими нормативными документами и иметь разрешения на применения натерритории РК.14. Все средства измерения в составе замерной установки должны иметьсертификаты о поверке и занесены в реестр РК.</t>
  </si>
  <si>
    <t xml:space="preserve"> 692010.000.000002</t>
  </si>
  <si>
    <t>620230.000.000001</t>
  </si>
  <si>
    <t>Услуги по проведению аудита финансовой отчетности</t>
  </si>
  <si>
    <t>Услуги по проведению аудита финансовой отчетности за 2022-2024 года</t>
  </si>
  <si>
    <t>11-1-3</t>
  </si>
  <si>
    <t>75</t>
  </si>
  <si>
    <t>г. Атырау ул. Валиханова, 1</t>
  </si>
  <si>
    <t>12.2021</t>
  </si>
  <si>
    <t>05.2022</t>
  </si>
  <si>
    <t>05.2025</t>
  </si>
  <si>
    <t>0</t>
  </si>
  <si>
    <t>70</t>
  </si>
  <si>
    <t>Услуги по сопровождению и технической поддержке информационной системы</t>
  </si>
  <si>
    <t>ОИ</t>
  </si>
  <si>
    <t>12-2-27</t>
  </si>
  <si>
    <t>г.Атырау, ул.Валиханова,2</t>
  </si>
  <si>
    <t>27 Т</t>
  </si>
  <si>
    <t>28 Т</t>
  </si>
  <si>
    <t>29 Т</t>
  </si>
  <si>
    <t>12 У</t>
  </si>
  <si>
    <t>ЦБ</t>
  </si>
  <si>
    <t>ОИТ ПТД</t>
  </si>
  <si>
    <t>Қаржылық есептіліктің аудитін жүргізу жөніндегі қызмет көрсетулер 2022-2024 жж</t>
  </si>
  <si>
    <t xml:space="preserve">Ембімұнайгаз АҚ электронды архивті қолдау көрсету қызметі </t>
  </si>
  <si>
    <t>Услуги по сопровождению электронного архива АО "Эмбамунайгаз"</t>
  </si>
  <si>
    <t>120007251</t>
  </si>
  <si>
    <t>1 изменения и дополнения к ДПЗ №120240021112-ПЗ-2022-1 от 10.11.2021г., утвержден решением директора департамента ДПиОЗ Жылкайдаровым М.О.</t>
  </si>
  <si>
    <t>новая строка</t>
  </si>
  <si>
    <t>120009125</t>
  </si>
  <si>
    <t>Атырауская область, Станция Кульсары, Кульсаринский участок УПТОиКО</t>
  </si>
  <si>
    <t>30 Т</t>
  </si>
  <si>
    <t>31 Т</t>
  </si>
  <si>
    <t>32 Т</t>
  </si>
  <si>
    <t>33 Т</t>
  </si>
  <si>
    <t>22-1 Т</t>
  </si>
  <si>
    <t>28;29;30;32;33;34;36;37;38;47;48;49;</t>
  </si>
  <si>
    <t>разделение по месту поставки</t>
  </si>
  <si>
    <t>21-1 Т</t>
  </si>
  <si>
    <t>Атырауская область, Кзылкогинский р/н, ст. Жамансор</t>
  </si>
  <si>
    <t>15-1 Т</t>
  </si>
  <si>
    <t>5-1 У</t>
  </si>
  <si>
    <t>2-1 У</t>
  </si>
  <si>
    <t>5-1 Т</t>
  </si>
  <si>
    <t>16;17;27;28;29;30;31;32;33;34;35;36;37;38;47;48;49;</t>
  </si>
  <si>
    <t>2-1 Т</t>
  </si>
  <si>
    <t>27;28;29;30;31;32;33;34;35;36;37;38;47;48;49;</t>
  </si>
  <si>
    <t>4-1 Т</t>
  </si>
  <si>
    <t>10-1 Т</t>
  </si>
  <si>
    <t>6-1 Т</t>
  </si>
  <si>
    <t>23-1 Т</t>
  </si>
  <si>
    <t>14;27;29;30;31;33;34;35;37;38</t>
  </si>
  <si>
    <t>7-1 Т</t>
  </si>
  <si>
    <t>14;28;29;30;32;33;34;36;37;38;47;48;49;</t>
  </si>
  <si>
    <t>16-1 Т</t>
  </si>
  <si>
    <t>14;27;29;30;31;32;33;35;37;38;47;48;49;</t>
  </si>
  <si>
    <t>25-1 Т</t>
  </si>
  <si>
    <t>120000729</t>
  </si>
  <si>
    <t xml:space="preserve"> </t>
  </si>
  <si>
    <t>3-1 Т</t>
  </si>
  <si>
    <t>7-1 У</t>
  </si>
  <si>
    <t>2 изменения и дополнения к ДПЗ №120240021112-ПЗ-2022-2 от 09.12.2021г., утвержден решением директора департамента ДПиОЗ Жылкайдаровым М.О.</t>
  </si>
  <si>
    <t>40 Т</t>
  </si>
  <si>
    <t>36 Т</t>
  </si>
  <si>
    <t>34 Т</t>
  </si>
  <si>
    <t>35 Т</t>
  </si>
  <si>
    <t>37 Т</t>
  </si>
  <si>
    <t>38 Т</t>
  </si>
  <si>
    <t>39 Т</t>
  </si>
  <si>
    <t>1-1 Т</t>
  </si>
  <si>
    <t>ДОТиОС</t>
  </si>
  <si>
    <t>802010.000.000007</t>
  </si>
  <si>
    <t>Услуги по обеспечению пожарной и промышленной безопасности</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</si>
  <si>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</si>
  <si>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</si>
  <si>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3 изменения и дополнения к ДПЗ №120240021112-ПЗ-2022-3 от 17.01.2022г., утвержден решением директора департамента ДПиОЗ Жылкайдаровым М.О.</t>
  </si>
  <si>
    <t>14 У</t>
  </si>
  <si>
    <t>5-2 У</t>
  </si>
  <si>
    <t>04.2022</t>
  </si>
  <si>
    <t>Невозможность обеспечения своевременного восстановления работоспособности систем и средств автоматики, телемеханики и КИП, возникновение аварийных ситуаций, некорректный учет добываемой нефти по ПСП и в целом по АО "Эмбамунайгаз"</t>
  </si>
  <si>
    <t>ПТД СГЭ</t>
  </si>
  <si>
    <t>2.13.7. (Прочие услуги)</t>
  </si>
  <si>
    <t>773919.900.000023</t>
  </si>
  <si>
    <t>Услуги по аренде двигателей/турбин</t>
  </si>
  <si>
    <t>02.2022</t>
  </si>
  <si>
    <t>01.2023</t>
  </si>
  <si>
    <t>12.2026</t>
  </si>
  <si>
    <t>"Жайықмұнайгаз" МГӨБ "Гран" кен орын генерациялайтын жабдық жалға алу</t>
  </si>
  <si>
    <t>Аренда генерирующего оборудования м/р "Гран" НГДУ "Жайыкмунайгаз"</t>
  </si>
  <si>
    <t>"Қайнармұнайгаз" МГӨБ "Солтүстік УАЗ" кен орын генерациялайтын жабдық жалға алу</t>
  </si>
  <si>
    <t>Аренда генерирующего оборудования м/р "УАЗ Северный" НГДУ "Кайнармунайгаз"</t>
  </si>
  <si>
    <t>16 У</t>
  </si>
  <si>
    <t>15 У</t>
  </si>
  <si>
    <t>Наименование категории: 
Запорная арматура</t>
  </si>
  <si>
    <t>Номенклатурный №: KMGZA001</t>
  </si>
  <si>
    <t>Владелец категории: АО «НК «КазМунайГаз»
Область распространения категории: 
АО «НК «КазМунайГаз», АО «Самрук-Энерго»</t>
  </si>
  <si>
    <t>Наличие закупочной категорийной стратегии:
АО «НК «КазМунайГаз» - имеется
АО «Самрук-Энерго» - отсутствует</t>
  </si>
  <si>
    <t>№ п/п</t>
  </si>
  <si>
    <t>Наименование категории</t>
  </si>
  <si>
    <t>Код ТРУ</t>
  </si>
  <si>
    <t>Перечень Заказчиков</t>
  </si>
  <si>
    <t>Срок ввода в действие</t>
  </si>
  <si>
    <t>Квалификационные критерии</t>
  </si>
  <si>
    <t>Перечень документов, необходимых для подтверждения соответствия потенциального поставщика квалификационным критериям</t>
  </si>
  <si>
    <t>Код</t>
  </si>
  <si>
    <t>БИН</t>
  </si>
  <si>
    <t>Наименование</t>
  </si>
  <si>
    <t>Запорная арматура</t>
  </si>
  <si>
    <t>281413.350.000000</t>
  </si>
  <si>
    <t>990 140 000 483
120 240 020 997
950 540 000 524
120 240 021 112
940 240 000 021
020 640 002 982
980 740 002 360
990 940 002 914
980 240 003 816</t>
  </si>
  <si>
    <t>АО «Мангистаумунайгаз»
АО «Озенмунайгаз»
АО «Каражанбасмунай»
АО «Эмбамунайгаз»
ТОО «СП Казгермунай»
ТОО «Oil Construction Company»
ТОО «Кен-Курылыссервис»
ТОО «Казахойл Актобе»
ТОО «Казахтуркмунай»</t>
  </si>
  <si>
    <t xml:space="preserve">1. Наличие зданий, сооружений и/или производственной базы, а также специализированных складских помещений (выделенное отдельное помещение (здание) для приемки, хранения и отпуска, комплектующих и готовой продукции, как выделенного инфраструктурного объекта в Республике Казахстан.
2. Наличие утвержденной технической и технологической документации, где отражены характеристики продукции, технологический процесс и требования к задействованному в технологическом процессе оборудованию. 
3. Наличие производственного (технологического) оборудования в Республике Казахстан, задействованного в процессе производства в соответствии с технологическим процессом и технической документацией.
4. Наличие испытательного оборудования, средств измерений и контроля для обеспечения соответствия продукции установленным требованиям, а также документов о поверке/калибровке/аттестации испытательного оборудования и средств измерений.
5. Проведение инспектирования, входного и межоперационного контроля материалов, заготовок и комплектующих, приемо-сдаточного контроля и испытаний готовой продукции для обеспечения соответствия продукции установленным требованиям.
6. Наличие разработанной и внедрённой системы учёта и отслеживания проводимых испытаний продукции.
7. Наличие разрешительных документов соответствующих государственных органов Республики Казахстан (в случае применимости) на изготовление продукции в Республике Казахстан, а также документов, свидетельствующих о соответствии продукции установленным законодательным и/или нормативным требованиям по безопасности.
</t>
  </si>
  <si>
    <r>
      <t>1.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В случае аренды имущества: 
- договор аренды (срок аренды по договору должен быть не менее срока нахождения потенциального поставщика в Реестре КПП),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2. Утвержденные нормативные технические документы к производимой продукции и взаимосвязанным с ней процессам (ГОСТ, СТ РК, ТУ, Стандарт организации (предприятия));
- Конструкторско-технологическая документация; 
- Технологический процесс производства в соответствии с нормативами ГОСТ, СТ-РК, ТУ (в зависимости от норм регулирования);
- Технологические карты (в случае наличия).
3. - перечень производственного (технологического) оборудования;
- документы о правах на оборудование;
- технические паспорта на оборудование; - графики планово-предупредительных ремонтов (ППР) / технического обслуживания (ТО);
- руководства по эксплуатации технологического оборудования.
4. - перечень испытательного оборудования, средств измерений и контроля;
- графики поверки/калибровки/ аттестации испытательного оборудования и средств измерений; 
- документы о поверке/калибровке/ аттестации испытательного оборудования и средств измерений.
5. - сертификаты/паспорта качества на закупаемые материалы/заготовки;
- журналы и акты приемки продукции по количеству и качеству;
- протоколы испытаний (входной контроль), выполненных согласно утвержденному(-ым) документу(-ам)
6. - стандарт(-ы) предприятия или документированная процедура, определяющая процесс учёта и отслеживания испытаний;
- документы и записи (протоколы/акты испытаний).
7. - разрешение на применение технологий, технических устройств, материалов, применяемых на опасных производственных объектах, в случае, если оборудование относится к опасным техническим устройствам (работающее под давлением более 0,07 Мпа или при температуре нагрева воды более 115 ˚С), за исключением запасных частей/комплектующих для оборудования</t>
    </r>
    <r>
      <rPr>
        <sz val="11"/>
        <rFont val="Arial"/>
        <family val="2"/>
        <charset val="204"/>
      </rPr>
      <t>;</t>
    </r>
    <r>
      <rPr>
        <sz val="11"/>
        <color theme="1"/>
        <rFont val="Arial"/>
        <family val="2"/>
        <charset val="204"/>
      </rPr>
      <t xml:space="preserve">
- сертификаты соответствия/декларации о соответствии на выпускаемую продукцию (в случае, если выпускаемая продукция подлежит обязательной сертификации/декларированию в соответствии с требованиями, установленными техническими регламентами);
- сертификат (-ы) о происхождении товара(-ов) формы СТ-KZ и/или индустриальный(-ые) сертификат(-ы).
</t>
    </r>
  </si>
  <si>
    <t>281413.330.000005</t>
  </si>
  <si>
    <t>281413.350.000008</t>
  </si>
  <si>
    <t>281413.390.000012</t>
  </si>
  <si>
    <t>281413.350.000005</t>
  </si>
  <si>
    <t>281413.350.000007</t>
  </si>
  <si>
    <t>281413.390.000057</t>
  </si>
  <si>
    <t>281413.350.000011</t>
  </si>
  <si>
    <t>281413.390.000000</t>
  </si>
  <si>
    <t>281413.390.000008</t>
  </si>
  <si>
    <t>281413.330.000002</t>
  </si>
  <si>
    <t>281413.390.000020</t>
  </si>
  <si>
    <t>281413.390.000021</t>
  </si>
  <si>
    <t>281413.390.000022</t>
  </si>
  <si>
    <t>281413.390.000009</t>
  </si>
  <si>
    <t>281413.390.000010</t>
  </si>
  <si>
    <t>281413.330.000000</t>
  </si>
  <si>
    <t>281413.330.000001</t>
  </si>
  <si>
    <t>281413.390.000037</t>
  </si>
  <si>
    <t>281413.390.000038</t>
  </si>
  <si>
    <t>281413.330.000004</t>
  </si>
  <si>
    <t>281413.390.000002</t>
  </si>
  <si>
    <t>281413.390.000001</t>
  </si>
  <si>
    <t>281413.350.000006</t>
  </si>
  <si>
    <t>281413.350.000010</t>
  </si>
  <si>
    <t>281413.750.000006</t>
  </si>
  <si>
    <t>281413.750.000007</t>
  </si>
  <si>
    <t>281413.750.000018</t>
  </si>
  <si>
    <t>281411.390.000004</t>
  </si>
  <si>
    <t>281411.390.000005</t>
  </si>
  <si>
    <t>281413.350.000015</t>
  </si>
  <si>
    <t>281413.390.000124</t>
  </si>
  <si>
    <t>281413.390.000125</t>
  </si>
  <si>
    <t>281413.530.000002</t>
  </si>
  <si>
    <t>281413.590.000001</t>
  </si>
  <si>
    <t>281413.590.000002</t>
  </si>
  <si>
    <t>281413.590.000003</t>
  </si>
  <si>
    <t>281413.700.000008</t>
  </si>
  <si>
    <t>281413.700.000010</t>
  </si>
  <si>
    <t>281413.900.000020</t>
  </si>
  <si>
    <t>281413.900.000021</t>
  </si>
  <si>
    <t>281413.900.000044</t>
  </si>
  <si>
    <t>281413.900.000079</t>
  </si>
  <si>
    <t>281413.900.000080</t>
  </si>
  <si>
    <t>281413.900.000087</t>
  </si>
  <si>
    <t>281413.900.000090</t>
  </si>
  <si>
    <t>281413.900.000091</t>
  </si>
  <si>
    <t>281413.900.000100</t>
  </si>
  <si>
    <t>281413.900.000101</t>
  </si>
  <si>
    <t>281413.900.000107</t>
  </si>
  <si>
    <t>281413.900.000108</t>
  </si>
  <si>
    <t>281413.900.000109</t>
  </si>
  <si>
    <t>281220.500.000009</t>
  </si>
  <si>
    <t>281411.390.000006</t>
  </si>
  <si>
    <t>281413.900.000047</t>
  </si>
  <si>
    <t>281413.900.000017</t>
  </si>
  <si>
    <t>281413.550.000003</t>
  </si>
  <si>
    <t>281411.900.000058</t>
  </si>
  <si>
    <t>281413.700.000001</t>
  </si>
  <si>
    <t>281413.700.000009</t>
  </si>
  <si>
    <t>281413.330.000008</t>
  </si>
  <si>
    <t>281413.350.000017</t>
  </si>
  <si>
    <t>281413.900.000102</t>
  </si>
  <si>
    <t>281413.900.000103</t>
  </si>
  <si>
    <t>281413.900.000081</t>
  </si>
  <si>
    <t>281413.900.000086</t>
  </si>
  <si>
    <t>281413.900.000088</t>
  </si>
  <si>
    <t>281413.900.000089</t>
  </si>
  <si>
    <t>281413.550.000002</t>
  </si>
  <si>
    <t>281413.550.000000</t>
  </si>
  <si>
    <t>281413.900.000018</t>
  </si>
  <si>
    <t>281413.900.000104</t>
  </si>
  <si>
    <t>281413.900.000105</t>
  </si>
  <si>
    <t>281413.900.000106</t>
  </si>
  <si>
    <t>281413.900.000013</t>
  </si>
  <si>
    <t>281413.900.000053</t>
  </si>
  <si>
    <t>281413.730.000007</t>
  </si>
  <si>
    <t>281413.730.000013</t>
  </si>
  <si>
    <t>281413.730.000000</t>
  </si>
  <si>
    <t>281413.730.000001</t>
  </si>
  <si>
    <t>281413.730.000002</t>
  </si>
  <si>
    <t>281413.730.000016</t>
  </si>
  <si>
    <t>Наименование категории: 
Работы по гидравлическому разрыву пласта</t>
  </si>
  <si>
    <t>Номенклатурный №: KMGGRP001</t>
  </si>
  <si>
    <t xml:space="preserve">Владелец категории: АО "НК "КазМунайГаз"
</t>
  </si>
  <si>
    <r>
      <t xml:space="preserve">Наличие закупочной категорийной стратегии:
</t>
    </r>
    <r>
      <rPr>
        <b/>
        <sz val="14"/>
        <rFont val="Arial"/>
        <family val="2"/>
        <charset val="204"/>
      </rPr>
      <t>АО "НК "КазМунайГаз" -  Имеется</t>
    </r>
  </si>
  <si>
    <t>Работы по гидравлическому разрыву пласта</t>
  </si>
  <si>
    <t>091012.900.000019</t>
  </si>
  <si>
    <t xml:space="preserve">990 140 000 483
120 240 021 112
980 240 003 816
990 940 002 914
120 240 020 997
940 240 000 021
</t>
  </si>
  <si>
    <t xml:space="preserve">АО "Мангистаумунайгаз"
АО "Эмбамунайгаз"
ТОО "Казахтуркмунай"
ТОО "Казахойл Актобе"
АО "Озенмунайгаз"
ТОО "СП "Казгермунай"
</t>
  </si>
  <si>
    <t xml:space="preserve">01.01.2021
</t>
  </si>
  <si>
    <t xml:space="preserve">1. Наличие опыта работы не менее 3 (трех) лет в течение последних 5 (пяти) лет в сфере гидравлического разрыва пласта на сумму не менее 75 миллионов тенге ежегодно.
2. Наличие флота ГРП в Республике Казахстан (на праве собственности или аренды).
3. Наличие лаборатории (на праве собственности или по договору об оказании услуг).
4. Наличие зданий, сооружений и/или производственной базы как выделенного инфраструктурного объекта в Республике Казахстан с возможностью размещения флота ГРП.
5. Наличие квалифицированного персонала для выполнения работ/услуг в области, соответствующей предмету закупки.
6. Наличие разрешительной документации, предоставляющих право на занятие деятельностью в Республике Казахстан в области, соответствующей предмету закупки.
</t>
  </si>
  <si>
    <t>1. Договоры в сфере гидравлического разрыва пласта,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Документы, подтверждающие право владения или аренды флота ГРП с нижеследующим оборудованием:
Блендер (смесительный агрегат), насосные агрегаты, станция контроля и управления с регистрацией, отображением и сбором данных параметров ГРП, полевая лаборатория, плотномер, датчики давления и расходомеры, Манифольд, комплект устьевого оборудования для ГРП, нагнетательная линия высокого давления с трубными соединениями, комплект шлангов для обвязки емкостей для жидкости ГРП и блендера, комплект шлангов для обвязки блендера и нагнетательного оборудования высокого давления, емкости для жидкости ГРП, пропантовоз (песковоз) или специализированный бункер для пропанта, агрегат для поддержания давления в затрубе, комплект линии для поддержания давления в затрубе.
3.Документы, подтверждающие наличие собственной лаборатории или договор на оказание услуг (лаборатории) со следующими оборудованиями:
-вискозиметр FANN-35 или аналог с наличием калибровочного масла; 
- тесты для определения содержания железа, бикарбонатов, хлоридов, сульфатов;
- тесты для определения жесткости воды (кальция и магния);
- миксер Уоринга (для смешивания реагентов);
- ареометр;
- электронный рН-метр с тремя различными калибровочными жидкостями;
- электронный термометр;
- лакмусовая бумага;
- электронные весы с набором калибровочных гирек;
- секундомер;
- переносной комплект сит для выполнения ситового анализа проппанта, привезенного для проведения ГРП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Инженер-проектировщик ГРП (опыт работы не менее 3 лет);
- Полевой инженер ГРП (опыт работы не менее 3 лет).
Специалисты:
- Полевой лаборант (при его отсутствии обязанности полевого лаборанта выполняет полевой инженер ГРП) (опыт работы не менее 3 лет);
- Мастер бригады ГРП (опыт работы не менее 3 лет);
- Операторы оборудования флота ГРП (опыт работы не менее 3 лет);
- Специалисты по обслуживанию и ремонту техники и оборудования ГРП (опыт работы не менее 3 лет).
6.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(углеводородное сырье), нефтехимических производств, эксплуатацию магистральных газопроводов, нефтепроводов, нефтепродуктопроводов в сфере нефти и газа.
Подвид: 
- Повышение нефтеотдачи нефтяных пластов и увеличение производительности скважин.
- Подземный ремонт (капитальный) скважин на месторождениях.</t>
  </si>
  <si>
    <t>Наименование категории: 
Эксплуатационное бурение</t>
  </si>
  <si>
    <t>Номенклатурный №: KMGEB001</t>
  </si>
  <si>
    <t>Эксплуатационное бурение</t>
  </si>
  <si>
    <t>1
2
3</t>
  </si>
  <si>
    <t>091011.100.000000
091011.200.000000
091011.900.000001</t>
  </si>
  <si>
    <t>120 240 021 112
980 240 003 816
990 940 002 914
120 240 020 997
940 240 000 021
950 540 000 524
091 040 003 677
020 740 001 948</t>
  </si>
  <si>
    <t>АО "Эмбамунайгаз"
ТОО "Казахтуркмунай"
ТОО "Казахойл Актобе"
АО "Озенмунайгаз"
ТОО "СП "Казгермунай"
АО "Каражанбасмунай"
ТОО "Урихтау Оперейтинг"
ТОО "Урал Ойл Энд Газ"</t>
  </si>
  <si>
    <t xml:space="preserve">1. Наличие опыта работы не менее 3 (трех) лет в течение последних 5 (пяти) лет в сфере строительства эксплуатационных скважин на сумму не менее 75 миллионов тенге ежегодно.
2. Наличие буровой установки с комплектующими оборудования.
3. Наличие лаборатории для контроля качества бурового и цементного раствора с круглосуточным сопровождением процесса бурения.
4. Наличие зданий, сооружений и/или производственной базы как выделенного инфраструктурного объекта в Республике Казахстан.
5. Наличие мобильного вахтового городка (вагон мастера, вагон для смены/стрики/сушки одежды, вагон-столовая, вагон супервайзера, вагон для слесарных работ).
6. Наличие квалифицированного персонала для выполнения работ/услуг в области, соответствующей предмету закупки.
7.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</si>
  <si>
    <t xml:space="preserve">1. Договоры в сфере строительства эксплуатационных скважин,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Реестр буровой установки с комплектующими и оборудованием; ведомость основных средств и нематериальных активов; технические паспорта и/или свидетельства о регистрации буровой установки; договоры купли-продажи и/или договоры аренды на следующее оборудование:
- Буровая установка;
- Буровой насос не менее 2 комплектов;
- Мерные емкости для бурового раствора в количестве не менее 3 единиц;
- Бурильные и утяжеленные бурильные трубы, долото;
- Дизель-генератор, система очистки бурового раствора, превентор и блок управления превенторами.
3. Документы, подтверждающие наличие собственной лаборатории или договор на оказание услуг (лаборатории) со следующими оборудованиями:
- Ареометр;
- Вискозиметр;
- Прибор определения водоотдачи, статических и динамических напряжения сдвига;
- Прибор определения твердой фазы и Ph.
(допускается предоставление взаимозаменяемого оборудования)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6.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Менеджер по бурению (опыт работы не менее 3 лет);
- Инженер-технолог (опыт работы не менее 3 лет);
- Инженер-механик (опыт работы не менее 3 лет);
- Инженер-энергетик (опыт работы не менее 3 лет) - сертификаты/аттестаты/удостоверения по электробезопасности;
- Инженер по ТБ (опыт работы не менее 3 лет);
- Начальник буровой бригады (опыт работы не менее 3 лет);
Специалисты:
- Мастер буровой установки (опыт работы не менее 3 лет);
- Бурильщик (опыт работы не менее 3 лет);
- Помощник бурильщика (опыт работы не менее 1 года);
- Машинист буровой установки (опыт работы не менее 3 лет);
- Электромонтер по обслуживанию буровой установки (опыт работы не менее 3 лет) -сертификаты/аттестаты/удостоверения по электробезопасности.
7. Лицензии и разрешительные документы согласно заявленным видам деятельности, действующие на территории РК и выданные уполномоченными органами:
- Проектирование (технологическое) и (или) эксплуатацию горных (разведка, добыча полезных ископаемых), нефтехимических производств, эксплуатацию магистральных газопроводов, нефтепроводов, нефтепродуктопроводов в сфере нефти и газа с подвидом
- Бурение скважин на месторождениях углеводородного сырья на суше.
</t>
  </si>
  <si>
    <t>Наименование категории: 
Работы по геофизической разведке/исследованиям</t>
  </si>
  <si>
    <t>Номенклатурный №: GRI001</t>
  </si>
  <si>
    <t>Владелец категории: АО "НК "КазМунайГаз"</t>
  </si>
  <si>
    <t>Работы по геофизической разведке/исследованиям</t>
  </si>
  <si>
    <t>711231.100.000001</t>
  </si>
  <si>
    <t>120240020997
120240021112
990140000483
940240000021
990940002914
980240003816
020740001948
950540000524
030340001806
091040003677
060640000349
150740016853
180140001185
090240019251
090340002825</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</si>
  <si>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
ТОО «Исатай Оперейтинг Компани»
ТОО «Карповский Северный»
ТОО «ЖАМБЫЛ ПЕТРОЛЕУМ»</t>
  </si>
  <si>
    <t xml:space="preserve">01.09.2021 г.
</t>
  </si>
  <si>
    <r>
      <rPr>
        <b/>
        <u/>
        <sz val="12"/>
        <rFont val="Arial"/>
        <family val="2"/>
        <charset val="204"/>
      </rPr>
      <t>1.</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5.</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геофизической аппаратуры/оборудования и лицензионного программного обеспечения (на праве собственности или аренды)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</si>
  <si>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-Ведение технологических работ (геофизические работы) на месторождениях углеводородов.
2. Обращение с приборами и установками, генерирующими ионизирующее излучение.
Подвид(ы):
-Использование приборов и установок, генерирующих ионизирующее излучение.
3. Обращение с радиоактивными веществами, приборами и установками, содержащими радиоактивные вещества.
Подвид(ы):
-Использование радиоактивных веществ, приборов и установок, содержащих радиоактивные вещества;
-Хранение радиоактивных веществ, приборов и установок, содержащих радиоактивные вещества.
</t>
    </r>
    <r>
      <rPr>
        <b/>
        <u/>
        <sz val="12"/>
        <rFont val="Arial"/>
        <family val="2"/>
        <charset val="204"/>
      </rPr>
      <t>2.</t>
    </r>
    <r>
      <rPr>
        <sz val="12"/>
        <rFont val="Arial"/>
        <family val="2"/>
        <charset val="204"/>
      </rPr>
      <t xml:space="preserve"> Договоры, заключенные в области геофизической разведки/исследованиям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удостоверения по электробезопасности; 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 Полевой инженер; - Оператор по каротажу; - Интерпретатор по геофизическим и гидродинамическим исследованиям скважин; - Специалист по работе с вертикальным сейсмическим профилированием;
- Специалист по испытанию пластов.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6.</t>
    </r>
    <r>
      <rPr>
        <sz val="12"/>
        <rFont val="Arial"/>
        <family val="2"/>
        <charset val="204"/>
      </rPr>
      <t xml:space="preserve"> Договоры купли-продажи и/или аренды на следующее геофизическое оборудование/приборы:
- гамма каротаж;
- нейтронный каротаж;
- плотностной каротаж;
- акустический каротаж;
- электрический каротаж;
- прибор инклинометрии;
- ядерно-магнитный каротаж;
- прибор пластового микросканера;
- прибор модульного динамического испытания пластов и отбора проб пластовых флюидов;
- прибор по отбору керна боковым грунтоносом;
- прибор вертикального сейсмического профилирования.
- Договор купли-продажи и/или аренды и/или технической поддержки и/или предоставления права на использование программного обеспечения для обработки и интерпретации скважинных данных.
</t>
    </r>
  </si>
  <si>
    <t>Наименование категории: 
Работы по обустройству скважин</t>
  </si>
  <si>
    <t>Номенклатурный №: OS002</t>
  </si>
  <si>
    <t>Работы по обустройству скважин</t>
  </si>
  <si>
    <t>091012.900.000011</t>
  </si>
  <si>
    <t>120240020997
120240021112
990140000483
940240000021
990940002914
980240003816
020740001948
950540000524
091040003677</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</si>
  <si>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</si>
  <si>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01.09.2021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</si>
  <si>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</si>
  <si>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на выполнение работ по обустройству скважин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1. Лицензия на строительно-монтажные работы, не ниже I категории с подвидами лицензируемой деятельности:   1.1. Устройство инженерных сетей и систем, включающее капитальный ремонт и реконструкцию, в том числе:  - Сетей холодного и горячего водоснабжения, теплоснабжения, центральной канализации бытовых, производственных и ливневых стоков, устройства внутренних систем водопровода, отопления и канализации.  - Сетей электроснабжения и устройства наружного электроосвещения, внутренних систем электроосвещения и электроотопления.  1.2. Монтаж технологического оборудования, пусконаладочные работы, связанные с:  - Связью противоаварийной защитой, системой контроля и сигнализации, блокировкой на транспорте, объектах электроэнергетики и водоснабжения, иных объектах жизнеобеспечения, а также приборами учета и контроля производственного назначения.  1.3. Специальные работы в грунтах, в том числе:  -Устройство оснований.  1.4. Возведение несущих и (или) ограждающих конструкций зданий и сооружений (в том числе мостов, транспортных эстакад, тоннелей и путепроводных искусственных строений) включающее капитальный ремонт и реконструкцию объектов в том числе:  - Устройство монолитных, а также монтаж сборных бетонных и железобетонных конструкций, кладка штучных элементов стен и перегородок и заполнение проемов.  - Монтаж металлических конструкций.
1.5. Специальные строительные и монтажные работы по прокладке линейных сооружений, включающие капитальный ремонт и реконструкцию, в том числе:
- стальных резервуаров (емкостей), работающих под давлением либо предназначенных для хранения взрывопожароопасных или иных опасных (вредных) жидких или газообразных веществ;                                                                                                                                                                            
- промысловых и магистральных сетей нефтепроводов, газопроводов, а также магистральных сетей нефтепродуктопроводов;
- магистральных линий электропередачи с напряжением до 35 кВ и до 110 кВ и выше.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на следующих работников: - Мастер  участка;
- Производитель работ; - Инженер производственно-технического отдела; - Начальник участка; - Начальник производственно-технического отдела; - Главный инженер.
</t>
    </r>
    <r>
      <rPr>
        <b/>
        <u/>
        <sz val="12"/>
        <rFont val="Arial"/>
        <family val="2"/>
        <charset val="204"/>
      </rPr>
      <t>4.</t>
    </r>
    <r>
      <rPr>
        <sz val="12"/>
        <rFont val="Arial"/>
        <family val="2"/>
        <charset val="204"/>
      </rPr>
      <t xml:space="preserve"> В случае наличия собственных транспортных средств, специализированной техники необходимо представить: 
Технические паспорта и/или свидетельства о регистрации машин на следующие виды транспортных средств и специализированной техники (также допускается предоставление договора аренды c техническими паспортами и/или свидетельства о регистрации машин арендодателя):
- Кран на автомобильном ходу;
- Бульдозер; 
- Погрузчик; 
- Экскаватор;
- Трактор на гусеничном ходу;
- Седельный тягач.
</t>
    </r>
  </si>
  <si>
    <t>Наименование категории: 
Работы по перфорации скважины</t>
  </si>
  <si>
    <t>Номенклатурный №: PS001</t>
  </si>
  <si>
    <t>Работы по перфорации скважины</t>
  </si>
  <si>
    <t>091012.900.000015</t>
  </si>
  <si>
    <t xml:space="preserve">120240020997
120240021112
990140000483
940240000021
990940002914
980240003816
020740001948
950540000524
091040003677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</si>
  <si>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</si>
  <si>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 xml:space="preserve">1. Наличие опыта работы не менее 3 (трех) лет в течение 5 (пяти) последних лет в области, соответствующей предмету закупки
2. Наличие разрешительных документов, предоставляющих право на занятие деятельностью в Республике Казахстан в области, соответствующей предмету закупки
3. Наличие зданий, сооружений и/или производственной базы как выделенного инфраструктурного объекта в Республике Казахстан.
4. Наличие склада для хранения взрывчатых материалов, радиоактивных источников для выполнения работ/услуг в области, соответствующей предмету закупки
5. Наличие квалифицированного персонала для выполнения работ/услуг в области, соответствующей предмету закупки
6. Наличие геофизической партии с оборудованием для проведения прострелочно-взрывных  работ на скважинах
</t>
  </si>
  <si>
    <t xml:space="preserve">1. Договоры в области перфорации скважин (по одному договору за каждый год), а также акты выполненных работ и счета-фактуры к ним. 
2.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(прострелочно-взрывные работы в нефтяных, газовых, нагнетательных, газоконденсатных скважинах,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Разработка, производство, приобретение, реализация, хранение взрывчатых и пиротехнических (за исключением гражданских) веществ и изделий с их применением (хранение, приобретение взрывчатых и пиротехнических (за исключением гражданских) веществ и изделий с их применением). 
3.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дипломы/свидетельства/аттестаты о среднем специальном образовании для специалистов; сертификаты/аттестаты удостоверения по промышленной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начальник партии;
- геофизик;
- интерпретатор/геофизик.
Специалисты:
- взрывник (каротажник 6 разряда);
- машинист каротажной станции; 
- водитель ЛПС.
6.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ТС) и/или договоры аренды на следующие виды транспортных средств и специализированной техники: 
1) каротажная станция;
2) лабораторно-перфорационная станция (ЛПС) для перевозки опасных грузов;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</si>
  <si>
    <t>Наименование категории: 
Работы по разведочному/пробному бурению</t>
  </si>
  <si>
    <t>Номенклатурный №: RPB001</t>
  </si>
  <si>
    <t>Работы по разведочному/пробному бурению</t>
  </si>
  <si>
    <t>431310.100.000000</t>
  </si>
  <si>
    <t xml:space="preserve">120240020997
120240021112
990140000483
940240000021
990940002914
980240003816
020740001948
950540000524
030340001806
091040003677
060640000349
150740016853
180140001185
090240019251
090340002825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</si>
  <si>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оборудования и программного обеспечения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</si>
  <si>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поискового и/или разведочного и/или оценочного бурения на углеводородное сырье,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а)  бурение скважин на месторождениях углеводородов на суше и/или на море и/или на внутренних водоемах.
</t>
    </r>
    <r>
      <rPr>
        <b/>
        <u/>
        <sz val="12"/>
        <rFont val="Arial"/>
        <family val="2"/>
        <charset val="204"/>
      </rPr>
      <t>3.</t>
    </r>
    <r>
      <rPr>
        <sz val="12"/>
        <rFont val="Arial"/>
        <family val="2"/>
        <charset val="204"/>
      </rPr>
      <t xml:space="preserve"> Приказы о приеме на работу; трудовые договоры; дипломы для ИТР о высшем специальном образовании; для специалистов дипломы о высшем образовании/свидетельства о среднем специальном образовании, свидетельства/сертификаты/удостоверения о проверке знаний по промышленной безопасности и пожарной безопасности в объеме пожарно-технического минимума; удостоверения/допуски к работам на опасных производственных объектах. 
ИТР:
- Начальник буровой бригады; - Главный механик;
- Главный электрик; - Инженер-энергетик (КИП); - Инженер по ОЗТОС (БиОТ и ООС); - Инженер по испытанию скважины; - Инженер по тампонажным работам;
Другие специалисты:
- Бурильщик;
- Помощник бурильщика; - Электромонтер по обслуживанию буровой. 
</t>
    </r>
    <r>
      <rPr>
        <b/>
        <u/>
        <sz val="12"/>
        <rFont val="Arial"/>
        <family val="2"/>
        <charset val="204"/>
      </rPr>
      <t>4.</t>
    </r>
    <r>
      <rPr>
        <sz val="12"/>
        <rFont val="Arial"/>
        <family val="2"/>
        <charset val="204"/>
      </rPr>
      <t xml:space="preserve"> Договоры купли-продажи, подтверждающие наличие собственного оборудования или договор аренды, акты оказанных услуг и счет-фактуры, на следующее оборудование: 
1) Буровая установка (дополнительно требуется: технический паспорт и/или свидетельство о регистрации);
2) Подъемный агрегат;
3) Оборудование по приготовлению и утилизации бурового раствора;
4) Противовыбросовое оборудование;
5) Буровые и ловильные инструменты (наличие УБТ, БТ, переводника, метчика, колокола).
6) Лицензионное программное обеспечения по планированию скважин, для подготовки программ по бурению, креплению и заканчивания скважин*.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верификации и ремастеринга всего процесса бурения, а также предоставить техническое описание программного продукта. 
</t>
    </r>
  </si>
  <si>
    <t>Наименование категории: 
Услуги исследований скважин</t>
  </si>
  <si>
    <t>Номенклатурный №: IS001</t>
  </si>
  <si>
    <t>Услуги исследований скважин</t>
  </si>
  <si>
    <t xml:space="preserve">1
</t>
  </si>
  <si>
    <t xml:space="preserve">712019.000.000011
</t>
  </si>
  <si>
    <t xml:space="preserve">120240020997
120240021112
990140000483
940240000021
990940002914
980240003816
020740001948
950540000524
091040003677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</si>
  <si>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4.</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 xml:space="preserve">
5.</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техники и оборудования для проведения исследовательских работ на скважинах
</t>
    </r>
  </si>
  <si>
    <r>
      <rPr>
        <b/>
        <u/>
        <sz val="12"/>
        <rFont val="Arial"/>
        <family val="2"/>
        <charset val="204"/>
      </rPr>
      <t>1.</t>
    </r>
    <r>
      <rPr>
        <sz val="12"/>
        <rFont val="Arial"/>
        <family val="2"/>
        <charset val="204"/>
      </rPr>
      <t xml:space="preserve"> Договоры в области исследований скважин (по одному договору за каждый год), а также акты выполненных работ и счета-фактуры к ним. 
</t>
    </r>
    <r>
      <rPr>
        <b/>
        <u/>
        <sz val="12"/>
        <rFont val="Arial"/>
        <family val="2"/>
        <charset val="204"/>
      </rPr>
      <t>2.</t>
    </r>
    <r>
      <rPr>
        <sz val="12"/>
        <rFont val="Arial"/>
        <family val="2"/>
        <charset val="204"/>
      </rPr>
      <t xml:space="preserve"> Подтвердить наличие лицензий: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Транспортировка, включая транзитную, ядерных материалов, радиоактивных веществ, радиоизотопных источников ионизирующего излучение, радиоактивных отходов в пределах территории РК (транспортировка радиоизотопных источников ионизирующего излучение). 
</t>
    </r>
    <r>
      <rPr>
        <b/>
        <u/>
        <sz val="12"/>
        <rFont val="Arial"/>
        <family val="2"/>
        <charset val="204"/>
      </rPr>
      <t>3.</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начальник партии; 
- геофизик;
- интерпретатор/геофизик. 
Специалисты: 
- машинист каротажной станции
- машинист крановой установки.
</t>
    </r>
    <r>
      <rPr>
        <b/>
        <u/>
        <sz val="12"/>
        <rFont val="Arial"/>
        <family val="2"/>
        <charset val="204"/>
      </rPr>
      <t>6.</t>
    </r>
    <r>
      <rPr>
        <sz val="12"/>
        <rFont val="Arial"/>
        <family val="2"/>
        <charset val="204"/>
      </rPr>
      <t xml:space="preserve">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и/или договоры аренды на следующие виды транспортных средств и специализированной техники: 
1) каротажная станция 
2) автокран и/или манипулятор.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r>
  </si>
  <si>
    <t>Наименование категории: 
Работы по сейсмической разведке</t>
  </si>
  <si>
    <t>Номенклатурный №: KMGSR001</t>
  </si>
  <si>
    <t>Работы по сейсмической разведке</t>
  </si>
  <si>
    <t>711231.100.000003</t>
  </si>
  <si>
    <t xml:space="preserve">120240020997
120240021112
990140000483
940240000021
990940002914
980240003816
020740001948
950540000524
030340001806
091040003677
060640000349
150740016853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</si>
  <si>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t>
  </si>
  <si>
    <t>01.01.2022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</si>
  <si>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5.Наличие в собственности производственного оборудования и лицензионного программного обеспечения, необходимых для выполнения работ/оказания услуг, согласно предмету закупки.</t>
    </r>
  </si>
  <si>
    <r>
      <rPr>
        <b/>
        <u/>
        <sz val="12"/>
        <rFont val="Arial"/>
        <family val="2"/>
        <charset val="204"/>
      </rPr>
      <t>1.</t>
    </r>
    <r>
      <rPr>
        <sz val="12"/>
        <rFont val="Arial"/>
        <family val="2"/>
        <charset val="204"/>
      </rPr>
      <t xml:space="preserve"> Договоры, на выполнение работ по сейсмической разведке,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Лицензия на изыскательскую деятельность
1.1. на инженерно-геодезические работы, в том числе: 
геодезические работы, связанные с переносом в натуру с привязкой инженерно-геологических выработок, геофизических и других точек изысканий;
построение и закладка геодезических центров;
создание планово-высотных съемочных сетей;
топографические работы для проектирования и строительства (съемки в масштабах от 1:10000 до 1:200, а также съемки подземных коммуникаций и сооружений, трассирование и съемка наземных линейных сооружений и их элементов). 
1.2. на инженерно-геологические и инженерно-гидрогеологические работы, в том числе: геофизические исследования, рекогносцировка и съемка;
2.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нефтепродуктов в сфере углеводородов: 
2.1. ведение технологических работ (сейсморазведочные работы; геофизические работы) на месторождениях углеводородов.
3. Лицензия на строительно-монтажные работы: специальные работы в грунтах, в том числе: 
3.1. буровые работы в грунте.
Предоставить разрешения на производство взрывных работ и лицензию на осуществление деятельности по разработке, производству, приобретению, реализации, хранению взрывчатых и пиротехнических (за исключением гражданских) веществ и изделий с их применением или предоставить договор субподряда, подписанный с компанией, имеющей  соответствующие разрешения и лицензию. 
</t>
    </r>
    <r>
      <rPr>
        <b/>
        <u/>
        <sz val="12"/>
        <rFont val="Arial"/>
        <family val="2"/>
        <charset val="204"/>
      </rPr>
      <t>3.</t>
    </r>
    <r>
      <rPr>
        <sz val="12"/>
        <rFont val="Arial"/>
        <family val="2"/>
        <charset val="204"/>
      </rPr>
      <t xml:space="preserve"> Приказы о приеме на работу; трудовые договоры; справки о пенсионных отчислениях на работников (бухгалтерские справки или ФНО 200 (с приложением №5)/910 с уведомлениями за последние 2 отчетных периода; дипломы о высшем специальном образовании, следующих работников:
- Геофизик; 
- Инженер по геодезии;
- инженер по ПБОТиООС (дополнительно предоставить сертификат/аттестат/удостоверение по электробезопасности; удостоверение по промышленной безопасности; удостоверение по пожарной безопасности для данного специалиста). 
- специалист по использованию лицензионного ПО для выполнения работ по регистрации, синхронизации источников возбуждения и передачи данных (дополнительно предоставить сертификат(ы) по обучению пользования ПО).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5. Договор купли-продажи и/или аренды, мены, дарения и технические паспорта на следущее сейсморазведочное оборудование:
• Регистрирующее оборудование: 
- регистратор с модулями и кабелями цифровой передачи данных, система синхронизации
- комплект датчиков приема не менее 15 000 каналов.
• Источники возбуждения:
- не менее 10 виброисточников. 
- не менее 10 буровых станков.
•  Оборудование для замера сейсмического фона и проверки воздействия волн, перемещающихся по поверхности от источника колебаний.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выполнения работ по регистрации, синхронизации источников возбуждения, передачи данных.
</t>
    </r>
  </si>
  <si>
    <t>Наименование категории: 
Работы по капитальному ремонту скважин</t>
  </si>
  <si>
    <t>Номенклатурный №: KMGKPS001</t>
  </si>
  <si>
    <t>Работы по капитальному ремонту скважин</t>
  </si>
  <si>
    <t>091011.500.000000
091011.500.000002
091012.900.000012
091012.900.000003
091012.900.000007
091012.900.000005
091012.900.000006</t>
  </si>
  <si>
    <t xml:space="preserve">120240020997
120240021112
990140000483
940240000021
990940002914
980240003816
020740001948
091040003677 </t>
  </si>
  <si>
    <t>АО «Озенмунайгаз»
АО «Эмбамунайгаз»
АО «Мангистаумунайгаз»
ТОО «СП Казгермунай»
ТОО «Казахойл Актобе»
ТОО «Казахтуркмунай»
ТОО «Урал Ойл энд Газ»
ТОО «Урихтау Оперейтинг»</t>
  </si>
  <si>
    <r>
      <rPr>
        <b/>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3.</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мобильного вагона (используемого в качестве рабочего места, а также для принятия пищи, смены одежды и т.д.)
</t>
    </r>
    <r>
      <rPr>
        <b/>
        <u/>
        <sz val="12"/>
        <rFont val="Arial"/>
        <family val="2"/>
        <charset val="204"/>
      </rPr>
      <t>5.</t>
    </r>
    <r>
      <rPr>
        <sz val="12"/>
        <rFont val="Arial"/>
        <family val="2"/>
        <charset val="204"/>
      </rPr>
      <t xml:space="preserve"> Подтвердите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6.</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</si>
  <si>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с подвидом:
- Подземный ремонт (капитальный) скважин на месторождениях углеводородов; 
-Ликвидация скважин на месторождениях углеводородов.
</t>
    </r>
    <r>
      <rPr>
        <b/>
        <u/>
        <sz val="12"/>
        <rFont val="Arial"/>
        <family val="2"/>
        <charset val="204"/>
      </rPr>
      <t>2.</t>
    </r>
    <r>
      <rPr>
        <sz val="12"/>
        <rFont val="Arial"/>
        <family val="2"/>
        <charset val="204"/>
      </rPr>
      <t xml:space="preserve"> Договоры на выполнение работ по капитальному ремонту скважин (по изоляции водопритоков, освоению, ликвидации, консервации/расконсервации скважин, ловильно-аварийные работы)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и специализированной техники:
- цементировочный агрегат; 
- автоцистерна наливная для вывоза жидкости при глушении и освоении скважин в количестве не менее 2-х единиц;
- автокран.
Договоры купли-продажи и/или договоры аренды на следующее оборудование:
- подъемная установка для проведения подземного и капитального ремонта скважин;
- Противовыбросовое оборудование (превентор и блок управления превенторами).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6.</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образовании/среднем образовании для специалистов; сертификаты/аттестаты/удостоверения по электробезопасности;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Технолог - опыт работы 3 года;
- Мастер ТКРС - опыт работы 3 года;
- Инженер ОТ и ТБ - опыт работы 3 года;
- Начальник участка/супервайзер - опыт работы 3 года.
Рабочие/Служащие/Специалисты:
- Бурильщик;
- Помощник бурильщика;
- Машинист подъемной установки;
- Машинист цементировочного агрегата;
- Водитель АЦН.
</t>
    </r>
  </si>
  <si>
    <t>Наименование категории: 
Работы по перераспределению фильтрационных потоков</t>
  </si>
  <si>
    <t>Номенклатурный №: KMGPFP001</t>
  </si>
  <si>
    <t>Работы по перераспределению фильтрационных потоков</t>
  </si>
  <si>
    <t>091012.900.000020
091012.900.000028
091012.900.000013</t>
  </si>
  <si>
    <t xml:space="preserve">120240020997
120240021112
990140000483
950540000524
</t>
  </si>
  <si>
    <t xml:space="preserve">АО «Озенмунайгаз»
АО «Эмбамунайгаз»
АО «Мангистаумунайгаз»
АО «Каражанбасмунай»
</t>
  </si>
  <si>
    <r>
      <rPr>
        <b/>
        <u/>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Подтвердите наличие установки смесительной осреднительной (УСО, УДР, КУДР, БПР или аналоговая установка) оснащенной системой GPS-мониторинга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собственной и/или арендованной производственной базы
Наличие закрытых помещений для хранения химических реагентов и материалов.
</t>
    </r>
    <r>
      <rPr>
        <b/>
        <u/>
        <sz val="12"/>
        <rFont val="Arial"/>
        <family val="2"/>
        <charset val="204"/>
      </rPr>
      <t>5.</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</si>
  <si>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 Повышение нефтеотдачи нефтяных пластов и увеличение производительности скважин.
- Ведение технологических работ (промысловые исследования) на месторождениях углеводородов.
2. Потенциальный поставщик должен предоставить Разрешение на применение химических реагентов, которые будут применяться при выполнении данного объема работ на опасных производственных объектах в соответствии со ст.74 Закона Республики Казахстан «О гражданской защите». 
 Потенциальный поставщик должен иметь свидетельства о регистрации химической продукции, согласно Правилам регистрации и учета химической продукции РК на все применяемые химические реагенты.
</t>
    </r>
    <r>
      <rPr>
        <b/>
        <u/>
        <sz val="12"/>
        <rFont val="Arial"/>
        <family val="2"/>
        <charset val="204"/>
      </rPr>
      <t>2.</t>
    </r>
    <r>
      <rPr>
        <sz val="12"/>
        <rFont val="Arial"/>
        <family val="2"/>
        <charset val="204"/>
      </rPr>
      <t xml:space="preserve"> Договоры на выполнение работ: по перераспределению фильтрационных потоков/по повышению нефтеотдачи пластов/по выравниванию профиля притока и приемистости в нагнетательных скважинах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договоры установки системы GPS-мониторинга не менее 2 единиц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образовании/средним образовании для специалистов;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Технический директор/главный инженер;
- Технолог;
- Геолог.
Специалист:
- Оператор 
</t>
    </r>
    <r>
      <rPr>
        <b/>
        <u/>
        <sz val="12"/>
        <rFont val="Arial"/>
        <family val="2"/>
        <charset val="204"/>
      </rPr>
      <t>6.</t>
    </r>
    <r>
      <rPr>
        <sz val="12"/>
        <rFont val="Arial"/>
        <family val="2"/>
        <charset val="204"/>
      </rPr>
      <t xml:space="preserve"> Реестр транспортных средств и специализированной техники; ведомость основных средств и нематериальных активов;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специализированной техники и оборудования: 
- Дозирующее устройство для регулируемой подачи сшивателя
- Автоцистерна (АЦН); 
- Насосный агрегат;
- Потокосместитель.
</t>
    </r>
  </si>
  <si>
    <t>Наименование категории: 
Работы по тушению пожаров/предупреждению пожаров</t>
  </si>
  <si>
    <t>Номенклатурный №: TP001</t>
  </si>
  <si>
    <t>Владелец категории: АО «НК «КазмунайГаз», АО "Самрук-Энерго"</t>
  </si>
  <si>
    <t>Работы по тушению пожаров/предупреждению пожаров</t>
  </si>
  <si>
    <t>842511.000.000001
842511.000.000000</t>
  </si>
  <si>
    <t>001140000362
040740000537 000940000220
060640001713
120240020997 120240021112 980240003816 091040003677 030340001806 990940002914 950540000524 940240000021 020740001948 990140000483 970540000107 981240000488 091040003865 050140004649 980740002360 010540000910 061040003532 160940026285 061040001249 020540003223 950640000959 981240001604 010840003679 020640002982</t>
  </si>
  <si>
    <t>ТОО "ПНХЗ";
ТОО "АНПЗ";
АО «Станция Экибастузская ГРЭС-2»;
АО «Алматинские электрические станции»; 
АО «Озенмунайгаз»;
АО «Эмбамунайгаз»;
ТОО «Казахтуркмунай»;
ТОО «Урихтау Оперейтинг»; 
ТОО МНК «КазМунайТениз»;
ТОО «Казахойл Актобе»; 
АО «Каражанбасмунай»; 
ТОО «СП Казгермунай»;
ТОО «Урал Ойл энд Газ»;
АО «Мангистаумунайгаз»;
АО «КазТрансОйл»;
ТОО НМСК «Казмортрансфлот»;
ТОО «СП Caspi Bitum»;
ТОО «ПКОП»;
ТОО «Кен-Курылыссервис»;
ТОО «KMG EP-Catering»;
ТОО «КазГПЗ»;
ТОО «ОзенМунайСервис»;
ТОО «УДТВ»;
ТОО «Oil Service Company»; 
ТОО «Мангистауэнергомунай»; 
ТОО «Мунайтелеком»;
ТОО «Oil Transport Corporation»;
ТОО «Oil Construction Company».</t>
  </si>
  <si>
    <t xml:space="preserve">01.03.2022 г.
</t>
  </si>
  <si>
    <t xml:space="preserve">1.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2. Подтвердите наличие опыта работы не менее 1 года в области, соответствующей предмету закупки.
3. Подтвердите наличие пожарной техники основного, специального и вспомогательного назначения пожарной техники в соответствии с квалификационными требованиями, предъявляемыми к негосударственным противопожарным службам.
4. Подтвердите обеспечение всех работников, специальным обмундированием и средствами индивидуальной защиты в соответствие с квалификационными требованиями, предъявляемыми к негосударственным противопожарным службам.
5. Подтвердите наличие квалифицированного персонала для оказания услуг в соответствии с квалификационными требованиями, предъявляемыми к негосударственным противопожарным службам.
</t>
  </si>
  <si>
    <t>1. Аттестат на право проведения работ по предупреждению и тушению пожаров, обеспечению пожарной безопасности и проведению аварийно-спасательных работ в организациях, населенных пунктах и на объектах с выездной техникой.
2. Договор, заключенный с ДЗО Холдинга и/или с государственными органами и/или с другими компаниями, являющимися субъектами квазигосударственного сектора в РК, на рынке закупаемых однородных работ, а также акты оказанных услуг и счета-фактуры к ним. 
3. Реестр пожарной техники  основного, специального и вспомогательного назначения, с указанием права собственности; 
ведомость основных средств и нематериальных активов; 
технические паспорта и/или свидетельства о регистрации машин; 
сертификаты или декларации соответствия на вспомогательную технику;
договоры купли-продажи (в случае если техника не подлежит регистрации в уполномоченном органе) и/или договоры аренды на пожарную технику основного, специального и вспомогательного назначения.
Минимальный список пожарной техники основного, специального и вспомогательного назначения должен включать в себя:
- пожарная автоцистерна средняя или пожарная автоцистерна с механической лестницей (1 единица) срок службы не более 15 лет;
- пожарная автоцистерна тяжелая (2 единицы) срок службы не более 15 лет;
- автомобиль насосно-рукавный (1 единица) срок службы не более 20 лет;
- автомобиль порошкового тушения (1 единица) срок службы не более 20 лет;
- автолестница (1 единица) срок службы не более 20 лет;
- аварийно-спасательный автомобиль (1 единица) срок службы не более 20 лет;
- мотопомпа прицепная или мотопомпа переносная (1 единица) срок службы не более 10 лет. 
4. Перечень  специального обмундирования и противопожарного снаряжения, договоры купли-продажи, накладные и счета-фактуры, сертификаты соответствия.
Документы/журналы или иная документированная информация, свидетельствующая об обеспечении работников обмундированием и средствами индивидуальной защиты. 
Минимальный список обмундирования и СИЗ должен включать в себя: 
- Боевая одежда пожарного;
- Подшлемник шерстяной;
- Свитер без выреза защитного цвета;
- Рукавицы брезентовые с крагами;
- Рукавицы меховые с крагами;
- Пояс спасательный пожарный с карабином;
- Каска пожарная (шлем);
- Сапоги пожарного;
- Кобура поясная для топора пожарного;
- Сапоги резиновые.
5. Приказы о приеме на работу; 
трудовые договоры; 
послужной список (перечень сведений о работе, трудовой деятельности работника), подписанный и заверенный печатью работодателя; 
справки о пенсионных отчислениях на работников за последние 2 квартала (ФНО 200.00 (с приложениями к ней) и уведомление/подтверждение о приеме налоговым органом налоговой отчетности или платежные поручения и ФНО 910.00 (с приложениями к ней) с приложением уведомления/подтверждения о приеме налоговым органом налоговой отчетности);
удостоверения по промышленной безопасности; 
удостоверения по пожарной безопасности на следующих должностей/функциональных обязанностей:
Начальник службы (отряда) и его заместитель, начальник пожарной части и его заместитель – диплом о высшем техническом образовании или среднем техническом образовании в области пожарной безопасности, стаж работы не менее 3 лет на руководящих должностях аппаратов управления или подразделений пожаротушения органов государственной противопожарной службы;
Начальник караула/начальник смены – диплом о среднем техническом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Командиры отделений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Старший инструктор/Инструктор пожарной профилактики – диплом о среднем техническом образовании/свидетельство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Мастер газодымозащитной службы – диплом о среднем специальном образовании, свидетельство о прохождении специальной подготовки в специализированном учебном центре в области пожарной безопасности;
Старший пожарный (спасатель), пожарный (пожарный спасатель)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Водитель (старший водитель) пожарного автомобиля – свидетельство о среднем образовании, водительское удостоверение категории «С» с опытом не менее 1 года вождения автомобиля по данной категории, свидетельство о прохождении специальной подготовки в специализированном учебном центре в области пожарной безопасности;
Радиотелефонист (диспетчер пункта связи)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</si>
  <si>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</si>
  <si>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</si>
  <si>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</si>
  <si>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г. Атырау Валиханова 1</t>
  </si>
  <si>
    <t>Өндірістік құрылымдық бөлімшелердің (ӨҚБ) қызметкерлерін ЖҚҚ (жеке қорғаныс құралдары, ұжымдық қорғаныс құралдары) және ЖҚҚ есепке алу процестерін автоматтандыру бойынша қызметтер</t>
  </si>
  <si>
    <t xml:space="preserve">Услуги по обеспечению СИЗ (средства индивидуальной защиты, средства коллективной защиты) работников Производственных Структурных Подразделений (ПСП) и автоматизации процессов учета СИЗ </t>
  </si>
  <si>
    <t>новая позиция ЗКС</t>
  </si>
  <si>
    <t>9-1 Т</t>
  </si>
  <si>
    <t>4;14;19;20;21;28;29;30;48;49;</t>
  </si>
  <si>
    <t>27-1 Т</t>
  </si>
  <si>
    <t>4;14;28;29;30;32;33;34;36;37;38;48;49;</t>
  </si>
  <si>
    <t>28-1 Т</t>
  </si>
  <si>
    <t>03.2022</t>
  </si>
  <si>
    <t>перевод ГПЗ</t>
  </si>
  <si>
    <t>сокращение потребности</t>
  </si>
  <si>
    <t>4 изменения и дополнения к ДПЗ №120240021112-ПЗ-2022-4 от 24.01.2022г., утвержден решением директора департамента ДПиОЗ Жылкайдаровым М.О.</t>
  </si>
  <si>
    <t>5 изменения и дополнения к ДПЗ №120240021112-ПЗ-2022-5 от 24.02.2022г., утвержден решением директора департамента ДПиОЗ Жылкайдаровым М.О.</t>
  </si>
  <si>
    <t>17 У</t>
  </si>
  <si>
    <t>11-1 У</t>
  </si>
  <si>
    <t>099019.000.000010</t>
  </si>
  <si>
    <t>Услуги по специализированной обработке нефтегазового сырья</t>
  </si>
  <si>
    <t>"Жайықмұнайгаз" МГӨБ "Гран" кен орын генерациялайтын жабдықтың процессингі бойынша қызметтер</t>
  </si>
  <si>
    <t>Услуги по процессингу генерирующего оборудования  м/р "Гран" НГДУ "Жайыкмунайгаз"</t>
  </si>
  <si>
    <t>"Қайнармұнайгаз" МГӨБ "Солтүстік УАЗ" кен орын генерациялайтын жабдықтың процессингі бойынша қызметтер</t>
  </si>
  <si>
    <t>Услуги по процессингу генерирующего оборудования  м/р "УАЗ Северный" НГДУ "Кайнармунайгаз"</t>
  </si>
  <si>
    <t>024010.299.000003</t>
  </si>
  <si>
    <t xml:space="preserve"> 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</si>
  <si>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</si>
  <si>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90</t>
  </si>
  <si>
    <t>Аумақты көгалдандыру ("жасыл белдеу" құру)</t>
  </si>
  <si>
    <t>Озеленение территории (создание "Зеленого пояса")</t>
  </si>
  <si>
    <t>исключить</t>
  </si>
  <si>
    <t>измен. Код ЕНСиТРУ</t>
  </si>
  <si>
    <t>18 У</t>
  </si>
  <si>
    <t>19 У</t>
  </si>
  <si>
    <t>2 Р</t>
  </si>
  <si>
    <t>6 изменения и дополнения к ДПЗ №120240021112-ПЗ-2022-6 от 18.03.2022г., утвержден решением директора департамента ДПиОЗ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</si>
</sst>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419]#,##0.00"/>
    <numFmt numFmtId="165" formatCode="#,##0.00\ _₽"/>
    <numFmt numFmtId="166" formatCode="#,##0.00;[Red]#,##0.00"/>
    <numFmt numFmtId="167" formatCode="#,##0.000"/>
    <numFmt numFmtId="168" formatCode="_-* #,##0.00\ _₸_-;\-* #,##0.00\ _₸_-;_-* &quot;-&quot;??\ _₸_-;_-@_-"/>
    <numFmt numFmtId="169" formatCode="000000"/>
    <numFmt numFmtId="170" formatCode="0.000"/>
    <numFmt numFmtId="171" formatCode="_-* #,##0.000\ _₽_-;\-* #,##0.000\ _₽_-;_-* &quot;-&quot;??\ _₽_-;_-@_-"/>
    <numFmt numFmtId="172" formatCode="#,##0.000\ _₽;\-#,##0.000\ _₽"/>
    <numFmt numFmtId="173" formatCode="_-* #,##0.000\ _р_._-;\-* #,##0.000\ _р_._-;_-* &quot;-&quot;??\ _р_._-;_-@_-"/>
    <numFmt numFmtId="174" formatCode="#,##0.00_ ;\-#,##0.00\ "/>
  </numFmts>
  <fonts count="34"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b/>
      <sz val="16"/>
      <color theme="1"/>
      <name val="Times New Roman"/>
      <family val="1"/>
      <charset val="204"/>
    </font>
    <font>
      <sz val="11"/>
      <color indexed="8"/>
      <name val="Calibri"/>
      <family val="2"/>
      <scheme val="minor"/>
    </font>
    <font>
      <i/>
      <sz val="10"/>
      <name val="Times New Roman"/>
      <family val="1"/>
      <charset val="204"/>
    </font>
    <font>
      <sz val="10"/>
      <name val="Arial"/>
      <family val="2"/>
      <charset val="204"/>
    </font>
    <font>
      <sz val="10"/>
      <color theme="1"/>
      <name val="Times New Roman"/>
      <family val="1"/>
      <charset val="204"/>
    </font>
    <font>
      <sz val="10"/>
      <color theme="1"/>
      <name val="Calibri"/>
      <family val="2"/>
      <charset val="204"/>
      <scheme val="minor"/>
    </font>
    <font>
      <sz val="10"/>
      <name val="Helv"/>
    </font>
    <font>
      <sz val="10"/>
      <color indexed="8"/>
      <name val="Times New Roman"/>
      <family val="1"/>
      <charset val="204"/>
    </font>
    <font>
      <sz val="10"/>
      <name val="Calibri"/>
      <family val="2"/>
      <charset val="204"/>
      <scheme val="minor"/>
    </font>
    <font>
      <sz val="11"/>
      <name val="Calibri"/>
      <family val="2"/>
      <charset val="204"/>
    </font>
    <font>
      <b/>
      <sz val="11"/>
      <name val="Times New Roman"/>
      <family val="1"/>
      <charset val="204"/>
    </font>
    <font>
      <sz val="11"/>
      <name val="Times New Roman"/>
      <family val="1"/>
      <charset val="204"/>
    </font>
    <font>
      <sz val="12"/>
      <color theme="1"/>
      <name val="Times New Roman"/>
      <family val="1"/>
      <charset val="204"/>
    </font>
    <font>
      <b/>
      <sz val="14"/>
      <color theme="1"/>
      <name val="Arial"/>
      <family val="2"/>
      <charset val="204"/>
    </font>
    <font>
      <sz val="14"/>
      <color theme="1"/>
      <name val="Calibri"/>
      <family val="2"/>
      <scheme val="minor"/>
    </font>
    <font>
      <b/>
      <sz val="12"/>
      <color theme="1"/>
      <name val="Arial"/>
      <family val="2"/>
      <charset val="204"/>
    </font>
    <font>
      <sz val="12"/>
      <color theme="1"/>
      <name val="Arial"/>
      <family val="2"/>
      <charset val="204"/>
    </font>
    <font>
      <sz val="12"/>
      <color rgb="FF000000"/>
      <name val="Times New Roman"/>
      <family val="1"/>
      <charset val="204"/>
    </font>
    <font>
      <sz val="11"/>
      <color theme="1"/>
      <name val="Arial"/>
      <family val="2"/>
      <charset val="204"/>
    </font>
    <font>
      <sz val="11"/>
      <name val="Arial"/>
      <family val="2"/>
      <charset val="204"/>
    </font>
    <font>
      <b/>
      <sz val="14"/>
      <name val="Arial"/>
      <family val="2"/>
      <charset val="204"/>
    </font>
    <font>
      <sz val="12"/>
      <color rgb="FF000000"/>
      <name val="Arial"/>
      <family val="2"/>
      <charset val="204"/>
    </font>
    <font>
      <sz val="12"/>
      <name val="Arial"/>
      <family val="2"/>
      <charset val="204"/>
    </font>
    <font>
      <sz val="11"/>
      <name val="Calibri"/>
      <family val="2"/>
      <scheme val="minor"/>
    </font>
    <font>
      <b/>
      <u/>
      <sz val="12"/>
      <name val="Arial"/>
      <family val="2"/>
      <charset val="204"/>
    </font>
    <font>
      <b/>
      <sz val="12"/>
      <name val="Arial"/>
      <family val="2"/>
      <charset val="204"/>
    </font>
    <font>
      <b/>
      <sz val="10"/>
      <color theme="1"/>
      <name val="Times New Roman"/>
      <family val="1"/>
      <charset val="204"/>
    </font>
    <font>
      <sz val="11"/>
      <color theme="1"/>
      <name val="Calibri"/>
      <family val="2"/>
      <charset val="1"/>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9" tint="0.59999389629810485"/>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3" fillId="0" borderId="0"/>
    <xf numFmtId="0" fontId="7" fillId="0" borderId="0"/>
    <xf numFmtId="0" fontId="9" fillId="0" borderId="0"/>
    <xf numFmtId="0" fontId="9" fillId="0" borderId="0"/>
    <xf numFmtId="43" fontId="1" fillId="0" borderId="0" applyFont="0" applyFill="0" applyBorder="0" applyAlignment="0" applyProtection="0"/>
    <xf numFmtId="0" fontId="12" fillId="0" borderId="0"/>
    <xf numFmtId="0" fontId="1" fillId="0" borderId="0"/>
    <xf numFmtId="0" fontId="1" fillId="0" borderId="0"/>
  </cellStyleXfs>
  <cellXfs count="375">
    <xf numFmtId="0" fontId="0" fillId="0" borderId="0" xfId="0"/>
    <xf numFmtId="0" fontId="4" fillId="0" borderId="0" xfId="2" applyFont="1" applyFill="1" applyAlignment="1">
      <alignment horizontal="left" vertical="center"/>
    </xf>
    <xf numFmtId="0" fontId="5" fillId="0" borderId="0" xfId="2"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49" fontId="6" fillId="0" borderId="0" xfId="0" applyNumberFormat="1" applyFont="1" applyFill="1" applyBorder="1" applyAlignment="1">
      <alignment horizontal="left" vertical="center"/>
    </xf>
    <xf numFmtId="164" fontId="4" fillId="0" borderId="0" xfId="2" applyNumberFormat="1" applyFont="1" applyFill="1" applyBorder="1" applyAlignment="1">
      <alignment horizontal="left" vertical="center"/>
    </xf>
    <xf numFmtId="0" fontId="5" fillId="0" borderId="0" xfId="2" applyFont="1" applyFill="1" applyAlignment="1">
      <alignment horizontal="left" vertical="center"/>
    </xf>
    <xf numFmtId="0" fontId="4" fillId="0" borderId="0" xfId="3" applyFont="1" applyFill="1" applyAlignment="1">
      <alignment horizontal="left"/>
    </xf>
    <xf numFmtId="0" fontId="4" fillId="0" borderId="0" xfId="3" applyFont="1" applyFill="1" applyAlignment="1">
      <alignment horizontal="center"/>
    </xf>
    <xf numFmtId="165" fontId="4" fillId="0" borderId="0" xfId="3" applyNumberFormat="1" applyFont="1" applyFill="1" applyAlignment="1">
      <alignment horizontal="left"/>
    </xf>
    <xf numFmtId="0" fontId="4" fillId="0" borderId="0" xfId="2" applyFont="1" applyFill="1" applyBorder="1" applyAlignment="1">
      <alignment horizontal="left" vertical="center"/>
    </xf>
    <xf numFmtId="166" fontId="5" fillId="0" borderId="0" xfId="2" applyNumberFormat="1" applyFont="1" applyFill="1" applyAlignment="1">
      <alignment horizontal="left" vertical="center"/>
    </xf>
    <xf numFmtId="4" fontId="4" fillId="0" borderId="0" xfId="2" applyNumberFormat="1" applyFont="1" applyFill="1" applyAlignment="1">
      <alignment horizontal="left" vertical="center"/>
    </xf>
    <xf numFmtId="0" fontId="0" fillId="0" borderId="0" xfId="0" applyFill="1"/>
    <xf numFmtId="0" fontId="0" fillId="0" borderId="0" xfId="0" applyFill="1" applyAlignment="1">
      <alignment wrapText="1"/>
    </xf>
    <xf numFmtId="49" fontId="5" fillId="2" borderId="5" xfId="0" applyNumberFormat="1" applyFont="1" applyFill="1" applyBorder="1" applyAlignment="1">
      <alignment horizontal="left"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xf>
    <xf numFmtId="49" fontId="5" fillId="2" borderId="5" xfId="0" applyNumberFormat="1" applyFont="1" applyFill="1" applyBorder="1" applyAlignment="1">
      <alignment horizontal="center"/>
    </xf>
    <xf numFmtId="49" fontId="5" fillId="2" borderId="5" xfId="0" applyNumberFormat="1" applyFont="1" applyFill="1" applyBorder="1" applyAlignment="1">
      <alignment horizontal="center" vertical="center"/>
    </xf>
    <xf numFmtId="0" fontId="0" fillId="0" borderId="0" xfId="0" applyFill="1" applyAlignment="1">
      <alignment horizontal="center"/>
    </xf>
    <xf numFmtId="49" fontId="5" fillId="3" borderId="4"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3" borderId="5" xfId="0" applyNumberFormat="1" applyFont="1" applyFill="1" applyBorder="1" applyAlignment="1">
      <alignment horizontal="center"/>
    </xf>
    <xf numFmtId="49" fontId="5" fillId="3" borderId="5"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9" fontId="4" fillId="0" borderId="5" xfId="4" applyNumberFormat="1" applyFont="1" applyFill="1" applyBorder="1" applyAlignment="1">
      <alignment horizontal="left" vertical="center"/>
    </xf>
    <xf numFmtId="0" fontId="4" fillId="0" borderId="5" xfId="4" applyNumberFormat="1" applyFont="1" applyFill="1" applyBorder="1" applyAlignment="1">
      <alignment horizontal="center" vertical="center"/>
    </xf>
    <xf numFmtId="49" fontId="4" fillId="0" borderId="5" xfId="0" applyNumberFormat="1" applyFont="1" applyFill="1" applyBorder="1" applyAlignment="1">
      <alignment horizontal="left" vertical="center"/>
    </xf>
    <xf numFmtId="0" fontId="4" fillId="0" borderId="5" xfId="4" applyFont="1" applyFill="1" applyBorder="1" applyAlignment="1">
      <alignment horizontal="left" vertical="center"/>
    </xf>
    <xf numFmtId="0" fontId="4" fillId="0" borderId="5" xfId="4" applyFont="1" applyFill="1" applyBorder="1" applyAlignment="1">
      <alignment horizontal="left" vertical="top"/>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left" vertical="center"/>
    </xf>
    <xf numFmtId="1" fontId="4" fillId="0" borderId="5" xfId="4" applyNumberFormat="1" applyFont="1" applyFill="1" applyBorder="1" applyAlignment="1">
      <alignment horizontal="center" vertical="center"/>
    </xf>
    <xf numFmtId="167" fontId="4" fillId="0" borderId="5" xfId="5" applyNumberFormat="1" applyFont="1" applyFill="1" applyBorder="1" applyAlignment="1">
      <alignment horizontal="left" vertical="center"/>
    </xf>
    <xf numFmtId="0" fontId="4" fillId="0" borderId="5" xfId="4" applyFont="1" applyFill="1" applyBorder="1" applyAlignment="1">
      <alignment vertical="center"/>
    </xf>
    <xf numFmtId="43" fontId="4" fillId="0" borderId="5" xfId="6" applyNumberFormat="1" applyFont="1" applyFill="1" applyBorder="1" applyAlignment="1">
      <alignment vertical="center"/>
    </xf>
    <xf numFmtId="39" fontId="4" fillId="0" borderId="5" xfId="6" applyNumberFormat="1" applyFont="1" applyFill="1" applyBorder="1" applyAlignment="1">
      <alignment vertical="center"/>
    </xf>
    <xf numFmtId="39" fontId="4" fillId="0" borderId="5" xfId="6" applyNumberFormat="1" applyFont="1" applyFill="1" applyBorder="1" applyAlignment="1">
      <alignment horizontal="right" vertical="center"/>
    </xf>
    <xf numFmtId="39" fontId="4" fillId="0" borderId="5" xfId="6" applyNumberFormat="1" applyFont="1" applyFill="1" applyBorder="1" applyAlignment="1">
      <alignment horizontal="left" vertical="center"/>
    </xf>
    <xf numFmtId="0" fontId="4" fillId="0" borderId="5" xfId="4" applyFont="1" applyFill="1" applyBorder="1" applyAlignment="1">
      <alignment horizontal="left" vertical="top" wrapText="1"/>
    </xf>
    <xf numFmtId="0" fontId="4" fillId="0" borderId="5" xfId="4" applyFont="1" applyFill="1" applyBorder="1" applyAlignment="1">
      <alignment horizontal="left" vertical="center" wrapText="1"/>
    </xf>
    <xf numFmtId="43" fontId="4" fillId="0" borderId="5" xfId="4" applyNumberFormat="1" applyFont="1" applyFill="1" applyBorder="1" applyAlignment="1">
      <alignment horizontal="left" vertical="center" wrapText="1"/>
    </xf>
    <xf numFmtId="49" fontId="10" fillId="0" borderId="5" xfId="2" applyNumberFormat="1" applyFont="1" applyFill="1" applyBorder="1" applyAlignment="1">
      <alignment horizontal="left" vertical="center" wrapText="1"/>
    </xf>
    <xf numFmtId="0" fontId="0" fillId="0" borderId="0" xfId="0" applyFill="1" applyAlignment="1">
      <alignment horizontal="left"/>
    </xf>
    <xf numFmtId="49" fontId="5" fillId="0" borderId="4" xfId="0" applyNumberFormat="1" applyFont="1" applyFill="1" applyBorder="1" applyAlignment="1">
      <alignment horizontal="left"/>
    </xf>
    <xf numFmtId="49" fontId="5" fillId="0" borderId="3" xfId="0" applyNumberFormat="1" applyFont="1" applyFill="1" applyBorder="1" applyAlignment="1">
      <alignment horizontal="left"/>
    </xf>
    <xf numFmtId="49" fontId="5" fillId="0" borderId="5" xfId="0" applyNumberFormat="1" applyFont="1" applyFill="1" applyBorder="1" applyAlignment="1">
      <alignment horizontal="left"/>
    </xf>
    <xf numFmtId="49" fontId="4" fillId="0" borderId="5" xfId="0" applyNumberFormat="1" applyFont="1" applyFill="1" applyBorder="1" applyAlignment="1">
      <alignment horizontal="left"/>
    </xf>
    <xf numFmtId="49" fontId="4" fillId="0" borderId="5" xfId="0" applyNumberFormat="1" applyFont="1" applyFill="1" applyBorder="1" applyAlignment="1">
      <alignment horizontal="center"/>
    </xf>
    <xf numFmtId="4" fontId="4" fillId="0" borderId="5" xfId="0" applyNumberFormat="1" applyFont="1" applyFill="1" applyBorder="1" applyAlignment="1">
      <alignment horizontal="right"/>
    </xf>
    <xf numFmtId="4" fontId="4" fillId="0" borderId="5" xfId="0" applyNumberFormat="1" applyFont="1" applyFill="1" applyBorder="1" applyAlignment="1">
      <alignment horizontal="right" vertical="center"/>
    </xf>
    <xf numFmtId="49" fontId="5" fillId="3" borderId="4" xfId="0" applyNumberFormat="1" applyFont="1" applyFill="1" applyBorder="1" applyAlignment="1">
      <alignment horizontal="left"/>
    </xf>
    <xf numFmtId="49" fontId="4" fillId="3" borderId="3" xfId="0" applyNumberFormat="1" applyFont="1" applyFill="1" applyBorder="1" applyAlignment="1">
      <alignment horizontal="left"/>
    </xf>
    <xf numFmtId="49" fontId="4" fillId="3" borderId="5" xfId="0" applyNumberFormat="1" applyFont="1" applyFill="1" applyBorder="1" applyAlignment="1">
      <alignment horizontal="left"/>
    </xf>
    <xf numFmtId="49" fontId="5" fillId="3" borderId="5" xfId="0" applyNumberFormat="1" applyFont="1" applyFill="1" applyBorder="1" applyAlignment="1">
      <alignment horizontal="left" vertical="center"/>
    </xf>
    <xf numFmtId="49" fontId="4" fillId="3" borderId="5" xfId="0" applyNumberFormat="1" applyFont="1" applyFill="1" applyBorder="1" applyAlignment="1">
      <alignment horizontal="center"/>
    </xf>
    <xf numFmtId="165" fontId="4" fillId="3" borderId="5" xfId="0" applyNumberFormat="1" applyFont="1" applyFill="1" applyBorder="1" applyAlignment="1">
      <alignment horizontal="left"/>
    </xf>
    <xf numFmtId="165" fontId="5" fillId="3" borderId="5" xfId="0" applyNumberFormat="1" applyFont="1" applyFill="1" applyBorder="1" applyAlignment="1">
      <alignment horizontal="center" vertical="center"/>
    </xf>
    <xf numFmtId="49" fontId="4" fillId="0" borderId="4" xfId="0" applyNumberFormat="1" applyFont="1" applyFill="1" applyBorder="1" applyAlignment="1">
      <alignment horizontal="left"/>
    </xf>
    <xf numFmtId="49" fontId="4" fillId="0" borderId="5" xfId="0" applyNumberFormat="1" applyFont="1" applyFill="1" applyBorder="1" applyAlignment="1"/>
    <xf numFmtId="165" fontId="4" fillId="0" borderId="5" xfId="0" applyNumberFormat="1" applyFont="1" applyFill="1" applyBorder="1" applyAlignment="1">
      <alignment horizontal="left"/>
    </xf>
    <xf numFmtId="165" fontId="4" fillId="0" borderId="5" xfId="0" applyNumberFormat="1" applyFont="1" applyFill="1" applyBorder="1" applyAlignment="1">
      <alignment horizontal="right" vertical="center"/>
    </xf>
    <xf numFmtId="0" fontId="11" fillId="0" borderId="0" xfId="0" applyFont="1" applyFill="1"/>
    <xf numFmtId="0" fontId="4" fillId="0" borderId="5" xfId="0" applyFont="1" applyFill="1" applyBorder="1" applyAlignment="1">
      <alignment horizontal="left" vertical="top"/>
    </xf>
    <xf numFmtId="0" fontId="4" fillId="0" borderId="5" xfId="0" applyFont="1" applyFill="1" applyBorder="1" applyAlignment="1">
      <alignment horizontal="left"/>
    </xf>
    <xf numFmtId="49" fontId="4" fillId="0" borderId="5" xfId="0" applyNumberFormat="1" applyFont="1" applyFill="1" applyBorder="1" applyAlignment="1">
      <alignment vertical="center"/>
    </xf>
    <xf numFmtId="1" fontId="4" fillId="0" borderId="5" xfId="0" applyNumberFormat="1" applyFont="1" applyFill="1" applyBorder="1" applyAlignment="1">
      <alignment horizontal="center" vertical="center"/>
    </xf>
    <xf numFmtId="39" fontId="4" fillId="0" borderId="5" xfId="1" applyNumberFormat="1" applyFont="1" applyFill="1" applyBorder="1" applyAlignment="1">
      <alignment horizontal="left"/>
    </xf>
    <xf numFmtId="43" fontId="4" fillId="0" borderId="5" xfId="1" applyFont="1" applyFill="1" applyBorder="1" applyAlignment="1">
      <alignment horizontal="left" vertical="center"/>
    </xf>
    <xf numFmtId="39" fontId="4" fillId="0" borderId="5" xfId="1" applyNumberFormat="1" applyFont="1" applyFill="1" applyBorder="1" applyAlignment="1">
      <alignment horizontal="left" vertical="center"/>
    </xf>
    <xf numFmtId="43" fontId="4" fillId="0" borderId="5" xfId="1" applyFont="1" applyFill="1" applyBorder="1" applyAlignment="1">
      <alignment horizontal="right" vertical="center"/>
    </xf>
    <xf numFmtId="165" fontId="4" fillId="0" borderId="5" xfId="0" applyNumberFormat="1" applyFont="1" applyFill="1" applyBorder="1" applyAlignment="1">
      <alignment horizontal="left" vertical="center"/>
    </xf>
    <xf numFmtId="169" fontId="4" fillId="0" borderId="5" xfId="0" applyNumberFormat="1" applyFont="1" applyFill="1" applyBorder="1" applyAlignment="1">
      <alignment horizontal="left" vertical="top"/>
    </xf>
    <xf numFmtId="0" fontId="4" fillId="0" borderId="5" xfId="7" applyFont="1" applyFill="1" applyBorder="1" applyAlignment="1">
      <alignment horizontal="left" vertical="center"/>
    </xf>
    <xf numFmtId="43" fontId="4" fillId="0" borderId="5"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13" fillId="0" borderId="5" xfId="0" applyNumberFormat="1" applyFont="1" applyFill="1" applyBorder="1" applyAlignment="1">
      <alignment horizontal="center" vertical="center"/>
    </xf>
    <xf numFmtId="0" fontId="11" fillId="0" borderId="5" xfId="0" applyFont="1" applyFill="1" applyBorder="1"/>
    <xf numFmtId="49" fontId="10" fillId="0" borderId="5" xfId="0" applyNumberFormat="1" applyFont="1" applyFill="1" applyBorder="1" applyAlignment="1">
      <alignment horizontal="center" vertical="center" wrapText="1"/>
    </xf>
    <xf numFmtId="49" fontId="10" fillId="0" borderId="5" xfId="0" applyNumberFormat="1" applyFont="1" applyFill="1" applyBorder="1" applyAlignment="1">
      <alignment vertical="center" wrapText="1"/>
    </xf>
    <xf numFmtId="49" fontId="10" fillId="0" borderId="5" xfId="0" applyNumberFormat="1" applyFont="1" applyFill="1" applyBorder="1" applyAlignment="1">
      <alignment horizontal="center" vertical="center"/>
    </xf>
    <xf numFmtId="49" fontId="10" fillId="0" borderId="5" xfId="0" applyNumberFormat="1" applyFont="1" applyFill="1" applyBorder="1" applyAlignment="1">
      <alignment vertical="center"/>
    </xf>
    <xf numFmtId="1" fontId="10" fillId="0" borderId="5" xfId="0" applyNumberFormat="1" applyFont="1" applyFill="1" applyBorder="1" applyAlignment="1">
      <alignment horizontal="center" vertical="center"/>
    </xf>
    <xf numFmtId="170" fontId="4"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170" fontId="10" fillId="0"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49" fontId="10" fillId="0" borderId="5" xfId="0" applyNumberFormat="1" applyFont="1" applyFill="1" applyBorder="1" applyAlignment="1">
      <alignment horizontal="center"/>
    </xf>
    <xf numFmtId="49" fontId="10" fillId="0" borderId="5" xfId="0" applyNumberFormat="1" applyFont="1" applyFill="1" applyBorder="1"/>
    <xf numFmtId="4" fontId="10" fillId="0" borderId="5" xfId="0" applyNumberFormat="1" applyFont="1" applyFill="1" applyBorder="1" applyAlignment="1">
      <alignment vertical="center"/>
    </xf>
    <xf numFmtId="170" fontId="10" fillId="0" borderId="5" xfId="0" applyNumberFormat="1" applyFont="1" applyFill="1" applyBorder="1" applyAlignment="1">
      <alignment horizontal="center"/>
    </xf>
    <xf numFmtId="2" fontId="10" fillId="0" borderId="5" xfId="0" applyNumberFormat="1" applyFont="1" applyFill="1" applyBorder="1" applyAlignment="1">
      <alignment horizontal="center"/>
    </xf>
    <xf numFmtId="49" fontId="10" fillId="0" borderId="5" xfId="0" applyNumberFormat="1" applyFont="1" applyFill="1" applyBorder="1" applyAlignment="1">
      <alignment wrapText="1"/>
    </xf>
    <xf numFmtId="0" fontId="2" fillId="3" borderId="5" xfId="0" applyFont="1" applyFill="1" applyBorder="1"/>
    <xf numFmtId="0" fontId="2" fillId="3" borderId="5" xfId="0" applyFont="1" applyFill="1" applyBorder="1" applyAlignment="1">
      <alignment horizontal="center"/>
    </xf>
    <xf numFmtId="4" fontId="2" fillId="3" borderId="5" xfId="0" applyNumberFormat="1" applyFont="1" applyFill="1" applyBorder="1"/>
    <xf numFmtId="0" fontId="0" fillId="0" borderId="0" xfId="0" applyAlignment="1">
      <alignment horizontal="center"/>
    </xf>
    <xf numFmtId="4" fontId="0" fillId="0" borderId="5" xfId="0" applyNumberFormat="1" applyFill="1" applyBorder="1" applyAlignment="1">
      <alignment horizontal="center"/>
    </xf>
    <xf numFmtId="171" fontId="4" fillId="0" borderId="5" xfId="6" applyNumberFormat="1" applyFont="1" applyFill="1" applyBorder="1" applyAlignment="1">
      <alignment vertical="center"/>
    </xf>
    <xf numFmtId="49" fontId="10" fillId="0" borderId="5" xfId="0" applyNumberFormat="1" applyFont="1" applyFill="1" applyBorder="1" applyAlignment="1">
      <alignment horizontal="left" vertical="center" wrapText="1"/>
    </xf>
    <xf numFmtId="0" fontId="4" fillId="0" borderId="3" xfId="4" applyNumberFormat="1" applyFont="1" applyFill="1" applyBorder="1" applyAlignment="1">
      <alignment horizontal="center" vertical="center"/>
    </xf>
    <xf numFmtId="0" fontId="4" fillId="0" borderId="5" xfId="4" applyFont="1" applyFill="1" applyBorder="1" applyAlignment="1">
      <alignment vertical="top"/>
    </xf>
    <xf numFmtId="0" fontId="4" fillId="0" borderId="5" xfId="0" applyFont="1" applyFill="1" applyBorder="1" applyAlignment="1">
      <alignment vertical="center"/>
    </xf>
    <xf numFmtId="49" fontId="4" fillId="0" borderId="5" xfId="4" applyNumberFormat="1" applyFont="1" applyFill="1" applyBorder="1" applyAlignment="1">
      <alignment vertical="center"/>
    </xf>
    <xf numFmtId="49" fontId="10" fillId="0" borderId="5" xfId="2" applyNumberFormat="1" applyFont="1" applyFill="1" applyBorder="1" applyAlignment="1">
      <alignment vertical="center" wrapText="1"/>
    </xf>
    <xf numFmtId="1" fontId="4" fillId="0" borderId="5" xfId="4" applyNumberFormat="1" applyFont="1" applyFill="1" applyBorder="1" applyAlignment="1">
      <alignment vertical="center"/>
    </xf>
    <xf numFmtId="167" fontId="4" fillId="0" borderId="5" xfId="5" applyNumberFormat="1" applyFont="1" applyFill="1" applyBorder="1" applyAlignment="1">
      <alignment vertical="center"/>
    </xf>
    <xf numFmtId="4" fontId="4" fillId="0" borderId="5" xfId="6" applyNumberFormat="1" applyFont="1" applyFill="1" applyBorder="1" applyAlignment="1">
      <alignment horizontal="right" vertical="center"/>
    </xf>
    <xf numFmtId="49" fontId="4" fillId="0" borderId="5" xfId="0" applyNumberFormat="1" applyFont="1" applyFill="1" applyBorder="1" applyAlignment="1">
      <alignment wrapText="1"/>
    </xf>
    <xf numFmtId="172" fontId="4" fillId="0" borderId="5" xfId="6" applyNumberFormat="1" applyFont="1" applyFill="1" applyBorder="1" applyAlignment="1">
      <alignment vertical="center"/>
    </xf>
    <xf numFmtId="49"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14" fillId="0" borderId="0" xfId="0" applyFont="1" applyFill="1"/>
    <xf numFmtId="49" fontId="4" fillId="0" borderId="5" xfId="0" applyNumberFormat="1" applyFont="1" applyFill="1" applyBorder="1"/>
    <xf numFmtId="49" fontId="4" fillId="0" borderId="6" xfId="0" applyNumberFormat="1" applyFont="1" applyFill="1" applyBorder="1"/>
    <xf numFmtId="49" fontId="4" fillId="0" borderId="0" xfId="0" applyNumberFormat="1" applyFont="1" applyFill="1" applyBorder="1" applyAlignment="1">
      <alignment wrapText="1"/>
    </xf>
    <xf numFmtId="49" fontId="4" fillId="0" borderId="0" xfId="0" applyNumberFormat="1" applyFont="1" applyFill="1" applyBorder="1"/>
    <xf numFmtId="0" fontId="14" fillId="0" borderId="0" xfId="0" applyFont="1" applyFill="1" applyAlignment="1">
      <alignment horizontal="right"/>
    </xf>
    <xf numFmtId="1" fontId="4" fillId="0" borderId="5" xfId="4" applyNumberFormat="1" applyFont="1" applyFill="1" applyBorder="1" applyAlignment="1">
      <alignment horizontal="right" vertical="center"/>
    </xf>
    <xf numFmtId="0" fontId="11" fillId="0" borderId="5" xfId="0" applyFont="1" applyFill="1" applyBorder="1" applyAlignment="1">
      <alignment horizontal="center"/>
    </xf>
    <xf numFmtId="0" fontId="14" fillId="0" borderId="5" xfId="0" applyFont="1" applyFill="1" applyBorder="1"/>
    <xf numFmtId="0"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5" xfId="2" applyNumberFormat="1" applyFont="1" applyFill="1" applyBorder="1" applyAlignment="1">
      <alignment horizontal="left" vertical="center" wrapText="1"/>
    </xf>
    <xf numFmtId="4"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4" fontId="4" fillId="0" borderId="5" xfId="0" applyNumberFormat="1" applyFont="1" applyFill="1" applyBorder="1" applyAlignment="1">
      <alignment horizontal="left" vertical="center"/>
    </xf>
    <xf numFmtId="49" fontId="4" fillId="0" borderId="6" xfId="0" applyNumberFormat="1" applyFont="1" applyFill="1" applyBorder="1" applyAlignment="1">
      <alignment horizontal="center" vertical="center" wrapText="1"/>
    </xf>
    <xf numFmtId="170" fontId="4" fillId="0" borderId="5" xfId="0" applyNumberFormat="1" applyFont="1" applyFill="1" applyBorder="1" applyAlignment="1">
      <alignment horizontal="center" vertical="center"/>
    </xf>
    <xf numFmtId="4" fontId="4" fillId="0" borderId="5" xfId="0" applyNumberFormat="1" applyFont="1" applyFill="1" applyBorder="1" applyAlignment="1">
      <alignment vertical="center"/>
    </xf>
    <xf numFmtId="170" fontId="4" fillId="0" borderId="5" xfId="0" applyNumberFormat="1" applyFont="1" applyFill="1" applyBorder="1" applyAlignment="1">
      <alignment horizontal="center"/>
    </xf>
    <xf numFmtId="2" fontId="4" fillId="0" borderId="5" xfId="0" applyNumberFormat="1" applyFont="1" applyFill="1" applyBorder="1" applyAlignment="1">
      <alignment horizontal="center"/>
    </xf>
    <xf numFmtId="0" fontId="0" fillId="0" borderId="0" xfId="0" applyFill="1" applyAlignment="1"/>
    <xf numFmtId="168" fontId="10" fillId="0" borderId="5" xfId="0" applyNumberFormat="1" applyFont="1" applyFill="1" applyBorder="1" applyAlignment="1">
      <alignment horizontal="center"/>
    </xf>
    <xf numFmtId="0" fontId="10" fillId="0" borderId="5" xfId="0" applyFont="1" applyFill="1" applyBorder="1" applyAlignment="1">
      <alignment horizontal="center"/>
    </xf>
    <xf numFmtId="43" fontId="10" fillId="0" borderId="5" xfId="0" applyNumberFormat="1" applyFont="1" applyFill="1" applyBorder="1" applyAlignment="1">
      <alignment horizontal="center"/>
    </xf>
    <xf numFmtId="0" fontId="4" fillId="0" borderId="5" xfId="4" applyNumberFormat="1" applyFont="1" applyFill="1" applyBorder="1" applyAlignment="1">
      <alignment horizontal="left" vertical="center"/>
    </xf>
    <xf numFmtId="1" fontId="4" fillId="0" borderId="5" xfId="4" applyNumberFormat="1" applyFont="1" applyFill="1" applyBorder="1" applyAlignment="1">
      <alignment horizontal="left" vertical="center"/>
    </xf>
    <xf numFmtId="43" fontId="4" fillId="0" borderId="5" xfId="6" applyNumberFormat="1" applyFont="1" applyFill="1" applyBorder="1" applyAlignment="1">
      <alignment horizontal="left" vertical="center"/>
    </xf>
    <xf numFmtId="43" fontId="4" fillId="0" borderId="5" xfId="0" applyNumberFormat="1" applyFont="1" applyFill="1" applyBorder="1" applyAlignment="1">
      <alignment horizontal="center"/>
    </xf>
    <xf numFmtId="49" fontId="4" fillId="0" borderId="5" xfId="0" applyNumberFormat="1" applyFont="1" applyFill="1" applyBorder="1" applyAlignment="1">
      <alignment horizontal="left" wrapText="1"/>
    </xf>
    <xf numFmtId="49" fontId="5" fillId="0" borderId="5" xfId="0" applyNumberFormat="1" applyFont="1" applyFill="1" applyBorder="1" applyAlignment="1">
      <alignment horizontal="left" vertical="center"/>
    </xf>
    <xf numFmtId="0" fontId="4" fillId="0" borderId="5" xfId="4" applyNumberFormat="1" applyFont="1" applyFill="1" applyBorder="1" applyAlignment="1">
      <alignment vertical="center"/>
    </xf>
    <xf numFmtId="0" fontId="4" fillId="0" borderId="5" xfId="4" applyFont="1" applyFill="1" applyBorder="1" applyAlignment="1">
      <alignment vertical="top" wrapText="1"/>
    </xf>
    <xf numFmtId="0" fontId="4" fillId="0" borderId="5" xfId="4" applyFont="1" applyFill="1" applyBorder="1" applyAlignment="1">
      <alignment vertical="center" wrapText="1"/>
    </xf>
    <xf numFmtId="0" fontId="4" fillId="0" borderId="5" xfId="0" applyFont="1" applyFill="1" applyBorder="1" applyAlignment="1">
      <alignment horizontal="center"/>
    </xf>
    <xf numFmtId="0" fontId="0" fillId="0" borderId="5" xfId="0" applyFill="1" applyBorder="1" applyAlignment="1">
      <alignment horizontal="left"/>
    </xf>
    <xf numFmtId="49" fontId="5" fillId="0" borderId="3" xfId="0" applyNumberFormat="1" applyFont="1" applyFill="1" applyBorder="1" applyAlignment="1"/>
    <xf numFmtId="0" fontId="4" fillId="0" borderId="3" xfId="4" applyNumberFormat="1" applyFont="1" applyFill="1" applyBorder="1" applyAlignment="1">
      <alignment vertical="center"/>
    </xf>
    <xf numFmtId="49" fontId="5" fillId="0" borderId="5" xfId="0" applyNumberFormat="1" applyFont="1" applyFill="1" applyBorder="1" applyAlignment="1"/>
    <xf numFmtId="0" fontId="10" fillId="0" borderId="5" xfId="0" applyFont="1" applyFill="1" applyBorder="1" applyAlignment="1"/>
    <xf numFmtId="0" fontId="15" fillId="0" borderId="7" xfId="0" applyFont="1" applyFill="1" applyBorder="1" applyAlignment="1">
      <alignment horizontal="center" vertical="top" wrapText="1"/>
    </xf>
    <xf numFmtId="49" fontId="4" fillId="0" borderId="5" xfId="4" applyNumberFormat="1" applyFont="1" applyFill="1" applyBorder="1" applyAlignment="1">
      <alignment horizontal="left" vertical="top"/>
    </xf>
    <xf numFmtId="49" fontId="5" fillId="0" borderId="3" xfId="0" applyNumberFormat="1" applyFont="1" applyFill="1" applyBorder="1" applyAlignment="1">
      <alignment horizontal="left" vertical="top"/>
    </xf>
    <xf numFmtId="0" fontId="4" fillId="0" borderId="5" xfId="4" applyNumberFormat="1" applyFont="1" applyFill="1" applyBorder="1" applyAlignment="1">
      <alignment horizontal="left" vertical="top"/>
    </xf>
    <xf numFmtId="49" fontId="4" fillId="0" borderId="5" xfId="0" applyNumberFormat="1" applyFont="1" applyFill="1" applyBorder="1" applyAlignment="1">
      <alignment horizontal="left" vertical="top"/>
    </xf>
    <xf numFmtId="0" fontId="15" fillId="0" borderId="7" xfId="0" applyFont="1" applyFill="1" applyBorder="1" applyAlignment="1">
      <alignment horizontal="left" vertical="top" wrapText="1"/>
    </xf>
    <xf numFmtId="49" fontId="10" fillId="0" borderId="5" xfId="2"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1" fontId="4" fillId="0" borderId="5" xfId="4" applyNumberFormat="1" applyFont="1" applyFill="1" applyBorder="1" applyAlignment="1">
      <alignment horizontal="left" vertical="top"/>
    </xf>
    <xf numFmtId="167" fontId="4" fillId="0" borderId="5" xfId="5" applyNumberFormat="1" applyFont="1" applyFill="1" applyBorder="1" applyAlignment="1">
      <alignment horizontal="left" vertical="top"/>
    </xf>
    <xf numFmtId="43" fontId="4" fillId="0" borderId="5" xfId="6" applyNumberFormat="1" applyFont="1" applyFill="1" applyBorder="1" applyAlignment="1">
      <alignment horizontal="left" vertical="top"/>
    </xf>
    <xf numFmtId="39" fontId="4" fillId="0" borderId="5" xfId="6" applyNumberFormat="1" applyFont="1" applyFill="1" applyBorder="1" applyAlignment="1">
      <alignment horizontal="left" vertical="top"/>
    </xf>
    <xf numFmtId="0" fontId="4" fillId="0" borderId="5" xfId="0" applyFont="1" applyFill="1" applyBorder="1" applyAlignment="1">
      <alignment horizontal="center" vertical="top"/>
    </xf>
    <xf numFmtId="43" fontId="4" fillId="0" borderId="5" xfId="4" applyNumberFormat="1" applyFont="1" applyFill="1" applyBorder="1" applyAlignment="1">
      <alignment horizontal="left" vertical="top" wrapText="1"/>
    </xf>
    <xf numFmtId="0" fontId="14" fillId="0" borderId="0" xfId="0" applyFont="1" applyFill="1" applyAlignment="1"/>
    <xf numFmtId="0" fontId="14" fillId="0" borderId="5" xfId="0" applyFont="1" applyFill="1" applyBorder="1" applyAlignment="1"/>
    <xf numFmtId="0" fontId="4" fillId="0" borderId="5" xfId="0" applyFont="1" applyFill="1" applyBorder="1" applyAlignment="1"/>
    <xf numFmtId="0" fontId="10" fillId="0" borderId="5" xfId="0" applyFont="1" applyFill="1" applyBorder="1" applyAlignment="1">
      <alignment vertical="center" wrapText="1"/>
    </xf>
    <xf numFmtId="43" fontId="4" fillId="0" borderId="5" xfId="1" applyFont="1" applyFill="1" applyBorder="1" applyAlignment="1">
      <alignment vertical="center" wrapText="1"/>
    </xf>
    <xf numFmtId="173" fontId="4" fillId="0" borderId="5" xfId="1" applyNumberFormat="1" applyFont="1" applyFill="1" applyBorder="1" applyAlignment="1">
      <alignment vertical="center" wrapText="1"/>
    </xf>
    <xf numFmtId="49" fontId="16" fillId="0" borderId="5" xfId="0" applyNumberFormat="1" applyFont="1" applyFill="1" applyBorder="1" applyAlignment="1">
      <alignment vertical="center"/>
    </xf>
    <xf numFmtId="0" fontId="17" fillId="0" borderId="5" xfId="0" applyFont="1" applyFill="1" applyBorder="1" applyAlignment="1">
      <alignment vertical="center"/>
    </xf>
    <xf numFmtId="0" fontId="0" fillId="0" borderId="0" xfId="0" applyFill="1" applyBorder="1"/>
    <xf numFmtId="0" fontId="19" fillId="7" borderId="5" xfId="0" applyFont="1" applyFill="1" applyBorder="1" applyAlignment="1">
      <alignment horizontal="left" vertical="center" wrapText="1"/>
    </xf>
    <xf numFmtId="0" fontId="21" fillId="0" borderId="3" xfId="0" applyFont="1" applyBorder="1" applyAlignment="1">
      <alignment horizontal="center" vertical="center" wrapText="1"/>
    </xf>
    <xf numFmtId="0" fontId="22" fillId="0" borderId="5" xfId="0" applyFont="1" applyBorder="1" applyAlignment="1">
      <alignment horizontal="center" vertical="top"/>
    </xf>
    <xf numFmtId="0" fontId="23" fillId="8" borderId="5" xfId="0" applyFont="1" applyFill="1" applyBorder="1" applyAlignment="1">
      <alignment horizontal="center" vertical="center" wrapText="1"/>
    </xf>
    <xf numFmtId="0" fontId="21" fillId="7" borderId="5" xfId="0" applyFont="1" applyFill="1" applyBorder="1" applyAlignment="1">
      <alignment horizontal="left" vertical="center"/>
    </xf>
    <xf numFmtId="0" fontId="4" fillId="0" borderId="5" xfId="0" applyNumberFormat="1" applyFont="1" applyFill="1" applyBorder="1" applyAlignment="1">
      <alignment vertical="center"/>
    </xf>
    <xf numFmtId="49" fontId="18" fillId="0" borderId="5" xfId="0" applyNumberFormat="1" applyFont="1" applyFill="1" applyBorder="1" applyAlignment="1">
      <alignment vertical="center"/>
    </xf>
    <xf numFmtId="1" fontId="4" fillId="0" borderId="5" xfId="0" applyNumberFormat="1" applyFont="1" applyFill="1" applyBorder="1" applyAlignment="1">
      <alignment vertical="center"/>
    </xf>
    <xf numFmtId="2" fontId="4" fillId="0" borderId="5" xfId="0" applyNumberFormat="1" applyFont="1" applyFill="1" applyBorder="1" applyAlignment="1">
      <alignment vertical="center" wrapText="1"/>
    </xf>
    <xf numFmtId="2" fontId="10" fillId="0" borderId="5" xfId="0" applyNumberFormat="1" applyFont="1" applyFill="1" applyBorder="1" applyAlignment="1">
      <alignment vertical="center" wrapText="1"/>
    </xf>
    <xf numFmtId="2" fontId="10" fillId="0" borderId="5" xfId="0" applyNumberFormat="1" applyFont="1" applyFill="1" applyBorder="1" applyAlignment="1">
      <alignment vertical="center"/>
    </xf>
    <xf numFmtId="2" fontId="10" fillId="0" borderId="6" xfId="0" applyNumberFormat="1" applyFont="1" applyFill="1" applyBorder="1" applyAlignment="1">
      <alignment vertical="center" wrapText="1"/>
    </xf>
    <xf numFmtId="49" fontId="4" fillId="0" borderId="3" xfId="0" applyNumberFormat="1" applyFont="1" applyFill="1" applyBorder="1" applyAlignment="1">
      <alignment horizontal="left"/>
    </xf>
    <xf numFmtId="0" fontId="10" fillId="0" borderId="5" xfId="0" applyFont="1" applyFill="1" applyBorder="1" applyAlignment="1">
      <alignment horizontal="left" vertical="center" wrapText="1"/>
    </xf>
    <xf numFmtId="49" fontId="4" fillId="0" borderId="6" xfId="0" applyNumberFormat="1" applyFont="1" applyFill="1" applyBorder="1" applyAlignment="1">
      <alignment horizontal="left"/>
    </xf>
    <xf numFmtId="49" fontId="4" fillId="0" borderId="6" xfId="0" applyNumberFormat="1" applyFont="1" applyFill="1" applyBorder="1" applyAlignment="1">
      <alignment horizontal="left" vertical="center" wrapText="1"/>
    </xf>
    <xf numFmtId="49" fontId="4" fillId="5" borderId="5" xfId="0" applyNumberFormat="1" applyFont="1" applyFill="1" applyBorder="1" applyAlignment="1">
      <alignment horizontal="left" vertical="center"/>
    </xf>
    <xf numFmtId="0" fontId="33" fillId="0" borderId="5" xfId="0" applyFont="1" applyFill="1" applyBorder="1" applyAlignment="1">
      <alignment horizontal="left"/>
    </xf>
    <xf numFmtId="0" fontId="1" fillId="0" borderId="0" xfId="0" applyFont="1" applyFill="1" applyAlignment="1">
      <alignment horizontal="left"/>
    </xf>
    <xf numFmtId="0" fontId="1" fillId="0" borderId="5" xfId="0" applyFont="1" applyFill="1" applyBorder="1" applyAlignment="1">
      <alignment horizontal="left"/>
    </xf>
    <xf numFmtId="49" fontId="10" fillId="0" borderId="5" xfId="4" applyNumberFormat="1" applyFont="1" applyFill="1" applyBorder="1" applyAlignment="1">
      <alignment vertical="center"/>
    </xf>
    <xf numFmtId="49" fontId="32" fillId="0" borderId="3" xfId="0" applyNumberFormat="1" applyFont="1" applyFill="1" applyBorder="1" applyAlignment="1">
      <alignment horizontal="left"/>
    </xf>
    <xf numFmtId="49" fontId="32" fillId="0" borderId="5" xfId="0" applyNumberFormat="1" applyFont="1" applyFill="1" applyBorder="1" applyAlignment="1">
      <alignment horizontal="left"/>
    </xf>
    <xf numFmtId="0" fontId="10" fillId="0" borderId="5" xfId="0" applyNumberFormat="1" applyFont="1" applyFill="1" applyBorder="1" applyAlignment="1">
      <alignment horizontal="center" vertical="center"/>
    </xf>
    <xf numFmtId="0" fontId="10" fillId="0" borderId="5" xfId="4" applyFont="1" applyFill="1" applyBorder="1" applyAlignment="1">
      <alignment horizontal="left" vertical="center"/>
    </xf>
    <xf numFmtId="0" fontId="10" fillId="0" borderId="5" xfId="4" applyFont="1" applyFill="1" applyBorder="1" applyAlignment="1">
      <alignment horizontal="left" vertical="top"/>
    </xf>
    <xf numFmtId="49" fontId="10" fillId="0" borderId="5" xfId="0" applyNumberFormat="1" applyFont="1" applyFill="1" applyBorder="1" applyAlignment="1">
      <alignment horizontal="left" vertical="center"/>
    </xf>
    <xf numFmtId="0" fontId="10" fillId="0" borderId="5" xfId="0" applyFont="1" applyFill="1" applyBorder="1" applyAlignment="1">
      <alignment horizontal="left" vertical="center"/>
    </xf>
    <xf numFmtId="49" fontId="10" fillId="0" borderId="5" xfId="4" applyNumberFormat="1" applyFont="1" applyFill="1" applyBorder="1" applyAlignment="1">
      <alignment horizontal="left" vertical="center"/>
    </xf>
    <xf numFmtId="1" fontId="10" fillId="0" borderId="5" xfId="4" applyNumberFormat="1" applyFont="1" applyFill="1" applyBorder="1" applyAlignment="1">
      <alignment horizontal="left" vertical="center"/>
    </xf>
    <xf numFmtId="167" fontId="10" fillId="0" borderId="5" xfId="5" applyNumberFormat="1" applyFont="1" applyFill="1" applyBorder="1" applyAlignment="1">
      <alignment horizontal="left" vertical="center"/>
    </xf>
    <xf numFmtId="43" fontId="10" fillId="0" borderId="5" xfId="6" applyNumberFormat="1" applyFont="1" applyFill="1" applyBorder="1" applyAlignment="1">
      <alignment horizontal="left" vertical="center"/>
    </xf>
    <xf numFmtId="39" fontId="10" fillId="0" borderId="5" xfId="6" applyNumberFormat="1" applyFont="1" applyFill="1" applyBorder="1" applyAlignment="1">
      <alignment horizontal="left" vertical="center"/>
    </xf>
    <xf numFmtId="0" fontId="10" fillId="0" borderId="5" xfId="4" applyFont="1" applyFill="1" applyBorder="1" applyAlignment="1">
      <alignment horizontal="left" vertical="top" wrapText="1"/>
    </xf>
    <xf numFmtId="0" fontId="10" fillId="0" borderId="5" xfId="4" applyFont="1" applyFill="1" applyBorder="1" applyAlignment="1">
      <alignment horizontal="left" vertical="center" wrapText="1"/>
    </xf>
    <xf numFmtId="0" fontId="10" fillId="0" borderId="5" xfId="0" applyFont="1" applyFill="1" applyBorder="1" applyAlignment="1">
      <alignment horizontal="left"/>
    </xf>
    <xf numFmtId="43" fontId="10" fillId="0" borderId="5" xfId="4" applyNumberFormat="1" applyFont="1" applyFill="1" applyBorder="1" applyAlignment="1">
      <alignment horizontal="left" vertical="center" wrapText="1"/>
    </xf>
    <xf numFmtId="49" fontId="10" fillId="0" borderId="5" xfId="0" applyNumberFormat="1" applyFont="1" applyFill="1" applyBorder="1" applyAlignment="1">
      <alignment horizontal="left"/>
    </xf>
    <xf numFmtId="49" fontId="10" fillId="0" borderId="5" xfId="0" applyNumberFormat="1" applyFont="1" applyFill="1" applyBorder="1" applyAlignment="1">
      <alignment horizontal="left" wrapText="1"/>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168" fontId="10" fillId="0" borderId="5" xfId="0" applyNumberFormat="1" applyFont="1" applyFill="1" applyBorder="1"/>
    <xf numFmtId="0" fontId="10" fillId="0" borderId="5" xfId="4" applyNumberFormat="1" applyFont="1" applyFill="1" applyBorder="1" applyAlignment="1">
      <alignment horizontal="left" vertical="center"/>
    </xf>
    <xf numFmtId="4" fontId="10" fillId="0" borderId="5" xfId="6" applyNumberFormat="1" applyFont="1" applyFill="1" applyBorder="1" applyAlignment="1">
      <alignment horizontal="left" vertical="center"/>
    </xf>
    <xf numFmtId="168" fontId="10" fillId="0" borderId="5" xfId="0" applyNumberFormat="1" applyFont="1" applyFill="1" applyBorder="1" applyAlignment="1">
      <alignment horizontal="left"/>
    </xf>
    <xf numFmtId="0" fontId="11" fillId="5" borderId="5" xfId="0" applyFont="1" applyFill="1" applyBorder="1"/>
    <xf numFmtId="49" fontId="4" fillId="5" borderId="5" xfId="0" applyNumberFormat="1" applyFont="1" applyFill="1" applyBorder="1" applyAlignment="1">
      <alignment horizontal="left"/>
    </xf>
    <xf numFmtId="49" fontId="10" fillId="5" borderId="5" xfId="0" applyNumberFormat="1" applyFont="1" applyFill="1" applyBorder="1" applyAlignment="1">
      <alignment horizontal="left" vertical="center" wrapText="1"/>
    </xf>
    <xf numFmtId="49" fontId="10" fillId="5" borderId="5" xfId="0" applyNumberFormat="1" applyFont="1" applyFill="1" applyBorder="1" applyAlignment="1">
      <alignment horizontal="center" vertical="center"/>
    </xf>
    <xf numFmtId="49" fontId="10" fillId="5" borderId="5" xfId="0" applyNumberFormat="1" applyFont="1" applyFill="1" applyBorder="1" applyAlignment="1">
      <alignment horizontal="center"/>
    </xf>
    <xf numFmtId="49" fontId="10" fillId="5" borderId="5" xfId="0" applyNumberFormat="1" applyFont="1" applyFill="1" applyBorder="1"/>
    <xf numFmtId="0" fontId="13" fillId="5" borderId="5" xfId="0" applyNumberFormat="1" applyFont="1" applyFill="1" applyBorder="1" applyAlignment="1">
      <alignment horizontal="center" vertical="center"/>
    </xf>
    <xf numFmtId="49" fontId="10" fillId="5" borderId="5" xfId="0" applyNumberFormat="1" applyFont="1" applyFill="1" applyBorder="1" applyAlignment="1">
      <alignment horizontal="center" vertical="center" wrapText="1"/>
    </xf>
    <xf numFmtId="49" fontId="10" fillId="5" borderId="5" xfId="2" applyNumberFormat="1" applyFont="1" applyFill="1" applyBorder="1" applyAlignment="1">
      <alignment horizontal="left" vertical="center" wrapText="1"/>
    </xf>
    <xf numFmtId="49" fontId="10" fillId="5" borderId="5" xfId="0" applyNumberFormat="1" applyFont="1" applyFill="1" applyBorder="1" applyAlignment="1">
      <alignment vertical="center" wrapText="1"/>
    </xf>
    <xf numFmtId="1" fontId="10" fillId="5" borderId="5" xfId="0" applyNumberFormat="1" applyFont="1" applyFill="1" applyBorder="1" applyAlignment="1">
      <alignment horizontal="center" vertical="center"/>
    </xf>
    <xf numFmtId="170" fontId="10" fillId="5" borderId="5" xfId="0" applyNumberFormat="1" applyFont="1" applyFill="1" applyBorder="1" applyAlignment="1">
      <alignment horizontal="center" vertical="center"/>
    </xf>
    <xf numFmtId="4" fontId="18" fillId="6" borderId="5" xfId="0" applyNumberFormat="1" applyFont="1" applyFill="1" applyBorder="1" applyAlignment="1">
      <alignment horizontal="center" vertical="center" wrapText="1"/>
    </xf>
    <xf numFmtId="4" fontId="10" fillId="6" borderId="5" xfId="0" applyNumberFormat="1" applyFont="1" applyFill="1" applyBorder="1" applyAlignment="1">
      <alignment horizontal="center" vertical="center"/>
    </xf>
    <xf numFmtId="4" fontId="10" fillId="5" borderId="5" xfId="0" applyNumberFormat="1" applyFont="1" applyFill="1" applyBorder="1" applyAlignment="1">
      <alignment horizontal="center" vertical="center"/>
    </xf>
    <xf numFmtId="170" fontId="10" fillId="5" borderId="5" xfId="0" applyNumberFormat="1" applyFont="1" applyFill="1" applyBorder="1" applyAlignment="1">
      <alignment horizontal="center"/>
    </xf>
    <xf numFmtId="2" fontId="10" fillId="5" borderId="5" xfId="0" applyNumberFormat="1" applyFont="1" applyFill="1" applyBorder="1" applyAlignment="1">
      <alignment horizontal="center"/>
    </xf>
    <xf numFmtId="165" fontId="4" fillId="6" borderId="5" xfId="0" applyNumberFormat="1" applyFont="1" applyFill="1" applyBorder="1" applyAlignment="1">
      <alignment horizontal="right" vertical="center"/>
    </xf>
    <xf numFmtId="49" fontId="10" fillId="5" borderId="6" xfId="0" applyNumberFormat="1" applyFont="1" applyFill="1" applyBorder="1" applyAlignment="1">
      <alignment horizontal="center" vertical="center" wrapText="1"/>
    </xf>
    <xf numFmtId="0" fontId="4" fillId="5" borderId="5" xfId="0" applyNumberFormat="1" applyFont="1" applyFill="1" applyBorder="1" applyAlignment="1">
      <alignment horizontal="center" vertical="center" wrapText="1"/>
    </xf>
    <xf numFmtId="0" fontId="4" fillId="5" borderId="5" xfId="0" applyFont="1" applyFill="1" applyBorder="1" applyAlignment="1">
      <alignment horizontal="left" vertical="center" wrapText="1"/>
    </xf>
    <xf numFmtId="49" fontId="10" fillId="5" borderId="5" xfId="0" applyNumberFormat="1" applyFont="1" applyFill="1" applyBorder="1" applyAlignment="1">
      <alignment wrapText="1"/>
    </xf>
    <xf numFmtId="43" fontId="4" fillId="0" borderId="5" xfId="1" applyFont="1" applyFill="1" applyBorder="1" applyAlignment="1">
      <alignment horizontal="left" vertical="center" wrapText="1"/>
    </xf>
    <xf numFmtId="173" fontId="4" fillId="0" borderId="5" xfId="1" applyNumberFormat="1" applyFont="1" applyFill="1" applyBorder="1" applyAlignment="1">
      <alignment horizontal="left" vertical="center" wrapText="1"/>
    </xf>
    <xf numFmtId="49" fontId="4" fillId="9" borderId="4" xfId="0" applyNumberFormat="1" applyFont="1" applyFill="1" applyBorder="1" applyAlignment="1">
      <alignment vertical="center" wrapText="1"/>
    </xf>
    <xf numFmtId="49" fontId="4" fillId="9" borderId="3" xfId="0" applyNumberFormat="1" applyFont="1" applyFill="1" applyBorder="1" applyAlignment="1">
      <alignment vertical="center" wrapText="1"/>
    </xf>
    <xf numFmtId="49" fontId="4" fillId="9" borderId="3" xfId="0" applyNumberFormat="1" applyFont="1" applyFill="1" applyBorder="1" applyAlignment="1"/>
    <xf numFmtId="49" fontId="4" fillId="9" borderId="5" xfId="0" applyNumberFormat="1" applyFont="1" applyFill="1" applyBorder="1" applyAlignment="1"/>
    <xf numFmtId="49" fontId="5" fillId="9" borderId="5" xfId="0" applyNumberFormat="1" applyFont="1" applyFill="1" applyBorder="1" applyAlignment="1">
      <alignment vertical="center"/>
    </xf>
    <xf numFmtId="49" fontId="4" fillId="9" borderId="5" xfId="0" applyNumberFormat="1" applyFont="1" applyFill="1" applyBorder="1" applyAlignment="1">
      <alignment vertical="center" wrapText="1"/>
    </xf>
    <xf numFmtId="2" fontId="4" fillId="9" borderId="5" xfId="0" applyNumberFormat="1" applyFont="1" applyFill="1" applyBorder="1" applyAlignment="1">
      <alignment vertical="center" wrapText="1"/>
    </xf>
    <xf numFmtId="165" fontId="4" fillId="9" borderId="5" xfId="0" applyNumberFormat="1" applyFont="1" applyFill="1" applyBorder="1" applyAlignment="1"/>
    <xf numFmtId="4" fontId="4" fillId="9" borderId="5" xfId="0" applyNumberFormat="1" applyFont="1" applyFill="1" applyBorder="1" applyAlignment="1">
      <alignment vertical="center" wrapText="1"/>
    </xf>
    <xf numFmtId="174" fontId="4" fillId="9" borderId="5" xfId="0" applyNumberFormat="1" applyFont="1" applyFill="1" applyBorder="1" applyAlignment="1">
      <alignment vertical="center" wrapText="1"/>
    </xf>
    <xf numFmtId="0" fontId="10" fillId="9" borderId="5" xfId="0" applyFont="1" applyFill="1" applyBorder="1" applyAlignment="1">
      <alignment vertical="center" wrapText="1"/>
    </xf>
    <xf numFmtId="49" fontId="4" fillId="9" borderId="11" xfId="0" applyNumberFormat="1" applyFont="1" applyFill="1" applyBorder="1" applyAlignment="1"/>
    <xf numFmtId="0" fontId="0" fillId="2" borderId="0" xfId="0" applyFill="1" applyBorder="1" applyAlignment="1"/>
    <xf numFmtId="0" fontId="0" fillId="2" borderId="0" xfId="0" applyFill="1" applyAlignment="1"/>
    <xf numFmtId="49" fontId="4" fillId="9" borderId="4" xfId="8" applyNumberFormat="1" applyFont="1" applyFill="1" applyBorder="1" applyAlignment="1">
      <alignment horizontal="left"/>
    </xf>
    <xf numFmtId="0" fontId="14" fillId="9" borderId="5" xfId="0" applyFont="1" applyFill="1" applyBorder="1"/>
    <xf numFmtId="0" fontId="4" fillId="9" borderId="5" xfId="0" applyFont="1" applyFill="1" applyBorder="1" applyAlignment="1">
      <alignment horizontal="left"/>
    </xf>
    <xf numFmtId="49" fontId="4" fillId="9" borderId="5" xfId="0" applyNumberFormat="1" applyFont="1" applyFill="1" applyBorder="1" applyAlignment="1">
      <alignment horizontal="left"/>
    </xf>
    <xf numFmtId="0" fontId="4" fillId="9" borderId="5" xfId="9" applyFont="1" applyFill="1" applyBorder="1" applyAlignment="1">
      <alignment vertical="top"/>
    </xf>
    <xf numFmtId="4" fontId="4" fillId="9" borderId="5" xfId="2" applyNumberFormat="1" applyFont="1" applyFill="1" applyBorder="1" applyAlignment="1">
      <alignment vertical="top"/>
    </xf>
    <xf numFmtId="49" fontId="4" fillId="9" borderId="5" xfId="8" applyNumberFormat="1" applyFont="1" applyFill="1" applyBorder="1" applyAlignment="1">
      <alignment horizontal="left" vertical="center"/>
    </xf>
    <xf numFmtId="49" fontId="4" fillId="9" borderId="5" xfId="8" applyNumberFormat="1" applyFont="1" applyFill="1" applyBorder="1" applyAlignment="1">
      <alignment horizontal="left"/>
    </xf>
    <xf numFmtId="49" fontId="4" fillId="9" borderId="5" xfId="8" applyNumberFormat="1" applyFont="1" applyFill="1" applyBorder="1" applyAlignment="1">
      <alignment horizontal="center" vertical="center"/>
    </xf>
    <xf numFmtId="49" fontId="4" fillId="9" borderId="5" xfId="8" applyNumberFormat="1" applyFont="1" applyFill="1" applyBorder="1" applyAlignment="1">
      <alignment horizontal="center"/>
    </xf>
    <xf numFmtId="4" fontId="4" fillId="9" borderId="5" xfId="8" applyNumberFormat="1" applyFont="1" applyFill="1" applyBorder="1" applyAlignment="1">
      <alignment horizontal="right"/>
    </xf>
    <xf numFmtId="4" fontId="4" fillId="9" borderId="5" xfId="8" applyNumberFormat="1" applyFont="1" applyFill="1" applyBorder="1" applyAlignment="1">
      <alignment horizontal="right" vertical="center"/>
    </xf>
    <xf numFmtId="49" fontId="4" fillId="4" borderId="4" xfId="0" applyNumberFormat="1" applyFont="1" applyFill="1" applyBorder="1" applyAlignment="1">
      <alignment horizontal="left" vertical="center" wrapText="1"/>
    </xf>
    <xf numFmtId="49" fontId="4" fillId="4" borderId="3" xfId="0" applyNumberFormat="1" applyFont="1" applyFill="1" applyBorder="1" applyAlignment="1">
      <alignment horizontal="left" vertical="center" wrapText="1"/>
    </xf>
    <xf numFmtId="49" fontId="4" fillId="4" borderId="3" xfId="0" applyNumberFormat="1" applyFont="1" applyFill="1" applyBorder="1" applyAlignment="1">
      <alignment horizontal="left"/>
    </xf>
    <xf numFmtId="49" fontId="4" fillId="4" borderId="5" xfId="0" applyNumberFormat="1" applyFont="1" applyFill="1" applyBorder="1" applyAlignment="1">
      <alignment horizontal="left"/>
    </xf>
    <xf numFmtId="49" fontId="5" fillId="4" borderId="5" xfId="0" applyNumberFormat="1" applyFont="1" applyFill="1" applyBorder="1" applyAlignment="1">
      <alignment horizontal="left" vertical="center"/>
    </xf>
    <xf numFmtId="49" fontId="4" fillId="4" borderId="5" xfId="0" applyNumberFormat="1" applyFont="1" applyFill="1" applyBorder="1" applyAlignment="1">
      <alignment vertical="center" wrapText="1"/>
    </xf>
    <xf numFmtId="2" fontId="4" fillId="4" borderId="5" xfId="0" applyNumberFormat="1" applyFont="1" applyFill="1" applyBorder="1" applyAlignment="1">
      <alignment vertical="center" wrapText="1"/>
    </xf>
    <xf numFmtId="165" fontId="4" fillId="4" borderId="5" xfId="0" applyNumberFormat="1" applyFont="1" applyFill="1" applyBorder="1" applyAlignment="1">
      <alignment horizontal="left"/>
    </xf>
    <xf numFmtId="4" fontId="4" fillId="4" borderId="5" xfId="0" applyNumberFormat="1" applyFont="1" applyFill="1" applyBorder="1" applyAlignment="1">
      <alignment horizontal="center" vertical="center" wrapText="1"/>
    </xf>
    <xf numFmtId="174" fontId="4" fillId="4" borderId="5" xfId="0" applyNumberFormat="1" applyFont="1" applyFill="1" applyBorder="1" applyAlignment="1">
      <alignment horizontal="center" vertical="center" wrapText="1"/>
    </xf>
    <xf numFmtId="49" fontId="4" fillId="4" borderId="5" xfId="0" applyNumberFormat="1" applyFont="1" applyFill="1" applyBorder="1" applyAlignment="1">
      <alignment horizontal="center" vertical="center" wrapText="1"/>
    </xf>
    <xf numFmtId="49" fontId="4" fillId="4" borderId="5" xfId="0" applyNumberFormat="1" applyFont="1" applyFill="1" applyBorder="1" applyAlignment="1">
      <alignment horizontal="left" vertical="center" wrapText="1"/>
    </xf>
    <xf numFmtId="0" fontId="10" fillId="4" borderId="5" xfId="0" applyFont="1" applyFill="1" applyBorder="1" applyAlignment="1">
      <alignment horizontal="left" vertical="center" wrapText="1"/>
    </xf>
    <xf numFmtId="49" fontId="4" fillId="4" borderId="5" xfId="4" applyNumberFormat="1" applyFont="1" applyFill="1" applyBorder="1" applyAlignment="1">
      <alignment horizontal="left" vertical="center"/>
    </xf>
    <xf numFmtId="0" fontId="4" fillId="4" borderId="5" xfId="4" applyNumberFormat="1" applyFont="1" applyFill="1" applyBorder="1" applyAlignment="1">
      <alignment horizontal="left" vertical="center"/>
    </xf>
    <xf numFmtId="49" fontId="4" fillId="4" borderId="5" xfId="0" applyNumberFormat="1" applyFont="1" applyFill="1" applyBorder="1" applyAlignment="1">
      <alignment horizontal="center" vertical="center"/>
    </xf>
    <xf numFmtId="49" fontId="4" fillId="4" borderId="5" xfId="0" applyNumberFormat="1" applyFont="1" applyFill="1" applyBorder="1" applyAlignment="1">
      <alignment horizontal="left" vertical="center"/>
    </xf>
    <xf numFmtId="0" fontId="4" fillId="4" borderId="5" xfId="4" applyFont="1" applyFill="1" applyBorder="1" applyAlignment="1">
      <alignment horizontal="left" vertical="center"/>
    </xf>
    <xf numFmtId="0" fontId="4" fillId="4" borderId="5" xfId="4" applyFont="1" applyFill="1" applyBorder="1" applyAlignment="1">
      <alignment horizontal="left" vertical="top"/>
    </xf>
    <xf numFmtId="0" fontId="4" fillId="4" borderId="5" xfId="0" applyFont="1" applyFill="1" applyBorder="1" applyAlignment="1">
      <alignment horizontal="left" vertical="center"/>
    </xf>
    <xf numFmtId="49" fontId="4" fillId="4" borderId="5" xfId="2" applyNumberFormat="1" applyFont="1" applyFill="1" applyBorder="1" applyAlignment="1">
      <alignment horizontal="left" vertical="center" wrapText="1"/>
    </xf>
    <xf numFmtId="1" fontId="4" fillId="4" borderId="5" xfId="4" applyNumberFormat="1" applyFont="1" applyFill="1" applyBorder="1" applyAlignment="1">
      <alignment horizontal="left" vertical="center"/>
    </xf>
    <xf numFmtId="167" fontId="4" fillId="4" borderId="5" xfId="5" applyNumberFormat="1" applyFont="1" applyFill="1" applyBorder="1" applyAlignment="1">
      <alignment horizontal="left" vertical="center"/>
    </xf>
    <xf numFmtId="43" fontId="4" fillId="4" borderId="5" xfId="6" applyNumberFormat="1" applyFont="1" applyFill="1" applyBorder="1" applyAlignment="1">
      <alignment vertical="center"/>
    </xf>
    <xf numFmtId="43" fontId="4" fillId="4" borderId="5" xfId="6" applyNumberFormat="1" applyFont="1" applyFill="1" applyBorder="1" applyAlignment="1">
      <alignment horizontal="left" vertical="center"/>
    </xf>
    <xf numFmtId="39" fontId="4" fillId="4" borderId="5" xfId="6" applyNumberFormat="1" applyFont="1" applyFill="1" applyBorder="1" applyAlignment="1">
      <alignment horizontal="left" vertical="center"/>
    </xf>
    <xf numFmtId="0" fontId="4" fillId="4" borderId="5" xfId="4" applyFont="1" applyFill="1" applyBorder="1" applyAlignment="1">
      <alignment horizontal="left" vertical="top" wrapText="1"/>
    </xf>
    <xf numFmtId="0" fontId="4" fillId="4" borderId="5" xfId="4" applyFont="1" applyFill="1" applyBorder="1" applyAlignment="1">
      <alignment horizontal="left" vertical="center" wrapText="1"/>
    </xf>
    <xf numFmtId="43" fontId="4" fillId="4" borderId="5" xfId="0" applyNumberFormat="1" applyFont="1" applyFill="1" applyBorder="1" applyAlignment="1">
      <alignment horizontal="center"/>
    </xf>
    <xf numFmtId="43" fontId="4" fillId="4" borderId="5" xfId="4" applyNumberFormat="1" applyFont="1" applyFill="1" applyBorder="1" applyAlignment="1">
      <alignment horizontal="left" vertical="center" wrapText="1"/>
    </xf>
    <xf numFmtId="49" fontId="4" fillId="4" borderId="5" xfId="0" applyNumberFormat="1" applyFont="1" applyFill="1" applyBorder="1" applyAlignment="1">
      <alignment horizontal="left" wrapText="1"/>
    </xf>
    <xf numFmtId="0" fontId="15" fillId="4" borderId="7" xfId="0" applyFont="1" applyFill="1" applyBorder="1" applyAlignment="1">
      <alignment horizontal="center" vertical="top" wrapText="1"/>
    </xf>
    <xf numFmtId="49" fontId="5" fillId="4" borderId="3" xfId="0" applyNumberFormat="1" applyFont="1" applyFill="1" applyBorder="1" applyAlignment="1">
      <alignment horizontal="left"/>
    </xf>
    <xf numFmtId="49" fontId="5" fillId="4" borderId="5" xfId="0" applyNumberFormat="1" applyFont="1" applyFill="1" applyBorder="1" applyAlignment="1">
      <alignment horizontal="left"/>
    </xf>
    <xf numFmtId="39" fontId="4" fillId="4" borderId="5" xfId="6" applyNumberFormat="1" applyFont="1" applyFill="1" applyBorder="1" applyAlignment="1">
      <alignment vertical="center"/>
    </xf>
    <xf numFmtId="49" fontId="5" fillId="2" borderId="2"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165" fontId="5" fillId="2" borderId="5" xfId="0" applyNumberFormat="1" applyFont="1" applyFill="1" applyBorder="1" applyAlignment="1">
      <alignment horizontal="left" vertical="center" wrapText="1"/>
    </xf>
    <xf numFmtId="49" fontId="5" fillId="2" borderId="2" xfId="1"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0" fontId="22" fillId="0" borderId="5" xfId="0" applyFont="1" applyBorder="1" applyAlignment="1">
      <alignment horizontal="left" vertical="top" wrapText="1"/>
    </xf>
    <xf numFmtId="0" fontId="28" fillId="0" borderId="3" xfId="0" applyFont="1" applyBorder="1" applyAlignment="1">
      <alignment horizontal="left" vertical="top" wrapText="1"/>
    </xf>
    <xf numFmtId="0" fontId="28" fillId="0" borderId="9" xfId="0" applyFont="1" applyBorder="1" applyAlignment="1">
      <alignment horizontal="left" vertical="top" wrapText="1"/>
    </xf>
    <xf numFmtId="0" fontId="28" fillId="0" borderId="10" xfId="0" applyFont="1" applyBorder="1" applyAlignment="1">
      <alignment horizontal="left" vertical="top" wrapText="1"/>
    </xf>
    <xf numFmtId="0" fontId="28" fillId="0" borderId="5" xfId="0" applyFont="1" applyBorder="1" applyAlignment="1">
      <alignment horizontal="left" vertical="top" wrapText="1"/>
    </xf>
    <xf numFmtId="0" fontId="22" fillId="0" borderId="5" xfId="0" applyFont="1" applyBorder="1" applyAlignment="1">
      <alignment horizontal="center" vertical="top"/>
    </xf>
    <xf numFmtId="0" fontId="22" fillId="0" borderId="5" xfId="0" applyFont="1" applyFill="1" applyBorder="1" applyAlignment="1">
      <alignment horizontal="center" vertical="top"/>
    </xf>
    <xf numFmtId="0" fontId="27" fillId="0" borderId="5" xfId="0" applyFont="1" applyBorder="1" applyAlignment="1">
      <alignment horizontal="left" vertical="top" wrapText="1"/>
    </xf>
    <xf numFmtId="3" fontId="22" fillId="0" borderId="5" xfId="0" applyNumberFormat="1" applyFont="1" applyBorder="1" applyAlignment="1">
      <alignment horizontal="left" vertical="top" wrapText="1"/>
    </xf>
    <xf numFmtId="0" fontId="19" fillId="7" borderId="5" xfId="0" applyFont="1" applyFill="1" applyBorder="1" applyAlignment="1">
      <alignment horizontal="left" vertical="center" wrapText="1"/>
    </xf>
    <xf numFmtId="0" fontId="19" fillId="7"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22" fillId="0" borderId="5" xfId="0" applyFont="1" applyBorder="1" applyAlignment="1">
      <alignment horizontal="center" vertical="top" wrapText="1"/>
    </xf>
    <xf numFmtId="0" fontId="27" fillId="0" borderId="3"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49" fontId="22" fillId="0" borderId="3" xfId="0" applyNumberFormat="1" applyFont="1" applyBorder="1" applyAlignment="1">
      <alignment horizontal="left" vertical="top" wrapText="1"/>
    </xf>
    <xf numFmtId="49" fontId="22" fillId="0" borderId="9" xfId="0" applyNumberFormat="1" applyFont="1" applyBorder="1" applyAlignment="1">
      <alignment horizontal="left" vertical="top" wrapText="1"/>
    </xf>
    <xf numFmtId="49" fontId="22" fillId="0" borderId="10" xfId="0" applyNumberFormat="1" applyFont="1" applyBorder="1" applyAlignment="1">
      <alignment horizontal="left" vertical="top" wrapText="1"/>
    </xf>
    <xf numFmtId="0" fontId="22" fillId="0" borderId="3" xfId="0" applyFont="1" applyBorder="1" applyAlignment="1">
      <alignment horizontal="left" vertical="top" wrapText="1"/>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0" fillId="0" borderId="5" xfId="0" applyBorder="1" applyAlignment="1">
      <alignment vertical="center" wrapText="1"/>
    </xf>
    <xf numFmtId="0" fontId="20" fillId="7" borderId="5" xfId="0" applyFont="1" applyFill="1" applyBorder="1" applyAlignment="1">
      <alignment horizontal="left" vertical="center" wrapText="1"/>
    </xf>
    <xf numFmtId="0" fontId="21" fillId="0" borderId="5" xfId="0" applyFont="1" applyBorder="1" applyAlignment="1">
      <alignment horizontal="center" vertical="top" wrapText="1"/>
    </xf>
    <xf numFmtId="0" fontId="22" fillId="0" borderId="5" xfId="0" applyFont="1" applyFill="1" applyBorder="1" applyAlignment="1">
      <alignment horizontal="center" vertical="top"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0" fillId="0" borderId="5" xfId="0" applyBorder="1" applyAlignment="1">
      <alignment vertical="top"/>
    </xf>
    <xf numFmtId="0" fontId="22" fillId="0" borderId="5" xfId="0" applyFont="1" applyBorder="1" applyAlignment="1">
      <alignment horizontal="justify" vertical="top" wrapText="1"/>
    </xf>
    <xf numFmtId="0" fontId="0" fillId="0" borderId="5" xfId="0" applyBorder="1" applyAlignment="1"/>
    <xf numFmtId="0" fontId="0" fillId="0" borderId="5" xfId="0" applyBorder="1" applyAlignment="1">
      <alignment horizontal="center" vertical="top"/>
    </xf>
    <xf numFmtId="0" fontId="27"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xf>
    <xf numFmtId="3" fontId="22" fillId="0" borderId="5" xfId="0" applyNumberFormat="1" applyFont="1" applyBorder="1" applyAlignment="1">
      <alignment horizontal="center" vertical="top" wrapText="1"/>
    </xf>
    <xf numFmtId="0" fontId="22" fillId="0" borderId="5" xfId="0" applyFont="1" applyBorder="1" applyAlignment="1">
      <alignment horizontal="left" vertical="top"/>
    </xf>
    <xf numFmtId="0" fontId="0" fillId="0" borderId="5" xfId="0" applyBorder="1" applyAlignment="1">
      <alignment horizontal="left"/>
    </xf>
    <xf numFmtId="0" fontId="28" fillId="0" borderId="5" xfId="0" applyFont="1" applyBorder="1" applyAlignment="1">
      <alignment horizontal="center" vertical="top" wrapText="1"/>
    </xf>
    <xf numFmtId="0" fontId="29" fillId="0" borderId="5" xfId="0" applyFont="1" applyBorder="1" applyAlignment="1"/>
    <xf numFmtId="0" fontId="28" fillId="0" borderId="5" xfId="0" applyFont="1" applyBorder="1" applyAlignment="1">
      <alignment horizontal="justify" vertical="top" wrapText="1"/>
    </xf>
    <xf numFmtId="0" fontId="28" fillId="0" borderId="5" xfId="0" applyFont="1" applyBorder="1" applyAlignment="1">
      <alignment horizontal="justify" vertical="top"/>
    </xf>
    <xf numFmtId="14" fontId="22" fillId="0" borderId="5" xfId="0" applyNumberFormat="1" applyFont="1" applyBorder="1" applyAlignment="1">
      <alignment horizontal="center" vertical="top" wrapText="1"/>
    </xf>
    <xf numFmtId="0" fontId="24" fillId="0" borderId="5" xfId="0" applyFont="1" applyBorder="1" applyAlignment="1">
      <alignment horizontal="justify" vertical="top" wrapText="1"/>
    </xf>
    <xf numFmtId="0" fontId="4" fillId="0" borderId="5" xfId="0" applyNumberFormat="1" applyFont="1" applyFill="1" applyBorder="1" applyAlignment="1">
      <alignment horizontal="center"/>
    </xf>
    <xf numFmtId="0" fontId="4" fillId="5" borderId="5" xfId="0" applyNumberFormat="1" applyFont="1" applyFill="1" applyBorder="1" applyAlignment="1">
      <alignment horizontal="center"/>
    </xf>
    <xf numFmtId="49" fontId="4" fillId="4" borderId="5" xfId="0" applyNumberFormat="1" applyFont="1" applyFill="1" applyBorder="1" applyAlignment="1">
      <alignment horizontal="center"/>
    </xf>
    <xf numFmtId="0" fontId="17" fillId="9" borderId="7" xfId="0" applyFont="1" applyFill="1" applyBorder="1" applyAlignment="1">
      <alignment horizontal="center" vertical="top" wrapText="1"/>
    </xf>
    <xf numFmtId="0" fontId="17" fillId="0" borderId="7" xfId="0" applyFont="1" applyFill="1" applyBorder="1" applyAlignment="1">
      <alignment horizontal="center" vertical="top" wrapText="1"/>
    </xf>
  </cellXfs>
  <cellStyles count="10">
    <cellStyle name="Обычный" xfId="0" builtinId="0"/>
    <cellStyle name="Обычный 10 2 2" xfId="5"/>
    <cellStyle name="Обычный 14" xfId="3"/>
    <cellStyle name="Обычный 2" xfId="4"/>
    <cellStyle name="Обычный 2 2" xfId="2"/>
    <cellStyle name="Обычный 3" xfId="8"/>
    <cellStyle name="Обычный 9" xfId="9"/>
    <cellStyle name="Обычный_Лист1" xfId="7"/>
    <cellStyle name="Финансовый" xfId="1" builtinId="3"/>
    <cellStyle name="Финансовый 10"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4;&#1055;&#1047;%202022\&#1055;&#1088;&#1080;&#1083;&#1086;&#1078;&#1077;&#1085;&#1080;&#1077;%202%20&#1044;&#1055;&#1047;%20&#1057;&#1040;&#1055;%20&#1055;&#1058;&#1044;%202022-2026%20&#1087;&#1077;&#1088;&#1074;&#1086;&#1086;&#1095;&#1077;&#1088;&#1077;&#1076;&#1085;&#1099;&#1077;%2017.08.2021%20&#1089;&#1083;&#1091;&#1078;%20&#1040;&#1085;&#1086;&#1096;&#1082;&#1080;&#1085;&#1072;%2011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Berdiyeva\Downloads\1635923635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22-2026"/>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efreshError="1"/>
      <sheetData sheetId="9" refreshError="1"/>
      <sheetData sheetId="10" refreshError="1"/>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 val="Лист1"/>
    </sheetNames>
    <sheetDataSet>
      <sheetData sheetId="0">
        <row r="47">
          <cell r="B47" t="str">
            <v>22600004</v>
          </cell>
          <cell r="C47" t="str">
            <v>1 У</v>
          </cell>
        </row>
        <row r="48">
          <cell r="B48" t="str">
            <v>22600008</v>
          </cell>
          <cell r="C48" t="str">
            <v>2 У</v>
          </cell>
        </row>
        <row r="49">
          <cell r="B49" t="str">
            <v>22600007</v>
          </cell>
          <cell r="C49" t="str">
            <v>3 У</v>
          </cell>
        </row>
        <row r="50">
          <cell r="B50" t="str">
            <v>22600006</v>
          </cell>
          <cell r="C50" t="str">
            <v>4 У</v>
          </cell>
        </row>
        <row r="51">
          <cell r="B51" t="str">
            <v>22600005</v>
          </cell>
          <cell r="C51" t="str">
            <v>5 У</v>
          </cell>
        </row>
        <row r="52">
          <cell r="B52" t="str">
            <v>22600003</v>
          </cell>
          <cell r="C52" t="str">
            <v>6 У</v>
          </cell>
        </row>
        <row r="53">
          <cell r="B53" t="str">
            <v>22600001</v>
          </cell>
          <cell r="C53" t="str">
            <v>7 У</v>
          </cell>
        </row>
        <row r="54">
          <cell r="B54" t="str">
            <v>22600002</v>
          </cell>
          <cell r="C54" t="str">
            <v>8 У</v>
          </cell>
        </row>
        <row r="55">
          <cell r="B55" t="str">
            <v>-</v>
          </cell>
          <cell r="C55" t="str">
            <v>9 У</v>
          </cell>
        </row>
        <row r="56">
          <cell r="B56" t="str">
            <v>-</v>
          </cell>
          <cell r="C56" t="str">
            <v>10 У</v>
          </cell>
        </row>
        <row r="57">
          <cell r="B57" t="str">
            <v>22600010</v>
          </cell>
          <cell r="C57" t="str">
            <v>11 У</v>
          </cell>
        </row>
        <row r="58">
          <cell r="B58" t="str">
            <v>22600009</v>
          </cell>
          <cell r="C58" t="str">
            <v>12 У</v>
          </cell>
        </row>
        <row r="59">
          <cell r="B59" t="str">
            <v>22600000</v>
          </cell>
          <cell r="C59" t="str">
            <v>13 У</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8"/>
  <sheetViews>
    <sheetView tabSelected="1" zoomScale="70" zoomScaleNormal="70" workbookViewId="0">
      <selection activeCell="A13" sqref="A13"/>
    </sheetView>
  </sheetViews>
  <sheetFormatPr defaultRowHeight="12.95" customHeight="1" x14ac:dyDescent="0.25"/>
  <cols>
    <col min="2" max="4" width="9.140625" customWidth="1"/>
    <col min="5" max="5" width="10.5703125" customWidth="1"/>
    <col min="6" max="6" width="14.28515625" customWidth="1"/>
    <col min="7" max="7" width="9.140625" customWidth="1"/>
    <col min="8" max="8" width="10" customWidth="1"/>
    <col min="9" max="9" width="18.42578125" customWidth="1"/>
    <col min="10" max="10" width="38.7109375" customWidth="1"/>
    <col min="11" max="11" width="16.140625" customWidth="1"/>
    <col min="12" max="12" width="9.140625" style="102" customWidth="1"/>
    <col min="13" max="14" width="9.140625" customWidth="1"/>
    <col min="15" max="15" width="9.28515625" style="102" customWidth="1"/>
    <col min="16" max="16" width="11.42578125" customWidth="1"/>
    <col min="17" max="19" width="9.140625" customWidth="1"/>
    <col min="20" max="20" width="11" customWidth="1"/>
    <col min="21" max="25" width="9.140625" customWidth="1"/>
    <col min="26" max="28" width="9.28515625" style="102" customWidth="1"/>
    <col min="29" max="29" width="9.140625" style="102" customWidth="1"/>
    <col min="30" max="30" width="9.140625" customWidth="1"/>
    <col min="31" max="31" width="18.42578125" customWidth="1"/>
    <col min="32" max="32" width="14" customWidth="1"/>
    <col min="33" max="33" width="17.5703125" customWidth="1"/>
    <col min="34" max="34" width="18.85546875" customWidth="1"/>
    <col min="35" max="35" width="16.5703125" customWidth="1"/>
    <col min="36" max="36" width="17.7109375" customWidth="1"/>
    <col min="37" max="37" width="18.85546875" customWidth="1"/>
    <col min="38" max="38" width="21.42578125" customWidth="1"/>
    <col min="39" max="39" width="10.28515625" customWidth="1"/>
    <col min="40" max="40" width="14" customWidth="1"/>
    <col min="41" max="41" width="19.7109375" customWidth="1"/>
    <col min="42" max="42" width="22.5703125" customWidth="1"/>
    <col min="43" max="43" width="15" customWidth="1"/>
    <col min="44" max="44" width="16.42578125" customWidth="1"/>
    <col min="45" max="45" width="20" customWidth="1"/>
    <col min="46" max="46" width="15.85546875" customWidth="1"/>
    <col min="47" max="48" width="9.140625" customWidth="1"/>
    <col min="49" max="49" width="13.5703125" customWidth="1"/>
    <col min="50" max="50" width="14.42578125" customWidth="1"/>
    <col min="51" max="51" width="14.28515625" customWidth="1"/>
    <col min="52" max="53" width="22" bestFit="1" customWidth="1"/>
    <col min="54" max="54" width="13.5703125" customWidth="1"/>
    <col min="55" max="56" width="9.140625" customWidth="1"/>
    <col min="57" max="57" width="61" customWidth="1"/>
    <col min="58" max="65" width="9.140625" customWidth="1"/>
    <col min="66" max="16384" width="9.140625" style="14"/>
  </cols>
  <sheetData>
    <row r="1" spans="1:66" ht="20.25" x14ac:dyDescent="0.25">
      <c r="A1" s="1"/>
      <c r="B1" s="1"/>
      <c r="C1" s="1"/>
      <c r="D1" s="1"/>
      <c r="E1" s="1"/>
      <c r="F1" s="1"/>
      <c r="G1" s="1"/>
      <c r="H1" s="2"/>
      <c r="I1" s="3"/>
      <c r="J1" s="3"/>
      <c r="K1" s="3"/>
      <c r="L1" s="4"/>
      <c r="M1" s="5" t="s">
        <v>293</v>
      </c>
      <c r="N1" s="3"/>
      <c r="O1" s="4"/>
      <c r="P1" s="6"/>
      <c r="Q1" s="7"/>
      <c r="R1" s="8"/>
      <c r="S1" s="8"/>
      <c r="T1" s="8"/>
      <c r="U1" s="8"/>
      <c r="V1" s="8"/>
      <c r="W1" s="8"/>
      <c r="X1" s="8"/>
      <c r="Y1" s="8"/>
      <c r="Z1" s="9"/>
      <c r="AA1" s="9"/>
      <c r="AB1" s="4"/>
      <c r="AC1" s="4"/>
      <c r="AD1" s="1"/>
      <c r="AE1" s="6" t="s">
        <v>294</v>
      </c>
      <c r="AF1" s="10"/>
      <c r="AG1" s="10"/>
      <c r="AH1" s="10"/>
      <c r="AI1" s="10"/>
      <c r="AJ1" s="10"/>
      <c r="AK1" s="10"/>
      <c r="AL1" s="10"/>
      <c r="AM1" s="10"/>
      <c r="AN1" s="10"/>
      <c r="AO1" s="10"/>
      <c r="AP1" s="10"/>
      <c r="AQ1" s="10"/>
      <c r="AR1" s="10"/>
      <c r="AS1" s="10"/>
      <c r="AT1" s="10"/>
      <c r="AU1" s="10"/>
      <c r="AV1" s="10"/>
      <c r="AW1" s="10"/>
      <c r="AX1" s="10"/>
      <c r="AY1" s="10"/>
      <c r="AZ1" s="11"/>
      <c r="BA1" s="10"/>
      <c r="BB1" s="8"/>
      <c r="BC1" s="12"/>
      <c r="BD1" s="1"/>
      <c r="BE1" s="3"/>
      <c r="BF1" s="1"/>
      <c r="BG1" s="1"/>
      <c r="BH1" s="1"/>
      <c r="BI1" s="1"/>
      <c r="BJ1" s="1"/>
      <c r="BK1" s="1"/>
      <c r="BL1" s="1"/>
      <c r="BM1" s="13"/>
    </row>
    <row r="2" spans="1:66" ht="15" x14ac:dyDescent="0.25">
      <c r="A2" s="1"/>
      <c r="B2" s="1"/>
      <c r="C2" s="1"/>
      <c r="D2" s="1"/>
      <c r="E2" s="1"/>
      <c r="F2" s="1"/>
      <c r="G2" s="1"/>
      <c r="H2" s="1"/>
      <c r="I2" s="3"/>
      <c r="J2" s="3"/>
      <c r="K2" s="3"/>
      <c r="L2" s="4"/>
      <c r="M2" s="3"/>
      <c r="N2" s="3"/>
      <c r="O2" s="4"/>
      <c r="P2" s="1"/>
      <c r="Q2" s="7"/>
      <c r="R2" s="8"/>
      <c r="S2" s="8"/>
      <c r="T2" s="8"/>
      <c r="U2" s="8"/>
      <c r="V2" s="8"/>
      <c r="W2" s="8"/>
      <c r="X2" s="8"/>
      <c r="Y2" s="8"/>
      <c r="Z2" s="9"/>
      <c r="AA2" s="9"/>
      <c r="AB2" s="4"/>
      <c r="AC2" s="4"/>
      <c r="AD2" s="1"/>
      <c r="AE2" s="6" t="s">
        <v>334</v>
      </c>
      <c r="AF2" s="10"/>
      <c r="AG2" s="10"/>
      <c r="AH2" s="10"/>
      <c r="AI2" s="10"/>
      <c r="AJ2" s="10"/>
      <c r="AK2" s="10"/>
      <c r="AL2" s="10"/>
      <c r="AM2" s="10"/>
      <c r="AN2" s="10"/>
      <c r="AO2" s="10"/>
      <c r="AP2" s="10"/>
      <c r="AQ2" s="10"/>
      <c r="AR2" s="10"/>
      <c r="AS2" s="10"/>
      <c r="AT2" s="10"/>
      <c r="AU2" s="10"/>
      <c r="AV2" s="10"/>
      <c r="AW2" s="10"/>
      <c r="AX2" s="10"/>
      <c r="AY2" s="10"/>
      <c r="AZ2" s="11"/>
      <c r="BA2" s="10"/>
      <c r="BB2" s="8"/>
      <c r="BC2" s="12"/>
      <c r="BD2" s="1"/>
      <c r="BE2" s="3"/>
      <c r="BF2" s="1"/>
      <c r="BG2" s="1"/>
      <c r="BH2" s="1"/>
      <c r="BI2" s="1"/>
      <c r="BJ2" s="1"/>
      <c r="BK2" s="1"/>
      <c r="BL2" s="1"/>
      <c r="BM2" s="13"/>
    </row>
    <row r="3" spans="1:66" ht="15" x14ac:dyDescent="0.25">
      <c r="A3" s="1"/>
      <c r="B3" s="1"/>
      <c r="C3" s="1"/>
      <c r="D3" s="1"/>
      <c r="E3" s="1"/>
      <c r="F3" s="1"/>
      <c r="G3" s="1"/>
      <c r="H3" s="1"/>
      <c r="I3" s="3"/>
      <c r="J3" s="3"/>
      <c r="K3" s="3"/>
      <c r="L3" s="4"/>
      <c r="M3" s="3"/>
      <c r="N3" s="3"/>
      <c r="O3" s="4"/>
      <c r="P3" s="1"/>
      <c r="Q3" s="7"/>
      <c r="R3" s="8"/>
      <c r="S3" s="8"/>
      <c r="T3" s="8"/>
      <c r="U3" s="8"/>
      <c r="V3" s="8"/>
      <c r="W3" s="8"/>
      <c r="X3" s="8"/>
      <c r="Y3" s="8"/>
      <c r="Z3" s="9"/>
      <c r="AA3" s="9"/>
      <c r="AB3" s="4"/>
      <c r="AC3" s="4"/>
      <c r="AD3" s="1"/>
      <c r="AE3" s="6" t="s">
        <v>368</v>
      </c>
      <c r="AF3" s="10"/>
      <c r="AG3" s="10"/>
      <c r="AH3" s="10"/>
      <c r="AI3" s="10"/>
      <c r="AJ3" s="10"/>
      <c r="AK3" s="10"/>
      <c r="AL3" s="10"/>
      <c r="AM3" s="10"/>
      <c r="AN3" s="10"/>
      <c r="AO3" s="10"/>
      <c r="AP3" s="10"/>
      <c r="AQ3" s="10"/>
      <c r="AR3" s="10"/>
      <c r="AS3" s="10"/>
      <c r="AT3" s="10"/>
      <c r="AU3" s="10"/>
      <c r="AV3" s="10"/>
      <c r="AW3" s="10"/>
      <c r="AX3" s="10"/>
      <c r="AY3" s="10"/>
      <c r="AZ3" s="11"/>
      <c r="BA3" s="10"/>
      <c r="BB3" s="8"/>
      <c r="BC3" s="12"/>
      <c r="BD3" s="1"/>
      <c r="BE3" s="3"/>
      <c r="BF3" s="1"/>
      <c r="BG3" s="1"/>
      <c r="BH3" s="1"/>
      <c r="BI3" s="1"/>
      <c r="BJ3" s="1"/>
      <c r="BK3" s="1"/>
      <c r="BL3" s="1"/>
      <c r="BM3" s="13"/>
    </row>
    <row r="4" spans="1:66" ht="15" x14ac:dyDescent="0.25">
      <c r="A4" s="1"/>
      <c r="B4" s="1"/>
      <c r="C4" s="1"/>
      <c r="D4" s="1"/>
      <c r="E4" s="1"/>
      <c r="F4" s="1"/>
      <c r="G4" s="1"/>
      <c r="H4" s="1"/>
      <c r="I4" s="3"/>
      <c r="J4" s="3"/>
      <c r="K4" s="3"/>
      <c r="L4" s="4"/>
      <c r="M4" s="3"/>
      <c r="N4" s="3"/>
      <c r="O4" s="4"/>
      <c r="P4" s="1"/>
      <c r="Q4" s="7"/>
      <c r="R4" s="8"/>
      <c r="S4" s="8"/>
      <c r="T4" s="8"/>
      <c r="U4" s="8"/>
      <c r="V4" s="8"/>
      <c r="W4" s="8"/>
      <c r="X4" s="8"/>
      <c r="Y4" s="8"/>
      <c r="Z4" s="9"/>
      <c r="AA4" s="9"/>
      <c r="AB4" s="4"/>
      <c r="AC4" s="4"/>
      <c r="AD4" s="1"/>
      <c r="AE4" s="6" t="s">
        <v>382</v>
      </c>
      <c r="AF4" s="10"/>
      <c r="AG4" s="10"/>
      <c r="AH4" s="10"/>
      <c r="AI4" s="10"/>
      <c r="AJ4" s="10"/>
      <c r="AK4" s="10"/>
      <c r="AL4" s="10"/>
      <c r="AM4" s="10"/>
      <c r="AN4" s="10"/>
      <c r="AO4" s="10"/>
      <c r="AP4" s="10"/>
      <c r="AQ4" s="10"/>
      <c r="AR4" s="10"/>
      <c r="AS4" s="10"/>
      <c r="AT4" s="10"/>
      <c r="AU4" s="10"/>
      <c r="AV4" s="10"/>
      <c r="AW4" s="10"/>
      <c r="AX4" s="10"/>
      <c r="AY4" s="10"/>
      <c r="AZ4" s="11"/>
      <c r="BA4" s="10"/>
      <c r="BB4" s="8"/>
      <c r="BC4" s="12"/>
      <c r="BD4" s="1"/>
      <c r="BE4" s="3"/>
      <c r="BF4" s="1"/>
      <c r="BG4" s="1"/>
      <c r="BH4" s="1"/>
      <c r="BI4" s="1"/>
      <c r="BJ4" s="1"/>
      <c r="BK4" s="1"/>
      <c r="BL4" s="1"/>
      <c r="BM4" s="13"/>
    </row>
    <row r="5" spans="1:66" ht="15" x14ac:dyDescent="0.25">
      <c r="A5" s="1"/>
      <c r="B5" s="1"/>
      <c r="C5" s="1"/>
      <c r="D5" s="1"/>
      <c r="E5" s="1"/>
      <c r="F5" s="1"/>
      <c r="G5" s="1"/>
      <c r="H5" s="1"/>
      <c r="I5" s="3"/>
      <c r="J5" s="3"/>
      <c r="K5" s="3"/>
      <c r="L5" s="4"/>
      <c r="M5" s="3"/>
      <c r="N5" s="3"/>
      <c r="O5" s="4"/>
      <c r="P5" s="1"/>
      <c r="Q5" s="7"/>
      <c r="R5" s="8"/>
      <c r="S5" s="8"/>
      <c r="T5" s="8"/>
      <c r="U5" s="8"/>
      <c r="V5" s="8"/>
      <c r="W5" s="8"/>
      <c r="X5" s="8"/>
      <c r="Y5" s="8"/>
      <c r="Z5" s="9"/>
      <c r="AA5" s="9"/>
      <c r="AB5" s="4"/>
      <c r="AC5" s="4"/>
      <c r="AD5" s="1"/>
      <c r="AE5" s="6" t="s">
        <v>613</v>
      </c>
      <c r="AF5" s="10"/>
      <c r="AG5" s="10"/>
      <c r="AH5" s="10"/>
      <c r="AI5" s="10"/>
      <c r="AJ5" s="10"/>
      <c r="AK5" s="10"/>
      <c r="AL5" s="10"/>
      <c r="AM5" s="10"/>
      <c r="AN5" s="10"/>
      <c r="AO5" s="10"/>
      <c r="AP5" s="10"/>
      <c r="AQ5" s="10"/>
      <c r="AR5" s="10"/>
      <c r="AS5" s="10"/>
      <c r="AT5" s="10"/>
      <c r="AU5" s="10"/>
      <c r="AV5" s="10"/>
      <c r="AW5" s="10"/>
      <c r="AX5" s="10"/>
      <c r="AY5" s="10"/>
      <c r="AZ5" s="11"/>
      <c r="BA5" s="10"/>
      <c r="BB5" s="8"/>
      <c r="BC5" s="12"/>
      <c r="BD5" s="1"/>
      <c r="BE5" s="3"/>
      <c r="BF5" s="1"/>
      <c r="BG5" s="1"/>
      <c r="BH5" s="1"/>
      <c r="BI5" s="1"/>
      <c r="BJ5" s="1"/>
      <c r="BK5" s="1"/>
      <c r="BL5" s="1"/>
      <c r="BM5" s="13"/>
    </row>
    <row r="6" spans="1:66" ht="15" x14ac:dyDescent="0.25">
      <c r="A6" s="1"/>
      <c r="B6" s="1"/>
      <c r="C6" s="1"/>
      <c r="D6" s="1"/>
      <c r="E6" s="1"/>
      <c r="F6" s="1"/>
      <c r="G6" s="1"/>
      <c r="H6" s="1"/>
      <c r="I6" s="3"/>
      <c r="J6" s="3"/>
      <c r="K6" s="3"/>
      <c r="L6" s="4"/>
      <c r="M6" s="3"/>
      <c r="N6" s="3"/>
      <c r="O6" s="4"/>
      <c r="P6" s="1"/>
      <c r="Q6" s="7"/>
      <c r="R6" s="8"/>
      <c r="S6" s="8"/>
      <c r="T6" s="8"/>
      <c r="U6" s="8"/>
      <c r="V6" s="8"/>
      <c r="W6" s="8"/>
      <c r="X6" s="8"/>
      <c r="Y6" s="8"/>
      <c r="Z6" s="9"/>
      <c r="AA6" s="9"/>
      <c r="AB6" s="4"/>
      <c r="AC6" s="4"/>
      <c r="AD6" s="1"/>
      <c r="AE6" s="6" t="s">
        <v>614</v>
      </c>
      <c r="AF6" s="10"/>
      <c r="AG6" s="10"/>
      <c r="AH6" s="10"/>
      <c r="AI6" s="10"/>
      <c r="AJ6" s="10"/>
      <c r="AK6" s="10"/>
      <c r="AL6" s="10"/>
      <c r="AM6" s="10"/>
      <c r="AN6" s="10"/>
      <c r="AO6" s="10"/>
      <c r="AP6" s="10"/>
      <c r="AQ6" s="10"/>
      <c r="AR6" s="10"/>
      <c r="AS6" s="10"/>
      <c r="AT6" s="10"/>
      <c r="AU6" s="10"/>
      <c r="AV6" s="10"/>
      <c r="AW6" s="10"/>
      <c r="AX6" s="10"/>
      <c r="AY6" s="10"/>
      <c r="AZ6" s="11"/>
      <c r="BA6" s="10"/>
      <c r="BB6" s="8"/>
      <c r="BC6" s="12"/>
      <c r="BD6" s="1"/>
      <c r="BE6" s="3"/>
      <c r="BF6" s="1"/>
      <c r="BG6" s="1"/>
      <c r="BH6" s="1"/>
      <c r="BI6" s="1"/>
      <c r="BJ6" s="1"/>
      <c r="BK6" s="1"/>
      <c r="BL6" s="1"/>
      <c r="BM6" s="13"/>
    </row>
    <row r="7" spans="1:66" ht="15.75" thickBot="1" x14ac:dyDescent="0.3">
      <c r="A7" s="1"/>
      <c r="B7" s="1"/>
      <c r="C7" s="1"/>
      <c r="D7" s="1"/>
      <c r="E7" s="1"/>
      <c r="F7" s="1"/>
      <c r="G7" s="1"/>
      <c r="H7" s="1"/>
      <c r="I7" s="3"/>
      <c r="J7" s="3"/>
      <c r="K7" s="3"/>
      <c r="L7" s="4"/>
      <c r="M7" s="3"/>
      <c r="N7" s="3"/>
      <c r="O7" s="4"/>
      <c r="P7" s="1"/>
      <c r="Q7" s="7"/>
      <c r="R7" s="8"/>
      <c r="S7" s="8"/>
      <c r="T7" s="8"/>
      <c r="U7" s="8"/>
      <c r="V7" s="8"/>
      <c r="W7" s="8"/>
      <c r="X7" s="8"/>
      <c r="Y7" s="8"/>
      <c r="Z7" s="9"/>
      <c r="AA7" s="9"/>
      <c r="AB7" s="4"/>
      <c r="AC7" s="4"/>
      <c r="AD7" s="1"/>
      <c r="AE7" s="6" t="s">
        <v>634</v>
      </c>
      <c r="AF7" s="10"/>
      <c r="AG7" s="10"/>
      <c r="AH7" s="10"/>
      <c r="AI7" s="10"/>
      <c r="AJ7" s="10"/>
      <c r="AK7" s="10"/>
      <c r="AL7" s="10"/>
      <c r="AM7" s="10"/>
      <c r="AN7" s="10"/>
      <c r="AO7" s="10"/>
      <c r="AP7" s="10"/>
      <c r="AQ7" s="10"/>
      <c r="AR7" s="10"/>
      <c r="AS7" s="10"/>
      <c r="AT7" s="10"/>
      <c r="AU7" s="10"/>
      <c r="AV7" s="10"/>
      <c r="AW7" s="10"/>
      <c r="AX7" s="10"/>
      <c r="AY7" s="10"/>
      <c r="AZ7" s="11"/>
      <c r="BA7" s="10"/>
      <c r="BB7" s="8"/>
      <c r="BC7" s="12"/>
      <c r="BD7" s="1"/>
      <c r="BE7" s="3"/>
      <c r="BF7" s="1"/>
      <c r="BG7" s="1"/>
      <c r="BH7" s="1"/>
      <c r="BI7" s="1"/>
      <c r="BJ7" s="1"/>
      <c r="BK7" s="1"/>
      <c r="BL7" s="1"/>
      <c r="BM7" s="13"/>
    </row>
    <row r="8" spans="1:66" s="15" customFormat="1" ht="15" customHeight="1" x14ac:dyDescent="0.25">
      <c r="A8" s="314" t="s">
        <v>0</v>
      </c>
      <c r="B8" s="312" t="s">
        <v>1</v>
      </c>
      <c r="D8" s="312" t="s">
        <v>2</v>
      </c>
      <c r="E8" s="312" t="s">
        <v>3</v>
      </c>
      <c r="F8" s="312" t="s">
        <v>7</v>
      </c>
      <c r="G8" s="312" t="s">
        <v>4</v>
      </c>
      <c r="H8" s="312" t="s">
        <v>5</v>
      </c>
      <c r="I8" s="312" t="s">
        <v>6</v>
      </c>
      <c r="J8" s="312" t="s">
        <v>8</v>
      </c>
      <c r="K8" s="312" t="s">
        <v>9</v>
      </c>
      <c r="L8" s="316" t="s">
        <v>10</v>
      </c>
      <c r="M8" s="312" t="s">
        <v>11</v>
      </c>
      <c r="N8" s="312" t="s">
        <v>12</v>
      </c>
      <c r="O8" s="316" t="s">
        <v>13</v>
      </c>
      <c r="P8" s="312" t="s">
        <v>14</v>
      </c>
      <c r="Q8" s="312" t="s">
        <v>15</v>
      </c>
      <c r="R8" s="312" t="s">
        <v>16</v>
      </c>
      <c r="S8" s="312" t="s">
        <v>17</v>
      </c>
      <c r="T8" s="312" t="s">
        <v>18</v>
      </c>
      <c r="U8" s="312" t="s">
        <v>19</v>
      </c>
      <c r="V8" s="312" t="s">
        <v>20</v>
      </c>
      <c r="W8" s="312" t="s">
        <v>21</v>
      </c>
      <c r="X8" s="312"/>
      <c r="Y8" s="312"/>
      <c r="Z8" s="316" t="s">
        <v>22</v>
      </c>
      <c r="AA8" s="316"/>
      <c r="AB8" s="316"/>
      <c r="AC8" s="316" t="s">
        <v>23</v>
      </c>
      <c r="AD8" s="312" t="s">
        <v>24</v>
      </c>
      <c r="AE8" s="316" t="s">
        <v>25</v>
      </c>
      <c r="AF8" s="316"/>
      <c r="AG8" s="316"/>
      <c r="AH8" s="316"/>
      <c r="AI8" s="316" t="s">
        <v>26</v>
      </c>
      <c r="AJ8" s="316"/>
      <c r="AK8" s="316"/>
      <c r="AL8" s="316"/>
      <c r="AM8" s="319" t="s">
        <v>27</v>
      </c>
      <c r="AN8" s="319"/>
      <c r="AO8" s="319"/>
      <c r="AP8" s="319"/>
      <c r="AQ8" s="316" t="s">
        <v>28</v>
      </c>
      <c r="AR8" s="316"/>
      <c r="AS8" s="316"/>
      <c r="AT8" s="316"/>
      <c r="AU8" s="316" t="s">
        <v>29</v>
      </c>
      <c r="AV8" s="316"/>
      <c r="AW8" s="316"/>
      <c r="AX8" s="316"/>
      <c r="AY8" s="320" t="s">
        <v>30</v>
      </c>
      <c r="AZ8" s="320"/>
      <c r="BA8" s="320"/>
      <c r="BB8" s="312" t="s">
        <v>31</v>
      </c>
      <c r="BC8" s="312" t="s">
        <v>32</v>
      </c>
      <c r="BD8" s="312"/>
      <c r="BE8" s="312" t="s">
        <v>33</v>
      </c>
      <c r="BF8" s="312"/>
      <c r="BG8" s="312"/>
      <c r="BH8" s="312"/>
      <c r="BI8" s="312"/>
      <c r="BJ8" s="312"/>
      <c r="BK8" s="312"/>
      <c r="BL8" s="312"/>
      <c r="BM8" s="312"/>
    </row>
    <row r="9" spans="1:66" s="15" customFormat="1" ht="75" customHeight="1" x14ac:dyDescent="0.25">
      <c r="A9" s="315"/>
      <c r="B9" s="313"/>
      <c r="D9" s="313"/>
      <c r="E9" s="313"/>
      <c r="F9" s="313"/>
      <c r="G9" s="313"/>
      <c r="H9" s="313"/>
      <c r="I9" s="313"/>
      <c r="J9" s="313"/>
      <c r="K9" s="313"/>
      <c r="L9" s="317"/>
      <c r="M9" s="313"/>
      <c r="N9" s="313"/>
      <c r="O9" s="317"/>
      <c r="P9" s="313"/>
      <c r="Q9" s="313"/>
      <c r="R9" s="313"/>
      <c r="S9" s="313"/>
      <c r="T9" s="313"/>
      <c r="U9" s="313"/>
      <c r="V9" s="313"/>
      <c r="W9" s="16" t="s">
        <v>34</v>
      </c>
      <c r="X9" s="313" t="s">
        <v>35</v>
      </c>
      <c r="Y9" s="313"/>
      <c r="Z9" s="317"/>
      <c r="AA9" s="317"/>
      <c r="AB9" s="317"/>
      <c r="AC9" s="317"/>
      <c r="AD9" s="313"/>
      <c r="AE9" s="318" t="s">
        <v>36</v>
      </c>
      <c r="AF9" s="318" t="s">
        <v>37</v>
      </c>
      <c r="AG9" s="318" t="s">
        <v>38</v>
      </c>
      <c r="AH9" s="318" t="s">
        <v>39</v>
      </c>
      <c r="AI9" s="318" t="s">
        <v>36</v>
      </c>
      <c r="AJ9" s="318" t="s">
        <v>37</v>
      </c>
      <c r="AK9" s="318" t="s">
        <v>38</v>
      </c>
      <c r="AL9" s="318" t="s">
        <v>39</v>
      </c>
      <c r="AM9" s="318" t="s">
        <v>36</v>
      </c>
      <c r="AN9" s="318" t="s">
        <v>37</v>
      </c>
      <c r="AO9" s="318" t="s">
        <v>38</v>
      </c>
      <c r="AP9" s="318" t="s">
        <v>39</v>
      </c>
      <c r="AQ9" s="318" t="s">
        <v>36</v>
      </c>
      <c r="AR9" s="318" t="s">
        <v>37</v>
      </c>
      <c r="AS9" s="318" t="s">
        <v>38</v>
      </c>
      <c r="AT9" s="318" t="s">
        <v>39</v>
      </c>
      <c r="AU9" s="318" t="s">
        <v>36</v>
      </c>
      <c r="AV9" s="318" t="s">
        <v>37</v>
      </c>
      <c r="AW9" s="318" t="s">
        <v>38</v>
      </c>
      <c r="AX9" s="318" t="s">
        <v>39</v>
      </c>
      <c r="AY9" s="318" t="s">
        <v>36</v>
      </c>
      <c r="AZ9" s="318" t="s">
        <v>38</v>
      </c>
      <c r="BA9" s="318" t="s">
        <v>39</v>
      </c>
      <c r="BB9" s="313"/>
      <c r="BC9" s="313" t="s">
        <v>40</v>
      </c>
      <c r="BD9" s="313" t="s">
        <v>41</v>
      </c>
      <c r="BE9" s="313" t="s">
        <v>42</v>
      </c>
      <c r="BF9" s="313"/>
      <c r="BG9" s="313"/>
      <c r="BH9" s="313" t="s">
        <v>43</v>
      </c>
      <c r="BI9" s="313"/>
      <c r="BJ9" s="313"/>
      <c r="BK9" s="313" t="s">
        <v>44</v>
      </c>
      <c r="BL9" s="313"/>
      <c r="BM9" s="313"/>
    </row>
    <row r="10" spans="1:66" s="15" customFormat="1" ht="39.75" customHeight="1" x14ac:dyDescent="0.25">
      <c r="A10" s="315"/>
      <c r="B10" s="313"/>
      <c r="D10" s="313"/>
      <c r="E10" s="313"/>
      <c r="F10" s="313"/>
      <c r="G10" s="313"/>
      <c r="H10" s="313"/>
      <c r="I10" s="313"/>
      <c r="J10" s="313"/>
      <c r="K10" s="313"/>
      <c r="L10" s="317"/>
      <c r="M10" s="313"/>
      <c r="N10" s="313"/>
      <c r="O10" s="317"/>
      <c r="P10" s="313"/>
      <c r="Q10" s="313"/>
      <c r="R10" s="313"/>
      <c r="S10" s="313"/>
      <c r="T10" s="313"/>
      <c r="U10" s="313"/>
      <c r="V10" s="313"/>
      <c r="W10" s="16" t="s">
        <v>45</v>
      </c>
      <c r="X10" s="16" t="s">
        <v>46</v>
      </c>
      <c r="Y10" s="16" t="s">
        <v>45</v>
      </c>
      <c r="Z10" s="17" t="s">
        <v>47</v>
      </c>
      <c r="AA10" s="17" t="s">
        <v>48</v>
      </c>
      <c r="AB10" s="17" t="s">
        <v>49</v>
      </c>
      <c r="AC10" s="317"/>
      <c r="AD10" s="313"/>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3"/>
      <c r="BC10" s="313"/>
      <c r="BD10" s="313"/>
      <c r="BE10" s="16" t="s">
        <v>50</v>
      </c>
      <c r="BF10" s="16" t="s">
        <v>51</v>
      </c>
      <c r="BG10" s="16" t="s">
        <v>52</v>
      </c>
      <c r="BH10" s="16" t="s">
        <v>50</v>
      </c>
      <c r="BI10" s="16" t="s">
        <v>51</v>
      </c>
      <c r="BJ10" s="16" t="s">
        <v>52</v>
      </c>
      <c r="BK10" s="16" t="s">
        <v>50</v>
      </c>
      <c r="BL10" s="16" t="s">
        <v>51</v>
      </c>
      <c r="BM10" s="16" t="s">
        <v>52</v>
      </c>
    </row>
    <row r="11" spans="1:66" s="21" customFormat="1" ht="15" x14ac:dyDescent="0.25">
      <c r="A11" s="18"/>
      <c r="B11" s="19"/>
      <c r="C11" s="19"/>
      <c r="D11" s="19" t="s">
        <v>53</v>
      </c>
      <c r="E11" s="19" t="s">
        <v>54</v>
      </c>
      <c r="F11" s="19"/>
      <c r="G11" s="19" t="s">
        <v>55</v>
      </c>
      <c r="H11" s="20" t="s">
        <v>56</v>
      </c>
      <c r="I11" s="19" t="s">
        <v>57</v>
      </c>
      <c r="J11" s="20" t="s">
        <v>58</v>
      </c>
      <c r="K11" s="19" t="s">
        <v>59</v>
      </c>
      <c r="L11" s="20" t="s">
        <v>60</v>
      </c>
      <c r="M11" s="19" t="s">
        <v>61</v>
      </c>
      <c r="N11" s="20" t="s">
        <v>62</v>
      </c>
      <c r="O11" s="19" t="s">
        <v>63</v>
      </c>
      <c r="P11" s="20" t="s">
        <v>64</v>
      </c>
      <c r="Q11" s="19" t="s">
        <v>65</v>
      </c>
      <c r="R11" s="20" t="s">
        <v>66</v>
      </c>
      <c r="S11" s="19" t="s">
        <v>67</v>
      </c>
      <c r="T11" s="20" t="s">
        <v>68</v>
      </c>
      <c r="U11" s="19" t="s">
        <v>69</v>
      </c>
      <c r="V11" s="20" t="s">
        <v>70</v>
      </c>
      <c r="W11" s="19" t="s">
        <v>71</v>
      </c>
      <c r="X11" s="20" t="s">
        <v>72</v>
      </c>
      <c r="Y11" s="19" t="s">
        <v>73</v>
      </c>
      <c r="Z11" s="20" t="s">
        <v>74</v>
      </c>
      <c r="AA11" s="19" t="s">
        <v>75</v>
      </c>
      <c r="AB11" s="20" t="s">
        <v>76</v>
      </c>
      <c r="AC11" s="19" t="s">
        <v>77</v>
      </c>
      <c r="AD11" s="20" t="s">
        <v>78</v>
      </c>
      <c r="AE11" s="19" t="s">
        <v>79</v>
      </c>
      <c r="AF11" s="20" t="s">
        <v>80</v>
      </c>
      <c r="AG11" s="19" t="s">
        <v>81</v>
      </c>
      <c r="AH11" s="20" t="s">
        <v>82</v>
      </c>
      <c r="AI11" s="19" t="s">
        <v>83</v>
      </c>
      <c r="AJ11" s="20" t="s">
        <v>84</v>
      </c>
      <c r="AK11" s="19" t="s">
        <v>85</v>
      </c>
      <c r="AL11" s="20" t="s">
        <v>86</v>
      </c>
      <c r="AM11" s="19" t="s">
        <v>87</v>
      </c>
      <c r="AN11" s="20" t="s">
        <v>88</v>
      </c>
      <c r="AO11" s="19" t="s">
        <v>89</v>
      </c>
      <c r="AP11" s="20" t="s">
        <v>90</v>
      </c>
      <c r="AQ11" s="19" t="s">
        <v>91</v>
      </c>
      <c r="AR11" s="20" t="s">
        <v>92</v>
      </c>
      <c r="AS11" s="19" t="s">
        <v>93</v>
      </c>
      <c r="AT11" s="20" t="s">
        <v>94</v>
      </c>
      <c r="AU11" s="19" t="s">
        <v>95</v>
      </c>
      <c r="AV11" s="20" t="s">
        <v>96</v>
      </c>
      <c r="AW11" s="19" t="s">
        <v>97</v>
      </c>
      <c r="AX11" s="20" t="s">
        <v>98</v>
      </c>
      <c r="AY11" s="19" t="s">
        <v>99</v>
      </c>
      <c r="AZ11" s="20" t="s">
        <v>100</v>
      </c>
      <c r="BA11" s="19" t="s">
        <v>101</v>
      </c>
      <c r="BB11" s="20" t="s">
        <v>102</v>
      </c>
      <c r="BC11" s="19" t="s">
        <v>103</v>
      </c>
      <c r="BD11" s="20" t="s">
        <v>104</v>
      </c>
      <c r="BE11" s="19" t="s">
        <v>105</v>
      </c>
      <c r="BF11" s="20" t="s">
        <v>106</v>
      </c>
      <c r="BG11" s="19" t="s">
        <v>107</v>
      </c>
      <c r="BH11" s="20" t="s">
        <v>108</v>
      </c>
      <c r="BI11" s="19" t="s">
        <v>109</v>
      </c>
      <c r="BJ11" s="20" t="s">
        <v>110</v>
      </c>
      <c r="BK11" s="19" t="s">
        <v>111</v>
      </c>
      <c r="BL11" s="20" t="s">
        <v>112</v>
      </c>
      <c r="BM11" s="19" t="s">
        <v>113</v>
      </c>
    </row>
    <row r="12" spans="1:66" s="21" customFormat="1" ht="15" x14ac:dyDescent="0.25">
      <c r="A12" s="22" t="s">
        <v>114</v>
      </c>
      <c r="B12" s="23"/>
      <c r="C12" s="23"/>
      <c r="D12" s="24"/>
      <c r="E12" s="24"/>
      <c r="F12" s="24"/>
      <c r="G12" s="24"/>
      <c r="H12" s="25"/>
      <c r="I12" s="24"/>
      <c r="J12" s="25"/>
      <c r="K12" s="24"/>
      <c r="L12" s="25"/>
      <c r="M12" s="24"/>
      <c r="N12" s="25"/>
      <c r="O12" s="24"/>
      <c r="P12" s="25"/>
      <c r="Q12" s="24"/>
      <c r="R12" s="25"/>
      <c r="S12" s="24"/>
      <c r="T12" s="25"/>
      <c r="U12" s="24"/>
      <c r="V12" s="25"/>
      <c r="W12" s="24"/>
      <c r="X12" s="25"/>
      <c r="Y12" s="24"/>
      <c r="Z12" s="25"/>
      <c r="AA12" s="24"/>
      <c r="AB12" s="25"/>
      <c r="AC12" s="24"/>
      <c r="AD12" s="25"/>
      <c r="AE12" s="24"/>
      <c r="AF12" s="25"/>
      <c r="AG12" s="24"/>
      <c r="AH12" s="25"/>
      <c r="AI12" s="24"/>
      <c r="AJ12" s="25"/>
      <c r="AK12" s="24"/>
      <c r="AL12" s="25"/>
      <c r="AM12" s="24"/>
      <c r="AN12" s="25"/>
      <c r="AO12" s="24"/>
      <c r="AP12" s="25"/>
      <c r="AQ12" s="24"/>
      <c r="AR12" s="25"/>
      <c r="AS12" s="24"/>
      <c r="AT12" s="25"/>
      <c r="AU12" s="24"/>
      <c r="AV12" s="25"/>
      <c r="AW12" s="24"/>
      <c r="AX12" s="25"/>
      <c r="AY12" s="24"/>
      <c r="AZ12" s="26">
        <f>SUM(AZ13:AZ69)</f>
        <v>5280060620.9483004</v>
      </c>
      <c r="BA12" s="26">
        <f>SUM(BA13:BA69)</f>
        <v>5913667895.4620962</v>
      </c>
      <c r="BB12" s="25"/>
      <c r="BC12" s="24"/>
      <c r="BD12" s="25"/>
      <c r="BE12" s="24"/>
      <c r="BF12" s="25"/>
      <c r="BG12" s="24"/>
      <c r="BH12" s="25"/>
      <c r="BI12" s="24"/>
      <c r="BJ12" s="25"/>
      <c r="BK12" s="24"/>
      <c r="BL12" s="25"/>
      <c r="BM12" s="24"/>
    </row>
    <row r="13" spans="1:66" s="21" customFormat="1" ht="12.95" customHeight="1" x14ac:dyDescent="0.25">
      <c r="A13" s="27" t="s">
        <v>115</v>
      </c>
      <c r="B13" s="28"/>
      <c r="C13" s="28" t="s">
        <v>292</v>
      </c>
      <c r="D13" s="28">
        <v>22400000</v>
      </c>
      <c r="E13" s="32" t="s">
        <v>248</v>
      </c>
      <c r="F13" s="29">
        <v>120000729</v>
      </c>
      <c r="G13" s="29"/>
      <c r="H13" s="29" t="s">
        <v>248</v>
      </c>
      <c r="I13" s="30" t="s">
        <v>290</v>
      </c>
      <c r="J13" s="30" t="s">
        <v>116</v>
      </c>
      <c r="K13" s="31" t="s">
        <v>167</v>
      </c>
      <c r="L13" s="32" t="s">
        <v>117</v>
      </c>
      <c r="M13" s="33" t="s">
        <v>118</v>
      </c>
      <c r="N13" s="29" t="s">
        <v>119</v>
      </c>
      <c r="O13" s="32" t="s">
        <v>82</v>
      </c>
      <c r="P13" s="27" t="s">
        <v>120</v>
      </c>
      <c r="Q13" s="30" t="s">
        <v>121</v>
      </c>
      <c r="R13" s="44" t="s">
        <v>122</v>
      </c>
      <c r="S13" s="30" t="s">
        <v>123</v>
      </c>
      <c r="T13" s="27" t="s">
        <v>124</v>
      </c>
      <c r="U13" s="30" t="s">
        <v>125</v>
      </c>
      <c r="V13" s="30" t="s">
        <v>126</v>
      </c>
      <c r="W13" s="27"/>
      <c r="X13" s="27" t="s">
        <v>127</v>
      </c>
      <c r="Y13" s="27" t="s">
        <v>128</v>
      </c>
      <c r="Z13" s="34">
        <v>30</v>
      </c>
      <c r="AA13" s="34">
        <v>60</v>
      </c>
      <c r="AB13" s="34">
        <v>10</v>
      </c>
      <c r="AC13" s="35" t="s">
        <v>129</v>
      </c>
      <c r="AD13" s="36" t="s">
        <v>130</v>
      </c>
      <c r="AE13" s="37">
        <v>200</v>
      </c>
      <c r="AF13" s="37">
        <v>616841.54</v>
      </c>
      <c r="AG13" s="37">
        <v>123368308</v>
      </c>
      <c r="AH13" s="37">
        <v>138172504.96000001</v>
      </c>
      <c r="AI13" s="38">
        <v>200</v>
      </c>
      <c r="AJ13" s="38">
        <v>641515.19999999995</v>
      </c>
      <c r="AK13" s="37">
        <v>128303039.99999999</v>
      </c>
      <c r="AL13" s="37">
        <v>143699405.15840003</v>
      </c>
      <c r="AM13" s="38">
        <v>200</v>
      </c>
      <c r="AN13" s="38">
        <v>667175.81000000006</v>
      </c>
      <c r="AO13" s="37">
        <v>133435162.00000001</v>
      </c>
      <c r="AP13" s="37">
        <v>149447381.44000003</v>
      </c>
      <c r="AQ13" s="39"/>
      <c r="AR13" s="39"/>
      <c r="AS13" s="39"/>
      <c r="AT13" s="40"/>
      <c r="AU13" s="30"/>
      <c r="AV13" s="30"/>
      <c r="AW13" s="41"/>
      <c r="AX13" s="42"/>
      <c r="AY13" s="141">
        <f>AE13+AI13+AM13</f>
        <v>600</v>
      </c>
      <c r="AZ13" s="43">
        <v>0</v>
      </c>
      <c r="BA13" s="43">
        <v>0</v>
      </c>
      <c r="BB13" s="42" t="s">
        <v>131</v>
      </c>
      <c r="BC13" s="50"/>
      <c r="BD13" s="32"/>
      <c r="BE13" s="49" t="s">
        <v>132</v>
      </c>
      <c r="BF13" s="32"/>
      <c r="BG13" s="50"/>
      <c r="BH13" s="32"/>
      <c r="BI13" s="50"/>
      <c r="BJ13" s="32"/>
      <c r="BK13" s="50"/>
      <c r="BL13" s="32"/>
      <c r="BM13" s="50"/>
    </row>
    <row r="14" spans="1:66" s="45" customFormat="1" ht="12.95" customHeight="1" x14ac:dyDescent="0.25">
      <c r="A14" s="290" t="s">
        <v>115</v>
      </c>
      <c r="B14" s="291"/>
      <c r="C14" s="291" t="s">
        <v>292</v>
      </c>
      <c r="D14" s="291">
        <v>22400000</v>
      </c>
      <c r="E14" s="292" t="s">
        <v>356</v>
      </c>
      <c r="F14" s="293">
        <v>120000729</v>
      </c>
      <c r="G14" s="293"/>
      <c r="H14" s="293" t="s">
        <v>248</v>
      </c>
      <c r="I14" s="294" t="s">
        <v>290</v>
      </c>
      <c r="J14" s="294" t="s">
        <v>116</v>
      </c>
      <c r="K14" s="295" t="s">
        <v>167</v>
      </c>
      <c r="L14" s="293" t="s">
        <v>117</v>
      </c>
      <c r="M14" s="296" t="s">
        <v>118</v>
      </c>
      <c r="N14" s="293" t="s">
        <v>119</v>
      </c>
      <c r="O14" s="293" t="s">
        <v>82</v>
      </c>
      <c r="P14" s="290" t="s">
        <v>120</v>
      </c>
      <c r="Q14" s="294" t="s">
        <v>121</v>
      </c>
      <c r="R14" s="297" t="s">
        <v>315</v>
      </c>
      <c r="S14" s="294" t="s">
        <v>123</v>
      </c>
      <c r="T14" s="290" t="s">
        <v>124</v>
      </c>
      <c r="U14" s="294" t="s">
        <v>125</v>
      </c>
      <c r="V14" s="294" t="s">
        <v>126</v>
      </c>
      <c r="W14" s="290"/>
      <c r="X14" s="290" t="s">
        <v>127</v>
      </c>
      <c r="Y14" s="290" t="s">
        <v>128</v>
      </c>
      <c r="Z14" s="298">
        <v>30</v>
      </c>
      <c r="AA14" s="298">
        <v>60</v>
      </c>
      <c r="AB14" s="298">
        <v>10</v>
      </c>
      <c r="AC14" s="299" t="s">
        <v>129</v>
      </c>
      <c r="AD14" s="294" t="s">
        <v>130</v>
      </c>
      <c r="AE14" s="300">
        <v>46</v>
      </c>
      <c r="AF14" s="301">
        <v>642208.69999999995</v>
      </c>
      <c r="AG14" s="301">
        <f t="shared" ref="AG14" si="0">AE14*AF14</f>
        <v>29541600.199999999</v>
      </c>
      <c r="AH14" s="301">
        <f t="shared" ref="AH14" si="1">AG14*1.12</f>
        <v>33086592.224000003</v>
      </c>
      <c r="AI14" s="301">
        <v>46</v>
      </c>
      <c r="AJ14" s="301">
        <v>642208.69999999995</v>
      </c>
      <c r="AK14" s="301">
        <f t="shared" ref="AK14" si="2">AI14*AJ14</f>
        <v>29541600.199999999</v>
      </c>
      <c r="AL14" s="301">
        <f t="shared" ref="AL14" si="3">AK14*1.12</f>
        <v>33086592.224000003</v>
      </c>
      <c r="AM14" s="301">
        <v>46</v>
      </c>
      <c r="AN14" s="301">
        <v>642208.69999999995</v>
      </c>
      <c r="AO14" s="301">
        <f t="shared" ref="AO14" si="4">AM14*AN14</f>
        <v>29541600.199999999</v>
      </c>
      <c r="AP14" s="301">
        <f t="shared" ref="AP14" si="5">AO14*1.12</f>
        <v>33086592.224000003</v>
      </c>
      <c r="AQ14" s="302"/>
      <c r="AR14" s="302"/>
      <c r="AS14" s="302"/>
      <c r="AT14" s="302"/>
      <c r="AU14" s="294"/>
      <c r="AV14" s="294"/>
      <c r="AW14" s="303"/>
      <c r="AX14" s="304"/>
      <c r="AY14" s="305">
        <f t="shared" ref="AY14" si="6">AE14+AI14+AM14+AQ14+AU14</f>
        <v>138</v>
      </c>
      <c r="AZ14" s="306">
        <v>0</v>
      </c>
      <c r="BA14" s="306">
        <f t="shared" ref="BA14" si="7">AZ14*1.12</f>
        <v>0</v>
      </c>
      <c r="BB14" s="304" t="s">
        <v>131</v>
      </c>
      <c r="BC14" s="280"/>
      <c r="BD14" s="293"/>
      <c r="BE14" s="307" t="s">
        <v>132</v>
      </c>
      <c r="BF14" s="293"/>
      <c r="BG14" s="280"/>
      <c r="BH14" s="293"/>
      <c r="BI14" s="280"/>
      <c r="BJ14" s="293"/>
      <c r="BK14" s="280"/>
      <c r="BL14" s="293"/>
      <c r="BM14" s="280"/>
      <c r="BN14" s="288" t="s">
        <v>353</v>
      </c>
    </row>
    <row r="15" spans="1:66" s="21" customFormat="1" ht="12.95" customHeight="1" x14ac:dyDescent="0.25">
      <c r="A15" s="27" t="s">
        <v>115</v>
      </c>
      <c r="B15" s="28"/>
      <c r="C15" s="28"/>
      <c r="D15" s="28">
        <v>22400001</v>
      </c>
      <c r="E15" s="32" t="s">
        <v>266</v>
      </c>
      <c r="F15" s="29">
        <v>120001749</v>
      </c>
      <c r="G15" s="29"/>
      <c r="H15" s="29" t="s">
        <v>253</v>
      </c>
      <c r="I15" s="30" t="s">
        <v>133</v>
      </c>
      <c r="J15" s="30" t="s">
        <v>134</v>
      </c>
      <c r="K15" s="31" t="s">
        <v>135</v>
      </c>
      <c r="L15" s="32" t="s">
        <v>117</v>
      </c>
      <c r="M15" s="33" t="s">
        <v>118</v>
      </c>
      <c r="N15" s="29" t="s">
        <v>119</v>
      </c>
      <c r="O15" s="32" t="s">
        <v>82</v>
      </c>
      <c r="P15" s="27" t="s">
        <v>124</v>
      </c>
      <c r="Q15" s="30" t="s">
        <v>136</v>
      </c>
      <c r="R15" s="44" t="s">
        <v>137</v>
      </c>
      <c r="S15" s="30" t="s">
        <v>123</v>
      </c>
      <c r="T15" s="27" t="s">
        <v>124</v>
      </c>
      <c r="U15" s="30" t="s">
        <v>138</v>
      </c>
      <c r="V15" s="30" t="s">
        <v>126</v>
      </c>
      <c r="W15" s="27"/>
      <c r="X15" s="27" t="s">
        <v>127</v>
      </c>
      <c r="Y15" s="27" t="s">
        <v>128</v>
      </c>
      <c r="Z15" s="34">
        <v>30</v>
      </c>
      <c r="AA15" s="34">
        <v>60</v>
      </c>
      <c r="AB15" s="34">
        <v>10</v>
      </c>
      <c r="AC15" s="35" t="s">
        <v>139</v>
      </c>
      <c r="AD15" s="36" t="s">
        <v>130</v>
      </c>
      <c r="AE15" s="37">
        <v>85</v>
      </c>
      <c r="AF15" s="103">
        <v>9309</v>
      </c>
      <c r="AG15" s="37">
        <v>791265</v>
      </c>
      <c r="AH15" s="37">
        <v>886216.8</v>
      </c>
      <c r="AI15" s="38">
        <v>85</v>
      </c>
      <c r="AJ15" s="103">
        <v>9309</v>
      </c>
      <c r="AK15" s="37">
        <v>791265</v>
      </c>
      <c r="AL15" s="37">
        <v>886216.8</v>
      </c>
      <c r="AM15" s="38">
        <v>85</v>
      </c>
      <c r="AN15" s="103">
        <v>9309</v>
      </c>
      <c r="AO15" s="37">
        <v>791265</v>
      </c>
      <c r="AP15" s="37">
        <v>886216.8</v>
      </c>
      <c r="AQ15" s="39"/>
      <c r="AR15" s="39"/>
      <c r="AS15" s="39"/>
      <c r="AT15" s="40"/>
      <c r="AU15" s="30"/>
      <c r="AV15" s="30"/>
      <c r="AW15" s="41"/>
      <c r="AX15" s="42"/>
      <c r="AY15" s="141">
        <f t="shared" ref="AY15:AY53" si="8">AE15+AI15+AM15</f>
        <v>255</v>
      </c>
      <c r="AZ15" s="43">
        <f t="shared" ref="AZ15:BA53" si="9">AG15+AK15+AO15</f>
        <v>2373795</v>
      </c>
      <c r="BA15" s="43">
        <f t="shared" si="9"/>
        <v>2658650.4000000004</v>
      </c>
      <c r="BB15" s="42" t="s">
        <v>140</v>
      </c>
      <c r="BC15" s="50"/>
      <c r="BD15" s="32"/>
      <c r="BE15" s="49" t="s">
        <v>141</v>
      </c>
      <c r="BF15" s="32"/>
      <c r="BG15" s="50"/>
      <c r="BH15" s="32"/>
      <c r="BI15" s="50"/>
      <c r="BJ15" s="32"/>
      <c r="BK15" s="50"/>
      <c r="BL15" s="32"/>
      <c r="BM15" s="50"/>
    </row>
    <row r="16" spans="1:66" s="21" customFormat="1" ht="12.95" customHeight="1" x14ac:dyDescent="0.25">
      <c r="A16" s="27" t="s">
        <v>115</v>
      </c>
      <c r="B16" s="28"/>
      <c r="C16" s="28"/>
      <c r="D16" s="28">
        <v>22400002</v>
      </c>
      <c r="E16" s="32" t="s">
        <v>254</v>
      </c>
      <c r="F16" s="29">
        <v>120001752</v>
      </c>
      <c r="G16" s="29"/>
      <c r="H16" s="29" t="s">
        <v>266</v>
      </c>
      <c r="I16" s="30" t="s">
        <v>133</v>
      </c>
      <c r="J16" s="30" t="s">
        <v>134</v>
      </c>
      <c r="K16" s="31" t="s">
        <v>135</v>
      </c>
      <c r="L16" s="32" t="s">
        <v>117</v>
      </c>
      <c r="M16" s="33" t="s">
        <v>118</v>
      </c>
      <c r="N16" s="29" t="s">
        <v>119</v>
      </c>
      <c r="O16" s="32" t="s">
        <v>82</v>
      </c>
      <c r="P16" s="27" t="s">
        <v>124</v>
      </c>
      <c r="Q16" s="30" t="s">
        <v>136</v>
      </c>
      <c r="R16" s="44" t="s">
        <v>137</v>
      </c>
      <c r="S16" s="30" t="s">
        <v>123</v>
      </c>
      <c r="T16" s="27" t="s">
        <v>124</v>
      </c>
      <c r="U16" s="30" t="s">
        <v>138</v>
      </c>
      <c r="V16" s="30" t="s">
        <v>126</v>
      </c>
      <c r="W16" s="27"/>
      <c r="X16" s="27" t="s">
        <v>127</v>
      </c>
      <c r="Y16" s="27" t="s">
        <v>128</v>
      </c>
      <c r="Z16" s="34">
        <v>30</v>
      </c>
      <c r="AA16" s="34">
        <v>60</v>
      </c>
      <c r="AB16" s="34">
        <v>10</v>
      </c>
      <c r="AC16" s="35" t="s">
        <v>139</v>
      </c>
      <c r="AD16" s="36" t="s">
        <v>130</v>
      </c>
      <c r="AE16" s="37">
        <v>1390</v>
      </c>
      <c r="AF16" s="103">
        <v>20402</v>
      </c>
      <c r="AG16" s="37">
        <v>28358780</v>
      </c>
      <c r="AH16" s="37">
        <v>31761833.600000001</v>
      </c>
      <c r="AI16" s="38">
        <v>1390</v>
      </c>
      <c r="AJ16" s="103">
        <v>20402</v>
      </c>
      <c r="AK16" s="37">
        <v>28358780</v>
      </c>
      <c r="AL16" s="37">
        <v>31761833.600000001</v>
      </c>
      <c r="AM16" s="38">
        <v>1390</v>
      </c>
      <c r="AN16" s="103">
        <v>20402</v>
      </c>
      <c r="AO16" s="37">
        <v>28358780</v>
      </c>
      <c r="AP16" s="37">
        <v>31761833.600000001</v>
      </c>
      <c r="AQ16" s="39"/>
      <c r="AR16" s="39"/>
      <c r="AS16" s="39"/>
      <c r="AT16" s="40"/>
      <c r="AU16" s="30"/>
      <c r="AV16" s="30"/>
      <c r="AW16" s="41"/>
      <c r="AX16" s="42"/>
      <c r="AY16" s="141">
        <f t="shared" si="8"/>
        <v>4170</v>
      </c>
      <c r="AZ16" s="43">
        <f t="shared" si="9"/>
        <v>85076340</v>
      </c>
      <c r="BA16" s="43">
        <f t="shared" si="9"/>
        <v>95285500.800000012</v>
      </c>
      <c r="BB16" s="42" t="s">
        <v>140</v>
      </c>
      <c r="BC16" s="50"/>
      <c r="BD16" s="32"/>
      <c r="BE16" s="49" t="s">
        <v>142</v>
      </c>
      <c r="BF16" s="32"/>
      <c r="BG16" s="50"/>
      <c r="BH16" s="32"/>
      <c r="BI16" s="50"/>
      <c r="BJ16" s="32"/>
      <c r="BK16" s="50"/>
      <c r="BL16" s="32"/>
      <c r="BM16" s="50"/>
    </row>
    <row r="17" spans="1:67" s="21" customFormat="1" ht="12.95" customHeight="1" x14ac:dyDescent="0.25">
      <c r="A17" s="27" t="s">
        <v>115</v>
      </c>
      <c r="B17" s="28"/>
      <c r="C17" s="28"/>
      <c r="D17" s="28">
        <v>22400003</v>
      </c>
      <c r="E17" s="32" t="s">
        <v>264</v>
      </c>
      <c r="F17" s="29">
        <v>120002592</v>
      </c>
      <c r="G17" s="29"/>
      <c r="H17" s="29" t="s">
        <v>255</v>
      </c>
      <c r="I17" s="30" t="s">
        <v>133</v>
      </c>
      <c r="J17" s="30" t="s">
        <v>134</v>
      </c>
      <c r="K17" s="31" t="s">
        <v>135</v>
      </c>
      <c r="L17" s="32" t="s">
        <v>117</v>
      </c>
      <c r="M17" s="33" t="s">
        <v>118</v>
      </c>
      <c r="N17" s="29" t="s">
        <v>119</v>
      </c>
      <c r="O17" s="32" t="s">
        <v>82</v>
      </c>
      <c r="P17" s="27" t="s">
        <v>124</v>
      </c>
      <c r="Q17" s="30" t="s">
        <v>136</v>
      </c>
      <c r="R17" s="44" t="s">
        <v>137</v>
      </c>
      <c r="S17" s="30" t="s">
        <v>123</v>
      </c>
      <c r="T17" s="27" t="s">
        <v>124</v>
      </c>
      <c r="U17" s="30" t="s">
        <v>138</v>
      </c>
      <c r="V17" s="30" t="s">
        <v>126</v>
      </c>
      <c r="W17" s="27"/>
      <c r="X17" s="27" t="s">
        <v>127</v>
      </c>
      <c r="Y17" s="27" t="s">
        <v>128</v>
      </c>
      <c r="Z17" s="34">
        <v>30</v>
      </c>
      <c r="AA17" s="34">
        <v>60</v>
      </c>
      <c r="AB17" s="34">
        <v>10</v>
      </c>
      <c r="AC17" s="35" t="s">
        <v>139</v>
      </c>
      <c r="AD17" s="36" t="s">
        <v>130</v>
      </c>
      <c r="AE17" s="37">
        <v>3500</v>
      </c>
      <c r="AF17" s="103">
        <v>23046</v>
      </c>
      <c r="AG17" s="37">
        <v>80661000</v>
      </c>
      <c r="AH17" s="37">
        <v>90340320.000000015</v>
      </c>
      <c r="AI17" s="38">
        <v>3500</v>
      </c>
      <c r="AJ17" s="103">
        <v>23046</v>
      </c>
      <c r="AK17" s="37">
        <v>80661000</v>
      </c>
      <c r="AL17" s="37">
        <v>90340320.000000015</v>
      </c>
      <c r="AM17" s="38">
        <v>3500</v>
      </c>
      <c r="AN17" s="103">
        <v>23046</v>
      </c>
      <c r="AO17" s="37">
        <v>80661000</v>
      </c>
      <c r="AP17" s="37">
        <v>90340320.000000015</v>
      </c>
      <c r="AQ17" s="39"/>
      <c r="AR17" s="39"/>
      <c r="AS17" s="39"/>
      <c r="AT17" s="40"/>
      <c r="AU17" s="30"/>
      <c r="AV17" s="30"/>
      <c r="AW17" s="41"/>
      <c r="AX17" s="42"/>
      <c r="AY17" s="141">
        <f t="shared" si="8"/>
        <v>10500</v>
      </c>
      <c r="AZ17" s="43">
        <v>0</v>
      </c>
      <c r="BA17" s="43">
        <v>0</v>
      </c>
      <c r="BB17" s="42" t="s">
        <v>140</v>
      </c>
      <c r="BC17" s="50"/>
      <c r="BD17" s="32"/>
      <c r="BE17" s="49" t="s">
        <v>143</v>
      </c>
      <c r="BF17" s="32"/>
      <c r="BG17" s="50"/>
      <c r="BH17" s="32"/>
      <c r="BI17" s="50"/>
      <c r="BJ17" s="32"/>
      <c r="BK17" s="50"/>
      <c r="BL17" s="32"/>
      <c r="BM17" s="50"/>
    </row>
    <row r="18" spans="1:67" s="21" customFormat="1" ht="12.95" customHeight="1" x14ac:dyDescent="0.25">
      <c r="A18" s="27" t="s">
        <v>115</v>
      </c>
      <c r="B18" s="28"/>
      <c r="C18" s="28"/>
      <c r="D18" s="28">
        <v>22400003</v>
      </c>
      <c r="E18" s="32" t="s">
        <v>342</v>
      </c>
      <c r="F18" s="29">
        <v>120002592</v>
      </c>
      <c r="G18" s="29"/>
      <c r="H18" s="29" t="s">
        <v>255</v>
      </c>
      <c r="I18" s="30" t="s">
        <v>133</v>
      </c>
      <c r="J18" s="30" t="s">
        <v>134</v>
      </c>
      <c r="K18" s="31" t="s">
        <v>135</v>
      </c>
      <c r="L18" s="29" t="s">
        <v>117</v>
      </c>
      <c r="M18" s="33" t="s">
        <v>118</v>
      </c>
      <c r="N18" s="29" t="s">
        <v>119</v>
      </c>
      <c r="O18" s="29" t="s">
        <v>82</v>
      </c>
      <c r="P18" s="27" t="s">
        <v>124</v>
      </c>
      <c r="Q18" s="30" t="s">
        <v>136</v>
      </c>
      <c r="R18" s="44" t="s">
        <v>122</v>
      </c>
      <c r="S18" s="30" t="s">
        <v>123</v>
      </c>
      <c r="T18" s="27" t="s">
        <v>302</v>
      </c>
      <c r="U18" s="30" t="s">
        <v>337</v>
      </c>
      <c r="V18" s="30" t="s">
        <v>126</v>
      </c>
      <c r="W18" s="27"/>
      <c r="X18" s="27" t="s">
        <v>127</v>
      </c>
      <c r="Y18" s="27" t="s">
        <v>128</v>
      </c>
      <c r="Z18" s="126">
        <v>30</v>
      </c>
      <c r="AA18" s="126">
        <v>60</v>
      </c>
      <c r="AB18" s="126">
        <v>10</v>
      </c>
      <c r="AC18" s="35" t="s">
        <v>139</v>
      </c>
      <c r="AD18" s="36" t="s">
        <v>130</v>
      </c>
      <c r="AE18" s="37">
        <v>1500</v>
      </c>
      <c r="AF18" s="37">
        <v>23046</v>
      </c>
      <c r="AG18" s="37">
        <f t="shared" ref="AG18" si="10">AE18*AF18</f>
        <v>34569000</v>
      </c>
      <c r="AH18" s="37">
        <f t="shared" ref="AH18" si="11">AG18*1.12</f>
        <v>38717280</v>
      </c>
      <c r="AI18" s="38">
        <v>1500</v>
      </c>
      <c r="AJ18" s="38">
        <v>23046</v>
      </c>
      <c r="AK18" s="37">
        <f t="shared" ref="AK18" si="12">AI18*AJ18</f>
        <v>34569000</v>
      </c>
      <c r="AL18" s="37">
        <f t="shared" ref="AL18" si="13">AK18*1.12</f>
        <v>38717280</v>
      </c>
      <c r="AM18" s="38">
        <v>1500</v>
      </c>
      <c r="AN18" s="38">
        <v>23046</v>
      </c>
      <c r="AO18" s="37">
        <f t="shared" ref="AO18" si="14">AM18*AN18</f>
        <v>34569000</v>
      </c>
      <c r="AP18" s="37">
        <f t="shared" ref="AP18" si="15">AO18*1.12</f>
        <v>38717280</v>
      </c>
      <c r="AQ18" s="39"/>
      <c r="AR18" s="39"/>
      <c r="AS18" s="39"/>
      <c r="AT18" s="40"/>
      <c r="AU18" s="30"/>
      <c r="AV18" s="30"/>
      <c r="AW18" s="41"/>
      <c r="AX18" s="42"/>
      <c r="AY18" s="142">
        <f t="shared" ref="AY18" si="16">AE18+AI18+AM18+AQ18+AU18</f>
        <v>4500</v>
      </c>
      <c r="AZ18" s="43">
        <f t="shared" ref="AZ18" si="17">AG18+AK18+AO18+AS18+AW18</f>
        <v>103707000</v>
      </c>
      <c r="BA18" s="43">
        <f t="shared" ref="BA18" si="18">AZ18*1.12</f>
        <v>116151840.00000001</v>
      </c>
      <c r="BB18" s="42" t="s">
        <v>140</v>
      </c>
      <c r="BC18" s="50"/>
      <c r="BD18" s="32"/>
      <c r="BE18" s="49" t="s">
        <v>143</v>
      </c>
      <c r="BF18" s="32"/>
      <c r="BG18" s="50"/>
      <c r="BH18" s="32"/>
      <c r="BI18" s="50"/>
      <c r="BJ18" s="32"/>
      <c r="BK18" s="50"/>
      <c r="BL18" s="32"/>
      <c r="BM18" s="50"/>
      <c r="BN18" s="116" t="s">
        <v>343</v>
      </c>
      <c r="BO18" s="45" t="s">
        <v>344</v>
      </c>
    </row>
    <row r="19" spans="1:67" s="21" customFormat="1" ht="15" x14ac:dyDescent="0.25">
      <c r="A19" s="27" t="s">
        <v>115</v>
      </c>
      <c r="B19" s="28"/>
      <c r="C19" s="28"/>
      <c r="D19" s="28">
        <v>22400004</v>
      </c>
      <c r="E19" s="32" t="s">
        <v>263</v>
      </c>
      <c r="F19" s="29">
        <v>120003697</v>
      </c>
      <c r="G19" s="29"/>
      <c r="H19" s="29" t="s">
        <v>256</v>
      </c>
      <c r="I19" s="30" t="s">
        <v>133</v>
      </c>
      <c r="J19" s="30" t="s">
        <v>134</v>
      </c>
      <c r="K19" s="31" t="s">
        <v>135</v>
      </c>
      <c r="L19" s="32" t="s">
        <v>117</v>
      </c>
      <c r="M19" s="33" t="s">
        <v>118</v>
      </c>
      <c r="N19" s="29" t="s">
        <v>119</v>
      </c>
      <c r="O19" s="32" t="s">
        <v>82</v>
      </c>
      <c r="P19" s="27" t="s">
        <v>124</v>
      </c>
      <c r="Q19" s="30" t="s">
        <v>136</v>
      </c>
      <c r="R19" s="44" t="s">
        <v>137</v>
      </c>
      <c r="S19" s="30" t="s">
        <v>123</v>
      </c>
      <c r="T19" s="27" t="s">
        <v>124</v>
      </c>
      <c r="U19" s="30" t="s">
        <v>138</v>
      </c>
      <c r="V19" s="30" t="s">
        <v>126</v>
      </c>
      <c r="W19" s="27"/>
      <c r="X19" s="27" t="s">
        <v>127</v>
      </c>
      <c r="Y19" s="27" t="s">
        <v>128</v>
      </c>
      <c r="Z19" s="34">
        <v>30</v>
      </c>
      <c r="AA19" s="34">
        <v>60</v>
      </c>
      <c r="AB19" s="34">
        <v>10</v>
      </c>
      <c r="AC19" s="35" t="s">
        <v>139</v>
      </c>
      <c r="AD19" s="36" t="s">
        <v>130</v>
      </c>
      <c r="AE19" s="37">
        <v>5126</v>
      </c>
      <c r="AF19" s="103">
        <v>15543</v>
      </c>
      <c r="AG19" s="37">
        <v>79673418</v>
      </c>
      <c r="AH19" s="37">
        <v>89234228.160000011</v>
      </c>
      <c r="AI19" s="38">
        <v>5126</v>
      </c>
      <c r="AJ19" s="103">
        <v>15543</v>
      </c>
      <c r="AK19" s="37">
        <v>79673418</v>
      </c>
      <c r="AL19" s="37">
        <v>89234228.160000011</v>
      </c>
      <c r="AM19" s="38">
        <v>5126</v>
      </c>
      <c r="AN19" s="103">
        <v>15543</v>
      </c>
      <c r="AO19" s="37">
        <v>79673418</v>
      </c>
      <c r="AP19" s="37">
        <v>89234228.160000011</v>
      </c>
      <c r="AQ19" s="39"/>
      <c r="AR19" s="39"/>
      <c r="AS19" s="39"/>
      <c r="AT19" s="40"/>
      <c r="AU19" s="30"/>
      <c r="AV19" s="30"/>
      <c r="AW19" s="41"/>
      <c r="AX19" s="42"/>
      <c r="AY19" s="141">
        <f t="shared" si="8"/>
        <v>15378</v>
      </c>
      <c r="AZ19" s="43">
        <v>0</v>
      </c>
      <c r="BA19" s="43">
        <v>0</v>
      </c>
      <c r="BB19" s="42" t="s">
        <v>140</v>
      </c>
      <c r="BC19" s="50"/>
      <c r="BD19" s="32"/>
      <c r="BE19" s="49" t="s">
        <v>144</v>
      </c>
      <c r="BF19" s="32"/>
      <c r="BG19" s="50"/>
      <c r="BH19" s="32"/>
      <c r="BI19" s="50"/>
      <c r="BJ19" s="32"/>
      <c r="BK19" s="50"/>
      <c r="BL19" s="32"/>
      <c r="BM19" s="50"/>
    </row>
    <row r="20" spans="1:67" s="21" customFormat="1" ht="12.95" customHeight="1" x14ac:dyDescent="0.25">
      <c r="A20" s="27" t="s">
        <v>115</v>
      </c>
      <c r="B20" s="28"/>
      <c r="C20" s="28"/>
      <c r="D20" s="28">
        <v>22400004</v>
      </c>
      <c r="E20" s="32" t="s">
        <v>345</v>
      </c>
      <c r="F20" s="29">
        <v>120003697</v>
      </c>
      <c r="G20" s="29"/>
      <c r="H20" s="29" t="s">
        <v>256</v>
      </c>
      <c r="I20" s="30" t="s">
        <v>133</v>
      </c>
      <c r="J20" s="30" t="s">
        <v>134</v>
      </c>
      <c r="K20" s="31" t="s">
        <v>135</v>
      </c>
      <c r="L20" s="29" t="s">
        <v>117</v>
      </c>
      <c r="M20" s="33" t="s">
        <v>118</v>
      </c>
      <c r="N20" s="29" t="s">
        <v>119</v>
      </c>
      <c r="O20" s="29" t="s">
        <v>82</v>
      </c>
      <c r="P20" s="27" t="s">
        <v>124</v>
      </c>
      <c r="Q20" s="30" t="s">
        <v>136</v>
      </c>
      <c r="R20" s="44" t="s">
        <v>122</v>
      </c>
      <c r="S20" s="30" t="s">
        <v>123</v>
      </c>
      <c r="T20" s="27" t="s">
        <v>304</v>
      </c>
      <c r="U20" s="30" t="s">
        <v>346</v>
      </c>
      <c r="V20" s="30" t="s">
        <v>126</v>
      </c>
      <c r="W20" s="27"/>
      <c r="X20" s="27" t="s">
        <v>127</v>
      </c>
      <c r="Y20" s="27" t="s">
        <v>128</v>
      </c>
      <c r="Z20" s="126">
        <v>30</v>
      </c>
      <c r="AA20" s="126">
        <v>60</v>
      </c>
      <c r="AB20" s="126">
        <v>10</v>
      </c>
      <c r="AC20" s="35" t="s">
        <v>139</v>
      </c>
      <c r="AD20" s="36" t="s">
        <v>130</v>
      </c>
      <c r="AE20" s="37">
        <v>2126</v>
      </c>
      <c r="AF20" s="37">
        <v>15543</v>
      </c>
      <c r="AG20" s="37">
        <f t="shared" ref="AG20" si="19">AE20*AF20</f>
        <v>33044418</v>
      </c>
      <c r="AH20" s="37">
        <f t="shared" ref="AH20" si="20">AG20*1.12</f>
        <v>37009748.160000004</v>
      </c>
      <c r="AI20" s="38">
        <v>2126</v>
      </c>
      <c r="AJ20" s="38">
        <v>15543</v>
      </c>
      <c r="AK20" s="37">
        <f t="shared" ref="AK20" si="21">AI20*AJ20</f>
        <v>33044418</v>
      </c>
      <c r="AL20" s="37">
        <f t="shared" ref="AL20" si="22">AK20*1.12</f>
        <v>37009748.160000004</v>
      </c>
      <c r="AM20" s="38">
        <v>2126</v>
      </c>
      <c r="AN20" s="38">
        <v>15543</v>
      </c>
      <c r="AO20" s="37">
        <f t="shared" ref="AO20" si="23">AM20*AN20</f>
        <v>33044418</v>
      </c>
      <c r="AP20" s="37">
        <f t="shared" ref="AP20" si="24">AO20*1.12</f>
        <v>37009748.160000004</v>
      </c>
      <c r="AQ20" s="39"/>
      <c r="AR20" s="39"/>
      <c r="AS20" s="39"/>
      <c r="AT20" s="40"/>
      <c r="AU20" s="30"/>
      <c r="AV20" s="30"/>
      <c r="AW20" s="41"/>
      <c r="AX20" s="42"/>
      <c r="AY20" s="142">
        <f t="shared" ref="AY20" si="25">AE20+AI20+AM20+AQ20+AU20</f>
        <v>6378</v>
      </c>
      <c r="AZ20" s="43">
        <f t="shared" ref="AZ20" si="26">AG20+AK20+AO20+AS20+AW20</f>
        <v>99133254</v>
      </c>
      <c r="BA20" s="43">
        <f t="shared" ref="BA20" si="27">AZ20*1.12</f>
        <v>111029244.48</v>
      </c>
      <c r="BB20" s="42" t="s">
        <v>140</v>
      </c>
      <c r="BC20" s="50"/>
      <c r="BD20" s="32"/>
      <c r="BE20" s="49" t="s">
        <v>144</v>
      </c>
      <c r="BF20" s="32"/>
      <c r="BG20" s="50"/>
      <c r="BH20" s="32"/>
      <c r="BI20" s="50"/>
      <c r="BJ20" s="32"/>
      <c r="BK20" s="50"/>
      <c r="BL20" s="32"/>
      <c r="BM20" s="50"/>
      <c r="BN20" s="116" t="s">
        <v>343</v>
      </c>
      <c r="BO20" s="45" t="s">
        <v>344</v>
      </c>
    </row>
    <row r="21" spans="1:67" s="21" customFormat="1" ht="12.95" customHeight="1" x14ac:dyDescent="0.25">
      <c r="A21" s="27" t="s">
        <v>115</v>
      </c>
      <c r="B21" s="28"/>
      <c r="C21" s="28"/>
      <c r="D21" s="28">
        <v>22400005</v>
      </c>
      <c r="E21" s="32" t="s">
        <v>265</v>
      </c>
      <c r="F21" s="29">
        <v>120004343</v>
      </c>
      <c r="G21" s="29"/>
      <c r="H21" s="29" t="s">
        <v>254</v>
      </c>
      <c r="I21" s="30" t="s">
        <v>133</v>
      </c>
      <c r="J21" s="30" t="s">
        <v>134</v>
      </c>
      <c r="K21" s="31" t="s">
        <v>135</v>
      </c>
      <c r="L21" s="32" t="s">
        <v>117</v>
      </c>
      <c r="M21" s="33" t="s">
        <v>118</v>
      </c>
      <c r="N21" s="29" t="s">
        <v>119</v>
      </c>
      <c r="O21" s="32" t="s">
        <v>82</v>
      </c>
      <c r="P21" s="27" t="s">
        <v>124</v>
      </c>
      <c r="Q21" s="30" t="s">
        <v>136</v>
      </c>
      <c r="R21" s="44" t="s">
        <v>122</v>
      </c>
      <c r="S21" s="30" t="s">
        <v>123</v>
      </c>
      <c r="T21" s="27" t="s">
        <v>124</v>
      </c>
      <c r="U21" s="30" t="s">
        <v>138</v>
      </c>
      <c r="V21" s="30" t="s">
        <v>126</v>
      </c>
      <c r="W21" s="27"/>
      <c r="X21" s="27" t="s">
        <v>127</v>
      </c>
      <c r="Y21" s="27" t="s">
        <v>128</v>
      </c>
      <c r="Z21" s="34">
        <v>30</v>
      </c>
      <c r="AA21" s="34">
        <v>60</v>
      </c>
      <c r="AB21" s="34">
        <v>10</v>
      </c>
      <c r="AC21" s="35" t="s">
        <v>139</v>
      </c>
      <c r="AD21" s="36" t="s">
        <v>130</v>
      </c>
      <c r="AE21" s="37">
        <v>650</v>
      </c>
      <c r="AF21" s="37">
        <v>17053.259999999998</v>
      </c>
      <c r="AG21" s="37">
        <v>11084618.999999998</v>
      </c>
      <c r="AH21" s="37">
        <v>12414773.279999999</v>
      </c>
      <c r="AI21" s="38">
        <v>650</v>
      </c>
      <c r="AJ21" s="38">
        <v>17735.3904</v>
      </c>
      <c r="AK21" s="37">
        <v>11528003.76</v>
      </c>
      <c r="AL21" s="37">
        <v>12911364.211200001</v>
      </c>
      <c r="AM21" s="38">
        <v>650</v>
      </c>
      <c r="AN21" s="38">
        <v>18444.810000000001</v>
      </c>
      <c r="AO21" s="37">
        <v>11989126.5</v>
      </c>
      <c r="AP21" s="37">
        <v>13427821.680000002</v>
      </c>
      <c r="AQ21" s="39"/>
      <c r="AR21" s="39"/>
      <c r="AS21" s="39"/>
      <c r="AT21" s="40"/>
      <c r="AU21" s="30"/>
      <c r="AV21" s="30"/>
      <c r="AW21" s="41"/>
      <c r="AX21" s="42"/>
      <c r="AY21" s="141">
        <f t="shared" si="8"/>
        <v>1950</v>
      </c>
      <c r="AZ21" s="43">
        <v>0</v>
      </c>
      <c r="BA21" s="43">
        <v>0</v>
      </c>
      <c r="BB21" s="42" t="s">
        <v>140</v>
      </c>
      <c r="BC21" s="50"/>
      <c r="BD21" s="32"/>
      <c r="BE21" s="49" t="s">
        <v>145</v>
      </c>
      <c r="BF21" s="32"/>
      <c r="BG21" s="50"/>
      <c r="BH21" s="32"/>
      <c r="BI21" s="50"/>
      <c r="BJ21" s="32"/>
      <c r="BK21" s="50"/>
      <c r="BL21" s="32"/>
      <c r="BM21" s="50"/>
    </row>
    <row r="22" spans="1:67" s="45" customFormat="1" ht="12.95" customHeight="1" x14ac:dyDescent="0.25">
      <c r="A22" s="27" t="s">
        <v>115</v>
      </c>
      <c r="B22" s="47"/>
      <c r="C22" s="144"/>
      <c r="D22" s="144">
        <v>22400005</v>
      </c>
      <c r="E22" s="32" t="s">
        <v>357</v>
      </c>
      <c r="F22" s="29">
        <v>120004343</v>
      </c>
      <c r="G22" s="48"/>
      <c r="H22" s="29" t="s">
        <v>254</v>
      </c>
      <c r="I22" s="30" t="s">
        <v>133</v>
      </c>
      <c r="J22" s="30" t="s">
        <v>134</v>
      </c>
      <c r="K22" s="31" t="s">
        <v>135</v>
      </c>
      <c r="L22" s="29" t="s">
        <v>117</v>
      </c>
      <c r="M22" s="33" t="s">
        <v>118</v>
      </c>
      <c r="N22" s="29" t="s">
        <v>119</v>
      </c>
      <c r="O22" s="29" t="s">
        <v>82</v>
      </c>
      <c r="P22" s="27" t="s">
        <v>124</v>
      </c>
      <c r="Q22" s="30" t="s">
        <v>136</v>
      </c>
      <c r="R22" s="131" t="s">
        <v>315</v>
      </c>
      <c r="S22" s="30" t="s">
        <v>123</v>
      </c>
      <c r="T22" s="27" t="s">
        <v>124</v>
      </c>
      <c r="U22" s="30" t="s">
        <v>138</v>
      </c>
      <c r="V22" s="30" t="s">
        <v>126</v>
      </c>
      <c r="W22" s="27"/>
      <c r="X22" s="27" t="s">
        <v>127</v>
      </c>
      <c r="Y22" s="27" t="s">
        <v>128</v>
      </c>
      <c r="Z22" s="145">
        <v>30</v>
      </c>
      <c r="AA22" s="145">
        <v>60</v>
      </c>
      <c r="AB22" s="145">
        <v>10</v>
      </c>
      <c r="AC22" s="35" t="s">
        <v>139</v>
      </c>
      <c r="AD22" s="30" t="s">
        <v>130</v>
      </c>
      <c r="AE22" s="37">
        <v>650</v>
      </c>
      <c r="AF22" s="146">
        <v>18990</v>
      </c>
      <c r="AG22" s="146">
        <f t="shared" ref="AG22" si="28">AE22*AF22</f>
        <v>12343500</v>
      </c>
      <c r="AH22" s="146">
        <f t="shared" ref="AH22" si="29">AG22*1.12</f>
        <v>13824720.000000002</v>
      </c>
      <c r="AI22" s="40">
        <v>650</v>
      </c>
      <c r="AJ22" s="146">
        <v>18990</v>
      </c>
      <c r="AK22" s="146">
        <f t="shared" ref="AK22" si="30">AI22*AJ22</f>
        <v>12343500</v>
      </c>
      <c r="AL22" s="146">
        <f t="shared" ref="AL22" si="31">AK22*1.12</f>
        <v>13824720.000000002</v>
      </c>
      <c r="AM22" s="40">
        <v>650</v>
      </c>
      <c r="AN22" s="146">
        <v>18990</v>
      </c>
      <c r="AO22" s="146">
        <f t="shared" ref="AO22" si="32">AM22*AN22</f>
        <v>12343500</v>
      </c>
      <c r="AP22" s="146">
        <f t="shared" ref="AP22" si="33">AO22*1.12</f>
        <v>13824720.000000002</v>
      </c>
      <c r="AQ22" s="40"/>
      <c r="AR22" s="40"/>
      <c r="AS22" s="40"/>
      <c r="AT22" s="40"/>
      <c r="AU22" s="30"/>
      <c r="AV22" s="30"/>
      <c r="AW22" s="41"/>
      <c r="AX22" s="42"/>
      <c r="AY22" s="147">
        <f t="shared" ref="AY22" si="34">AE22+AI22+AM22+AQ22+AU22</f>
        <v>1950</v>
      </c>
      <c r="AZ22" s="43">
        <f t="shared" ref="AZ22" si="35">AG22+AK22+AO22+AS22+AW22</f>
        <v>37030500</v>
      </c>
      <c r="BA22" s="43">
        <f t="shared" ref="BA22" si="36">AZ22*1.12</f>
        <v>41474160.000000007</v>
      </c>
      <c r="BB22" s="42" t="s">
        <v>140</v>
      </c>
      <c r="BC22" s="48"/>
      <c r="BD22" s="149"/>
      <c r="BE22" s="148" t="s">
        <v>145</v>
      </c>
      <c r="BF22" s="149"/>
      <c r="BG22" s="48"/>
      <c r="BH22" s="149"/>
      <c r="BI22" s="48"/>
      <c r="BJ22" s="149"/>
      <c r="BK22" s="48"/>
      <c r="BL22" s="149"/>
      <c r="BM22" s="48"/>
      <c r="BN22" s="116" t="s">
        <v>343</v>
      </c>
    </row>
    <row r="23" spans="1:67" s="21" customFormat="1" ht="12.95" customHeight="1" x14ac:dyDescent="0.25">
      <c r="A23" s="27" t="s">
        <v>115</v>
      </c>
      <c r="B23" s="28"/>
      <c r="C23" s="28" t="s">
        <v>292</v>
      </c>
      <c r="D23" s="28">
        <v>22400006</v>
      </c>
      <c r="E23" s="32" t="s">
        <v>250</v>
      </c>
      <c r="F23" s="29">
        <v>120006031</v>
      </c>
      <c r="G23" s="29"/>
      <c r="H23" s="29" t="s">
        <v>247</v>
      </c>
      <c r="I23" s="30" t="s">
        <v>290</v>
      </c>
      <c r="J23" s="30" t="s">
        <v>116</v>
      </c>
      <c r="K23" s="31" t="s">
        <v>167</v>
      </c>
      <c r="L23" s="32" t="s">
        <v>117</v>
      </c>
      <c r="M23" s="33" t="s">
        <v>118</v>
      </c>
      <c r="N23" s="29" t="s">
        <v>119</v>
      </c>
      <c r="O23" s="32" t="s">
        <v>82</v>
      </c>
      <c r="P23" s="27" t="s">
        <v>120</v>
      </c>
      <c r="Q23" s="30" t="s">
        <v>121</v>
      </c>
      <c r="R23" s="44" t="s">
        <v>122</v>
      </c>
      <c r="S23" s="30" t="s">
        <v>123</v>
      </c>
      <c r="T23" s="27" t="s">
        <v>124</v>
      </c>
      <c r="U23" s="30" t="s">
        <v>125</v>
      </c>
      <c r="V23" s="30" t="s">
        <v>126</v>
      </c>
      <c r="W23" s="27"/>
      <c r="X23" s="27" t="s">
        <v>127</v>
      </c>
      <c r="Y23" s="27" t="s">
        <v>128</v>
      </c>
      <c r="Z23" s="34">
        <v>30</v>
      </c>
      <c r="AA23" s="34">
        <v>60</v>
      </c>
      <c r="AB23" s="34">
        <v>10</v>
      </c>
      <c r="AC23" s="35" t="s">
        <v>129</v>
      </c>
      <c r="AD23" s="36" t="s">
        <v>130</v>
      </c>
      <c r="AE23" s="37">
        <v>948.5</v>
      </c>
      <c r="AF23" s="103">
        <v>556482</v>
      </c>
      <c r="AG23" s="37">
        <v>527823177</v>
      </c>
      <c r="AH23" s="37">
        <v>591161958.24000001</v>
      </c>
      <c r="AI23" s="38">
        <v>948.5</v>
      </c>
      <c r="AJ23" s="103">
        <v>556482</v>
      </c>
      <c r="AK23" s="37">
        <v>527823177</v>
      </c>
      <c r="AL23" s="37">
        <v>591161958.24000001</v>
      </c>
      <c r="AM23" s="38">
        <v>948.5</v>
      </c>
      <c r="AN23" s="103">
        <v>556482</v>
      </c>
      <c r="AO23" s="37">
        <v>527823177</v>
      </c>
      <c r="AP23" s="37">
        <v>591161958.24000001</v>
      </c>
      <c r="AQ23" s="39"/>
      <c r="AR23" s="39"/>
      <c r="AS23" s="39"/>
      <c r="AT23" s="40"/>
      <c r="AU23" s="30"/>
      <c r="AV23" s="30"/>
      <c r="AW23" s="41"/>
      <c r="AX23" s="42"/>
      <c r="AY23" s="141">
        <f t="shared" si="8"/>
        <v>2845.5</v>
      </c>
      <c r="AZ23" s="43">
        <f t="shared" si="9"/>
        <v>1583469531</v>
      </c>
      <c r="BA23" s="43">
        <f t="shared" si="9"/>
        <v>1773485874.72</v>
      </c>
      <c r="BB23" s="42" t="s">
        <v>131</v>
      </c>
      <c r="BC23" s="50"/>
      <c r="BD23" s="32"/>
      <c r="BE23" s="49" t="s">
        <v>146</v>
      </c>
      <c r="BF23" s="32"/>
      <c r="BG23" s="50"/>
      <c r="BH23" s="32"/>
      <c r="BI23" s="50"/>
      <c r="BJ23" s="32"/>
      <c r="BK23" s="50"/>
      <c r="BL23" s="32"/>
      <c r="BM23" s="50"/>
    </row>
    <row r="24" spans="1:67" s="21" customFormat="1" ht="12.95" customHeight="1" x14ac:dyDescent="0.25">
      <c r="A24" s="27" t="s">
        <v>115</v>
      </c>
      <c r="B24" s="28"/>
      <c r="C24" s="28" t="s">
        <v>292</v>
      </c>
      <c r="D24" s="28">
        <v>22400007</v>
      </c>
      <c r="E24" s="32" t="s">
        <v>247</v>
      </c>
      <c r="F24" s="29">
        <v>120006035</v>
      </c>
      <c r="G24" s="29"/>
      <c r="H24" s="29" t="s">
        <v>249</v>
      </c>
      <c r="I24" s="30" t="s">
        <v>290</v>
      </c>
      <c r="J24" s="30" t="s">
        <v>116</v>
      </c>
      <c r="K24" s="31" t="s">
        <v>167</v>
      </c>
      <c r="L24" s="32" t="s">
        <v>117</v>
      </c>
      <c r="M24" s="33" t="s">
        <v>118</v>
      </c>
      <c r="N24" s="29" t="s">
        <v>119</v>
      </c>
      <c r="O24" s="32" t="s">
        <v>82</v>
      </c>
      <c r="P24" s="27" t="s">
        <v>120</v>
      </c>
      <c r="Q24" s="30" t="s">
        <v>121</v>
      </c>
      <c r="R24" s="44" t="s">
        <v>122</v>
      </c>
      <c r="S24" s="30" t="s">
        <v>123</v>
      </c>
      <c r="T24" s="27" t="s">
        <v>124</v>
      </c>
      <c r="U24" s="30" t="s">
        <v>125</v>
      </c>
      <c r="V24" s="30" t="s">
        <v>126</v>
      </c>
      <c r="W24" s="27"/>
      <c r="X24" s="27" t="s">
        <v>127</v>
      </c>
      <c r="Y24" s="27" t="s">
        <v>128</v>
      </c>
      <c r="Z24" s="34">
        <v>30</v>
      </c>
      <c r="AA24" s="34">
        <v>60</v>
      </c>
      <c r="AB24" s="34">
        <v>10</v>
      </c>
      <c r="AC24" s="35" t="s">
        <v>129</v>
      </c>
      <c r="AD24" s="36" t="s">
        <v>130</v>
      </c>
      <c r="AE24" s="37">
        <v>140</v>
      </c>
      <c r="AF24" s="37">
        <v>713628.89</v>
      </c>
      <c r="AG24" s="37">
        <v>99908044.600000009</v>
      </c>
      <c r="AH24" s="37">
        <v>111897009.95200002</v>
      </c>
      <c r="AI24" s="38">
        <v>140</v>
      </c>
      <c r="AJ24" s="38">
        <v>742174.05</v>
      </c>
      <c r="AK24" s="37">
        <v>103904367</v>
      </c>
      <c r="AL24" s="37">
        <v>116372891.04000001</v>
      </c>
      <c r="AM24" s="38">
        <v>140</v>
      </c>
      <c r="AN24" s="38">
        <v>771861.01</v>
      </c>
      <c r="AO24" s="37">
        <v>108060541.40000001</v>
      </c>
      <c r="AP24" s="37">
        <v>121027806.36800002</v>
      </c>
      <c r="AQ24" s="39"/>
      <c r="AR24" s="39"/>
      <c r="AS24" s="39"/>
      <c r="AT24" s="40"/>
      <c r="AU24" s="30"/>
      <c r="AV24" s="30"/>
      <c r="AW24" s="41"/>
      <c r="AX24" s="42"/>
      <c r="AY24" s="141">
        <f t="shared" si="8"/>
        <v>420</v>
      </c>
      <c r="AZ24" s="43">
        <v>0</v>
      </c>
      <c r="BA24" s="43">
        <v>0</v>
      </c>
      <c r="BB24" s="42" t="s">
        <v>131</v>
      </c>
      <c r="BC24" s="50"/>
      <c r="BD24" s="32"/>
      <c r="BE24" s="49" t="s">
        <v>147</v>
      </c>
      <c r="BF24" s="32"/>
      <c r="BG24" s="50"/>
      <c r="BH24" s="32"/>
      <c r="BI24" s="50"/>
      <c r="BJ24" s="32"/>
      <c r="BK24" s="50"/>
      <c r="BL24" s="32"/>
      <c r="BM24" s="50"/>
    </row>
    <row r="25" spans="1:67" s="45" customFormat="1" ht="12.95" customHeight="1" x14ac:dyDescent="0.25">
      <c r="A25" s="290" t="s">
        <v>115</v>
      </c>
      <c r="B25" s="291"/>
      <c r="C25" s="291" t="s">
        <v>292</v>
      </c>
      <c r="D25" s="291">
        <v>22400007</v>
      </c>
      <c r="E25" s="292" t="s">
        <v>350</v>
      </c>
      <c r="F25" s="293">
        <v>120006035</v>
      </c>
      <c r="G25" s="293"/>
      <c r="H25" s="293" t="s">
        <v>249</v>
      </c>
      <c r="I25" s="294" t="s">
        <v>290</v>
      </c>
      <c r="J25" s="294" t="s">
        <v>116</v>
      </c>
      <c r="K25" s="295" t="s">
        <v>167</v>
      </c>
      <c r="L25" s="293" t="s">
        <v>117</v>
      </c>
      <c r="M25" s="296" t="s">
        <v>118</v>
      </c>
      <c r="N25" s="293" t="s">
        <v>119</v>
      </c>
      <c r="O25" s="293" t="s">
        <v>82</v>
      </c>
      <c r="P25" s="290" t="s">
        <v>120</v>
      </c>
      <c r="Q25" s="294" t="s">
        <v>121</v>
      </c>
      <c r="R25" s="297" t="s">
        <v>315</v>
      </c>
      <c r="S25" s="294" t="s">
        <v>123</v>
      </c>
      <c r="T25" s="290" t="s">
        <v>302</v>
      </c>
      <c r="U25" s="294" t="s">
        <v>303</v>
      </c>
      <c r="V25" s="294" t="s">
        <v>126</v>
      </c>
      <c r="W25" s="290"/>
      <c r="X25" s="290" t="s">
        <v>127</v>
      </c>
      <c r="Y25" s="290" t="s">
        <v>128</v>
      </c>
      <c r="Z25" s="298">
        <v>30</v>
      </c>
      <c r="AA25" s="298">
        <v>60</v>
      </c>
      <c r="AB25" s="298">
        <v>10</v>
      </c>
      <c r="AC25" s="299" t="s">
        <v>129</v>
      </c>
      <c r="AD25" s="294" t="s">
        <v>130</v>
      </c>
      <c r="AE25" s="300">
        <v>70</v>
      </c>
      <c r="AF25" s="301">
        <v>642208.69999999995</v>
      </c>
      <c r="AG25" s="301">
        <f t="shared" ref="AG25" si="37">AE25*AF25</f>
        <v>44954609</v>
      </c>
      <c r="AH25" s="301">
        <f t="shared" ref="AH25" si="38">AG25*1.12</f>
        <v>50349162.080000006</v>
      </c>
      <c r="AI25" s="302">
        <v>70</v>
      </c>
      <c r="AJ25" s="302">
        <v>642208.69999999995</v>
      </c>
      <c r="AK25" s="301">
        <f t="shared" ref="AK25" si="39">AI25*AJ25</f>
        <v>44954609</v>
      </c>
      <c r="AL25" s="301">
        <f t="shared" ref="AL25" si="40">AK25*1.12</f>
        <v>50349162.080000006</v>
      </c>
      <c r="AM25" s="302">
        <v>70</v>
      </c>
      <c r="AN25" s="302">
        <v>642208.69999999995</v>
      </c>
      <c r="AO25" s="301">
        <f t="shared" ref="AO25" si="41">AM25*AN25</f>
        <v>44954609</v>
      </c>
      <c r="AP25" s="301">
        <f t="shared" ref="AP25" si="42">AO25*1.12</f>
        <v>50349162.080000006</v>
      </c>
      <c r="AQ25" s="302"/>
      <c r="AR25" s="302"/>
      <c r="AS25" s="302"/>
      <c r="AT25" s="302"/>
      <c r="AU25" s="294"/>
      <c r="AV25" s="294"/>
      <c r="AW25" s="303"/>
      <c r="AX25" s="304"/>
      <c r="AY25" s="305">
        <f>AE25+AI25+AM25+AQ25+AU25</f>
        <v>210</v>
      </c>
      <c r="AZ25" s="306">
        <v>0</v>
      </c>
      <c r="BA25" s="306">
        <f t="shared" ref="BA25" si="43">AZ25*1.12</f>
        <v>0</v>
      </c>
      <c r="BB25" s="304" t="s">
        <v>131</v>
      </c>
      <c r="BC25" s="280"/>
      <c r="BD25" s="293"/>
      <c r="BE25" s="307" t="s">
        <v>147</v>
      </c>
      <c r="BF25" s="293"/>
      <c r="BG25" s="280"/>
      <c r="BH25" s="293"/>
      <c r="BI25" s="280"/>
      <c r="BJ25" s="293"/>
      <c r="BK25" s="280"/>
      <c r="BL25" s="293"/>
      <c r="BM25" s="280"/>
      <c r="BN25" s="288" t="s">
        <v>351</v>
      </c>
    </row>
    <row r="26" spans="1:67" s="21" customFormat="1" ht="12.95" customHeight="1" x14ac:dyDescent="0.25">
      <c r="A26" s="27" t="s">
        <v>115</v>
      </c>
      <c r="B26" s="28"/>
      <c r="C26" s="28" t="s">
        <v>292</v>
      </c>
      <c r="D26" s="28">
        <v>22400008</v>
      </c>
      <c r="E26" s="32" t="s">
        <v>249</v>
      </c>
      <c r="F26" s="29">
        <v>120006036</v>
      </c>
      <c r="G26" s="29"/>
      <c r="H26" s="29" t="s">
        <v>250</v>
      </c>
      <c r="I26" s="30" t="s">
        <v>290</v>
      </c>
      <c r="J26" s="30" t="s">
        <v>116</v>
      </c>
      <c r="K26" s="31" t="s">
        <v>167</v>
      </c>
      <c r="L26" s="32" t="s">
        <v>117</v>
      </c>
      <c r="M26" s="33" t="s">
        <v>118</v>
      </c>
      <c r="N26" s="29" t="s">
        <v>119</v>
      </c>
      <c r="O26" s="32" t="s">
        <v>82</v>
      </c>
      <c r="P26" s="27" t="s">
        <v>120</v>
      </c>
      <c r="Q26" s="30" t="s">
        <v>121</v>
      </c>
      <c r="R26" s="44" t="s">
        <v>122</v>
      </c>
      <c r="S26" s="30" t="s">
        <v>123</v>
      </c>
      <c r="T26" s="27" t="s">
        <v>124</v>
      </c>
      <c r="U26" s="30" t="s">
        <v>125</v>
      </c>
      <c r="V26" s="30" t="s">
        <v>126</v>
      </c>
      <c r="W26" s="27"/>
      <c r="X26" s="27" t="s">
        <v>127</v>
      </c>
      <c r="Y26" s="27" t="s">
        <v>128</v>
      </c>
      <c r="Z26" s="34">
        <v>30</v>
      </c>
      <c r="AA26" s="34">
        <v>60</v>
      </c>
      <c r="AB26" s="34">
        <v>10</v>
      </c>
      <c r="AC26" s="35" t="s">
        <v>129</v>
      </c>
      <c r="AD26" s="36" t="s">
        <v>130</v>
      </c>
      <c r="AE26" s="37">
        <v>190</v>
      </c>
      <c r="AF26" s="37">
        <v>566525.06999999995</v>
      </c>
      <c r="AG26" s="37">
        <v>107639763.3</v>
      </c>
      <c r="AH26" s="37">
        <v>120556534.89600001</v>
      </c>
      <c r="AI26" s="38">
        <v>190</v>
      </c>
      <c r="AJ26" s="38">
        <v>589186.06999999995</v>
      </c>
      <c r="AK26" s="37">
        <v>111945353.3</v>
      </c>
      <c r="AL26" s="37">
        <v>125378795.69600001</v>
      </c>
      <c r="AM26" s="38">
        <v>190</v>
      </c>
      <c r="AN26" s="38">
        <v>612753.52</v>
      </c>
      <c r="AO26" s="37">
        <v>116423168.8</v>
      </c>
      <c r="AP26" s="37">
        <v>130393949.05600001</v>
      </c>
      <c r="AQ26" s="39"/>
      <c r="AR26" s="39"/>
      <c r="AS26" s="39"/>
      <c r="AT26" s="40"/>
      <c r="AU26" s="30"/>
      <c r="AV26" s="30"/>
      <c r="AW26" s="41"/>
      <c r="AX26" s="42"/>
      <c r="AY26" s="141">
        <f t="shared" si="8"/>
        <v>570</v>
      </c>
      <c r="AZ26" s="43">
        <v>0</v>
      </c>
      <c r="BA26" s="43">
        <v>0</v>
      </c>
      <c r="BB26" s="42" t="s">
        <v>131</v>
      </c>
      <c r="BC26" s="50"/>
      <c r="BD26" s="32"/>
      <c r="BE26" s="49" t="s">
        <v>148</v>
      </c>
      <c r="BF26" s="32"/>
      <c r="BG26" s="50"/>
      <c r="BH26" s="32"/>
      <c r="BI26" s="50"/>
      <c r="BJ26" s="32"/>
      <c r="BK26" s="50"/>
      <c r="BL26" s="32"/>
      <c r="BM26" s="50"/>
    </row>
    <row r="27" spans="1:67" s="140" customFormat="1" ht="12.95" customHeight="1" x14ac:dyDescent="0.25">
      <c r="A27" s="109" t="s">
        <v>115</v>
      </c>
      <c r="B27" s="150"/>
      <c r="C27" s="150" t="s">
        <v>292</v>
      </c>
      <c r="D27" s="150">
        <v>22400008</v>
      </c>
      <c r="E27" s="32" t="s">
        <v>359</v>
      </c>
      <c r="F27" s="67">
        <v>120006036</v>
      </c>
      <c r="G27" s="67"/>
      <c r="H27" s="67" t="s">
        <v>250</v>
      </c>
      <c r="I27" s="36" t="s">
        <v>290</v>
      </c>
      <c r="J27" s="36" t="s">
        <v>116</v>
      </c>
      <c r="K27" s="107" t="s">
        <v>167</v>
      </c>
      <c r="L27" s="67" t="s">
        <v>117</v>
      </c>
      <c r="M27" s="108" t="s">
        <v>118</v>
      </c>
      <c r="N27" s="67" t="s">
        <v>119</v>
      </c>
      <c r="O27" s="67" t="s">
        <v>82</v>
      </c>
      <c r="P27" s="109" t="s">
        <v>120</v>
      </c>
      <c r="Q27" s="36" t="s">
        <v>121</v>
      </c>
      <c r="R27" s="110" t="s">
        <v>315</v>
      </c>
      <c r="S27" s="36" t="s">
        <v>123</v>
      </c>
      <c r="T27" s="109" t="s">
        <v>124</v>
      </c>
      <c r="U27" s="36" t="s">
        <v>125</v>
      </c>
      <c r="V27" s="36" t="s">
        <v>126</v>
      </c>
      <c r="W27" s="109"/>
      <c r="X27" s="109" t="s">
        <v>127</v>
      </c>
      <c r="Y27" s="109" t="s">
        <v>128</v>
      </c>
      <c r="Z27" s="111">
        <v>30</v>
      </c>
      <c r="AA27" s="111">
        <v>60</v>
      </c>
      <c r="AB27" s="111">
        <v>10</v>
      </c>
      <c r="AC27" s="112" t="s">
        <v>129</v>
      </c>
      <c r="AD27" s="36" t="s">
        <v>130</v>
      </c>
      <c r="AE27" s="37">
        <v>190</v>
      </c>
      <c r="AF27" s="37">
        <v>576500</v>
      </c>
      <c r="AG27" s="37">
        <f>AF27*AE27</f>
        <v>109535000</v>
      </c>
      <c r="AH27" s="37">
        <f>AG27*1.12</f>
        <v>122679200.00000001</v>
      </c>
      <c r="AI27" s="38">
        <v>190</v>
      </c>
      <c r="AJ27" s="37">
        <v>576500</v>
      </c>
      <c r="AK27" s="37">
        <f>AJ27*AI27</f>
        <v>109535000</v>
      </c>
      <c r="AL27" s="37">
        <f>AK27*1.12</f>
        <v>122679200.00000001</v>
      </c>
      <c r="AM27" s="38">
        <v>190</v>
      </c>
      <c r="AN27" s="37">
        <v>576500</v>
      </c>
      <c r="AO27" s="37">
        <f>AN27*AM27</f>
        <v>109535000</v>
      </c>
      <c r="AP27" s="37">
        <f>AO27*1.12</f>
        <v>122679200.00000001</v>
      </c>
      <c r="AQ27" s="38"/>
      <c r="AR27" s="38"/>
      <c r="AS27" s="38"/>
      <c r="AT27" s="38"/>
      <c r="AU27" s="36"/>
      <c r="AV27" s="36"/>
      <c r="AW27" s="151"/>
      <c r="AX27" s="152"/>
      <c r="AY27" s="153">
        <v>570</v>
      </c>
      <c r="AZ27" s="43">
        <v>328605000</v>
      </c>
      <c r="BA27" s="43">
        <v>368037600.00000006</v>
      </c>
      <c r="BB27" s="42" t="s">
        <v>131</v>
      </c>
      <c r="BC27" s="49"/>
      <c r="BD27" s="29"/>
      <c r="BE27" s="148" t="s">
        <v>148</v>
      </c>
      <c r="BF27" s="29"/>
      <c r="BG27" s="49"/>
      <c r="BH27" s="29"/>
      <c r="BI27" s="49"/>
      <c r="BJ27" s="29"/>
      <c r="BK27" s="49"/>
      <c r="BL27" s="29"/>
      <c r="BM27" s="49"/>
      <c r="BN27" s="154" t="s">
        <v>360</v>
      </c>
    </row>
    <row r="28" spans="1:67" s="21" customFormat="1" ht="12.95" customHeight="1" x14ac:dyDescent="0.25">
      <c r="A28" s="27" t="s">
        <v>115</v>
      </c>
      <c r="B28" s="28"/>
      <c r="C28" s="28"/>
      <c r="D28" s="28">
        <v>22400009</v>
      </c>
      <c r="E28" s="32" t="s">
        <v>262</v>
      </c>
      <c r="F28" s="29">
        <v>120006723</v>
      </c>
      <c r="G28" s="29"/>
      <c r="H28" s="29" t="s">
        <v>257</v>
      </c>
      <c r="I28" s="30" t="s">
        <v>133</v>
      </c>
      <c r="J28" s="30" t="s">
        <v>134</v>
      </c>
      <c r="K28" s="31" t="s">
        <v>135</v>
      </c>
      <c r="L28" s="32" t="s">
        <v>117</v>
      </c>
      <c r="M28" s="33" t="s">
        <v>118</v>
      </c>
      <c r="N28" s="29" t="s">
        <v>119</v>
      </c>
      <c r="O28" s="32" t="s">
        <v>82</v>
      </c>
      <c r="P28" s="27" t="s">
        <v>124</v>
      </c>
      <c r="Q28" s="30" t="s">
        <v>136</v>
      </c>
      <c r="R28" s="44" t="s">
        <v>137</v>
      </c>
      <c r="S28" s="30" t="s">
        <v>123</v>
      </c>
      <c r="T28" s="27" t="s">
        <v>124</v>
      </c>
      <c r="U28" s="30" t="s">
        <v>138</v>
      </c>
      <c r="V28" s="30" t="s">
        <v>126</v>
      </c>
      <c r="W28" s="27"/>
      <c r="X28" s="27" t="s">
        <v>127</v>
      </c>
      <c r="Y28" s="27" t="s">
        <v>128</v>
      </c>
      <c r="Z28" s="34">
        <v>30</v>
      </c>
      <c r="AA28" s="34">
        <v>60</v>
      </c>
      <c r="AB28" s="34">
        <v>10</v>
      </c>
      <c r="AC28" s="35" t="s">
        <v>139</v>
      </c>
      <c r="AD28" s="36" t="s">
        <v>130</v>
      </c>
      <c r="AE28" s="37">
        <v>60</v>
      </c>
      <c r="AF28" s="103">
        <v>7953</v>
      </c>
      <c r="AG28" s="37">
        <v>477180</v>
      </c>
      <c r="AH28" s="37">
        <v>534441.60000000009</v>
      </c>
      <c r="AI28" s="38">
        <v>60</v>
      </c>
      <c r="AJ28" s="103">
        <v>7953</v>
      </c>
      <c r="AK28" s="37">
        <v>477180</v>
      </c>
      <c r="AL28" s="37">
        <v>534441.60000000009</v>
      </c>
      <c r="AM28" s="38">
        <v>60</v>
      </c>
      <c r="AN28" s="103">
        <v>7953</v>
      </c>
      <c r="AO28" s="37">
        <v>477180</v>
      </c>
      <c r="AP28" s="37">
        <v>534441.60000000009</v>
      </c>
      <c r="AQ28" s="39"/>
      <c r="AR28" s="39"/>
      <c r="AS28" s="39"/>
      <c r="AT28" s="40"/>
      <c r="AU28" s="30"/>
      <c r="AV28" s="30"/>
      <c r="AW28" s="41"/>
      <c r="AX28" s="42"/>
      <c r="AY28" s="141">
        <f t="shared" si="8"/>
        <v>180</v>
      </c>
      <c r="AZ28" s="43">
        <f>AG28+AK28+AO28</f>
        <v>1431540</v>
      </c>
      <c r="BA28" s="43">
        <f t="shared" si="9"/>
        <v>1603324.8000000003</v>
      </c>
      <c r="BB28" s="42" t="s">
        <v>140</v>
      </c>
      <c r="BC28" s="50"/>
      <c r="BD28" s="32"/>
      <c r="BE28" s="49" t="s">
        <v>149</v>
      </c>
      <c r="BF28" s="32"/>
      <c r="BG28" s="50"/>
      <c r="BH28" s="32"/>
      <c r="BI28" s="50"/>
      <c r="BJ28" s="32"/>
      <c r="BK28" s="50"/>
      <c r="BL28" s="32"/>
      <c r="BM28" s="50"/>
    </row>
    <row r="29" spans="1:67" s="21" customFormat="1" ht="12.95" customHeight="1" x14ac:dyDescent="0.25">
      <c r="A29" s="27" t="s">
        <v>115</v>
      </c>
      <c r="B29" s="28"/>
      <c r="C29" s="28"/>
      <c r="D29" s="28">
        <v>22400010</v>
      </c>
      <c r="E29" s="32" t="s">
        <v>260</v>
      </c>
      <c r="F29" s="29">
        <v>120006724</v>
      </c>
      <c r="G29" s="29"/>
      <c r="H29" s="29" t="s">
        <v>259</v>
      </c>
      <c r="I29" s="30" t="s">
        <v>133</v>
      </c>
      <c r="J29" s="30" t="s">
        <v>134</v>
      </c>
      <c r="K29" s="31" t="s">
        <v>135</v>
      </c>
      <c r="L29" s="32" t="s">
        <v>117</v>
      </c>
      <c r="M29" s="33" t="s">
        <v>118</v>
      </c>
      <c r="N29" s="29" t="s">
        <v>119</v>
      </c>
      <c r="O29" s="32" t="s">
        <v>82</v>
      </c>
      <c r="P29" s="27" t="s">
        <v>124</v>
      </c>
      <c r="Q29" s="30" t="s">
        <v>136</v>
      </c>
      <c r="R29" s="44" t="s">
        <v>137</v>
      </c>
      <c r="S29" s="30" t="s">
        <v>123</v>
      </c>
      <c r="T29" s="27" t="s">
        <v>124</v>
      </c>
      <c r="U29" s="30" t="s">
        <v>138</v>
      </c>
      <c r="V29" s="30" t="s">
        <v>126</v>
      </c>
      <c r="W29" s="27"/>
      <c r="X29" s="27" t="s">
        <v>127</v>
      </c>
      <c r="Y29" s="27" t="s">
        <v>128</v>
      </c>
      <c r="Z29" s="34">
        <v>30</v>
      </c>
      <c r="AA29" s="34">
        <v>60</v>
      </c>
      <c r="AB29" s="34">
        <v>10</v>
      </c>
      <c r="AC29" s="35" t="s">
        <v>139</v>
      </c>
      <c r="AD29" s="36" t="s">
        <v>130</v>
      </c>
      <c r="AE29" s="37">
        <v>40</v>
      </c>
      <c r="AF29" s="103">
        <v>8588.5</v>
      </c>
      <c r="AG29" s="37">
        <v>343540</v>
      </c>
      <c r="AH29" s="37">
        <v>384764.80000000005</v>
      </c>
      <c r="AI29" s="38">
        <v>40</v>
      </c>
      <c r="AJ29" s="103">
        <v>8588.5</v>
      </c>
      <c r="AK29" s="37">
        <v>343540</v>
      </c>
      <c r="AL29" s="37">
        <v>384764.80000000005</v>
      </c>
      <c r="AM29" s="38">
        <v>40</v>
      </c>
      <c r="AN29" s="103">
        <v>8588.5</v>
      </c>
      <c r="AO29" s="37">
        <v>343540</v>
      </c>
      <c r="AP29" s="37">
        <v>384764.80000000005</v>
      </c>
      <c r="AQ29" s="39"/>
      <c r="AR29" s="39"/>
      <c r="AS29" s="39"/>
      <c r="AT29" s="40"/>
      <c r="AU29" s="30"/>
      <c r="AV29" s="30"/>
      <c r="AW29" s="41"/>
      <c r="AX29" s="42"/>
      <c r="AY29" s="141">
        <f t="shared" si="8"/>
        <v>120</v>
      </c>
      <c r="AZ29" s="43">
        <f t="shared" si="9"/>
        <v>1030620</v>
      </c>
      <c r="BA29" s="43">
        <f t="shared" si="9"/>
        <v>1154294.4000000001</v>
      </c>
      <c r="BB29" s="42" t="s">
        <v>140</v>
      </c>
      <c r="BC29" s="50"/>
      <c r="BD29" s="32"/>
      <c r="BE29" s="49" t="s">
        <v>150</v>
      </c>
      <c r="BF29" s="32"/>
      <c r="BG29" s="50"/>
      <c r="BH29" s="32"/>
      <c r="BI29" s="50"/>
      <c r="BJ29" s="32"/>
      <c r="BK29" s="50"/>
      <c r="BL29" s="32"/>
      <c r="BM29" s="50"/>
    </row>
    <row r="30" spans="1:67" s="21" customFormat="1" ht="12.95" customHeight="1" x14ac:dyDescent="0.25">
      <c r="A30" s="27" t="s">
        <v>115</v>
      </c>
      <c r="B30" s="28"/>
      <c r="C30" s="28"/>
      <c r="D30" s="28">
        <v>22400011</v>
      </c>
      <c r="E30" s="32" t="s">
        <v>259</v>
      </c>
      <c r="F30" s="29">
        <v>120007097</v>
      </c>
      <c r="G30" s="29"/>
      <c r="H30" s="29" t="s">
        <v>260</v>
      </c>
      <c r="I30" s="30" t="s">
        <v>133</v>
      </c>
      <c r="J30" s="30" t="s">
        <v>134</v>
      </c>
      <c r="K30" s="31" t="s">
        <v>135</v>
      </c>
      <c r="L30" s="32" t="s">
        <v>117</v>
      </c>
      <c r="M30" s="33" t="s">
        <v>118</v>
      </c>
      <c r="N30" s="29" t="s">
        <v>119</v>
      </c>
      <c r="O30" s="32" t="s">
        <v>82</v>
      </c>
      <c r="P30" s="27" t="s">
        <v>124</v>
      </c>
      <c r="Q30" s="30" t="s">
        <v>136</v>
      </c>
      <c r="R30" s="44" t="s">
        <v>137</v>
      </c>
      <c r="S30" s="30" t="s">
        <v>123</v>
      </c>
      <c r="T30" s="27" t="s">
        <v>124</v>
      </c>
      <c r="U30" s="30" t="s">
        <v>138</v>
      </c>
      <c r="V30" s="30" t="s">
        <v>126</v>
      </c>
      <c r="W30" s="27"/>
      <c r="X30" s="27" t="s">
        <v>127</v>
      </c>
      <c r="Y30" s="27" t="s">
        <v>128</v>
      </c>
      <c r="Z30" s="34">
        <v>30</v>
      </c>
      <c r="AA30" s="34">
        <v>60</v>
      </c>
      <c r="AB30" s="34">
        <v>10</v>
      </c>
      <c r="AC30" s="35" t="s">
        <v>139</v>
      </c>
      <c r="AD30" s="36" t="s">
        <v>130</v>
      </c>
      <c r="AE30" s="37">
        <v>500</v>
      </c>
      <c r="AF30" s="103">
        <v>35000</v>
      </c>
      <c r="AG30" s="37">
        <v>17500000</v>
      </c>
      <c r="AH30" s="37">
        <v>19600000.000000004</v>
      </c>
      <c r="AI30" s="38">
        <v>500</v>
      </c>
      <c r="AJ30" s="103">
        <v>35000</v>
      </c>
      <c r="AK30" s="37">
        <v>17500000</v>
      </c>
      <c r="AL30" s="37">
        <v>19600000.000000004</v>
      </c>
      <c r="AM30" s="38">
        <v>500</v>
      </c>
      <c r="AN30" s="103">
        <v>35000</v>
      </c>
      <c r="AO30" s="37">
        <v>17500000</v>
      </c>
      <c r="AP30" s="37">
        <v>19600000.000000004</v>
      </c>
      <c r="AQ30" s="39"/>
      <c r="AR30" s="39"/>
      <c r="AS30" s="39"/>
      <c r="AT30" s="40"/>
      <c r="AU30" s="30"/>
      <c r="AV30" s="30"/>
      <c r="AW30" s="41"/>
      <c r="AX30" s="42"/>
      <c r="AY30" s="141">
        <f t="shared" si="8"/>
        <v>1500</v>
      </c>
      <c r="AZ30" s="43">
        <f t="shared" si="9"/>
        <v>52500000</v>
      </c>
      <c r="BA30" s="43">
        <f t="shared" si="9"/>
        <v>58800000.000000015</v>
      </c>
      <c r="BB30" s="42" t="s">
        <v>140</v>
      </c>
      <c r="BC30" s="50"/>
      <c r="BD30" s="32"/>
      <c r="BE30" s="49" t="s">
        <v>151</v>
      </c>
      <c r="BF30" s="32"/>
      <c r="BG30" s="50"/>
      <c r="BH30" s="32"/>
      <c r="BI30" s="50"/>
      <c r="BJ30" s="32"/>
      <c r="BK30" s="50"/>
      <c r="BL30" s="32"/>
      <c r="BM30" s="50"/>
    </row>
    <row r="31" spans="1:67" s="21" customFormat="1" ht="12.95" customHeight="1" x14ac:dyDescent="0.25">
      <c r="A31" s="27" t="s">
        <v>115</v>
      </c>
      <c r="B31" s="28"/>
      <c r="C31" s="28"/>
      <c r="D31" s="28">
        <v>22400012</v>
      </c>
      <c r="E31" s="32" t="s">
        <v>261</v>
      </c>
      <c r="F31" s="29" t="s">
        <v>333</v>
      </c>
      <c r="G31" s="29"/>
      <c r="H31" s="29" t="s">
        <v>258</v>
      </c>
      <c r="I31" s="30" t="s">
        <v>133</v>
      </c>
      <c r="J31" s="30" t="s">
        <v>134</v>
      </c>
      <c r="K31" s="31" t="s">
        <v>135</v>
      </c>
      <c r="L31" s="32" t="s">
        <v>117</v>
      </c>
      <c r="M31" s="33" t="s">
        <v>118</v>
      </c>
      <c r="N31" s="29" t="s">
        <v>119</v>
      </c>
      <c r="O31" s="32" t="s">
        <v>82</v>
      </c>
      <c r="P31" s="27" t="s">
        <v>124</v>
      </c>
      <c r="Q31" s="30" t="s">
        <v>136</v>
      </c>
      <c r="R31" s="44" t="s">
        <v>137</v>
      </c>
      <c r="S31" s="30" t="s">
        <v>123</v>
      </c>
      <c r="T31" s="27" t="s">
        <v>124</v>
      </c>
      <c r="U31" s="30" t="s">
        <v>138</v>
      </c>
      <c r="V31" s="30" t="s">
        <v>126</v>
      </c>
      <c r="W31" s="27"/>
      <c r="X31" s="27" t="s">
        <v>127</v>
      </c>
      <c r="Y31" s="27" t="s">
        <v>128</v>
      </c>
      <c r="Z31" s="34">
        <v>30</v>
      </c>
      <c r="AA31" s="34">
        <v>60</v>
      </c>
      <c r="AB31" s="34">
        <v>10</v>
      </c>
      <c r="AC31" s="35" t="s">
        <v>139</v>
      </c>
      <c r="AD31" s="36" t="s">
        <v>130</v>
      </c>
      <c r="AE31" s="37">
        <v>2192</v>
      </c>
      <c r="AF31" s="103">
        <v>21500</v>
      </c>
      <c r="AG31" s="37">
        <v>47128000</v>
      </c>
      <c r="AH31" s="37">
        <v>52783360.000000007</v>
      </c>
      <c r="AI31" s="38">
        <v>2192</v>
      </c>
      <c r="AJ31" s="103">
        <v>21500</v>
      </c>
      <c r="AK31" s="37">
        <v>47128000</v>
      </c>
      <c r="AL31" s="37">
        <v>52783360.000000007</v>
      </c>
      <c r="AM31" s="38">
        <v>2192</v>
      </c>
      <c r="AN31" s="103">
        <v>21500</v>
      </c>
      <c r="AO31" s="37">
        <v>47128000</v>
      </c>
      <c r="AP31" s="37">
        <v>52783360.000000007</v>
      </c>
      <c r="AQ31" s="39"/>
      <c r="AR31" s="39"/>
      <c r="AS31" s="39"/>
      <c r="AT31" s="40"/>
      <c r="AU31" s="30"/>
      <c r="AV31" s="30"/>
      <c r="AW31" s="41"/>
      <c r="AX31" s="42"/>
      <c r="AY31" s="141">
        <f t="shared" si="8"/>
        <v>6576</v>
      </c>
      <c r="AZ31" s="43">
        <f t="shared" si="9"/>
        <v>141384000</v>
      </c>
      <c r="BA31" s="43">
        <f t="shared" si="9"/>
        <v>158350080.00000003</v>
      </c>
      <c r="BB31" s="42" t="s">
        <v>140</v>
      </c>
      <c r="BC31" s="50"/>
      <c r="BD31" s="32"/>
      <c r="BE31" s="49" t="s">
        <v>152</v>
      </c>
      <c r="BF31" s="32"/>
      <c r="BG31" s="50"/>
      <c r="BH31" s="32"/>
      <c r="BI31" s="50"/>
      <c r="BJ31" s="32"/>
      <c r="BK31" s="50"/>
      <c r="BL31" s="32"/>
      <c r="BM31" s="50"/>
    </row>
    <row r="32" spans="1:67" s="21" customFormat="1" ht="12.95" customHeight="1" x14ac:dyDescent="0.25">
      <c r="A32" s="27" t="s">
        <v>115</v>
      </c>
      <c r="B32" s="28"/>
      <c r="C32" s="28"/>
      <c r="D32" s="28">
        <v>22400013</v>
      </c>
      <c r="E32" s="32" t="s">
        <v>258</v>
      </c>
      <c r="F32" s="29">
        <v>120007473</v>
      </c>
      <c r="G32" s="29"/>
      <c r="H32" s="29" t="s">
        <v>261</v>
      </c>
      <c r="I32" s="30" t="s">
        <v>133</v>
      </c>
      <c r="J32" s="30" t="s">
        <v>134</v>
      </c>
      <c r="K32" s="31" t="s">
        <v>135</v>
      </c>
      <c r="L32" s="32" t="s">
        <v>117</v>
      </c>
      <c r="M32" s="33" t="s">
        <v>118</v>
      </c>
      <c r="N32" s="29" t="s">
        <v>119</v>
      </c>
      <c r="O32" s="32" t="s">
        <v>82</v>
      </c>
      <c r="P32" s="27" t="s">
        <v>124</v>
      </c>
      <c r="Q32" s="30" t="s">
        <v>136</v>
      </c>
      <c r="R32" s="44" t="s">
        <v>122</v>
      </c>
      <c r="S32" s="30" t="s">
        <v>123</v>
      </c>
      <c r="T32" s="27" t="s">
        <v>124</v>
      </c>
      <c r="U32" s="30" t="s">
        <v>125</v>
      </c>
      <c r="V32" s="30" t="s">
        <v>126</v>
      </c>
      <c r="W32" s="27"/>
      <c r="X32" s="27" t="s">
        <v>127</v>
      </c>
      <c r="Y32" s="27" t="s">
        <v>128</v>
      </c>
      <c r="Z32" s="34">
        <v>30</v>
      </c>
      <c r="AA32" s="34">
        <v>60</v>
      </c>
      <c r="AB32" s="34">
        <v>10</v>
      </c>
      <c r="AC32" s="35" t="s">
        <v>153</v>
      </c>
      <c r="AD32" s="36" t="s">
        <v>130</v>
      </c>
      <c r="AE32" s="37">
        <v>25</v>
      </c>
      <c r="AF32" s="37">
        <v>2117600</v>
      </c>
      <c r="AG32" s="37">
        <v>52940000</v>
      </c>
      <c r="AH32" s="37">
        <v>59292800.000000007</v>
      </c>
      <c r="AI32" s="38">
        <v>25</v>
      </c>
      <c r="AJ32" s="38">
        <v>2202304</v>
      </c>
      <c r="AK32" s="37">
        <v>55057600</v>
      </c>
      <c r="AL32" s="37">
        <v>61664512.000000007</v>
      </c>
      <c r="AM32" s="38">
        <v>25</v>
      </c>
      <c r="AN32" s="38">
        <v>2290396.1600000001</v>
      </c>
      <c r="AO32" s="37">
        <v>57259904</v>
      </c>
      <c r="AP32" s="37">
        <v>64131092.480000004</v>
      </c>
      <c r="AQ32" s="39"/>
      <c r="AR32" s="39"/>
      <c r="AS32" s="39"/>
      <c r="AT32" s="40"/>
      <c r="AU32" s="30"/>
      <c r="AV32" s="30"/>
      <c r="AW32" s="41"/>
      <c r="AX32" s="42"/>
      <c r="AY32" s="141">
        <f t="shared" si="8"/>
        <v>75</v>
      </c>
      <c r="AZ32" s="43">
        <v>0</v>
      </c>
      <c r="BA32" s="43">
        <v>0</v>
      </c>
      <c r="BB32" s="42" t="s">
        <v>140</v>
      </c>
      <c r="BC32" s="50"/>
      <c r="BD32" s="32"/>
      <c r="BE32" s="49" t="s">
        <v>154</v>
      </c>
      <c r="BF32" s="32"/>
      <c r="BG32" s="50"/>
      <c r="BH32" s="32"/>
      <c r="BI32" s="50"/>
      <c r="BJ32" s="32"/>
      <c r="BK32" s="50"/>
      <c r="BL32" s="32"/>
      <c r="BM32" s="50"/>
    </row>
    <row r="33" spans="1:67" s="140" customFormat="1" ht="12.95" customHeight="1" x14ac:dyDescent="0.25">
      <c r="A33" s="109" t="s">
        <v>115</v>
      </c>
      <c r="B33" s="150"/>
      <c r="C33" s="150"/>
      <c r="D33" s="150">
        <v>22400013</v>
      </c>
      <c r="E33" s="32" t="s">
        <v>361</v>
      </c>
      <c r="F33" s="67">
        <v>120007473</v>
      </c>
      <c r="G33" s="67"/>
      <c r="H33" s="67" t="s">
        <v>261</v>
      </c>
      <c r="I33" s="36" t="s">
        <v>133</v>
      </c>
      <c r="J33" s="36" t="s">
        <v>134</v>
      </c>
      <c r="K33" s="107" t="s">
        <v>135</v>
      </c>
      <c r="L33" s="67" t="s">
        <v>117</v>
      </c>
      <c r="M33" s="108" t="s">
        <v>118</v>
      </c>
      <c r="N33" s="67" t="s">
        <v>119</v>
      </c>
      <c r="O33" s="67" t="s">
        <v>82</v>
      </c>
      <c r="P33" s="109" t="s">
        <v>124</v>
      </c>
      <c r="Q33" s="36" t="s">
        <v>136</v>
      </c>
      <c r="R33" s="110" t="s">
        <v>315</v>
      </c>
      <c r="S33" s="36" t="s">
        <v>123</v>
      </c>
      <c r="T33" s="109" t="s">
        <v>124</v>
      </c>
      <c r="U33" s="36" t="s">
        <v>125</v>
      </c>
      <c r="V33" s="36" t="s">
        <v>126</v>
      </c>
      <c r="W33" s="109"/>
      <c r="X33" s="109" t="s">
        <v>127</v>
      </c>
      <c r="Y33" s="109" t="s">
        <v>128</v>
      </c>
      <c r="Z33" s="111">
        <v>30</v>
      </c>
      <c r="AA33" s="111">
        <v>60</v>
      </c>
      <c r="AB33" s="111">
        <v>10</v>
      </c>
      <c r="AC33" s="112" t="s">
        <v>153</v>
      </c>
      <c r="AD33" s="36" t="s">
        <v>130</v>
      </c>
      <c r="AE33" s="37">
        <v>20</v>
      </c>
      <c r="AF33" s="37">
        <v>2117600</v>
      </c>
      <c r="AG33" s="37">
        <f>AF33*AE33</f>
        <v>42352000</v>
      </c>
      <c r="AH33" s="37">
        <f>AG33*1.12</f>
        <v>47434240.000000007</v>
      </c>
      <c r="AI33" s="37">
        <v>20</v>
      </c>
      <c r="AJ33" s="37">
        <v>2117600</v>
      </c>
      <c r="AK33" s="37">
        <f>AJ33*AI33</f>
        <v>42352000</v>
      </c>
      <c r="AL33" s="37">
        <f>AK33*1.12</f>
        <v>47434240.000000007</v>
      </c>
      <c r="AM33" s="37">
        <v>20</v>
      </c>
      <c r="AN33" s="37">
        <v>2117600</v>
      </c>
      <c r="AO33" s="37">
        <f>AN33*AM33</f>
        <v>42352000</v>
      </c>
      <c r="AP33" s="37">
        <f>AO33*1.12</f>
        <v>47434240.000000007</v>
      </c>
      <c r="AQ33" s="38"/>
      <c r="AR33" s="38"/>
      <c r="AS33" s="38"/>
      <c r="AT33" s="38"/>
      <c r="AU33" s="36"/>
      <c r="AV33" s="36"/>
      <c r="AW33" s="151"/>
      <c r="AX33" s="152"/>
      <c r="AY33" s="153">
        <v>60</v>
      </c>
      <c r="AZ33" s="43">
        <v>127056000</v>
      </c>
      <c r="BA33" s="43">
        <v>142302720.00000003</v>
      </c>
      <c r="BB33" s="42" t="s">
        <v>140</v>
      </c>
      <c r="BC33" s="49"/>
      <c r="BD33" s="29"/>
      <c r="BE33" s="148" t="s">
        <v>154</v>
      </c>
      <c r="BF33" s="29"/>
      <c r="BG33" s="49"/>
      <c r="BH33" s="29"/>
      <c r="BI33" s="49"/>
      <c r="BJ33" s="29"/>
      <c r="BK33" s="49"/>
      <c r="BL33" s="29"/>
      <c r="BM33" s="49"/>
      <c r="BN33" s="154" t="s">
        <v>362</v>
      </c>
    </row>
    <row r="34" spans="1:67" s="21" customFormat="1" ht="12.95" customHeight="1" x14ac:dyDescent="0.25">
      <c r="A34" s="27" t="s">
        <v>115</v>
      </c>
      <c r="B34" s="28"/>
      <c r="C34" s="28"/>
      <c r="D34" s="28">
        <v>22400014</v>
      </c>
      <c r="E34" s="32" t="s">
        <v>257</v>
      </c>
      <c r="F34" s="29">
        <v>120009125</v>
      </c>
      <c r="G34" s="29"/>
      <c r="H34" s="29" t="s">
        <v>262</v>
      </c>
      <c r="I34" s="30" t="s">
        <v>133</v>
      </c>
      <c r="J34" s="30" t="s">
        <v>134</v>
      </c>
      <c r="K34" s="31" t="s">
        <v>135</v>
      </c>
      <c r="L34" s="32" t="s">
        <v>117</v>
      </c>
      <c r="M34" s="33" t="s">
        <v>118</v>
      </c>
      <c r="N34" s="29" t="s">
        <v>119</v>
      </c>
      <c r="O34" s="32" t="s">
        <v>82</v>
      </c>
      <c r="P34" s="27" t="s">
        <v>124</v>
      </c>
      <c r="Q34" s="30" t="s">
        <v>136</v>
      </c>
      <c r="R34" s="44" t="s">
        <v>137</v>
      </c>
      <c r="S34" s="30" t="s">
        <v>123</v>
      </c>
      <c r="T34" s="27" t="s">
        <v>124</v>
      </c>
      <c r="U34" s="30" t="s">
        <v>138</v>
      </c>
      <c r="V34" s="30" t="s">
        <v>126</v>
      </c>
      <c r="W34" s="27"/>
      <c r="X34" s="27" t="s">
        <v>127</v>
      </c>
      <c r="Y34" s="27" t="s">
        <v>128</v>
      </c>
      <c r="Z34" s="34">
        <v>30</v>
      </c>
      <c r="AA34" s="34">
        <v>60</v>
      </c>
      <c r="AB34" s="34">
        <v>10</v>
      </c>
      <c r="AC34" s="35" t="s">
        <v>139</v>
      </c>
      <c r="AD34" s="36" t="s">
        <v>130</v>
      </c>
      <c r="AE34" s="37">
        <v>1820</v>
      </c>
      <c r="AF34" s="103">
        <v>29000</v>
      </c>
      <c r="AG34" s="37">
        <v>52780000</v>
      </c>
      <c r="AH34" s="37">
        <v>59113600.000000007</v>
      </c>
      <c r="AI34" s="38">
        <v>1820</v>
      </c>
      <c r="AJ34" s="103">
        <v>29000</v>
      </c>
      <c r="AK34" s="37">
        <v>52780000</v>
      </c>
      <c r="AL34" s="37">
        <v>59113600.000000007</v>
      </c>
      <c r="AM34" s="38">
        <v>1820</v>
      </c>
      <c r="AN34" s="103">
        <v>29000</v>
      </c>
      <c r="AO34" s="37">
        <v>52780000</v>
      </c>
      <c r="AP34" s="37">
        <v>59113600.000000007</v>
      </c>
      <c r="AQ34" s="39"/>
      <c r="AR34" s="39"/>
      <c r="AS34" s="39"/>
      <c r="AT34" s="40"/>
      <c r="AU34" s="30"/>
      <c r="AV34" s="30"/>
      <c r="AW34" s="41"/>
      <c r="AX34" s="42"/>
      <c r="AY34" s="141">
        <f t="shared" si="8"/>
        <v>5460</v>
      </c>
      <c r="AZ34" s="43">
        <v>0</v>
      </c>
      <c r="BA34" s="43">
        <v>0</v>
      </c>
      <c r="BB34" s="42" t="s">
        <v>140</v>
      </c>
      <c r="BC34" s="50"/>
      <c r="BD34" s="32"/>
      <c r="BE34" s="49" t="s">
        <v>155</v>
      </c>
      <c r="BF34" s="32"/>
      <c r="BG34" s="50"/>
      <c r="BH34" s="32"/>
      <c r="BI34" s="50"/>
      <c r="BJ34" s="32"/>
      <c r="BK34" s="50"/>
      <c r="BL34" s="32"/>
      <c r="BM34" s="50"/>
    </row>
    <row r="35" spans="1:67" s="21" customFormat="1" ht="12.95" customHeight="1" x14ac:dyDescent="0.25">
      <c r="A35" s="27" t="s">
        <v>115</v>
      </c>
      <c r="B35" s="28"/>
      <c r="C35" s="28"/>
      <c r="D35" s="28">
        <v>22400014</v>
      </c>
      <c r="E35" s="32" t="s">
        <v>347</v>
      </c>
      <c r="F35" s="29">
        <v>120009125</v>
      </c>
      <c r="G35" s="29"/>
      <c r="H35" s="29" t="s">
        <v>262</v>
      </c>
      <c r="I35" s="30" t="s">
        <v>133</v>
      </c>
      <c r="J35" s="30" t="s">
        <v>134</v>
      </c>
      <c r="K35" s="31" t="s">
        <v>135</v>
      </c>
      <c r="L35" s="29" t="s">
        <v>117</v>
      </c>
      <c r="M35" s="33" t="s">
        <v>118</v>
      </c>
      <c r="N35" s="29" t="s">
        <v>119</v>
      </c>
      <c r="O35" s="29" t="s">
        <v>82</v>
      </c>
      <c r="P35" s="27" t="s">
        <v>124</v>
      </c>
      <c r="Q35" s="30" t="s">
        <v>136</v>
      </c>
      <c r="R35" s="44" t="s">
        <v>122</v>
      </c>
      <c r="S35" s="30" t="s">
        <v>123</v>
      </c>
      <c r="T35" s="27" t="s">
        <v>304</v>
      </c>
      <c r="U35" s="30" t="s">
        <v>346</v>
      </c>
      <c r="V35" s="30" t="s">
        <v>126</v>
      </c>
      <c r="W35" s="27"/>
      <c r="X35" s="27" t="s">
        <v>127</v>
      </c>
      <c r="Y35" s="27" t="s">
        <v>128</v>
      </c>
      <c r="Z35" s="126">
        <v>30</v>
      </c>
      <c r="AA35" s="126">
        <v>60</v>
      </c>
      <c r="AB35" s="126">
        <v>10</v>
      </c>
      <c r="AC35" s="35" t="s">
        <v>139</v>
      </c>
      <c r="AD35" s="36" t="s">
        <v>130</v>
      </c>
      <c r="AE35" s="37">
        <v>1320</v>
      </c>
      <c r="AF35" s="37">
        <v>29000</v>
      </c>
      <c r="AG35" s="37">
        <f t="shared" ref="AG35" si="44">AE35*AF35</f>
        <v>38280000</v>
      </c>
      <c r="AH35" s="37">
        <f t="shared" ref="AH35" si="45">AG35*1.12</f>
        <v>42873600.000000007</v>
      </c>
      <c r="AI35" s="38">
        <v>1320</v>
      </c>
      <c r="AJ35" s="38">
        <v>29000</v>
      </c>
      <c r="AK35" s="37">
        <f t="shared" ref="AK35" si="46">AI35*AJ35</f>
        <v>38280000</v>
      </c>
      <c r="AL35" s="37">
        <f t="shared" ref="AL35" si="47">AK35*1.12</f>
        <v>42873600.000000007</v>
      </c>
      <c r="AM35" s="38">
        <v>1320</v>
      </c>
      <c r="AN35" s="38">
        <v>29000</v>
      </c>
      <c r="AO35" s="37">
        <f t="shared" ref="AO35" si="48">AM35*AN35</f>
        <v>38280000</v>
      </c>
      <c r="AP35" s="37">
        <f t="shared" ref="AP35" si="49">AO35*1.12</f>
        <v>42873600.000000007</v>
      </c>
      <c r="AQ35" s="39"/>
      <c r="AR35" s="39"/>
      <c r="AS35" s="39"/>
      <c r="AT35" s="40"/>
      <c r="AU35" s="30"/>
      <c r="AV35" s="30"/>
      <c r="AW35" s="41"/>
      <c r="AX35" s="42"/>
      <c r="AY35" s="142">
        <f t="shared" ref="AY35" si="50">AE35+AI35+AM35+AQ35+AU35</f>
        <v>3960</v>
      </c>
      <c r="AZ35" s="43">
        <f t="shared" ref="AZ35" si="51">AG35+AK35+AO35+AS35+AW35</f>
        <v>114840000</v>
      </c>
      <c r="BA35" s="43">
        <f t="shared" ref="BA35" si="52">AZ35*1.12</f>
        <v>128620800.00000001</v>
      </c>
      <c r="BB35" s="42" t="s">
        <v>140</v>
      </c>
      <c r="BC35" s="50"/>
      <c r="BD35" s="32"/>
      <c r="BE35" s="49" t="s">
        <v>155</v>
      </c>
      <c r="BF35" s="32"/>
      <c r="BG35" s="50"/>
      <c r="BH35" s="32"/>
      <c r="BI35" s="50"/>
      <c r="BJ35" s="32"/>
      <c r="BK35" s="50"/>
      <c r="BL35" s="32"/>
      <c r="BM35" s="50"/>
      <c r="BN35" s="116" t="s">
        <v>343</v>
      </c>
      <c r="BO35" s="45" t="s">
        <v>344</v>
      </c>
    </row>
    <row r="36" spans="1:67" s="21" customFormat="1" ht="12.95" customHeight="1" x14ac:dyDescent="0.25">
      <c r="A36" s="27" t="s">
        <v>115</v>
      </c>
      <c r="B36" s="28"/>
      <c r="C36" s="28"/>
      <c r="D36" s="28">
        <v>22400015</v>
      </c>
      <c r="E36" s="32" t="s">
        <v>255</v>
      </c>
      <c r="F36" s="29">
        <v>150000438</v>
      </c>
      <c r="G36" s="29"/>
      <c r="H36" s="29" t="s">
        <v>265</v>
      </c>
      <c r="I36" s="30" t="s">
        <v>133</v>
      </c>
      <c r="J36" s="30" t="s">
        <v>134</v>
      </c>
      <c r="K36" s="31" t="s">
        <v>135</v>
      </c>
      <c r="L36" s="32" t="s">
        <v>117</v>
      </c>
      <c r="M36" s="33" t="s">
        <v>118</v>
      </c>
      <c r="N36" s="29" t="s">
        <v>119</v>
      </c>
      <c r="O36" s="32" t="s">
        <v>82</v>
      </c>
      <c r="P36" s="27" t="s">
        <v>124</v>
      </c>
      <c r="Q36" s="30" t="s">
        <v>136</v>
      </c>
      <c r="R36" s="44" t="s">
        <v>137</v>
      </c>
      <c r="S36" s="30" t="s">
        <v>123</v>
      </c>
      <c r="T36" s="27" t="s">
        <v>124</v>
      </c>
      <c r="U36" s="30" t="s">
        <v>138</v>
      </c>
      <c r="V36" s="30" t="s">
        <v>126</v>
      </c>
      <c r="W36" s="27"/>
      <c r="X36" s="27" t="s">
        <v>127</v>
      </c>
      <c r="Y36" s="27" t="s">
        <v>128</v>
      </c>
      <c r="Z36" s="34">
        <v>30</v>
      </c>
      <c r="AA36" s="34">
        <v>60</v>
      </c>
      <c r="AB36" s="34">
        <v>10</v>
      </c>
      <c r="AC36" s="35" t="s">
        <v>139</v>
      </c>
      <c r="AD36" s="36" t="s">
        <v>130</v>
      </c>
      <c r="AE36" s="37">
        <v>150</v>
      </c>
      <c r="AF36" s="103">
        <v>9632</v>
      </c>
      <c r="AG36" s="37">
        <v>1444800</v>
      </c>
      <c r="AH36" s="37">
        <v>1618176.0000000002</v>
      </c>
      <c r="AI36" s="38">
        <v>150</v>
      </c>
      <c r="AJ36" s="103">
        <v>9632</v>
      </c>
      <c r="AK36" s="37">
        <v>1444800</v>
      </c>
      <c r="AL36" s="37">
        <v>1618176.0000000002</v>
      </c>
      <c r="AM36" s="38">
        <v>150</v>
      </c>
      <c r="AN36" s="103">
        <v>9632</v>
      </c>
      <c r="AO36" s="37">
        <v>1444800</v>
      </c>
      <c r="AP36" s="37">
        <v>1618176.0000000002</v>
      </c>
      <c r="AQ36" s="39"/>
      <c r="AR36" s="39"/>
      <c r="AS36" s="39"/>
      <c r="AT36" s="40"/>
      <c r="AU36" s="30"/>
      <c r="AV36" s="30"/>
      <c r="AW36" s="41"/>
      <c r="AX36" s="42"/>
      <c r="AY36" s="141">
        <f t="shared" si="8"/>
        <v>450</v>
      </c>
      <c r="AZ36" s="43">
        <f t="shared" si="9"/>
        <v>4334400</v>
      </c>
      <c r="BA36" s="43">
        <f t="shared" si="9"/>
        <v>4854528.0000000009</v>
      </c>
      <c r="BB36" s="42" t="s">
        <v>140</v>
      </c>
      <c r="BC36" s="50"/>
      <c r="BD36" s="32"/>
      <c r="BE36" s="49" t="s">
        <v>156</v>
      </c>
      <c r="BF36" s="32"/>
      <c r="BG36" s="50"/>
      <c r="BH36" s="32"/>
      <c r="BI36" s="50"/>
      <c r="BJ36" s="32"/>
      <c r="BK36" s="50"/>
      <c r="BL36" s="32"/>
      <c r="BM36" s="50"/>
    </row>
    <row r="37" spans="1:67" s="21" customFormat="1" ht="12.95" customHeight="1" x14ac:dyDescent="0.25">
      <c r="A37" s="27" t="s">
        <v>115</v>
      </c>
      <c r="B37" s="28"/>
      <c r="C37" s="28"/>
      <c r="D37" s="28">
        <v>22400016</v>
      </c>
      <c r="E37" s="32" t="s">
        <v>253</v>
      </c>
      <c r="F37" s="29">
        <v>150000439</v>
      </c>
      <c r="G37" s="29"/>
      <c r="H37" s="29" t="s">
        <v>264</v>
      </c>
      <c r="I37" s="30" t="s">
        <v>133</v>
      </c>
      <c r="J37" s="30" t="s">
        <v>134</v>
      </c>
      <c r="K37" s="31" t="s">
        <v>135</v>
      </c>
      <c r="L37" s="32" t="s">
        <v>117</v>
      </c>
      <c r="M37" s="33" t="s">
        <v>118</v>
      </c>
      <c r="N37" s="29" t="s">
        <v>119</v>
      </c>
      <c r="O37" s="32" t="s">
        <v>82</v>
      </c>
      <c r="P37" s="27" t="s">
        <v>124</v>
      </c>
      <c r="Q37" s="30" t="s">
        <v>136</v>
      </c>
      <c r="R37" s="44" t="s">
        <v>137</v>
      </c>
      <c r="S37" s="30" t="s">
        <v>123</v>
      </c>
      <c r="T37" s="27" t="s">
        <v>124</v>
      </c>
      <c r="U37" s="30" t="s">
        <v>138</v>
      </c>
      <c r="V37" s="30" t="s">
        <v>126</v>
      </c>
      <c r="W37" s="27"/>
      <c r="X37" s="27" t="s">
        <v>127</v>
      </c>
      <c r="Y37" s="27" t="s">
        <v>128</v>
      </c>
      <c r="Z37" s="34">
        <v>30</v>
      </c>
      <c r="AA37" s="34">
        <v>60</v>
      </c>
      <c r="AB37" s="34">
        <v>10</v>
      </c>
      <c r="AC37" s="35" t="s">
        <v>139</v>
      </c>
      <c r="AD37" s="36" t="s">
        <v>130</v>
      </c>
      <c r="AE37" s="37">
        <v>90</v>
      </c>
      <c r="AF37" s="103">
        <v>15418</v>
      </c>
      <c r="AG37" s="37">
        <v>1387620</v>
      </c>
      <c r="AH37" s="37">
        <v>1554134.4000000001</v>
      </c>
      <c r="AI37" s="38">
        <v>90</v>
      </c>
      <c r="AJ37" s="103">
        <v>15418</v>
      </c>
      <c r="AK37" s="37">
        <v>1387620</v>
      </c>
      <c r="AL37" s="37">
        <v>1554134.4000000001</v>
      </c>
      <c r="AM37" s="38">
        <v>90</v>
      </c>
      <c r="AN37" s="103">
        <v>15418</v>
      </c>
      <c r="AO37" s="37">
        <v>1387620</v>
      </c>
      <c r="AP37" s="37">
        <v>1554134.4000000001</v>
      </c>
      <c r="AQ37" s="39"/>
      <c r="AR37" s="39"/>
      <c r="AS37" s="39"/>
      <c r="AT37" s="40"/>
      <c r="AU37" s="30"/>
      <c r="AV37" s="30"/>
      <c r="AW37" s="41"/>
      <c r="AX37" s="42"/>
      <c r="AY37" s="141">
        <f t="shared" si="8"/>
        <v>270</v>
      </c>
      <c r="AZ37" s="43">
        <f t="shared" si="9"/>
        <v>4162860</v>
      </c>
      <c r="BA37" s="43">
        <f t="shared" si="9"/>
        <v>4662403.2</v>
      </c>
      <c r="BB37" s="42" t="s">
        <v>140</v>
      </c>
      <c r="BC37" s="50"/>
      <c r="BD37" s="32"/>
      <c r="BE37" s="49" t="s">
        <v>157</v>
      </c>
      <c r="BF37" s="32"/>
      <c r="BG37" s="50"/>
      <c r="BH37" s="32"/>
      <c r="BI37" s="50"/>
      <c r="BJ37" s="32"/>
      <c r="BK37" s="50"/>
      <c r="BL37" s="32"/>
      <c r="BM37" s="50"/>
    </row>
    <row r="38" spans="1:67" s="21" customFormat="1" ht="12.95" customHeight="1" x14ac:dyDescent="0.25">
      <c r="A38" s="27" t="s">
        <v>115</v>
      </c>
      <c r="B38" s="28"/>
      <c r="C38" s="28"/>
      <c r="D38" s="28">
        <v>22400017</v>
      </c>
      <c r="E38" s="32" t="s">
        <v>256</v>
      </c>
      <c r="F38" s="29">
        <v>150000440</v>
      </c>
      <c r="G38" s="29"/>
      <c r="H38" s="29" t="s">
        <v>263</v>
      </c>
      <c r="I38" s="30" t="s">
        <v>133</v>
      </c>
      <c r="J38" s="30" t="s">
        <v>134</v>
      </c>
      <c r="K38" s="31" t="s">
        <v>135</v>
      </c>
      <c r="L38" s="32" t="s">
        <v>117</v>
      </c>
      <c r="M38" s="33" t="s">
        <v>118</v>
      </c>
      <c r="N38" s="29" t="s">
        <v>119</v>
      </c>
      <c r="O38" s="32" t="s">
        <v>82</v>
      </c>
      <c r="P38" s="27" t="s">
        <v>124</v>
      </c>
      <c r="Q38" s="30" t="s">
        <v>136</v>
      </c>
      <c r="R38" s="44" t="s">
        <v>137</v>
      </c>
      <c r="S38" s="30" t="s">
        <v>123</v>
      </c>
      <c r="T38" s="27" t="s">
        <v>124</v>
      </c>
      <c r="U38" s="30" t="s">
        <v>138</v>
      </c>
      <c r="V38" s="30" t="s">
        <v>126</v>
      </c>
      <c r="W38" s="27"/>
      <c r="X38" s="27" t="s">
        <v>127</v>
      </c>
      <c r="Y38" s="27" t="s">
        <v>128</v>
      </c>
      <c r="Z38" s="34">
        <v>30</v>
      </c>
      <c r="AA38" s="34">
        <v>60</v>
      </c>
      <c r="AB38" s="34">
        <v>10</v>
      </c>
      <c r="AC38" s="35" t="s">
        <v>139</v>
      </c>
      <c r="AD38" s="36" t="s">
        <v>130</v>
      </c>
      <c r="AE38" s="37">
        <v>135</v>
      </c>
      <c r="AF38" s="103">
        <v>16568</v>
      </c>
      <c r="AG38" s="37">
        <v>2236680</v>
      </c>
      <c r="AH38" s="37">
        <v>2505081.6</v>
      </c>
      <c r="AI38" s="38">
        <v>135</v>
      </c>
      <c r="AJ38" s="103">
        <v>16568</v>
      </c>
      <c r="AK38" s="37">
        <v>2236680</v>
      </c>
      <c r="AL38" s="37">
        <v>2505081.6</v>
      </c>
      <c r="AM38" s="38">
        <v>135</v>
      </c>
      <c r="AN38" s="103">
        <v>16568</v>
      </c>
      <c r="AO38" s="37">
        <v>2236680</v>
      </c>
      <c r="AP38" s="37">
        <v>2505081.6</v>
      </c>
      <c r="AQ38" s="39"/>
      <c r="AR38" s="39"/>
      <c r="AS38" s="39"/>
      <c r="AT38" s="40"/>
      <c r="AU38" s="30"/>
      <c r="AV38" s="30"/>
      <c r="AW38" s="41"/>
      <c r="AX38" s="42"/>
      <c r="AY38" s="141">
        <f t="shared" si="8"/>
        <v>405</v>
      </c>
      <c r="AZ38" s="43">
        <f t="shared" si="9"/>
        <v>6710040</v>
      </c>
      <c r="BA38" s="43">
        <f t="shared" si="9"/>
        <v>7515244.8000000007</v>
      </c>
      <c r="BB38" s="42" t="s">
        <v>140</v>
      </c>
      <c r="BC38" s="50"/>
      <c r="BD38" s="32"/>
      <c r="BE38" s="49" t="s">
        <v>158</v>
      </c>
      <c r="BF38" s="32"/>
      <c r="BG38" s="50"/>
      <c r="BH38" s="32"/>
      <c r="BI38" s="50"/>
      <c r="BJ38" s="32"/>
      <c r="BK38" s="50"/>
      <c r="BL38" s="32"/>
      <c r="BM38" s="50"/>
    </row>
    <row r="39" spans="1:67" s="21" customFormat="1" ht="12.95" customHeight="1" x14ac:dyDescent="0.25">
      <c r="A39" s="27" t="s">
        <v>115</v>
      </c>
      <c r="B39" s="28"/>
      <c r="C39" s="28"/>
      <c r="D39" s="28">
        <v>22400018</v>
      </c>
      <c r="E39" s="32" t="s">
        <v>244</v>
      </c>
      <c r="F39" s="29">
        <v>210000357</v>
      </c>
      <c r="G39" s="29"/>
      <c r="H39" s="29" t="s">
        <v>244</v>
      </c>
      <c r="I39" s="30" t="s">
        <v>159</v>
      </c>
      <c r="J39" s="30" t="s">
        <v>160</v>
      </c>
      <c r="K39" s="31" t="s">
        <v>161</v>
      </c>
      <c r="L39" s="32" t="s">
        <v>117</v>
      </c>
      <c r="M39" s="33" t="s">
        <v>118</v>
      </c>
      <c r="N39" s="29" t="s">
        <v>119</v>
      </c>
      <c r="O39" s="32" t="s">
        <v>82</v>
      </c>
      <c r="P39" s="27" t="s">
        <v>124</v>
      </c>
      <c r="Q39" s="30" t="s">
        <v>136</v>
      </c>
      <c r="R39" s="44" t="s">
        <v>122</v>
      </c>
      <c r="S39" s="30" t="s">
        <v>123</v>
      </c>
      <c r="T39" s="27" t="s">
        <v>124</v>
      </c>
      <c r="U39" s="30" t="s">
        <v>125</v>
      </c>
      <c r="V39" s="30" t="s">
        <v>126</v>
      </c>
      <c r="W39" s="27"/>
      <c r="X39" s="27" t="s">
        <v>127</v>
      </c>
      <c r="Y39" s="27" t="s">
        <v>128</v>
      </c>
      <c r="Z39" s="34">
        <v>30</v>
      </c>
      <c r="AA39" s="34">
        <v>60</v>
      </c>
      <c r="AB39" s="34">
        <v>10</v>
      </c>
      <c r="AC39" s="35" t="s">
        <v>129</v>
      </c>
      <c r="AD39" s="36" t="s">
        <v>130</v>
      </c>
      <c r="AE39" s="104">
        <v>121.59</v>
      </c>
      <c r="AF39" s="37">
        <v>683381.6</v>
      </c>
      <c r="AG39" s="37">
        <v>83092368.744000003</v>
      </c>
      <c r="AH39" s="37">
        <v>93063452.993280008</v>
      </c>
      <c r="AI39" s="115">
        <v>121.59</v>
      </c>
      <c r="AJ39" s="38">
        <v>710716.86</v>
      </c>
      <c r="AK39" s="37">
        <v>86416063.007400006</v>
      </c>
      <c r="AL39" s="37">
        <v>96785990.568288013</v>
      </c>
      <c r="AM39" s="115">
        <v>121.59</v>
      </c>
      <c r="AN39" s="38">
        <v>739145.54</v>
      </c>
      <c r="AO39" s="37">
        <v>89872706.208600014</v>
      </c>
      <c r="AP39" s="37">
        <v>100657430.95363203</v>
      </c>
      <c r="AQ39" s="39"/>
      <c r="AR39" s="39"/>
      <c r="AS39" s="39"/>
      <c r="AT39" s="40"/>
      <c r="AU39" s="30"/>
      <c r="AV39" s="30"/>
      <c r="AW39" s="41"/>
      <c r="AX39" s="42"/>
      <c r="AY39" s="141">
        <f t="shared" si="8"/>
        <v>364.77</v>
      </c>
      <c r="AZ39" s="43">
        <v>0</v>
      </c>
      <c r="BA39" s="43">
        <v>0</v>
      </c>
      <c r="BB39" s="42" t="s">
        <v>140</v>
      </c>
      <c r="BC39" s="50"/>
      <c r="BD39" s="32"/>
      <c r="BE39" s="49" t="s">
        <v>162</v>
      </c>
      <c r="BF39" s="32"/>
      <c r="BG39" s="50"/>
      <c r="BH39" s="32"/>
      <c r="BI39" s="50"/>
      <c r="BJ39" s="32"/>
      <c r="BK39" s="50"/>
      <c r="BL39" s="32"/>
      <c r="BM39" s="50"/>
    </row>
    <row r="40" spans="1:67" s="45" customFormat="1" ht="12.95" customHeight="1" x14ac:dyDescent="0.25">
      <c r="A40" s="27" t="s">
        <v>115</v>
      </c>
      <c r="B40" s="144"/>
      <c r="C40" s="144"/>
      <c r="D40" s="144">
        <v>22400018</v>
      </c>
      <c r="E40" s="32" t="s">
        <v>352</v>
      </c>
      <c r="F40" s="29">
        <v>210000357</v>
      </c>
      <c r="G40" s="29"/>
      <c r="H40" s="29" t="s">
        <v>244</v>
      </c>
      <c r="I40" s="30" t="s">
        <v>159</v>
      </c>
      <c r="J40" s="30" t="s">
        <v>160</v>
      </c>
      <c r="K40" s="31" t="s">
        <v>161</v>
      </c>
      <c r="L40" s="29" t="s">
        <v>117</v>
      </c>
      <c r="M40" s="33" t="s">
        <v>118</v>
      </c>
      <c r="N40" s="29" t="s">
        <v>119</v>
      </c>
      <c r="O40" s="29" t="s">
        <v>82</v>
      </c>
      <c r="P40" s="27" t="s">
        <v>124</v>
      </c>
      <c r="Q40" s="30" t="s">
        <v>136</v>
      </c>
      <c r="R40" s="131" t="s">
        <v>315</v>
      </c>
      <c r="S40" s="30" t="s">
        <v>123</v>
      </c>
      <c r="T40" s="27" t="s">
        <v>124</v>
      </c>
      <c r="U40" s="30" t="s">
        <v>125</v>
      </c>
      <c r="V40" s="30" t="s">
        <v>126</v>
      </c>
      <c r="W40" s="27"/>
      <c r="X40" s="27" t="s">
        <v>127</v>
      </c>
      <c r="Y40" s="27" t="s">
        <v>128</v>
      </c>
      <c r="Z40" s="145">
        <v>30</v>
      </c>
      <c r="AA40" s="145">
        <v>60</v>
      </c>
      <c r="AB40" s="145">
        <v>10</v>
      </c>
      <c r="AC40" s="35" t="s">
        <v>129</v>
      </c>
      <c r="AD40" s="30" t="s">
        <v>130</v>
      </c>
      <c r="AE40" s="37">
        <v>71.59</v>
      </c>
      <c r="AF40" s="146">
        <v>590037.68999999994</v>
      </c>
      <c r="AG40" s="146">
        <v>42240798.2271</v>
      </c>
      <c r="AH40" s="146">
        <v>47309694.014352001</v>
      </c>
      <c r="AI40" s="40">
        <v>71.59</v>
      </c>
      <c r="AJ40" s="40">
        <v>590037.68999999994</v>
      </c>
      <c r="AK40" s="146">
        <v>42240798.2271</v>
      </c>
      <c r="AL40" s="146">
        <v>47309694.014352001</v>
      </c>
      <c r="AM40" s="40">
        <v>71.59</v>
      </c>
      <c r="AN40" s="40">
        <v>590037.68999999994</v>
      </c>
      <c r="AO40" s="146">
        <v>42240798.2271</v>
      </c>
      <c r="AP40" s="146">
        <v>47309694.014352001</v>
      </c>
      <c r="AQ40" s="40"/>
      <c r="AR40" s="40"/>
      <c r="AS40" s="40"/>
      <c r="AT40" s="40"/>
      <c r="AU40" s="30"/>
      <c r="AV40" s="30"/>
      <c r="AW40" s="41"/>
      <c r="AX40" s="42"/>
      <c r="AY40" s="147">
        <f t="shared" ref="AY40" si="53">AE40+AI40+AM40+AQ40+AU40</f>
        <v>214.77</v>
      </c>
      <c r="AZ40" s="43">
        <f t="shared" ref="AZ40" si="54">AG40+AK40+AO40+AS40+AW40</f>
        <v>126722394.6813</v>
      </c>
      <c r="BA40" s="43">
        <f t="shared" ref="BA40" si="55">AZ40*1.12</f>
        <v>141929082.04305601</v>
      </c>
      <c r="BB40" s="42" t="s">
        <v>140</v>
      </c>
      <c r="BC40" s="49"/>
      <c r="BD40" s="29"/>
      <c r="BE40" s="148" t="s">
        <v>162</v>
      </c>
      <c r="BF40" s="29"/>
      <c r="BG40" s="49"/>
      <c r="BH40" s="29"/>
      <c r="BI40" s="49"/>
      <c r="BJ40" s="29"/>
      <c r="BK40" s="49"/>
      <c r="BL40" s="29"/>
      <c r="BM40" s="49"/>
      <c r="BN40" s="116" t="s">
        <v>353</v>
      </c>
    </row>
    <row r="41" spans="1:67" s="21" customFormat="1" ht="12.95" customHeight="1" x14ac:dyDescent="0.25">
      <c r="A41" s="27" t="s">
        <v>115</v>
      </c>
      <c r="B41" s="28"/>
      <c r="C41" s="28"/>
      <c r="D41" s="28">
        <v>22400019</v>
      </c>
      <c r="E41" s="32" t="s">
        <v>245</v>
      </c>
      <c r="F41" s="29">
        <v>210009226</v>
      </c>
      <c r="G41" s="29"/>
      <c r="H41" s="29" t="s">
        <v>245</v>
      </c>
      <c r="I41" s="30" t="s">
        <v>163</v>
      </c>
      <c r="J41" s="30" t="s">
        <v>160</v>
      </c>
      <c r="K41" s="31" t="s">
        <v>164</v>
      </c>
      <c r="L41" s="32" t="s">
        <v>117</v>
      </c>
      <c r="M41" s="33"/>
      <c r="N41" s="29" t="s">
        <v>119</v>
      </c>
      <c r="O41" s="32" t="s">
        <v>82</v>
      </c>
      <c r="P41" s="27" t="s">
        <v>124</v>
      </c>
      <c r="Q41" s="30" t="s">
        <v>136</v>
      </c>
      <c r="R41" s="44" t="s">
        <v>122</v>
      </c>
      <c r="S41" s="30" t="s">
        <v>123</v>
      </c>
      <c r="T41" s="27" t="s">
        <v>124</v>
      </c>
      <c r="U41" s="30" t="s">
        <v>125</v>
      </c>
      <c r="V41" s="30" t="s">
        <v>126</v>
      </c>
      <c r="W41" s="27"/>
      <c r="X41" s="27" t="s">
        <v>127</v>
      </c>
      <c r="Y41" s="27" t="s">
        <v>128</v>
      </c>
      <c r="Z41" s="34">
        <v>30</v>
      </c>
      <c r="AA41" s="34">
        <v>60</v>
      </c>
      <c r="AB41" s="34">
        <v>10</v>
      </c>
      <c r="AC41" s="35" t="s">
        <v>129</v>
      </c>
      <c r="AD41" s="36" t="s">
        <v>130</v>
      </c>
      <c r="AE41" s="37">
        <v>70.930000000000007</v>
      </c>
      <c r="AF41" s="37">
        <v>873293.85</v>
      </c>
      <c r="AG41" s="37">
        <v>61942732.780500002</v>
      </c>
      <c r="AH41" s="37">
        <v>69375860.71416001</v>
      </c>
      <c r="AI41" s="38">
        <v>70.930000000000007</v>
      </c>
      <c r="AJ41" s="38">
        <v>908225.6</v>
      </c>
      <c r="AK41" s="37">
        <v>64420441.808000006</v>
      </c>
      <c r="AL41" s="37">
        <v>72150894.824960008</v>
      </c>
      <c r="AM41" s="38">
        <v>70.930000000000007</v>
      </c>
      <c r="AN41" s="38">
        <v>944554.63</v>
      </c>
      <c r="AO41" s="37">
        <v>66997259.905900009</v>
      </c>
      <c r="AP41" s="37">
        <v>75036931.094608024</v>
      </c>
      <c r="AQ41" s="39"/>
      <c r="AR41" s="39"/>
      <c r="AS41" s="39"/>
      <c r="AT41" s="40"/>
      <c r="AU41" s="30"/>
      <c r="AV41" s="30"/>
      <c r="AW41" s="41"/>
      <c r="AX41" s="42"/>
      <c r="AY41" s="141">
        <f t="shared" si="8"/>
        <v>212.79000000000002</v>
      </c>
      <c r="AZ41" s="43">
        <v>0</v>
      </c>
      <c r="BA41" s="43">
        <v>0</v>
      </c>
      <c r="BB41" s="42" t="s">
        <v>140</v>
      </c>
      <c r="BC41" s="50"/>
      <c r="BD41" s="32"/>
      <c r="BE41" s="49" t="s">
        <v>165</v>
      </c>
      <c r="BF41" s="32"/>
      <c r="BG41" s="50"/>
      <c r="BH41" s="32"/>
      <c r="BI41" s="50"/>
      <c r="BJ41" s="32"/>
      <c r="BK41" s="50"/>
      <c r="BL41" s="32"/>
      <c r="BM41" s="50"/>
    </row>
    <row r="42" spans="1:67" s="140" customFormat="1" ht="12.95" customHeight="1" x14ac:dyDescent="0.25">
      <c r="A42" s="109" t="s">
        <v>115</v>
      </c>
      <c r="B42" s="155"/>
      <c r="C42" s="156"/>
      <c r="D42" s="150">
        <v>22400019</v>
      </c>
      <c r="E42" s="32" t="s">
        <v>366</v>
      </c>
      <c r="F42" s="67">
        <v>210009226</v>
      </c>
      <c r="G42" s="157"/>
      <c r="H42" s="67" t="s">
        <v>245</v>
      </c>
      <c r="I42" s="36" t="s">
        <v>163</v>
      </c>
      <c r="J42" s="36" t="s">
        <v>160</v>
      </c>
      <c r="K42" s="107" t="s">
        <v>164</v>
      </c>
      <c r="L42" s="67" t="s">
        <v>117</v>
      </c>
      <c r="M42" s="108"/>
      <c r="N42" s="67" t="s">
        <v>119</v>
      </c>
      <c r="O42" s="67" t="s">
        <v>82</v>
      </c>
      <c r="P42" s="109" t="s">
        <v>124</v>
      </c>
      <c r="Q42" s="36" t="s">
        <v>136</v>
      </c>
      <c r="R42" s="110" t="s">
        <v>315</v>
      </c>
      <c r="S42" s="36" t="s">
        <v>123</v>
      </c>
      <c r="T42" s="109" t="s">
        <v>124</v>
      </c>
      <c r="U42" s="36" t="s">
        <v>125</v>
      </c>
      <c r="V42" s="36" t="s">
        <v>126</v>
      </c>
      <c r="W42" s="109"/>
      <c r="X42" s="109" t="s">
        <v>127</v>
      </c>
      <c r="Y42" s="109" t="s">
        <v>128</v>
      </c>
      <c r="Z42" s="111">
        <v>30</v>
      </c>
      <c r="AA42" s="111">
        <v>60</v>
      </c>
      <c r="AB42" s="111">
        <v>10</v>
      </c>
      <c r="AC42" s="112" t="s">
        <v>129</v>
      </c>
      <c r="AD42" s="36" t="s">
        <v>130</v>
      </c>
      <c r="AE42" s="38">
        <v>50.93</v>
      </c>
      <c r="AF42" s="37">
        <v>873293.85</v>
      </c>
      <c r="AG42" s="37">
        <f>AE42*AF42</f>
        <v>44476855.780500002</v>
      </c>
      <c r="AH42" s="37">
        <f>AG42*1.12</f>
        <v>49814078.474160008</v>
      </c>
      <c r="AI42" s="38">
        <v>50.93</v>
      </c>
      <c r="AJ42" s="38">
        <v>908225.6</v>
      </c>
      <c r="AK42" s="37">
        <f>AI42*AJ42</f>
        <v>46255929.807999998</v>
      </c>
      <c r="AL42" s="37">
        <f>AK42*1.12</f>
        <v>51806641.384960003</v>
      </c>
      <c r="AM42" s="38">
        <v>50.93</v>
      </c>
      <c r="AN42" s="38">
        <v>944554.63</v>
      </c>
      <c r="AO42" s="37">
        <f>AM42*AN42</f>
        <v>48106167.3059</v>
      </c>
      <c r="AP42" s="37">
        <f>AO42*1.12</f>
        <v>53878907.382608004</v>
      </c>
      <c r="AQ42" s="38"/>
      <c r="AR42" s="38"/>
      <c r="AS42" s="38"/>
      <c r="AT42" s="38"/>
      <c r="AU42" s="36"/>
      <c r="AV42" s="36"/>
      <c r="AW42" s="151"/>
      <c r="AX42" s="152"/>
      <c r="AY42" s="147">
        <f t="shared" ref="AY42" si="56">AE42+AI42+AM42+AQ42+AU42</f>
        <v>152.79</v>
      </c>
      <c r="AZ42" s="43">
        <f t="shared" ref="AZ42" si="57">AG42+AK42+AO42+AS42+AW42</f>
        <v>138838952.8944</v>
      </c>
      <c r="BA42" s="43">
        <f t="shared" ref="BA42" si="58">AZ42*1.12</f>
        <v>155499627.24172801</v>
      </c>
      <c r="BB42" s="152" t="s">
        <v>140</v>
      </c>
      <c r="BC42" s="61"/>
      <c r="BD42" s="67"/>
      <c r="BE42" s="114" t="s">
        <v>165</v>
      </c>
      <c r="BF42" s="67"/>
      <c r="BG42" s="61"/>
      <c r="BH42" s="67"/>
      <c r="BI42" s="61"/>
      <c r="BJ42" s="67"/>
      <c r="BK42" s="61"/>
      <c r="BL42" s="67"/>
      <c r="BM42" s="61"/>
      <c r="BN42" s="158" t="s">
        <v>358</v>
      </c>
    </row>
    <row r="43" spans="1:67" s="21" customFormat="1" ht="12.95" customHeight="1" x14ac:dyDescent="0.25">
      <c r="A43" s="27" t="s">
        <v>115</v>
      </c>
      <c r="B43" s="28"/>
      <c r="C43" s="28"/>
      <c r="D43" s="28">
        <v>22400020</v>
      </c>
      <c r="E43" s="32" t="s">
        <v>243</v>
      </c>
      <c r="F43" s="29">
        <v>210013631</v>
      </c>
      <c r="G43" s="29"/>
      <c r="H43" s="29" t="s">
        <v>243</v>
      </c>
      <c r="I43" s="30" t="s">
        <v>166</v>
      </c>
      <c r="J43" s="30" t="s">
        <v>160</v>
      </c>
      <c r="K43" s="31" t="s">
        <v>167</v>
      </c>
      <c r="L43" s="32" t="s">
        <v>117</v>
      </c>
      <c r="M43" s="33"/>
      <c r="N43" s="29" t="s">
        <v>119</v>
      </c>
      <c r="O43" s="32" t="s">
        <v>82</v>
      </c>
      <c r="P43" s="27" t="s">
        <v>124</v>
      </c>
      <c r="Q43" s="30" t="s">
        <v>136</v>
      </c>
      <c r="R43" s="44" t="s">
        <v>122</v>
      </c>
      <c r="S43" s="30" t="s">
        <v>123</v>
      </c>
      <c r="T43" s="27" t="s">
        <v>124</v>
      </c>
      <c r="U43" s="30" t="s">
        <v>125</v>
      </c>
      <c r="V43" s="30" t="s">
        <v>126</v>
      </c>
      <c r="W43" s="27"/>
      <c r="X43" s="27" t="s">
        <v>127</v>
      </c>
      <c r="Y43" s="27" t="s">
        <v>128</v>
      </c>
      <c r="Z43" s="34">
        <v>30</v>
      </c>
      <c r="AA43" s="34">
        <v>60</v>
      </c>
      <c r="AB43" s="34">
        <v>10</v>
      </c>
      <c r="AC43" s="35" t="s">
        <v>129</v>
      </c>
      <c r="AD43" s="36" t="s">
        <v>130</v>
      </c>
      <c r="AE43" s="104">
        <v>57.61</v>
      </c>
      <c r="AF43" s="37">
        <v>862537.5</v>
      </c>
      <c r="AG43" s="37">
        <v>49690785.375</v>
      </c>
      <c r="AH43" s="37">
        <v>55653679.620000005</v>
      </c>
      <c r="AI43" s="104">
        <v>57.61</v>
      </c>
      <c r="AJ43" s="38">
        <v>897039</v>
      </c>
      <c r="AK43" s="37">
        <v>51678416.789999999</v>
      </c>
      <c r="AL43" s="37">
        <v>57879826.804800004</v>
      </c>
      <c r="AM43" s="104">
        <v>57.61</v>
      </c>
      <c r="AN43" s="38">
        <v>932920.56</v>
      </c>
      <c r="AO43" s="37">
        <v>53745553.461600006</v>
      </c>
      <c r="AP43" s="37">
        <v>60195019.87699201</v>
      </c>
      <c r="AQ43" s="39"/>
      <c r="AR43" s="39"/>
      <c r="AS43" s="39"/>
      <c r="AT43" s="40"/>
      <c r="AU43" s="30"/>
      <c r="AV43" s="30"/>
      <c r="AW43" s="41"/>
      <c r="AX43" s="42"/>
      <c r="AY43" s="141">
        <f t="shared" si="8"/>
        <v>172.82999999999998</v>
      </c>
      <c r="AZ43" s="43">
        <v>0</v>
      </c>
      <c r="BA43" s="43">
        <v>0</v>
      </c>
      <c r="BB43" s="42" t="s">
        <v>140</v>
      </c>
      <c r="BC43" s="50"/>
      <c r="BD43" s="32"/>
      <c r="BE43" s="49" t="s">
        <v>168</v>
      </c>
      <c r="BF43" s="32"/>
      <c r="BG43" s="50"/>
      <c r="BH43" s="32"/>
      <c r="BI43" s="50"/>
      <c r="BJ43" s="32"/>
      <c r="BK43" s="50"/>
      <c r="BL43" s="32"/>
      <c r="BM43" s="50"/>
    </row>
    <row r="44" spans="1:67" s="140" customFormat="1" ht="12.75" customHeight="1" x14ac:dyDescent="0.25">
      <c r="A44" s="109" t="s">
        <v>115</v>
      </c>
      <c r="B44" s="155"/>
      <c r="C44" s="155"/>
      <c r="D44" s="150">
        <v>22400020</v>
      </c>
      <c r="E44" s="32" t="s">
        <v>376</v>
      </c>
      <c r="F44" s="67">
        <v>210013631</v>
      </c>
      <c r="G44" s="157"/>
      <c r="H44" s="67" t="s">
        <v>243</v>
      </c>
      <c r="I44" s="36" t="s">
        <v>166</v>
      </c>
      <c r="J44" s="36" t="s">
        <v>160</v>
      </c>
      <c r="K44" s="107" t="s">
        <v>167</v>
      </c>
      <c r="L44" s="67" t="s">
        <v>117</v>
      </c>
      <c r="M44" s="108"/>
      <c r="N44" s="67" t="s">
        <v>119</v>
      </c>
      <c r="O44" s="67" t="s">
        <v>82</v>
      </c>
      <c r="P44" s="109" t="s">
        <v>124</v>
      </c>
      <c r="Q44" s="36" t="s">
        <v>136</v>
      </c>
      <c r="R44" s="110" t="s">
        <v>315</v>
      </c>
      <c r="S44" s="36" t="s">
        <v>123</v>
      </c>
      <c r="T44" s="109" t="s">
        <v>124</v>
      </c>
      <c r="U44" s="36" t="s">
        <v>125</v>
      </c>
      <c r="V44" s="36" t="s">
        <v>126</v>
      </c>
      <c r="W44" s="109"/>
      <c r="X44" s="109" t="s">
        <v>127</v>
      </c>
      <c r="Y44" s="109" t="s">
        <v>128</v>
      </c>
      <c r="Z44" s="111">
        <v>30</v>
      </c>
      <c r="AA44" s="111">
        <v>60</v>
      </c>
      <c r="AB44" s="111">
        <v>10</v>
      </c>
      <c r="AC44" s="112" t="s">
        <v>129</v>
      </c>
      <c r="AD44" s="36" t="s">
        <v>130</v>
      </c>
      <c r="AE44" s="37">
        <v>44.61</v>
      </c>
      <c r="AF44" s="37">
        <v>862537.5</v>
      </c>
      <c r="AG44" s="37">
        <f>AE44*AF44</f>
        <v>38477797.875</v>
      </c>
      <c r="AH44" s="37">
        <f>AG44*1.12</f>
        <v>43095133.620000005</v>
      </c>
      <c r="AI44" s="37">
        <v>44.61</v>
      </c>
      <c r="AJ44" s="38">
        <v>897039</v>
      </c>
      <c r="AK44" s="37">
        <f>AI44*AJ44</f>
        <v>40016909.789999999</v>
      </c>
      <c r="AL44" s="37">
        <f>AK44*1.12</f>
        <v>44818938.9648</v>
      </c>
      <c r="AM44" s="37">
        <v>44.61</v>
      </c>
      <c r="AN44" s="38">
        <v>932920.56</v>
      </c>
      <c r="AO44" s="37">
        <f>AM44*AN44</f>
        <v>41617586.181600004</v>
      </c>
      <c r="AP44" s="37">
        <f>AO44*1.12</f>
        <v>46611696.523392007</v>
      </c>
      <c r="AQ44" s="38"/>
      <c r="AR44" s="38"/>
      <c r="AS44" s="38"/>
      <c r="AT44" s="38"/>
      <c r="AU44" s="36"/>
      <c r="AV44" s="36"/>
      <c r="AW44" s="151"/>
      <c r="AX44" s="152"/>
      <c r="AY44" s="147">
        <f t="shared" ref="AY44" si="59">AE44+AI44+AM44+AQ44+AU44</f>
        <v>133.82999999999998</v>
      </c>
      <c r="AZ44" s="43">
        <f t="shared" ref="AZ44" si="60">AG44+AK44+AO44+AS44+AW44</f>
        <v>120112293.8466</v>
      </c>
      <c r="BA44" s="43">
        <f t="shared" ref="BA44" si="61">AZ44*1.12</f>
        <v>134525769.108192</v>
      </c>
      <c r="BB44" s="152" t="s">
        <v>140</v>
      </c>
      <c r="BC44" s="61"/>
      <c r="BD44" s="67"/>
      <c r="BE44" s="114" t="s">
        <v>168</v>
      </c>
      <c r="BF44" s="67"/>
      <c r="BG44" s="61"/>
      <c r="BH44" s="67"/>
      <c r="BI44" s="61"/>
      <c r="BJ44" s="67"/>
      <c r="BK44" s="61"/>
      <c r="BL44" s="67"/>
      <c r="BM44" s="61"/>
      <c r="BN44" s="158" t="s">
        <v>358</v>
      </c>
    </row>
    <row r="45" spans="1:67" s="21" customFormat="1" ht="12.95" customHeight="1" x14ac:dyDescent="0.25">
      <c r="A45" s="27" t="s">
        <v>115</v>
      </c>
      <c r="B45" s="28"/>
      <c r="C45" s="28"/>
      <c r="D45" s="28">
        <v>22400021</v>
      </c>
      <c r="E45" s="32" t="s">
        <v>246</v>
      </c>
      <c r="F45" s="29">
        <v>210016268</v>
      </c>
      <c r="G45" s="29"/>
      <c r="H45" s="29" t="s">
        <v>246</v>
      </c>
      <c r="I45" s="30" t="s">
        <v>169</v>
      </c>
      <c r="J45" s="30" t="s">
        <v>160</v>
      </c>
      <c r="K45" s="31" t="s">
        <v>170</v>
      </c>
      <c r="L45" s="32" t="s">
        <v>117</v>
      </c>
      <c r="M45" s="33"/>
      <c r="N45" s="29" t="s">
        <v>119</v>
      </c>
      <c r="O45" s="32" t="s">
        <v>82</v>
      </c>
      <c r="P45" s="27" t="s">
        <v>124</v>
      </c>
      <c r="Q45" s="30" t="s">
        <v>136</v>
      </c>
      <c r="R45" s="44" t="s">
        <v>122</v>
      </c>
      <c r="S45" s="30" t="s">
        <v>123</v>
      </c>
      <c r="T45" s="27" t="s">
        <v>124</v>
      </c>
      <c r="U45" s="30" t="s">
        <v>125</v>
      </c>
      <c r="V45" s="30" t="s">
        <v>126</v>
      </c>
      <c r="W45" s="27"/>
      <c r="X45" s="27" t="s">
        <v>127</v>
      </c>
      <c r="Y45" s="27" t="s">
        <v>128</v>
      </c>
      <c r="Z45" s="34">
        <v>30</v>
      </c>
      <c r="AA45" s="34">
        <v>60</v>
      </c>
      <c r="AB45" s="34">
        <v>10</v>
      </c>
      <c r="AC45" s="35" t="s">
        <v>129</v>
      </c>
      <c r="AD45" s="36" t="s">
        <v>130</v>
      </c>
      <c r="AE45" s="37">
        <v>68.900000000000006</v>
      </c>
      <c r="AF45" s="103">
        <v>638000</v>
      </c>
      <c r="AG45" s="37">
        <v>43958200</v>
      </c>
      <c r="AH45" s="37">
        <v>49233184.000000007</v>
      </c>
      <c r="AI45" s="38">
        <v>68.900000000000006</v>
      </c>
      <c r="AJ45" s="103">
        <v>638000</v>
      </c>
      <c r="AK45" s="37">
        <v>43958200</v>
      </c>
      <c r="AL45" s="37">
        <v>49233184.000000007</v>
      </c>
      <c r="AM45" s="38">
        <v>68.900000000000006</v>
      </c>
      <c r="AN45" s="103">
        <v>638000</v>
      </c>
      <c r="AO45" s="37">
        <v>43958200</v>
      </c>
      <c r="AP45" s="37">
        <v>49233184.000000007</v>
      </c>
      <c r="AQ45" s="39"/>
      <c r="AR45" s="39"/>
      <c r="AS45" s="39"/>
      <c r="AT45" s="40"/>
      <c r="AU45" s="30"/>
      <c r="AV45" s="30"/>
      <c r="AW45" s="41"/>
      <c r="AX45" s="42"/>
      <c r="AY45" s="141">
        <f t="shared" si="8"/>
        <v>206.70000000000002</v>
      </c>
      <c r="AZ45" s="43">
        <v>0</v>
      </c>
      <c r="BA45" s="43">
        <v>0</v>
      </c>
      <c r="BB45" s="42" t="s">
        <v>140</v>
      </c>
      <c r="BC45" s="50"/>
      <c r="BD45" s="32"/>
      <c r="BE45" s="49" t="s">
        <v>171</v>
      </c>
      <c r="BF45" s="32"/>
      <c r="BG45" s="50"/>
      <c r="BH45" s="32"/>
      <c r="BI45" s="50"/>
      <c r="BJ45" s="32"/>
      <c r="BK45" s="50"/>
      <c r="BL45" s="32"/>
      <c r="BM45" s="50"/>
    </row>
    <row r="46" spans="1:67" s="45" customFormat="1" ht="12.95" customHeight="1" x14ac:dyDescent="0.25">
      <c r="A46" s="27" t="s">
        <v>115</v>
      </c>
      <c r="B46" s="144"/>
      <c r="C46" s="144"/>
      <c r="D46" s="144">
        <v>22400021</v>
      </c>
      <c r="E46" s="32" t="s">
        <v>354</v>
      </c>
      <c r="F46" s="29">
        <v>210016268</v>
      </c>
      <c r="G46" s="29"/>
      <c r="H46" s="29" t="s">
        <v>246</v>
      </c>
      <c r="I46" s="30" t="s">
        <v>169</v>
      </c>
      <c r="J46" s="30" t="s">
        <v>160</v>
      </c>
      <c r="K46" s="31" t="s">
        <v>170</v>
      </c>
      <c r="L46" s="29" t="s">
        <v>117</v>
      </c>
      <c r="M46" s="33"/>
      <c r="N46" s="29" t="s">
        <v>119</v>
      </c>
      <c r="O46" s="29" t="s">
        <v>82</v>
      </c>
      <c r="P46" s="27" t="s">
        <v>124</v>
      </c>
      <c r="Q46" s="30" t="s">
        <v>136</v>
      </c>
      <c r="R46" s="131" t="s">
        <v>315</v>
      </c>
      <c r="S46" s="30" t="s">
        <v>123</v>
      </c>
      <c r="T46" s="27" t="s">
        <v>124</v>
      </c>
      <c r="U46" s="30" t="s">
        <v>125</v>
      </c>
      <c r="V46" s="30" t="s">
        <v>126</v>
      </c>
      <c r="W46" s="27"/>
      <c r="X46" s="27" t="s">
        <v>127</v>
      </c>
      <c r="Y46" s="27" t="s">
        <v>128</v>
      </c>
      <c r="Z46" s="145">
        <v>30</v>
      </c>
      <c r="AA46" s="145">
        <v>60</v>
      </c>
      <c r="AB46" s="145">
        <v>10</v>
      </c>
      <c r="AC46" s="35" t="s">
        <v>129</v>
      </c>
      <c r="AD46" s="30" t="s">
        <v>130</v>
      </c>
      <c r="AE46" s="37">
        <v>68.900000000000006</v>
      </c>
      <c r="AF46" s="146">
        <v>619030.98</v>
      </c>
      <c r="AG46" s="146">
        <f t="shared" ref="AG46" si="62">AE46*AF46</f>
        <v>42651234.522</v>
      </c>
      <c r="AH46" s="146">
        <f t="shared" ref="AH46" si="63">AG46*1.12</f>
        <v>47769382.664640002</v>
      </c>
      <c r="AI46" s="40">
        <v>68.900000000000006</v>
      </c>
      <c r="AJ46" s="40">
        <v>619030.98</v>
      </c>
      <c r="AK46" s="146">
        <f t="shared" ref="AK46" si="64">AI46*AJ46</f>
        <v>42651234.522</v>
      </c>
      <c r="AL46" s="146">
        <f t="shared" ref="AL46" si="65">AK46*1.12</f>
        <v>47769382.664640002</v>
      </c>
      <c r="AM46" s="40">
        <v>68.900000000000006</v>
      </c>
      <c r="AN46" s="40">
        <v>619030.98</v>
      </c>
      <c r="AO46" s="146">
        <f t="shared" ref="AO46" si="66">AM46*AN46</f>
        <v>42651234.522</v>
      </c>
      <c r="AP46" s="146">
        <f t="shared" ref="AP46" si="67">AO46*1.12</f>
        <v>47769382.664640002</v>
      </c>
      <c r="AQ46" s="40"/>
      <c r="AR46" s="40"/>
      <c r="AS46" s="40"/>
      <c r="AT46" s="40"/>
      <c r="AU46" s="30"/>
      <c r="AV46" s="30"/>
      <c r="AW46" s="41"/>
      <c r="AX46" s="42"/>
      <c r="AY46" s="147">
        <f>AE46+AI46+AM46+AQ46+AU46</f>
        <v>206.70000000000002</v>
      </c>
      <c r="AZ46" s="43">
        <f t="shared" ref="AZ46" si="68">AG46+AK46+AO46+AS46+AW46</f>
        <v>127953703.566</v>
      </c>
      <c r="BA46" s="43">
        <f t="shared" ref="BA46" si="69">AZ46*1.12</f>
        <v>143308147.99392</v>
      </c>
      <c r="BB46" s="42" t="s">
        <v>140</v>
      </c>
      <c r="BC46" s="49"/>
      <c r="BD46" s="29"/>
      <c r="BE46" s="148" t="s">
        <v>171</v>
      </c>
      <c r="BF46" s="29"/>
      <c r="BG46" s="49"/>
      <c r="BH46" s="29"/>
      <c r="BI46" s="49"/>
      <c r="BJ46" s="29"/>
      <c r="BK46" s="49"/>
      <c r="BL46" s="29"/>
      <c r="BM46" s="49"/>
      <c r="BN46" s="116" t="s">
        <v>343</v>
      </c>
    </row>
    <row r="47" spans="1:67" s="21" customFormat="1" ht="12.95" customHeight="1" x14ac:dyDescent="0.25">
      <c r="A47" s="27" t="s">
        <v>115</v>
      </c>
      <c r="B47" s="28"/>
      <c r="C47" s="28"/>
      <c r="D47" s="28">
        <v>22400022</v>
      </c>
      <c r="E47" s="32" t="s">
        <v>267</v>
      </c>
      <c r="F47" s="29">
        <v>210026851</v>
      </c>
      <c r="G47" s="29"/>
      <c r="H47" s="29" t="s">
        <v>267</v>
      </c>
      <c r="I47" s="30" t="s">
        <v>172</v>
      </c>
      <c r="J47" s="30" t="s">
        <v>173</v>
      </c>
      <c r="K47" s="31" t="s">
        <v>174</v>
      </c>
      <c r="L47" s="32" t="s">
        <v>117</v>
      </c>
      <c r="M47" s="33" t="s">
        <v>118</v>
      </c>
      <c r="N47" s="29" t="s">
        <v>119</v>
      </c>
      <c r="O47" s="32" t="s">
        <v>82</v>
      </c>
      <c r="P47" s="27" t="s">
        <v>124</v>
      </c>
      <c r="Q47" s="30" t="s">
        <v>136</v>
      </c>
      <c r="R47" s="44" t="s">
        <v>137</v>
      </c>
      <c r="S47" s="30" t="s">
        <v>123</v>
      </c>
      <c r="T47" s="27" t="s">
        <v>124</v>
      </c>
      <c r="U47" s="30" t="s">
        <v>125</v>
      </c>
      <c r="V47" s="30" t="s">
        <v>126</v>
      </c>
      <c r="W47" s="27"/>
      <c r="X47" s="27" t="s">
        <v>127</v>
      </c>
      <c r="Y47" s="27" t="s">
        <v>128</v>
      </c>
      <c r="Z47" s="34">
        <v>30</v>
      </c>
      <c r="AA47" s="34">
        <v>60</v>
      </c>
      <c r="AB47" s="34">
        <v>10</v>
      </c>
      <c r="AC47" s="35" t="s">
        <v>139</v>
      </c>
      <c r="AD47" s="36" t="s">
        <v>130</v>
      </c>
      <c r="AE47" s="37">
        <v>500</v>
      </c>
      <c r="AF47" s="37">
        <v>18698.400000000001</v>
      </c>
      <c r="AG47" s="37">
        <v>9349200</v>
      </c>
      <c r="AH47" s="37">
        <v>10471104.000000002</v>
      </c>
      <c r="AI47" s="38">
        <v>500</v>
      </c>
      <c r="AJ47" s="38">
        <v>19446.34</v>
      </c>
      <c r="AK47" s="37">
        <v>9723170</v>
      </c>
      <c r="AL47" s="37">
        <v>10889950.4</v>
      </c>
      <c r="AM47" s="38">
        <v>500</v>
      </c>
      <c r="AN47" s="38">
        <v>20224.189999999999</v>
      </c>
      <c r="AO47" s="37">
        <v>10112095</v>
      </c>
      <c r="AP47" s="37">
        <v>11325546.4</v>
      </c>
      <c r="AQ47" s="39"/>
      <c r="AR47" s="39"/>
      <c r="AS47" s="39"/>
      <c r="AT47" s="40"/>
      <c r="AU47" s="30"/>
      <c r="AV47" s="30"/>
      <c r="AW47" s="41"/>
      <c r="AX47" s="42"/>
      <c r="AY47" s="141">
        <f t="shared" si="8"/>
        <v>1500</v>
      </c>
      <c r="AZ47" s="43">
        <v>0</v>
      </c>
      <c r="BA47" s="43">
        <v>0</v>
      </c>
      <c r="BB47" s="42" t="s">
        <v>140</v>
      </c>
      <c r="BC47" s="50"/>
      <c r="BD47" s="32"/>
      <c r="BE47" s="49" t="s">
        <v>175</v>
      </c>
      <c r="BF47" s="32"/>
      <c r="BG47" s="50"/>
      <c r="BH47" s="32"/>
      <c r="BI47" s="50"/>
      <c r="BJ47" s="32"/>
      <c r="BK47" s="50"/>
      <c r="BL47" s="32"/>
      <c r="BM47" s="50"/>
    </row>
    <row r="48" spans="1:67" s="200" customFormat="1" ht="12.95" customHeight="1" x14ac:dyDescent="0.25">
      <c r="A48" s="202" t="s">
        <v>115</v>
      </c>
      <c r="B48" s="203"/>
      <c r="C48" s="203"/>
      <c r="D48" s="204"/>
      <c r="E48" s="82" t="s">
        <v>363</v>
      </c>
      <c r="F48" s="205">
        <v>210026851</v>
      </c>
      <c r="G48" s="204"/>
      <c r="H48" s="83" t="s">
        <v>363</v>
      </c>
      <c r="I48" s="206" t="s">
        <v>172</v>
      </c>
      <c r="J48" s="206" t="s">
        <v>173</v>
      </c>
      <c r="K48" s="207" t="s">
        <v>174</v>
      </c>
      <c r="L48" s="208" t="s">
        <v>117</v>
      </c>
      <c r="M48" s="209" t="s">
        <v>118</v>
      </c>
      <c r="N48" s="208" t="s">
        <v>119</v>
      </c>
      <c r="O48" s="208" t="s">
        <v>82</v>
      </c>
      <c r="P48" s="210" t="s">
        <v>124</v>
      </c>
      <c r="Q48" s="206" t="s">
        <v>136</v>
      </c>
      <c r="R48" s="44" t="s">
        <v>127</v>
      </c>
      <c r="S48" s="206" t="s">
        <v>123</v>
      </c>
      <c r="T48" s="210" t="s">
        <v>124</v>
      </c>
      <c r="U48" s="206" t="s">
        <v>125</v>
      </c>
      <c r="V48" s="206" t="s">
        <v>126</v>
      </c>
      <c r="W48" s="210"/>
      <c r="X48" s="210" t="s">
        <v>610</v>
      </c>
      <c r="Y48" s="210" t="s">
        <v>128</v>
      </c>
      <c r="Z48" s="211">
        <v>30</v>
      </c>
      <c r="AA48" s="211">
        <v>60</v>
      </c>
      <c r="AB48" s="211">
        <v>10</v>
      </c>
      <c r="AC48" s="212" t="s">
        <v>139</v>
      </c>
      <c r="AD48" s="206" t="s">
        <v>130</v>
      </c>
      <c r="AE48" s="213">
        <v>500</v>
      </c>
      <c r="AF48" s="213">
        <v>18698.400000000001</v>
      </c>
      <c r="AG48" s="213">
        <v>9349200</v>
      </c>
      <c r="AH48" s="213">
        <v>10471104.000000002</v>
      </c>
      <c r="AI48" s="214">
        <v>500</v>
      </c>
      <c r="AJ48" s="214">
        <v>19446.34</v>
      </c>
      <c r="AK48" s="213">
        <v>9723170</v>
      </c>
      <c r="AL48" s="213">
        <v>10889950.4</v>
      </c>
      <c r="AM48" s="214">
        <v>500</v>
      </c>
      <c r="AN48" s="214">
        <v>20224.189999999999</v>
      </c>
      <c r="AO48" s="213">
        <v>10112095</v>
      </c>
      <c r="AP48" s="213">
        <v>11325546.4</v>
      </c>
      <c r="AQ48" s="214"/>
      <c r="AR48" s="214"/>
      <c r="AS48" s="214"/>
      <c r="AT48" s="214"/>
      <c r="AU48" s="206"/>
      <c r="AV48" s="206"/>
      <c r="AW48" s="215"/>
      <c r="AX48" s="216"/>
      <c r="AY48" s="217">
        <v>1500</v>
      </c>
      <c r="AZ48" s="218">
        <v>0</v>
      </c>
      <c r="BA48" s="218">
        <v>0</v>
      </c>
      <c r="BB48" s="216" t="s">
        <v>140</v>
      </c>
      <c r="BC48" s="219"/>
      <c r="BD48" s="208"/>
      <c r="BE48" s="220" t="s">
        <v>175</v>
      </c>
      <c r="BF48" s="208"/>
      <c r="BG48" s="219"/>
      <c r="BH48" s="208"/>
      <c r="BI48" s="219"/>
      <c r="BJ48" s="208"/>
      <c r="BK48" s="219"/>
      <c r="BL48" s="208"/>
      <c r="BM48" s="219"/>
      <c r="BN48" s="199" t="s">
        <v>611</v>
      </c>
    </row>
    <row r="49" spans="1:66" s="21" customFormat="1" ht="12.95" customHeight="1" x14ac:dyDescent="0.25">
      <c r="A49" s="27" t="s">
        <v>115</v>
      </c>
      <c r="B49" s="28"/>
      <c r="C49" s="28"/>
      <c r="D49" s="28">
        <v>22400023</v>
      </c>
      <c r="E49" s="32" t="s">
        <v>251</v>
      </c>
      <c r="F49" s="29">
        <v>210029045</v>
      </c>
      <c r="G49" s="29"/>
      <c r="H49" s="29" t="s">
        <v>251</v>
      </c>
      <c r="I49" s="30" t="s">
        <v>176</v>
      </c>
      <c r="J49" s="30" t="s">
        <v>177</v>
      </c>
      <c r="K49" s="31" t="s">
        <v>178</v>
      </c>
      <c r="L49" s="32" t="s">
        <v>117</v>
      </c>
      <c r="M49" s="33"/>
      <c r="N49" s="29" t="s">
        <v>119</v>
      </c>
      <c r="O49" s="32" t="s">
        <v>82</v>
      </c>
      <c r="P49" s="27" t="s">
        <v>124</v>
      </c>
      <c r="Q49" s="30" t="s">
        <v>136</v>
      </c>
      <c r="R49" s="44" t="s">
        <v>122</v>
      </c>
      <c r="S49" s="30" t="s">
        <v>123</v>
      </c>
      <c r="T49" s="27" t="s">
        <v>124</v>
      </c>
      <c r="U49" s="30" t="s">
        <v>125</v>
      </c>
      <c r="V49" s="30" t="s">
        <v>126</v>
      </c>
      <c r="W49" s="27"/>
      <c r="X49" s="27" t="s">
        <v>127</v>
      </c>
      <c r="Y49" s="27" t="s">
        <v>128</v>
      </c>
      <c r="Z49" s="34">
        <v>30</v>
      </c>
      <c r="AA49" s="34">
        <v>60</v>
      </c>
      <c r="AB49" s="34">
        <v>10</v>
      </c>
      <c r="AC49" s="35" t="s">
        <v>129</v>
      </c>
      <c r="AD49" s="36" t="s">
        <v>130</v>
      </c>
      <c r="AE49" s="37">
        <v>5</v>
      </c>
      <c r="AF49" s="37">
        <v>898617.5</v>
      </c>
      <c r="AG49" s="37">
        <v>4493087.5</v>
      </c>
      <c r="AH49" s="37">
        <v>5032258.0000000009</v>
      </c>
      <c r="AI49" s="38">
        <v>5</v>
      </c>
      <c r="AJ49" s="38">
        <v>934562.20000000007</v>
      </c>
      <c r="AK49" s="37">
        <v>4672811</v>
      </c>
      <c r="AL49" s="37">
        <v>5233548.32</v>
      </c>
      <c r="AM49" s="38">
        <v>5</v>
      </c>
      <c r="AN49" s="38">
        <v>971944.69</v>
      </c>
      <c r="AO49" s="37">
        <v>4859723.4499999993</v>
      </c>
      <c r="AP49" s="37">
        <v>5442890.2639999995</v>
      </c>
      <c r="AQ49" s="39"/>
      <c r="AR49" s="39"/>
      <c r="AS49" s="39"/>
      <c r="AT49" s="40"/>
      <c r="AU49" s="30"/>
      <c r="AV49" s="30"/>
      <c r="AW49" s="41"/>
      <c r="AX49" s="42"/>
      <c r="AY49" s="141">
        <f t="shared" si="8"/>
        <v>15</v>
      </c>
      <c r="AZ49" s="43">
        <v>0</v>
      </c>
      <c r="BA49" s="43">
        <v>0</v>
      </c>
      <c r="BB49" s="42" t="s">
        <v>140</v>
      </c>
      <c r="BC49" s="50"/>
      <c r="BD49" s="32"/>
      <c r="BE49" s="49" t="s">
        <v>179</v>
      </c>
      <c r="BF49" s="32"/>
      <c r="BG49" s="50"/>
      <c r="BH49" s="32"/>
      <c r="BI49" s="50"/>
      <c r="BJ49" s="32"/>
      <c r="BK49" s="50"/>
      <c r="BL49" s="32"/>
      <c r="BM49" s="50"/>
    </row>
    <row r="50" spans="1:66" s="21" customFormat="1" ht="12.95" customHeight="1" x14ac:dyDescent="0.25">
      <c r="A50" s="27" t="s">
        <v>115</v>
      </c>
      <c r="B50" s="221"/>
      <c r="C50" s="221"/>
      <c r="D50" s="222"/>
      <c r="E50" s="32" t="s">
        <v>605</v>
      </c>
      <c r="F50" s="32">
        <v>210029045</v>
      </c>
      <c r="G50" s="48"/>
      <c r="H50" s="29" t="s">
        <v>605</v>
      </c>
      <c r="I50" s="30" t="s">
        <v>176</v>
      </c>
      <c r="J50" s="30" t="s">
        <v>177</v>
      </c>
      <c r="K50" s="31" t="s">
        <v>178</v>
      </c>
      <c r="L50" s="29" t="s">
        <v>117</v>
      </c>
      <c r="M50" s="33"/>
      <c r="N50" s="29" t="s">
        <v>119</v>
      </c>
      <c r="O50" s="29" t="s">
        <v>82</v>
      </c>
      <c r="P50" s="27" t="s">
        <v>124</v>
      </c>
      <c r="Q50" s="30" t="s">
        <v>136</v>
      </c>
      <c r="R50" s="44" t="s">
        <v>610</v>
      </c>
      <c r="S50" s="30" t="s">
        <v>123</v>
      </c>
      <c r="T50" s="27" t="s">
        <v>124</v>
      </c>
      <c r="U50" s="30" t="s">
        <v>125</v>
      </c>
      <c r="V50" s="30" t="s">
        <v>126</v>
      </c>
      <c r="W50" s="109" t="s">
        <v>301</v>
      </c>
      <c r="X50" s="27"/>
      <c r="Y50" s="27"/>
      <c r="Z50" s="34">
        <v>30</v>
      </c>
      <c r="AA50" s="34">
        <v>60</v>
      </c>
      <c r="AB50" s="34">
        <v>10</v>
      </c>
      <c r="AC50" s="35" t="s">
        <v>129</v>
      </c>
      <c r="AD50" s="36" t="s">
        <v>130</v>
      </c>
      <c r="AE50" s="37">
        <v>5</v>
      </c>
      <c r="AF50" s="38">
        <v>934562</v>
      </c>
      <c r="AG50" s="37">
        <f>AF50*AE50</f>
        <v>4672810</v>
      </c>
      <c r="AH50" s="37">
        <f>AG50*1.12</f>
        <v>5233547.2</v>
      </c>
      <c r="AI50" s="38">
        <v>5</v>
      </c>
      <c r="AJ50" s="38">
        <v>934562.20000000007</v>
      </c>
      <c r="AK50" s="37">
        <v>4672811</v>
      </c>
      <c r="AL50" s="37">
        <v>5233548.32</v>
      </c>
      <c r="AM50" s="38">
        <v>5</v>
      </c>
      <c r="AN50" s="38">
        <v>971944.69</v>
      </c>
      <c r="AO50" s="37">
        <v>4859723.4499999993</v>
      </c>
      <c r="AP50" s="37">
        <v>5442890.2639999995</v>
      </c>
      <c r="AQ50" s="39"/>
      <c r="AR50" s="39"/>
      <c r="AS50" s="39"/>
      <c r="AT50" s="40"/>
      <c r="AU50" s="30"/>
      <c r="AV50" s="30"/>
      <c r="AW50" s="41"/>
      <c r="AX50" s="42"/>
      <c r="AY50" s="223">
        <f>AE50+AI50+AM50</f>
        <v>15</v>
      </c>
      <c r="AZ50" s="43">
        <f>AG50+AK50+AO50</f>
        <v>14205344.449999999</v>
      </c>
      <c r="BA50" s="43">
        <f>AH50+AL50+AP50</f>
        <v>15909985.783999998</v>
      </c>
      <c r="BB50" s="42" t="s">
        <v>140</v>
      </c>
      <c r="BC50" s="50"/>
      <c r="BD50" s="32"/>
      <c r="BE50" s="114" t="s">
        <v>179</v>
      </c>
      <c r="BF50" s="32"/>
      <c r="BG50" s="50"/>
      <c r="BH50" s="32"/>
      <c r="BI50" s="50"/>
      <c r="BJ50" s="32"/>
      <c r="BK50" s="50"/>
      <c r="BL50" s="32"/>
      <c r="BM50" s="50"/>
      <c r="BN50" s="154" t="s">
        <v>606</v>
      </c>
    </row>
    <row r="51" spans="1:66" s="21" customFormat="1" ht="12.95" customHeight="1" x14ac:dyDescent="0.25">
      <c r="A51" s="27" t="s">
        <v>115</v>
      </c>
      <c r="B51" s="28"/>
      <c r="C51" s="28"/>
      <c r="D51" s="28">
        <v>22400024</v>
      </c>
      <c r="E51" s="32" t="s">
        <v>252</v>
      </c>
      <c r="F51" s="29">
        <v>210029046</v>
      </c>
      <c r="G51" s="29"/>
      <c r="H51" s="29" t="s">
        <v>252</v>
      </c>
      <c r="I51" s="30" t="s">
        <v>180</v>
      </c>
      <c r="J51" s="30" t="s">
        <v>177</v>
      </c>
      <c r="K51" s="31" t="s">
        <v>181</v>
      </c>
      <c r="L51" s="32" t="s">
        <v>117</v>
      </c>
      <c r="M51" s="33"/>
      <c r="N51" s="29" t="s">
        <v>119</v>
      </c>
      <c r="O51" s="32" t="s">
        <v>82</v>
      </c>
      <c r="P51" s="27" t="s">
        <v>124</v>
      </c>
      <c r="Q51" s="30" t="s">
        <v>136</v>
      </c>
      <c r="R51" s="44" t="s">
        <v>122</v>
      </c>
      <c r="S51" s="30" t="s">
        <v>123</v>
      </c>
      <c r="T51" s="27" t="s">
        <v>124</v>
      </c>
      <c r="U51" s="30" t="s">
        <v>125</v>
      </c>
      <c r="V51" s="30" t="s">
        <v>126</v>
      </c>
      <c r="W51" s="27"/>
      <c r="X51" s="27" t="s">
        <v>127</v>
      </c>
      <c r="Y51" s="27" t="s">
        <v>128</v>
      </c>
      <c r="Z51" s="34">
        <v>30</v>
      </c>
      <c r="AA51" s="34">
        <v>60</v>
      </c>
      <c r="AB51" s="34">
        <v>10</v>
      </c>
      <c r="AC51" s="35" t="s">
        <v>129</v>
      </c>
      <c r="AD51" s="36" t="s">
        <v>130</v>
      </c>
      <c r="AE51" s="37">
        <v>15</v>
      </c>
      <c r="AF51" s="37">
        <v>1006331</v>
      </c>
      <c r="AG51" s="37">
        <v>15094965</v>
      </c>
      <c r="AH51" s="37">
        <v>16906360.800000001</v>
      </c>
      <c r="AI51" s="38">
        <v>15</v>
      </c>
      <c r="AJ51" s="38">
        <v>1046584.24</v>
      </c>
      <c r="AK51" s="37">
        <v>15698763.6</v>
      </c>
      <c r="AL51" s="37">
        <v>17582615.232000001</v>
      </c>
      <c r="AM51" s="38">
        <v>15</v>
      </c>
      <c r="AN51" s="38">
        <v>1088447.6100000001</v>
      </c>
      <c r="AO51" s="37">
        <v>16326714.150000002</v>
      </c>
      <c r="AP51" s="37">
        <v>18285919.848000005</v>
      </c>
      <c r="AQ51" s="39"/>
      <c r="AR51" s="39"/>
      <c r="AS51" s="39"/>
      <c r="AT51" s="40"/>
      <c r="AU51" s="30"/>
      <c r="AV51" s="30"/>
      <c r="AW51" s="41"/>
      <c r="AX51" s="42"/>
      <c r="AY51" s="141">
        <f t="shared" si="8"/>
        <v>45</v>
      </c>
      <c r="AZ51" s="43">
        <v>0</v>
      </c>
      <c r="BA51" s="43">
        <v>0</v>
      </c>
      <c r="BB51" s="42" t="s">
        <v>140</v>
      </c>
      <c r="BC51" s="50"/>
      <c r="BD51" s="32"/>
      <c r="BE51" s="49" t="s">
        <v>182</v>
      </c>
      <c r="BF51" s="32"/>
      <c r="BG51" s="50"/>
      <c r="BH51" s="32"/>
      <c r="BI51" s="50"/>
      <c r="BJ51" s="32"/>
      <c r="BK51" s="50"/>
      <c r="BL51" s="32"/>
      <c r="BM51" s="50"/>
    </row>
    <row r="52" spans="1:66" s="45" customFormat="1" ht="12.95" customHeight="1" x14ac:dyDescent="0.25">
      <c r="A52" s="27" t="s">
        <v>115</v>
      </c>
      <c r="B52" s="144"/>
      <c r="C52" s="144"/>
      <c r="D52" s="144">
        <v>22400024</v>
      </c>
      <c r="E52" s="32" t="s">
        <v>355</v>
      </c>
      <c r="F52" s="29">
        <v>210029046</v>
      </c>
      <c r="G52" s="29"/>
      <c r="H52" s="29" t="s">
        <v>252</v>
      </c>
      <c r="I52" s="30" t="s">
        <v>180</v>
      </c>
      <c r="J52" s="30" t="s">
        <v>177</v>
      </c>
      <c r="K52" s="31" t="s">
        <v>181</v>
      </c>
      <c r="L52" s="29" t="s">
        <v>117</v>
      </c>
      <c r="M52" s="33"/>
      <c r="N52" s="29" t="s">
        <v>119</v>
      </c>
      <c r="O52" s="29" t="s">
        <v>82</v>
      </c>
      <c r="P52" s="27" t="s">
        <v>124</v>
      </c>
      <c r="Q52" s="30" t="s">
        <v>136</v>
      </c>
      <c r="R52" s="131" t="s">
        <v>315</v>
      </c>
      <c r="S52" s="30" t="s">
        <v>123</v>
      </c>
      <c r="T52" s="27" t="s">
        <v>124</v>
      </c>
      <c r="U52" s="30" t="s">
        <v>125</v>
      </c>
      <c r="V52" s="30" t="s">
        <v>126</v>
      </c>
      <c r="W52" s="27"/>
      <c r="X52" s="27" t="s">
        <v>127</v>
      </c>
      <c r="Y52" s="27" t="s">
        <v>128</v>
      </c>
      <c r="Z52" s="145">
        <v>30</v>
      </c>
      <c r="AA52" s="145">
        <v>60</v>
      </c>
      <c r="AB52" s="145">
        <v>10</v>
      </c>
      <c r="AC52" s="35" t="s">
        <v>129</v>
      </c>
      <c r="AD52" s="30" t="s">
        <v>130</v>
      </c>
      <c r="AE52" s="37">
        <v>15</v>
      </c>
      <c r="AF52" s="146">
        <v>639933.4</v>
      </c>
      <c r="AG52" s="146">
        <f t="shared" ref="AG52" si="70">AE52*AF52</f>
        <v>9599001</v>
      </c>
      <c r="AH52" s="146">
        <f t="shared" ref="AH52" si="71">AG52*1.12</f>
        <v>10750881.120000001</v>
      </c>
      <c r="AI52" s="40">
        <v>15</v>
      </c>
      <c r="AJ52" s="40">
        <v>639933.4</v>
      </c>
      <c r="AK52" s="146">
        <f t="shared" ref="AK52" si="72">AI52*AJ52</f>
        <v>9599001</v>
      </c>
      <c r="AL52" s="146">
        <f>AK52*1.12</f>
        <v>10750881.120000001</v>
      </c>
      <c r="AM52" s="40">
        <v>15</v>
      </c>
      <c r="AN52" s="40">
        <v>639933.4</v>
      </c>
      <c r="AO52" s="146">
        <f t="shared" ref="AO52" si="73">AM52*AN52</f>
        <v>9599001</v>
      </c>
      <c r="AP52" s="146">
        <f t="shared" ref="AP52" si="74">AO52*1.12</f>
        <v>10750881.120000001</v>
      </c>
      <c r="AQ52" s="40"/>
      <c r="AR52" s="40"/>
      <c r="AS52" s="40"/>
      <c r="AT52" s="40"/>
      <c r="AU52" s="30"/>
      <c r="AV52" s="30"/>
      <c r="AW52" s="41"/>
      <c r="AX52" s="42"/>
      <c r="AY52" s="147">
        <f t="shared" ref="AY52" si="75">AE52+AI52+AM52+AQ52+AU52</f>
        <v>45</v>
      </c>
      <c r="AZ52" s="43">
        <f t="shared" ref="AZ52" si="76">AG52+AK52+AO52+AS52+AW52</f>
        <v>28797003</v>
      </c>
      <c r="BA52" s="43">
        <f t="shared" ref="BA52" si="77">AZ52*1.12</f>
        <v>32252643.360000003</v>
      </c>
      <c r="BB52" s="42" t="s">
        <v>140</v>
      </c>
      <c r="BC52" s="49"/>
      <c r="BD52" s="29"/>
      <c r="BE52" s="148" t="s">
        <v>182</v>
      </c>
      <c r="BF52" s="29"/>
      <c r="BG52" s="49"/>
      <c r="BH52" s="29"/>
      <c r="BI52" s="49"/>
      <c r="BJ52" s="29"/>
      <c r="BK52" s="49"/>
      <c r="BL52" s="29"/>
      <c r="BM52" s="49"/>
      <c r="BN52" s="116" t="s">
        <v>343</v>
      </c>
    </row>
    <row r="53" spans="1:66" s="21" customFormat="1" ht="12.95" customHeight="1" x14ac:dyDescent="0.25">
      <c r="A53" s="27" t="s">
        <v>115</v>
      </c>
      <c r="B53" s="28"/>
      <c r="C53" s="28"/>
      <c r="D53" s="28">
        <v>22400025</v>
      </c>
      <c r="E53" s="32" t="s">
        <v>268</v>
      </c>
      <c r="F53" s="29">
        <v>220016065</v>
      </c>
      <c r="G53" s="29"/>
      <c r="H53" s="29" t="s">
        <v>268</v>
      </c>
      <c r="I53" s="30" t="s">
        <v>183</v>
      </c>
      <c r="J53" s="30" t="s">
        <v>184</v>
      </c>
      <c r="K53" s="31" t="s">
        <v>185</v>
      </c>
      <c r="L53" s="32" t="s">
        <v>117</v>
      </c>
      <c r="M53" s="33" t="s">
        <v>118</v>
      </c>
      <c r="N53" s="29" t="s">
        <v>119</v>
      </c>
      <c r="O53" s="32" t="s">
        <v>82</v>
      </c>
      <c r="P53" s="27" t="s">
        <v>124</v>
      </c>
      <c r="Q53" s="30" t="s">
        <v>136</v>
      </c>
      <c r="R53" s="44" t="s">
        <v>137</v>
      </c>
      <c r="S53" s="30" t="s">
        <v>123</v>
      </c>
      <c r="T53" s="27" t="s">
        <v>124</v>
      </c>
      <c r="U53" s="30" t="s">
        <v>125</v>
      </c>
      <c r="V53" s="30" t="s">
        <v>126</v>
      </c>
      <c r="W53" s="27"/>
      <c r="X53" s="27" t="s">
        <v>127</v>
      </c>
      <c r="Y53" s="27" t="s">
        <v>128</v>
      </c>
      <c r="Z53" s="34">
        <v>30</v>
      </c>
      <c r="AA53" s="34">
        <v>60</v>
      </c>
      <c r="AB53" s="34">
        <v>10</v>
      </c>
      <c r="AC53" s="35" t="s">
        <v>139</v>
      </c>
      <c r="AD53" s="36" t="s">
        <v>130</v>
      </c>
      <c r="AE53" s="37">
        <v>205</v>
      </c>
      <c r="AF53" s="37">
        <v>66661.67</v>
      </c>
      <c r="AG53" s="37">
        <v>13665642.35</v>
      </c>
      <c r="AH53" s="37">
        <v>15305519.432000002</v>
      </c>
      <c r="AI53" s="38">
        <v>205</v>
      </c>
      <c r="AJ53" s="38">
        <v>69328.14</v>
      </c>
      <c r="AK53" s="37">
        <v>14212268.699999999</v>
      </c>
      <c r="AL53" s="37">
        <v>15917740.944</v>
      </c>
      <c r="AM53" s="38">
        <v>205</v>
      </c>
      <c r="AN53" s="38">
        <v>72101.259999999995</v>
      </c>
      <c r="AO53" s="37">
        <v>14780758.299999999</v>
      </c>
      <c r="AP53" s="37">
        <v>16554449.296</v>
      </c>
      <c r="AQ53" s="39"/>
      <c r="AR53" s="39"/>
      <c r="AS53" s="39"/>
      <c r="AT53" s="40"/>
      <c r="AU53" s="30"/>
      <c r="AV53" s="30"/>
      <c r="AW53" s="41"/>
      <c r="AX53" s="42"/>
      <c r="AY53" s="141">
        <f t="shared" si="8"/>
        <v>615</v>
      </c>
      <c r="AZ53" s="43">
        <f t="shared" si="9"/>
        <v>42658669.349999994</v>
      </c>
      <c r="BA53" s="43">
        <f t="shared" si="9"/>
        <v>47777709.672000006</v>
      </c>
      <c r="BB53" s="42" t="s">
        <v>140</v>
      </c>
      <c r="BC53" s="50"/>
      <c r="BD53" s="32"/>
      <c r="BE53" s="49" t="s">
        <v>186</v>
      </c>
      <c r="BF53" s="32"/>
      <c r="BG53" s="50"/>
      <c r="BH53" s="32"/>
      <c r="BI53" s="50"/>
      <c r="BJ53" s="32"/>
      <c r="BK53" s="50"/>
      <c r="BL53" s="32"/>
      <c r="BM53" s="50"/>
    </row>
    <row r="54" spans="1:66" s="21" customFormat="1" ht="12.95" customHeight="1" x14ac:dyDescent="0.25">
      <c r="A54" s="27" t="s">
        <v>115</v>
      </c>
      <c r="B54" s="106"/>
      <c r="C54" s="106"/>
      <c r="D54" s="28"/>
      <c r="E54" s="32" t="s">
        <v>324</v>
      </c>
      <c r="F54" s="29"/>
      <c r="G54" s="29"/>
      <c r="H54" s="29"/>
      <c r="I54" s="30" t="s">
        <v>295</v>
      </c>
      <c r="J54" s="36" t="s">
        <v>296</v>
      </c>
      <c r="K54" s="107" t="s">
        <v>297</v>
      </c>
      <c r="L54" s="67" t="s">
        <v>117</v>
      </c>
      <c r="M54" s="108" t="s">
        <v>118</v>
      </c>
      <c r="N54" s="67" t="s">
        <v>119</v>
      </c>
      <c r="O54" s="67" t="s">
        <v>82</v>
      </c>
      <c r="P54" s="109" t="s">
        <v>124</v>
      </c>
      <c r="Q54" s="36" t="s">
        <v>136</v>
      </c>
      <c r="R54" s="110" t="s">
        <v>298</v>
      </c>
      <c r="S54" s="36" t="s">
        <v>123</v>
      </c>
      <c r="T54" s="109" t="s">
        <v>299</v>
      </c>
      <c r="U54" s="36" t="s">
        <v>300</v>
      </c>
      <c r="V54" s="36" t="s">
        <v>126</v>
      </c>
      <c r="W54" s="109" t="s">
        <v>301</v>
      </c>
      <c r="X54" s="109"/>
      <c r="Y54" s="109"/>
      <c r="Z54" s="111">
        <v>30</v>
      </c>
      <c r="AA54" s="111">
        <v>60</v>
      </c>
      <c r="AB54" s="111">
        <v>10</v>
      </c>
      <c r="AC54" s="112" t="s">
        <v>153</v>
      </c>
      <c r="AD54" s="36" t="s">
        <v>130</v>
      </c>
      <c r="AE54" s="113">
        <v>3</v>
      </c>
      <c r="AF54" s="113">
        <v>100013011</v>
      </c>
      <c r="AG54" s="113">
        <v>300039033</v>
      </c>
      <c r="AH54" s="113">
        <v>336043716.96000004</v>
      </c>
      <c r="AI54" s="113">
        <v>3</v>
      </c>
      <c r="AJ54" s="113">
        <v>100013011</v>
      </c>
      <c r="AK54" s="113">
        <v>300039033</v>
      </c>
      <c r="AL54" s="113">
        <v>336043716.96000004</v>
      </c>
      <c r="AM54" s="113">
        <v>3</v>
      </c>
      <c r="AN54" s="113">
        <v>100013011</v>
      </c>
      <c r="AO54" s="113">
        <v>300039033</v>
      </c>
      <c r="AP54" s="113">
        <v>336043716.96000004</v>
      </c>
      <c r="AQ54" s="39"/>
      <c r="AR54" s="39"/>
      <c r="AS54" s="39"/>
      <c r="AT54" s="40"/>
      <c r="AU54" s="30"/>
      <c r="AV54" s="30"/>
      <c r="AW54" s="41"/>
      <c r="AX54" s="42"/>
      <c r="AY54" s="141">
        <f t="shared" ref="AY54:AY58" si="78">AE54+AI54+AM54</f>
        <v>9</v>
      </c>
      <c r="AZ54" s="43">
        <v>0</v>
      </c>
      <c r="BA54" s="43">
        <v>0</v>
      </c>
      <c r="BB54" s="42" t="s">
        <v>140</v>
      </c>
      <c r="BC54" s="50"/>
      <c r="BD54" s="32"/>
      <c r="BE54" s="114" t="s">
        <v>306</v>
      </c>
      <c r="BF54" s="32"/>
      <c r="BG54" s="50"/>
      <c r="BH54" s="32"/>
      <c r="BI54" s="50"/>
      <c r="BJ54" s="32"/>
      <c r="BK54" s="50"/>
      <c r="BL54" s="32"/>
      <c r="BM54" s="50"/>
    </row>
    <row r="55" spans="1:66" s="21" customFormat="1" ht="12.95" customHeight="1" x14ac:dyDescent="0.25">
      <c r="A55" s="27" t="s">
        <v>115</v>
      </c>
      <c r="B55" s="221"/>
      <c r="C55" s="221"/>
      <c r="D55" s="222"/>
      <c r="E55" s="32" t="s">
        <v>607</v>
      </c>
      <c r="F55" s="32">
        <v>120008957</v>
      </c>
      <c r="G55" s="48"/>
      <c r="H55" s="29"/>
      <c r="I55" s="30" t="s">
        <v>295</v>
      </c>
      <c r="J55" s="30" t="s">
        <v>296</v>
      </c>
      <c r="K55" s="31" t="s">
        <v>297</v>
      </c>
      <c r="L55" s="29" t="s">
        <v>117</v>
      </c>
      <c r="M55" s="33" t="s">
        <v>118</v>
      </c>
      <c r="N55" s="29" t="s">
        <v>119</v>
      </c>
      <c r="O55" s="29" t="s">
        <v>82</v>
      </c>
      <c r="P55" s="27" t="s">
        <v>124</v>
      </c>
      <c r="Q55" s="30" t="s">
        <v>136</v>
      </c>
      <c r="R55" s="44" t="s">
        <v>610</v>
      </c>
      <c r="S55" s="36" t="s">
        <v>123</v>
      </c>
      <c r="T55" s="109" t="s">
        <v>299</v>
      </c>
      <c r="U55" s="36" t="s">
        <v>300</v>
      </c>
      <c r="V55" s="36" t="s">
        <v>126</v>
      </c>
      <c r="W55" s="109" t="s">
        <v>301</v>
      </c>
      <c r="X55" s="109"/>
      <c r="Y55" s="109"/>
      <c r="Z55" s="111">
        <v>30</v>
      </c>
      <c r="AA55" s="111">
        <v>60</v>
      </c>
      <c r="AB55" s="111">
        <v>10</v>
      </c>
      <c r="AC55" s="112" t="s">
        <v>153</v>
      </c>
      <c r="AD55" s="36" t="s">
        <v>130</v>
      </c>
      <c r="AE55" s="113">
        <v>3</v>
      </c>
      <c r="AF55" s="113">
        <v>80915043.459999993</v>
      </c>
      <c r="AG55" s="37">
        <f t="shared" ref="AG55" si="79">AF55*AE55</f>
        <v>242745130.38</v>
      </c>
      <c r="AH55" s="37">
        <f t="shared" ref="AH55" si="80">AG55*1.12</f>
        <v>271874546.02560002</v>
      </c>
      <c r="AI55" s="113">
        <v>3</v>
      </c>
      <c r="AJ55" s="113">
        <v>80915043.459999993</v>
      </c>
      <c r="AK55" s="37">
        <f t="shared" ref="AK55" si="81">AJ55*AI55</f>
        <v>242745130.38</v>
      </c>
      <c r="AL55" s="37">
        <f t="shared" ref="AL55" si="82">AK55*1.12</f>
        <v>271874546.02560002</v>
      </c>
      <c r="AM55" s="113">
        <v>3</v>
      </c>
      <c r="AN55" s="113">
        <v>80915043.459999993</v>
      </c>
      <c r="AO55" s="37">
        <f t="shared" ref="AO55" si="83">AN55*AM55</f>
        <v>242745130.38</v>
      </c>
      <c r="AP55" s="37">
        <f t="shared" ref="AP55" si="84">AO55*1.12</f>
        <v>271874546.02560002</v>
      </c>
      <c r="AQ55" s="39"/>
      <c r="AR55" s="39"/>
      <c r="AS55" s="39"/>
      <c r="AT55" s="40"/>
      <c r="AU55" s="30"/>
      <c r="AV55" s="30"/>
      <c r="AW55" s="41"/>
      <c r="AX55" s="42"/>
      <c r="AY55" s="223">
        <f t="shared" si="78"/>
        <v>9</v>
      </c>
      <c r="AZ55" s="43">
        <f t="shared" ref="AZ55:BA57" si="85">AG55+AK55+AO55</f>
        <v>728235391.13999999</v>
      </c>
      <c r="BA55" s="43">
        <f t="shared" si="85"/>
        <v>815623638.07680011</v>
      </c>
      <c r="BB55" s="42" t="s">
        <v>140</v>
      </c>
      <c r="BC55" s="50"/>
      <c r="BD55" s="32"/>
      <c r="BE55" s="114" t="s">
        <v>306</v>
      </c>
      <c r="BF55" s="32"/>
      <c r="BG55" s="50"/>
      <c r="BH55" s="32"/>
      <c r="BI55" s="50"/>
      <c r="BJ55" s="32"/>
      <c r="BK55" s="50"/>
      <c r="BL55" s="32"/>
      <c r="BM55" s="50"/>
      <c r="BN55" s="154" t="s">
        <v>608</v>
      </c>
    </row>
    <row r="56" spans="1:66" s="21" customFormat="1" ht="12.95" customHeight="1" x14ac:dyDescent="0.25">
      <c r="A56" s="27" t="s">
        <v>115</v>
      </c>
      <c r="B56" s="106"/>
      <c r="C56" s="106"/>
      <c r="D56" s="28"/>
      <c r="E56" s="32" t="s">
        <v>325</v>
      </c>
      <c r="F56" s="29"/>
      <c r="G56" s="29"/>
      <c r="H56" s="29"/>
      <c r="I56" s="30" t="s">
        <v>295</v>
      </c>
      <c r="J56" s="36" t="s">
        <v>296</v>
      </c>
      <c r="K56" s="107" t="s">
        <v>297</v>
      </c>
      <c r="L56" s="67" t="s">
        <v>117</v>
      </c>
      <c r="M56" s="108" t="s">
        <v>118</v>
      </c>
      <c r="N56" s="67" t="s">
        <v>119</v>
      </c>
      <c r="O56" s="67" t="s">
        <v>82</v>
      </c>
      <c r="P56" s="109" t="s">
        <v>124</v>
      </c>
      <c r="Q56" s="36" t="s">
        <v>136</v>
      </c>
      <c r="R56" s="110" t="s">
        <v>298</v>
      </c>
      <c r="S56" s="36" t="s">
        <v>123</v>
      </c>
      <c r="T56" s="109" t="s">
        <v>302</v>
      </c>
      <c r="U56" s="36" t="s">
        <v>303</v>
      </c>
      <c r="V56" s="36" t="s">
        <v>126</v>
      </c>
      <c r="W56" s="109" t="s">
        <v>301</v>
      </c>
      <c r="X56" s="109"/>
      <c r="Y56" s="109"/>
      <c r="Z56" s="111">
        <v>30</v>
      </c>
      <c r="AA56" s="111">
        <v>60</v>
      </c>
      <c r="AB56" s="111">
        <v>10</v>
      </c>
      <c r="AC56" s="112" t="s">
        <v>153</v>
      </c>
      <c r="AD56" s="36" t="s">
        <v>130</v>
      </c>
      <c r="AE56" s="113">
        <v>3</v>
      </c>
      <c r="AF56" s="113">
        <v>100013011</v>
      </c>
      <c r="AG56" s="113">
        <v>300039033</v>
      </c>
      <c r="AH56" s="113">
        <v>336043716.96000004</v>
      </c>
      <c r="AI56" s="113">
        <v>3</v>
      </c>
      <c r="AJ56" s="113">
        <v>100013011</v>
      </c>
      <c r="AK56" s="113">
        <v>300039033</v>
      </c>
      <c r="AL56" s="113">
        <v>336043716.96000004</v>
      </c>
      <c r="AM56" s="113">
        <v>3</v>
      </c>
      <c r="AN56" s="113">
        <v>100013011</v>
      </c>
      <c r="AO56" s="113">
        <v>300039033</v>
      </c>
      <c r="AP56" s="113">
        <v>336043716.96000004</v>
      </c>
      <c r="AQ56" s="39"/>
      <c r="AR56" s="39"/>
      <c r="AS56" s="39"/>
      <c r="AT56" s="40"/>
      <c r="AU56" s="30"/>
      <c r="AV56" s="30"/>
      <c r="AW56" s="41"/>
      <c r="AX56" s="42"/>
      <c r="AY56" s="141">
        <f t="shared" si="78"/>
        <v>9</v>
      </c>
      <c r="AZ56" s="43">
        <v>0</v>
      </c>
      <c r="BA56" s="43">
        <v>0</v>
      </c>
      <c r="BB56" s="42" t="s">
        <v>140</v>
      </c>
      <c r="BC56" s="50"/>
      <c r="BD56" s="32"/>
      <c r="BE56" s="114" t="s">
        <v>306</v>
      </c>
      <c r="BF56" s="32"/>
      <c r="BG56" s="50"/>
      <c r="BH56" s="32"/>
      <c r="BI56" s="50"/>
      <c r="BJ56" s="32"/>
      <c r="BK56" s="50"/>
      <c r="BL56" s="32"/>
      <c r="BM56" s="50"/>
    </row>
    <row r="57" spans="1:66" s="45" customFormat="1" ht="12.95" customHeight="1" x14ac:dyDescent="0.25">
      <c r="A57" s="27" t="s">
        <v>115</v>
      </c>
      <c r="B57" s="144"/>
      <c r="C57" s="144"/>
      <c r="D57" s="144"/>
      <c r="E57" s="32" t="s">
        <v>609</v>
      </c>
      <c r="F57" s="32">
        <v>120008957</v>
      </c>
      <c r="G57" s="29"/>
      <c r="H57" s="29"/>
      <c r="I57" s="30" t="s">
        <v>295</v>
      </c>
      <c r="J57" s="30" t="s">
        <v>296</v>
      </c>
      <c r="K57" s="31" t="s">
        <v>297</v>
      </c>
      <c r="L57" s="29" t="s">
        <v>117</v>
      </c>
      <c r="M57" s="33" t="s">
        <v>118</v>
      </c>
      <c r="N57" s="29" t="s">
        <v>119</v>
      </c>
      <c r="O57" s="29" t="s">
        <v>82</v>
      </c>
      <c r="P57" s="27" t="s">
        <v>124</v>
      </c>
      <c r="Q57" s="30" t="s">
        <v>136</v>
      </c>
      <c r="R57" s="44" t="s">
        <v>610</v>
      </c>
      <c r="S57" s="36" t="s">
        <v>123</v>
      </c>
      <c r="T57" s="109" t="s">
        <v>302</v>
      </c>
      <c r="U57" s="36" t="s">
        <v>303</v>
      </c>
      <c r="V57" s="36" t="s">
        <v>126</v>
      </c>
      <c r="W57" s="109" t="s">
        <v>301</v>
      </c>
      <c r="X57" s="109"/>
      <c r="Y57" s="109"/>
      <c r="Z57" s="111">
        <v>30</v>
      </c>
      <c r="AA57" s="111">
        <v>60</v>
      </c>
      <c r="AB57" s="111">
        <v>10</v>
      </c>
      <c r="AC57" s="112" t="s">
        <v>153</v>
      </c>
      <c r="AD57" s="36" t="s">
        <v>130</v>
      </c>
      <c r="AE57" s="113">
        <v>3</v>
      </c>
      <c r="AF57" s="113">
        <v>80915043.459999993</v>
      </c>
      <c r="AG57" s="37">
        <f t="shared" ref="AG57" si="86">AF57*AE57</f>
        <v>242745130.38</v>
      </c>
      <c r="AH57" s="37">
        <f t="shared" ref="AH57" si="87">AG57*1.12</f>
        <v>271874546.02560002</v>
      </c>
      <c r="AI57" s="113">
        <v>3</v>
      </c>
      <c r="AJ57" s="113">
        <v>80915043.459999993</v>
      </c>
      <c r="AK57" s="37">
        <f t="shared" ref="AK57" si="88">AJ57*AI57</f>
        <v>242745130.38</v>
      </c>
      <c r="AL57" s="37">
        <f t="shared" ref="AL57" si="89">AK57*1.12</f>
        <v>271874546.02560002</v>
      </c>
      <c r="AM57" s="113">
        <v>3</v>
      </c>
      <c r="AN57" s="113">
        <v>80915043.459999993</v>
      </c>
      <c r="AO57" s="37">
        <f t="shared" ref="AO57" si="90">AN57*AM57</f>
        <v>242745130.38</v>
      </c>
      <c r="AP57" s="37">
        <f t="shared" ref="AP57" si="91">AO57*1.12</f>
        <v>271874546.02560002</v>
      </c>
      <c r="AQ57" s="39"/>
      <c r="AR57" s="39"/>
      <c r="AS57" s="39"/>
      <c r="AT57" s="40"/>
      <c r="AU57" s="30"/>
      <c r="AV57" s="30"/>
      <c r="AW57" s="41"/>
      <c r="AX57" s="42"/>
      <c r="AY57" s="223">
        <f t="shared" si="78"/>
        <v>9</v>
      </c>
      <c r="AZ57" s="43">
        <f t="shared" si="85"/>
        <v>728235391.13999999</v>
      </c>
      <c r="BA57" s="43">
        <f t="shared" si="85"/>
        <v>815623638.07680011</v>
      </c>
      <c r="BB57" s="42" t="s">
        <v>140</v>
      </c>
      <c r="BC57" s="50"/>
      <c r="BD57" s="32"/>
      <c r="BE57" s="114" t="s">
        <v>306</v>
      </c>
      <c r="BF57" s="32"/>
      <c r="BG57" s="50"/>
      <c r="BH57" s="32"/>
      <c r="BI57" s="50"/>
      <c r="BJ57" s="32"/>
      <c r="BK57" s="50"/>
      <c r="BL57" s="32"/>
      <c r="BM57" s="50"/>
      <c r="BN57" s="154" t="s">
        <v>608</v>
      </c>
    </row>
    <row r="58" spans="1:66" s="200" customFormat="1" ht="12.95" customHeight="1" x14ac:dyDescent="0.25">
      <c r="A58" s="210" t="s">
        <v>115</v>
      </c>
      <c r="B58" s="224"/>
      <c r="C58" s="224"/>
      <c r="D58" s="224"/>
      <c r="E58" s="82" t="s">
        <v>326</v>
      </c>
      <c r="F58" s="205">
        <v>120005320</v>
      </c>
      <c r="G58" s="208"/>
      <c r="H58" s="208"/>
      <c r="I58" s="206" t="s">
        <v>295</v>
      </c>
      <c r="J58" s="206" t="s">
        <v>296</v>
      </c>
      <c r="K58" s="207" t="s">
        <v>297</v>
      </c>
      <c r="L58" s="208" t="s">
        <v>117</v>
      </c>
      <c r="M58" s="209" t="s">
        <v>118</v>
      </c>
      <c r="N58" s="208" t="s">
        <v>119</v>
      </c>
      <c r="O58" s="208" t="s">
        <v>82</v>
      </c>
      <c r="P58" s="210" t="s">
        <v>124</v>
      </c>
      <c r="Q58" s="206" t="s">
        <v>136</v>
      </c>
      <c r="R58" s="44" t="s">
        <v>298</v>
      </c>
      <c r="S58" s="206" t="s">
        <v>123</v>
      </c>
      <c r="T58" s="210" t="s">
        <v>304</v>
      </c>
      <c r="U58" s="206" t="s">
        <v>305</v>
      </c>
      <c r="V58" s="206" t="s">
        <v>126</v>
      </c>
      <c r="W58" s="210" t="s">
        <v>301</v>
      </c>
      <c r="X58" s="210"/>
      <c r="Y58" s="210"/>
      <c r="Z58" s="211">
        <v>30</v>
      </c>
      <c r="AA58" s="211">
        <v>60</v>
      </c>
      <c r="AB58" s="211">
        <v>10</v>
      </c>
      <c r="AC58" s="212" t="s">
        <v>153</v>
      </c>
      <c r="AD58" s="206" t="s">
        <v>130</v>
      </c>
      <c r="AE58" s="225">
        <v>3</v>
      </c>
      <c r="AF58" s="225">
        <v>106598546</v>
      </c>
      <c r="AG58" s="225">
        <v>319795638</v>
      </c>
      <c r="AH58" s="225">
        <v>358171114.56000006</v>
      </c>
      <c r="AI58" s="225">
        <v>3</v>
      </c>
      <c r="AJ58" s="225">
        <v>106598546</v>
      </c>
      <c r="AK58" s="225">
        <v>319795638</v>
      </c>
      <c r="AL58" s="225">
        <v>358171114.56000006</v>
      </c>
      <c r="AM58" s="225">
        <v>3</v>
      </c>
      <c r="AN58" s="225">
        <v>106598546</v>
      </c>
      <c r="AO58" s="225">
        <v>319795638</v>
      </c>
      <c r="AP58" s="225">
        <v>358171114.56000006</v>
      </c>
      <c r="AQ58" s="214"/>
      <c r="AR58" s="214"/>
      <c r="AS58" s="214"/>
      <c r="AT58" s="214"/>
      <c r="AU58" s="206"/>
      <c r="AV58" s="206"/>
      <c r="AW58" s="215"/>
      <c r="AX58" s="216"/>
      <c r="AY58" s="226">
        <f t="shared" si="78"/>
        <v>9</v>
      </c>
      <c r="AZ58" s="218">
        <v>0</v>
      </c>
      <c r="BA58" s="218">
        <v>0</v>
      </c>
      <c r="BB58" s="216" t="s">
        <v>140</v>
      </c>
      <c r="BC58" s="219"/>
      <c r="BD58" s="208"/>
      <c r="BE58" s="220" t="s">
        <v>307</v>
      </c>
      <c r="BF58" s="208"/>
      <c r="BG58" s="219"/>
      <c r="BH58" s="208"/>
      <c r="BI58" s="219"/>
      <c r="BJ58" s="208"/>
      <c r="BK58" s="219"/>
      <c r="BL58" s="208"/>
      <c r="BM58" s="219"/>
      <c r="BN58" s="201" t="s">
        <v>612</v>
      </c>
    </row>
    <row r="59" spans="1:66" s="21" customFormat="1" ht="12.95" customHeight="1" x14ac:dyDescent="0.25">
      <c r="A59" s="27" t="s">
        <v>115</v>
      </c>
      <c r="B59" s="28"/>
      <c r="C59" s="28"/>
      <c r="D59" s="28"/>
      <c r="E59" s="32" t="s">
        <v>338</v>
      </c>
      <c r="F59" s="29">
        <v>120002592</v>
      </c>
      <c r="G59" s="29"/>
      <c r="H59" s="29"/>
      <c r="I59" s="30" t="s">
        <v>133</v>
      </c>
      <c r="J59" s="30" t="s">
        <v>134</v>
      </c>
      <c r="K59" s="31" t="s">
        <v>135</v>
      </c>
      <c r="L59" s="29" t="s">
        <v>117</v>
      </c>
      <c r="M59" s="33" t="s">
        <v>118</v>
      </c>
      <c r="N59" s="29" t="s">
        <v>119</v>
      </c>
      <c r="O59" s="29" t="s">
        <v>82</v>
      </c>
      <c r="P59" s="27" t="s">
        <v>124</v>
      </c>
      <c r="Q59" s="30" t="s">
        <v>136</v>
      </c>
      <c r="R59" s="44" t="s">
        <v>122</v>
      </c>
      <c r="S59" s="30" t="s">
        <v>123</v>
      </c>
      <c r="T59" s="27" t="s">
        <v>302</v>
      </c>
      <c r="U59" s="30" t="s">
        <v>303</v>
      </c>
      <c r="V59" s="30" t="s">
        <v>126</v>
      </c>
      <c r="W59" s="27"/>
      <c r="X59" s="27" t="s">
        <v>127</v>
      </c>
      <c r="Y59" s="27" t="s">
        <v>128</v>
      </c>
      <c r="Z59" s="126">
        <v>30</v>
      </c>
      <c r="AA59" s="126">
        <v>60</v>
      </c>
      <c r="AB59" s="126">
        <v>10</v>
      </c>
      <c r="AC59" s="35" t="s">
        <v>139</v>
      </c>
      <c r="AD59" s="36" t="s">
        <v>130</v>
      </c>
      <c r="AE59" s="37">
        <v>1500</v>
      </c>
      <c r="AF59" s="37">
        <v>23046</v>
      </c>
      <c r="AG59" s="37">
        <f>AE59*AF59</f>
        <v>34569000</v>
      </c>
      <c r="AH59" s="37">
        <f>AG59*1.12</f>
        <v>38717280</v>
      </c>
      <c r="AI59" s="38">
        <v>1500</v>
      </c>
      <c r="AJ59" s="38">
        <v>23046</v>
      </c>
      <c r="AK59" s="37">
        <f>AI59*AJ59</f>
        <v>34569000</v>
      </c>
      <c r="AL59" s="37">
        <f>AK59*1.12</f>
        <v>38717280</v>
      </c>
      <c r="AM59" s="38">
        <v>1500</v>
      </c>
      <c r="AN59" s="38">
        <v>23046</v>
      </c>
      <c r="AO59" s="37">
        <f>AM59*AN59</f>
        <v>34569000</v>
      </c>
      <c r="AP59" s="37">
        <f>AO59*1.12</f>
        <v>38717280</v>
      </c>
      <c r="AQ59" s="39"/>
      <c r="AR59" s="39"/>
      <c r="AS59" s="39"/>
      <c r="AT59" s="40"/>
      <c r="AU59" s="30"/>
      <c r="AV59" s="30"/>
      <c r="AW59" s="41"/>
      <c r="AX59" s="42"/>
      <c r="AY59" s="143">
        <f>AE59+AI59+AM59+AQ59+AU59</f>
        <v>4500</v>
      </c>
      <c r="AZ59" s="43">
        <f>AG59+AK59+AO59+AS59+AW59</f>
        <v>103707000</v>
      </c>
      <c r="BA59" s="43">
        <f t="shared" ref="BA59:BA62" si="92">AZ59*1.12</f>
        <v>116151840.00000001</v>
      </c>
      <c r="BB59" s="42" t="s">
        <v>140</v>
      </c>
      <c r="BC59" s="50"/>
      <c r="BD59" s="32"/>
      <c r="BE59" s="49" t="s">
        <v>143</v>
      </c>
      <c r="BF59" s="32"/>
      <c r="BG59" s="50"/>
      <c r="BH59" s="32"/>
      <c r="BI59" s="50"/>
      <c r="BJ59" s="32"/>
      <c r="BK59" s="50"/>
      <c r="BL59" s="32"/>
      <c r="BM59" s="50"/>
      <c r="BN59" s="116" t="s">
        <v>335</v>
      </c>
    </row>
    <row r="60" spans="1:66" s="21" customFormat="1" ht="12.95" customHeight="1" x14ac:dyDescent="0.25">
      <c r="A60" s="27" t="s">
        <v>115</v>
      </c>
      <c r="B60" s="28"/>
      <c r="C60" s="28"/>
      <c r="D60" s="28"/>
      <c r="E60" s="32" t="s">
        <v>339</v>
      </c>
      <c r="F60" s="29">
        <v>120002592</v>
      </c>
      <c r="G60" s="29"/>
      <c r="H60" s="29"/>
      <c r="I60" s="30" t="s">
        <v>133</v>
      </c>
      <c r="J60" s="30" t="s">
        <v>134</v>
      </c>
      <c r="K60" s="31" t="s">
        <v>135</v>
      </c>
      <c r="L60" s="29" t="s">
        <v>117</v>
      </c>
      <c r="M60" s="33" t="s">
        <v>118</v>
      </c>
      <c r="N60" s="29" t="s">
        <v>119</v>
      </c>
      <c r="O60" s="29" t="s">
        <v>82</v>
      </c>
      <c r="P60" s="27" t="s">
        <v>124</v>
      </c>
      <c r="Q60" s="30" t="s">
        <v>136</v>
      </c>
      <c r="R60" s="44" t="s">
        <v>122</v>
      </c>
      <c r="S60" s="30" t="s">
        <v>123</v>
      </c>
      <c r="T60" s="27" t="s">
        <v>124</v>
      </c>
      <c r="U60" s="30" t="s">
        <v>138</v>
      </c>
      <c r="V60" s="30" t="s">
        <v>126</v>
      </c>
      <c r="W60" s="27"/>
      <c r="X60" s="27" t="s">
        <v>127</v>
      </c>
      <c r="Y60" s="27" t="s">
        <v>128</v>
      </c>
      <c r="Z60" s="126">
        <v>30</v>
      </c>
      <c r="AA60" s="126">
        <v>60</v>
      </c>
      <c r="AB60" s="126">
        <v>10</v>
      </c>
      <c r="AC60" s="35" t="s">
        <v>139</v>
      </c>
      <c r="AD60" s="36" t="s">
        <v>130</v>
      </c>
      <c r="AE60" s="37">
        <v>500</v>
      </c>
      <c r="AF60" s="37">
        <v>23046</v>
      </c>
      <c r="AG60" s="37">
        <f t="shared" ref="AG60:AG62" si="93">AE60*AF60</f>
        <v>11523000</v>
      </c>
      <c r="AH60" s="37">
        <f t="shared" ref="AH60:AH62" si="94">AG60*1.12</f>
        <v>12905760.000000002</v>
      </c>
      <c r="AI60" s="38">
        <v>500</v>
      </c>
      <c r="AJ60" s="38">
        <v>23046</v>
      </c>
      <c r="AK60" s="37">
        <f t="shared" ref="AK60:AK62" si="95">AI60*AJ60</f>
        <v>11523000</v>
      </c>
      <c r="AL60" s="37">
        <f t="shared" ref="AL60:AL62" si="96">AK60*1.12</f>
        <v>12905760.000000002</v>
      </c>
      <c r="AM60" s="38">
        <v>500</v>
      </c>
      <c r="AN60" s="38">
        <v>23046</v>
      </c>
      <c r="AO60" s="37">
        <f t="shared" ref="AO60:AO62" si="97">AM60*AN60</f>
        <v>11523000</v>
      </c>
      <c r="AP60" s="37">
        <f t="shared" ref="AP60:AP62" si="98">AO60*1.12</f>
        <v>12905760.000000002</v>
      </c>
      <c r="AQ60" s="39"/>
      <c r="AR60" s="39"/>
      <c r="AS60" s="39"/>
      <c r="AT60" s="40"/>
      <c r="AU60" s="30"/>
      <c r="AV60" s="30"/>
      <c r="AW60" s="41"/>
      <c r="AX60" s="42"/>
      <c r="AY60" s="142">
        <f t="shared" ref="AY60:AY62" si="99">AE60+AI60+AM60+AQ60+AU60</f>
        <v>1500</v>
      </c>
      <c r="AZ60" s="43">
        <f t="shared" ref="AZ60:AZ62" si="100">AG60+AK60+AO60+AS60+AW60</f>
        <v>34569000</v>
      </c>
      <c r="BA60" s="43">
        <f t="shared" si="92"/>
        <v>38717280</v>
      </c>
      <c r="BB60" s="42" t="s">
        <v>140</v>
      </c>
      <c r="BC60" s="50"/>
      <c r="BD60" s="32"/>
      <c r="BE60" s="49" t="s">
        <v>143</v>
      </c>
      <c r="BF60" s="32"/>
      <c r="BG60" s="50"/>
      <c r="BH60" s="32"/>
      <c r="BI60" s="50"/>
      <c r="BJ60" s="32"/>
      <c r="BK60" s="50"/>
      <c r="BL60" s="32"/>
      <c r="BM60" s="50"/>
      <c r="BN60" s="116" t="s">
        <v>335</v>
      </c>
    </row>
    <row r="61" spans="1:66" s="21" customFormat="1" ht="12.95" customHeight="1" x14ac:dyDescent="0.25">
      <c r="A61" s="27" t="s">
        <v>115</v>
      </c>
      <c r="B61" s="28"/>
      <c r="C61" s="28"/>
      <c r="D61" s="28"/>
      <c r="E61" s="32" t="s">
        <v>340</v>
      </c>
      <c r="F61" s="29">
        <v>120003697</v>
      </c>
      <c r="G61" s="29"/>
      <c r="H61" s="29"/>
      <c r="I61" s="30" t="s">
        <v>133</v>
      </c>
      <c r="J61" s="30" t="s">
        <v>134</v>
      </c>
      <c r="K61" s="31" t="s">
        <v>135</v>
      </c>
      <c r="L61" s="29" t="s">
        <v>117</v>
      </c>
      <c r="M61" s="33" t="s">
        <v>118</v>
      </c>
      <c r="N61" s="29" t="s">
        <v>119</v>
      </c>
      <c r="O61" s="29" t="s">
        <v>82</v>
      </c>
      <c r="P61" s="27" t="s">
        <v>124</v>
      </c>
      <c r="Q61" s="30" t="s">
        <v>136</v>
      </c>
      <c r="R61" s="44" t="s">
        <v>122</v>
      </c>
      <c r="S61" s="30" t="s">
        <v>123</v>
      </c>
      <c r="T61" s="27" t="s">
        <v>124</v>
      </c>
      <c r="U61" s="30" t="s">
        <v>138</v>
      </c>
      <c r="V61" s="30" t="s">
        <v>126</v>
      </c>
      <c r="W61" s="27"/>
      <c r="X61" s="27" t="s">
        <v>127</v>
      </c>
      <c r="Y61" s="27" t="s">
        <v>128</v>
      </c>
      <c r="Z61" s="126">
        <v>30</v>
      </c>
      <c r="AA61" s="126">
        <v>60</v>
      </c>
      <c r="AB61" s="126">
        <v>10</v>
      </c>
      <c r="AC61" s="35" t="s">
        <v>139</v>
      </c>
      <c r="AD61" s="36" t="s">
        <v>130</v>
      </c>
      <c r="AE61" s="37">
        <v>3000</v>
      </c>
      <c r="AF61" s="37">
        <v>15543</v>
      </c>
      <c r="AG61" s="37">
        <f t="shared" si="93"/>
        <v>46629000</v>
      </c>
      <c r="AH61" s="37">
        <f t="shared" si="94"/>
        <v>52224480.000000007</v>
      </c>
      <c r="AI61" s="38">
        <v>3000</v>
      </c>
      <c r="AJ61" s="38">
        <v>15543</v>
      </c>
      <c r="AK61" s="37">
        <f t="shared" si="95"/>
        <v>46629000</v>
      </c>
      <c r="AL61" s="37">
        <f t="shared" si="96"/>
        <v>52224480.000000007</v>
      </c>
      <c r="AM61" s="38">
        <v>3000</v>
      </c>
      <c r="AN61" s="38">
        <v>15543</v>
      </c>
      <c r="AO61" s="37">
        <f t="shared" si="97"/>
        <v>46629000</v>
      </c>
      <c r="AP61" s="37">
        <f t="shared" si="98"/>
        <v>52224480.000000007</v>
      </c>
      <c r="AQ61" s="39"/>
      <c r="AR61" s="39"/>
      <c r="AS61" s="39"/>
      <c r="AT61" s="40"/>
      <c r="AU61" s="30"/>
      <c r="AV61" s="30"/>
      <c r="AW61" s="41"/>
      <c r="AX61" s="42"/>
      <c r="AY61" s="142">
        <f t="shared" si="99"/>
        <v>9000</v>
      </c>
      <c r="AZ61" s="43">
        <f t="shared" si="100"/>
        <v>139887000</v>
      </c>
      <c r="BA61" s="43">
        <f t="shared" si="92"/>
        <v>156673440.00000003</v>
      </c>
      <c r="BB61" s="42" t="s">
        <v>140</v>
      </c>
      <c r="BC61" s="50"/>
      <c r="BD61" s="32"/>
      <c r="BE61" s="49" t="s">
        <v>144</v>
      </c>
      <c r="BF61" s="32"/>
      <c r="BG61" s="50"/>
      <c r="BH61" s="32"/>
      <c r="BI61" s="50"/>
      <c r="BJ61" s="32"/>
      <c r="BK61" s="50"/>
      <c r="BL61" s="32"/>
      <c r="BM61" s="50"/>
      <c r="BN61" s="116" t="s">
        <v>335</v>
      </c>
    </row>
    <row r="62" spans="1:66" s="21" customFormat="1" ht="12.95" customHeight="1" x14ac:dyDescent="0.25">
      <c r="A62" s="27" t="s">
        <v>115</v>
      </c>
      <c r="B62" s="28"/>
      <c r="C62" s="28"/>
      <c r="D62" s="28"/>
      <c r="E62" s="32" t="s">
        <v>341</v>
      </c>
      <c r="F62" s="29" t="s">
        <v>336</v>
      </c>
      <c r="G62" s="29"/>
      <c r="H62" s="29"/>
      <c r="I62" s="30" t="s">
        <v>133</v>
      </c>
      <c r="J62" s="30" t="s">
        <v>134</v>
      </c>
      <c r="K62" s="31" t="s">
        <v>135</v>
      </c>
      <c r="L62" s="29" t="s">
        <v>117</v>
      </c>
      <c r="M62" s="33" t="s">
        <v>118</v>
      </c>
      <c r="N62" s="29" t="s">
        <v>119</v>
      </c>
      <c r="O62" s="29" t="s">
        <v>82</v>
      </c>
      <c r="P62" s="27" t="s">
        <v>124</v>
      </c>
      <c r="Q62" s="30" t="s">
        <v>136</v>
      </c>
      <c r="R62" s="44" t="s">
        <v>122</v>
      </c>
      <c r="S62" s="30" t="s">
        <v>123</v>
      </c>
      <c r="T62" s="27" t="s">
        <v>302</v>
      </c>
      <c r="U62" s="30" t="s">
        <v>337</v>
      </c>
      <c r="V62" s="30"/>
      <c r="W62" s="27"/>
      <c r="X62" s="27" t="s">
        <v>127</v>
      </c>
      <c r="Y62" s="27" t="s">
        <v>128</v>
      </c>
      <c r="Z62" s="126">
        <v>30</v>
      </c>
      <c r="AA62" s="126">
        <v>60</v>
      </c>
      <c r="AB62" s="126">
        <v>10</v>
      </c>
      <c r="AC62" s="35" t="s">
        <v>139</v>
      </c>
      <c r="AD62" s="36" t="s">
        <v>130</v>
      </c>
      <c r="AE62" s="37">
        <v>500</v>
      </c>
      <c r="AF62" s="37">
        <v>29000</v>
      </c>
      <c r="AG62" s="37">
        <f t="shared" si="93"/>
        <v>14500000</v>
      </c>
      <c r="AH62" s="37">
        <f t="shared" si="94"/>
        <v>16240000.000000002</v>
      </c>
      <c r="AI62" s="38">
        <v>500</v>
      </c>
      <c r="AJ62" s="38">
        <v>29000</v>
      </c>
      <c r="AK62" s="37">
        <f t="shared" si="95"/>
        <v>14500000</v>
      </c>
      <c r="AL62" s="37">
        <f t="shared" si="96"/>
        <v>16240000.000000002</v>
      </c>
      <c r="AM62" s="38">
        <v>500</v>
      </c>
      <c r="AN62" s="38">
        <v>29000</v>
      </c>
      <c r="AO62" s="37">
        <f t="shared" si="97"/>
        <v>14500000</v>
      </c>
      <c r="AP62" s="37">
        <f t="shared" si="98"/>
        <v>16240000.000000002</v>
      </c>
      <c r="AQ62" s="39"/>
      <c r="AR62" s="39"/>
      <c r="AS62" s="39"/>
      <c r="AT62" s="40"/>
      <c r="AU62" s="30"/>
      <c r="AV62" s="30"/>
      <c r="AW62" s="41"/>
      <c r="AX62" s="42"/>
      <c r="AY62" s="142">
        <f t="shared" si="99"/>
        <v>1500</v>
      </c>
      <c r="AZ62" s="43">
        <f t="shared" si="100"/>
        <v>43500000</v>
      </c>
      <c r="BA62" s="43">
        <f t="shared" si="92"/>
        <v>48720000.000000007</v>
      </c>
      <c r="BB62" s="42" t="s">
        <v>140</v>
      </c>
      <c r="BC62" s="50"/>
      <c r="BD62" s="32"/>
      <c r="BE62" s="49" t="s">
        <v>155</v>
      </c>
      <c r="BF62" s="32"/>
      <c r="BG62" s="50"/>
      <c r="BH62" s="32"/>
      <c r="BI62" s="50"/>
      <c r="BJ62" s="32"/>
      <c r="BK62" s="50"/>
      <c r="BL62" s="32"/>
      <c r="BM62" s="50"/>
      <c r="BN62" s="116" t="s">
        <v>335</v>
      </c>
    </row>
    <row r="63" spans="1:66" s="45" customFormat="1" ht="12.95" customHeight="1" x14ac:dyDescent="0.25">
      <c r="A63" s="290" t="s">
        <v>115</v>
      </c>
      <c r="B63" s="291"/>
      <c r="C63" s="291" t="s">
        <v>292</v>
      </c>
      <c r="D63" s="291"/>
      <c r="E63" s="308" t="s">
        <v>373</v>
      </c>
      <c r="F63" s="293">
        <v>120006035</v>
      </c>
      <c r="G63" s="293"/>
      <c r="H63" s="293"/>
      <c r="I63" s="294" t="s">
        <v>290</v>
      </c>
      <c r="J63" s="294" t="s">
        <v>116</v>
      </c>
      <c r="K63" s="295" t="s">
        <v>167</v>
      </c>
      <c r="L63" s="293" t="s">
        <v>117</v>
      </c>
      <c r="M63" s="296" t="s">
        <v>118</v>
      </c>
      <c r="N63" s="293" t="s">
        <v>119</v>
      </c>
      <c r="O63" s="293" t="s">
        <v>82</v>
      </c>
      <c r="P63" s="290" t="s">
        <v>120</v>
      </c>
      <c r="Q63" s="294" t="s">
        <v>121</v>
      </c>
      <c r="R63" s="297" t="s">
        <v>315</v>
      </c>
      <c r="S63" s="294" t="s">
        <v>123</v>
      </c>
      <c r="T63" s="290" t="s">
        <v>302</v>
      </c>
      <c r="U63" s="294" t="s">
        <v>337</v>
      </c>
      <c r="V63" s="294" t="s">
        <v>126</v>
      </c>
      <c r="W63" s="290"/>
      <c r="X63" s="290" t="s">
        <v>127</v>
      </c>
      <c r="Y63" s="290" t="s">
        <v>128</v>
      </c>
      <c r="Z63" s="298">
        <v>30</v>
      </c>
      <c r="AA63" s="298">
        <v>60</v>
      </c>
      <c r="AB63" s="298">
        <v>10</v>
      </c>
      <c r="AC63" s="299" t="s">
        <v>129</v>
      </c>
      <c r="AD63" s="294" t="s">
        <v>130</v>
      </c>
      <c r="AE63" s="300">
        <v>70</v>
      </c>
      <c r="AF63" s="301">
        <v>642208.69999999995</v>
      </c>
      <c r="AG63" s="301">
        <f t="shared" ref="AG63" si="101">AE63*AF63</f>
        <v>44954609</v>
      </c>
      <c r="AH63" s="301">
        <f t="shared" ref="AH63" si="102">AG63*1.12</f>
        <v>50349162.080000006</v>
      </c>
      <c r="AI63" s="302">
        <v>70</v>
      </c>
      <c r="AJ63" s="302">
        <v>642208.69999999995</v>
      </c>
      <c r="AK63" s="301">
        <f t="shared" ref="AK63" si="103">AI63*AJ63</f>
        <v>44954609</v>
      </c>
      <c r="AL63" s="301">
        <f t="shared" ref="AL63" si="104">AK63*1.12</f>
        <v>50349162.080000006</v>
      </c>
      <c r="AM63" s="302">
        <v>70</v>
      </c>
      <c r="AN63" s="302">
        <v>642208.69999999995</v>
      </c>
      <c r="AO63" s="301">
        <f t="shared" ref="AO63" si="105">AM63*AN63</f>
        <v>44954609</v>
      </c>
      <c r="AP63" s="301">
        <f t="shared" ref="AP63" si="106">AO63*1.12</f>
        <v>50349162.080000006</v>
      </c>
      <c r="AQ63" s="302"/>
      <c r="AR63" s="302"/>
      <c r="AS63" s="302"/>
      <c r="AT63" s="302"/>
      <c r="AU63" s="294"/>
      <c r="AV63" s="294"/>
      <c r="AW63" s="303"/>
      <c r="AX63" s="304"/>
      <c r="AY63" s="305">
        <f>AE63+AI63+AM63+AQ63+AU63</f>
        <v>210</v>
      </c>
      <c r="AZ63" s="306">
        <v>0</v>
      </c>
      <c r="BA63" s="306">
        <f>AZ63*1.12</f>
        <v>0</v>
      </c>
      <c r="BB63" s="304" t="s">
        <v>131</v>
      </c>
      <c r="BC63" s="280"/>
      <c r="BD63" s="293"/>
      <c r="BE63" s="307" t="s">
        <v>147</v>
      </c>
      <c r="BF63" s="293"/>
      <c r="BG63" s="280"/>
      <c r="BH63" s="293"/>
      <c r="BI63" s="280"/>
      <c r="BJ63" s="293"/>
      <c r="BK63" s="280"/>
      <c r="BL63" s="293"/>
      <c r="BM63" s="280"/>
      <c r="BN63" s="288" t="s">
        <v>335</v>
      </c>
    </row>
    <row r="64" spans="1:66" s="45" customFormat="1" ht="12.95" customHeight="1" x14ac:dyDescent="0.25">
      <c r="A64" s="27" t="s">
        <v>115</v>
      </c>
      <c r="B64" s="144"/>
      <c r="C64" s="144"/>
      <c r="D64" s="144"/>
      <c r="E64" s="159" t="s">
        <v>372</v>
      </c>
      <c r="F64" s="29">
        <v>210000357</v>
      </c>
      <c r="G64" s="29"/>
      <c r="H64" s="29"/>
      <c r="I64" s="30" t="s">
        <v>159</v>
      </c>
      <c r="J64" s="30" t="s">
        <v>160</v>
      </c>
      <c r="K64" s="31" t="s">
        <v>161</v>
      </c>
      <c r="L64" s="29" t="s">
        <v>117</v>
      </c>
      <c r="M64" s="33" t="s">
        <v>118</v>
      </c>
      <c r="N64" s="29" t="s">
        <v>119</v>
      </c>
      <c r="O64" s="29" t="s">
        <v>82</v>
      </c>
      <c r="P64" s="27" t="s">
        <v>124</v>
      </c>
      <c r="Q64" s="30" t="s">
        <v>136</v>
      </c>
      <c r="R64" s="131" t="s">
        <v>315</v>
      </c>
      <c r="S64" s="30" t="s">
        <v>123</v>
      </c>
      <c r="T64" s="27" t="s">
        <v>302</v>
      </c>
      <c r="U64" s="30" t="s">
        <v>337</v>
      </c>
      <c r="V64" s="30" t="s">
        <v>126</v>
      </c>
      <c r="W64" s="27"/>
      <c r="X64" s="27" t="s">
        <v>127</v>
      </c>
      <c r="Y64" s="27" t="s">
        <v>128</v>
      </c>
      <c r="Z64" s="145">
        <v>30</v>
      </c>
      <c r="AA64" s="145">
        <v>60</v>
      </c>
      <c r="AB64" s="145">
        <v>10</v>
      </c>
      <c r="AC64" s="35" t="s">
        <v>129</v>
      </c>
      <c r="AD64" s="30" t="s">
        <v>130</v>
      </c>
      <c r="AE64" s="37">
        <v>50</v>
      </c>
      <c r="AF64" s="146">
        <v>590037.68999999994</v>
      </c>
      <c r="AG64" s="146">
        <v>29501884.499999996</v>
      </c>
      <c r="AH64" s="146">
        <v>33042110.640000001</v>
      </c>
      <c r="AI64" s="40">
        <v>50</v>
      </c>
      <c r="AJ64" s="40">
        <v>590037.68999999994</v>
      </c>
      <c r="AK64" s="146">
        <v>29501884.499999996</v>
      </c>
      <c r="AL64" s="146">
        <v>33042110.640000001</v>
      </c>
      <c r="AM64" s="40">
        <v>50</v>
      </c>
      <c r="AN64" s="40">
        <v>590037.68999999994</v>
      </c>
      <c r="AO64" s="146">
        <v>29501884.499999996</v>
      </c>
      <c r="AP64" s="146">
        <v>33042110.640000001</v>
      </c>
      <c r="AQ64" s="40"/>
      <c r="AR64" s="40"/>
      <c r="AS64" s="40"/>
      <c r="AT64" s="40"/>
      <c r="AU64" s="30"/>
      <c r="AV64" s="30"/>
      <c r="AW64" s="41"/>
      <c r="AX64" s="42"/>
      <c r="AY64" s="147">
        <f t="shared" ref="AY64:AY68" si="107">AE64+AI64+AM64+AQ64+AU64</f>
        <v>150</v>
      </c>
      <c r="AZ64" s="43">
        <f t="shared" ref="AZ64:AZ68" si="108">AG64+AK64+AO64+AS64+AW64</f>
        <v>88505653.499999985</v>
      </c>
      <c r="BA64" s="43">
        <f t="shared" ref="BA64:BA68" si="109">AZ64*1.12</f>
        <v>99126331.919999987</v>
      </c>
      <c r="BB64" s="42" t="s">
        <v>140</v>
      </c>
      <c r="BC64" s="49"/>
      <c r="BD64" s="29"/>
      <c r="BE64" s="148" t="s">
        <v>162</v>
      </c>
      <c r="BF64" s="29"/>
      <c r="BG64" s="49"/>
      <c r="BH64" s="29"/>
      <c r="BI64" s="49"/>
      <c r="BJ64" s="29"/>
      <c r="BK64" s="49"/>
      <c r="BL64" s="29"/>
      <c r="BM64" s="49"/>
      <c r="BN64" s="116" t="s">
        <v>335</v>
      </c>
    </row>
    <row r="65" spans="1:69" s="45" customFormat="1" ht="12.95" customHeight="1" x14ac:dyDescent="0.25">
      <c r="A65" s="290" t="s">
        <v>115</v>
      </c>
      <c r="B65" s="309"/>
      <c r="C65" s="291" t="s">
        <v>292</v>
      </c>
      <c r="D65" s="291">
        <v>22400000</v>
      </c>
      <c r="E65" s="308" t="s">
        <v>374</v>
      </c>
      <c r="F65" s="293">
        <v>120000729</v>
      </c>
      <c r="G65" s="310"/>
      <c r="H65" s="293"/>
      <c r="I65" s="294" t="s">
        <v>290</v>
      </c>
      <c r="J65" s="294" t="s">
        <v>116</v>
      </c>
      <c r="K65" s="295" t="s">
        <v>167</v>
      </c>
      <c r="L65" s="293" t="s">
        <v>117</v>
      </c>
      <c r="M65" s="296" t="s">
        <v>118</v>
      </c>
      <c r="N65" s="293" t="s">
        <v>119</v>
      </c>
      <c r="O65" s="293" t="s">
        <v>82</v>
      </c>
      <c r="P65" s="290" t="s">
        <v>120</v>
      </c>
      <c r="Q65" s="294" t="s">
        <v>121</v>
      </c>
      <c r="R65" s="297" t="s">
        <v>315</v>
      </c>
      <c r="S65" s="294" t="s">
        <v>123</v>
      </c>
      <c r="T65" s="290" t="s">
        <v>302</v>
      </c>
      <c r="U65" s="294" t="s">
        <v>337</v>
      </c>
      <c r="V65" s="294" t="s">
        <v>126</v>
      </c>
      <c r="W65" s="290"/>
      <c r="X65" s="290" t="s">
        <v>127</v>
      </c>
      <c r="Y65" s="290" t="s">
        <v>128</v>
      </c>
      <c r="Z65" s="298">
        <v>30</v>
      </c>
      <c r="AA65" s="298">
        <v>60</v>
      </c>
      <c r="AB65" s="298">
        <v>10</v>
      </c>
      <c r="AC65" s="299" t="s">
        <v>129</v>
      </c>
      <c r="AD65" s="294" t="s">
        <v>130</v>
      </c>
      <c r="AE65" s="300">
        <v>77</v>
      </c>
      <c r="AF65" s="301">
        <v>642208.69999999995</v>
      </c>
      <c r="AG65" s="301">
        <f>AE65*AF65</f>
        <v>49450069.899999999</v>
      </c>
      <c r="AH65" s="301">
        <f>AG65*1.12</f>
        <v>55384078.288000003</v>
      </c>
      <c r="AI65" s="301">
        <v>77</v>
      </c>
      <c r="AJ65" s="301">
        <v>642208.69999999995</v>
      </c>
      <c r="AK65" s="301">
        <f>AI65*AJ65</f>
        <v>49450069.899999999</v>
      </c>
      <c r="AL65" s="301">
        <f>AK65*1.12</f>
        <v>55384078.288000003</v>
      </c>
      <c r="AM65" s="301">
        <v>77</v>
      </c>
      <c r="AN65" s="301">
        <v>642208.69999999995</v>
      </c>
      <c r="AO65" s="301">
        <f>AM65*AN65</f>
        <v>49450069.899999999</v>
      </c>
      <c r="AP65" s="301">
        <f>AO65*1.12</f>
        <v>55384078.288000003</v>
      </c>
      <c r="AQ65" s="302"/>
      <c r="AR65" s="302"/>
      <c r="AS65" s="302"/>
      <c r="AT65" s="302"/>
      <c r="AU65" s="294"/>
      <c r="AV65" s="294"/>
      <c r="AW65" s="303"/>
      <c r="AX65" s="304"/>
      <c r="AY65" s="305">
        <f t="shared" si="107"/>
        <v>231</v>
      </c>
      <c r="AZ65" s="306">
        <v>0</v>
      </c>
      <c r="BA65" s="306">
        <f t="shared" si="109"/>
        <v>0</v>
      </c>
      <c r="BB65" s="304" t="s">
        <v>131</v>
      </c>
      <c r="BC65" s="310"/>
      <c r="BD65" s="281"/>
      <c r="BE65" s="307" t="s">
        <v>132</v>
      </c>
      <c r="BF65" s="281"/>
      <c r="BG65" s="310"/>
      <c r="BH65" s="281"/>
      <c r="BI65" s="310"/>
      <c r="BJ65" s="281"/>
      <c r="BK65" s="310"/>
      <c r="BL65" s="281"/>
      <c r="BM65" s="310"/>
      <c r="BN65" s="288" t="s">
        <v>335</v>
      </c>
    </row>
    <row r="66" spans="1:69" s="45" customFormat="1" ht="12.95" customHeight="1" x14ac:dyDescent="0.25">
      <c r="A66" s="290" t="s">
        <v>115</v>
      </c>
      <c r="B66" s="309"/>
      <c r="C66" s="291" t="s">
        <v>292</v>
      </c>
      <c r="D66" s="291">
        <v>22400000</v>
      </c>
      <c r="E66" s="308" t="s">
        <v>375</v>
      </c>
      <c r="F66" s="293" t="s">
        <v>364</v>
      </c>
      <c r="G66" s="310"/>
      <c r="H66" s="293"/>
      <c r="I66" s="294" t="s">
        <v>290</v>
      </c>
      <c r="J66" s="294" t="s">
        <v>116</v>
      </c>
      <c r="K66" s="295" t="s">
        <v>167</v>
      </c>
      <c r="L66" s="293" t="s">
        <v>117</v>
      </c>
      <c r="M66" s="296" t="s">
        <v>118</v>
      </c>
      <c r="N66" s="293" t="s">
        <v>119</v>
      </c>
      <c r="O66" s="293" t="s">
        <v>82</v>
      </c>
      <c r="P66" s="290" t="s">
        <v>120</v>
      </c>
      <c r="Q66" s="294" t="s">
        <v>121</v>
      </c>
      <c r="R66" s="297" t="s">
        <v>315</v>
      </c>
      <c r="S66" s="294" t="s">
        <v>123</v>
      </c>
      <c r="T66" s="290" t="s">
        <v>302</v>
      </c>
      <c r="U66" s="294" t="s">
        <v>303</v>
      </c>
      <c r="V66" s="294" t="s">
        <v>126</v>
      </c>
      <c r="W66" s="290"/>
      <c r="X66" s="290" t="s">
        <v>127</v>
      </c>
      <c r="Y66" s="290" t="s">
        <v>128</v>
      </c>
      <c r="Z66" s="298">
        <v>30</v>
      </c>
      <c r="AA66" s="298">
        <v>60</v>
      </c>
      <c r="AB66" s="298">
        <v>10</v>
      </c>
      <c r="AC66" s="299" t="s">
        <v>129</v>
      </c>
      <c r="AD66" s="294" t="s">
        <v>130</v>
      </c>
      <c r="AE66" s="311">
        <v>77</v>
      </c>
      <c r="AF66" s="301">
        <v>642208.69999999995</v>
      </c>
      <c r="AG66" s="301">
        <f>AE66*AF66</f>
        <v>49450069.899999999</v>
      </c>
      <c r="AH66" s="301">
        <f>AG66*1.12</f>
        <v>55384078.288000003</v>
      </c>
      <c r="AI66" s="302">
        <v>77</v>
      </c>
      <c r="AJ66" s="301">
        <v>642208.69999999995</v>
      </c>
      <c r="AK66" s="301">
        <f>AI66*AJ66</f>
        <v>49450069.899999999</v>
      </c>
      <c r="AL66" s="301">
        <f>AK66*1.12</f>
        <v>55384078.288000003</v>
      </c>
      <c r="AM66" s="302">
        <v>77</v>
      </c>
      <c r="AN66" s="301">
        <v>642208.69999999995</v>
      </c>
      <c r="AO66" s="301">
        <f>AM66*AN66</f>
        <v>49450069.899999999</v>
      </c>
      <c r="AP66" s="301">
        <f>AO66*1.12</f>
        <v>55384078.288000003</v>
      </c>
      <c r="AQ66" s="302"/>
      <c r="AR66" s="302"/>
      <c r="AS66" s="302"/>
      <c r="AT66" s="302"/>
      <c r="AU66" s="294"/>
      <c r="AV66" s="294"/>
      <c r="AW66" s="303"/>
      <c r="AX66" s="304"/>
      <c r="AY66" s="305">
        <f t="shared" si="107"/>
        <v>231</v>
      </c>
      <c r="AZ66" s="306">
        <v>0</v>
      </c>
      <c r="BA66" s="306">
        <f t="shared" si="109"/>
        <v>0</v>
      </c>
      <c r="BB66" s="304" t="s">
        <v>131</v>
      </c>
      <c r="BC66" s="310"/>
      <c r="BD66" s="281"/>
      <c r="BE66" s="307" t="s">
        <v>132</v>
      </c>
      <c r="BF66" s="281"/>
      <c r="BG66" s="310"/>
      <c r="BH66" s="281"/>
      <c r="BI66" s="310"/>
      <c r="BJ66" s="281"/>
      <c r="BK66" s="310"/>
      <c r="BL66" s="281"/>
      <c r="BM66" s="310"/>
      <c r="BN66" s="288" t="s">
        <v>335</v>
      </c>
    </row>
    <row r="67" spans="1:69" s="140" customFormat="1" ht="12.95" customHeight="1" x14ac:dyDescent="0.25">
      <c r="A67" s="109" t="s">
        <v>115</v>
      </c>
      <c r="B67" s="155"/>
      <c r="C67" s="156"/>
      <c r="D67" s="150">
        <v>22400019</v>
      </c>
      <c r="E67" s="159" t="s">
        <v>370</v>
      </c>
      <c r="F67" s="67">
        <v>210009226</v>
      </c>
      <c r="G67" s="157"/>
      <c r="H67" s="67" t="s">
        <v>365</v>
      </c>
      <c r="I67" s="36" t="s">
        <v>163</v>
      </c>
      <c r="J67" s="36" t="s">
        <v>160</v>
      </c>
      <c r="K67" s="107" t="s">
        <v>164</v>
      </c>
      <c r="L67" s="67" t="s">
        <v>117</v>
      </c>
      <c r="M67" s="108"/>
      <c r="N67" s="67" t="s">
        <v>119</v>
      </c>
      <c r="O67" s="67" t="s">
        <v>82</v>
      </c>
      <c r="P67" s="109" t="s">
        <v>124</v>
      </c>
      <c r="Q67" s="36" t="s">
        <v>136</v>
      </c>
      <c r="R67" s="110" t="s">
        <v>315</v>
      </c>
      <c r="S67" s="36" t="s">
        <v>123</v>
      </c>
      <c r="T67" s="109" t="s">
        <v>124</v>
      </c>
      <c r="U67" s="36" t="s">
        <v>303</v>
      </c>
      <c r="V67" s="36" t="s">
        <v>126</v>
      </c>
      <c r="W67" s="109"/>
      <c r="X67" s="109" t="s">
        <v>127</v>
      </c>
      <c r="Y67" s="109" t="s">
        <v>128</v>
      </c>
      <c r="Z67" s="111">
        <v>30</v>
      </c>
      <c r="AA67" s="111">
        <v>60</v>
      </c>
      <c r="AB67" s="111">
        <v>10</v>
      </c>
      <c r="AC67" s="112" t="s">
        <v>129</v>
      </c>
      <c r="AD67" s="36" t="s">
        <v>130</v>
      </c>
      <c r="AE67" s="38">
        <v>20</v>
      </c>
      <c r="AF67" s="37">
        <v>873293.85</v>
      </c>
      <c r="AG67" s="37">
        <f>AE67*AF67</f>
        <v>17465877</v>
      </c>
      <c r="AH67" s="37">
        <f>AG67*1.12</f>
        <v>19561782.240000002</v>
      </c>
      <c r="AI67" s="38">
        <v>20</v>
      </c>
      <c r="AJ67" s="38">
        <v>908225.6</v>
      </c>
      <c r="AK67" s="37">
        <f>AI67*AJ67</f>
        <v>18164512</v>
      </c>
      <c r="AL67" s="37">
        <f>AK67*1.12</f>
        <v>20344253.440000001</v>
      </c>
      <c r="AM67" s="38">
        <v>20</v>
      </c>
      <c r="AN67" s="38">
        <v>944554.63</v>
      </c>
      <c r="AO67" s="37">
        <f>AM67*AN67</f>
        <v>18891092.600000001</v>
      </c>
      <c r="AP67" s="37">
        <f>AO67*1.12</f>
        <v>21158023.712000005</v>
      </c>
      <c r="AQ67" s="38"/>
      <c r="AR67" s="38"/>
      <c r="AS67" s="38"/>
      <c r="AT67" s="38"/>
      <c r="AU67" s="36"/>
      <c r="AV67" s="36"/>
      <c r="AW67" s="151"/>
      <c r="AX67" s="152"/>
      <c r="AY67" s="147">
        <f t="shared" si="107"/>
        <v>60</v>
      </c>
      <c r="AZ67" s="43">
        <f t="shared" si="108"/>
        <v>54521481.600000001</v>
      </c>
      <c r="BA67" s="43">
        <f t="shared" si="109"/>
        <v>61064059.392000005</v>
      </c>
      <c r="BB67" s="152" t="s">
        <v>140</v>
      </c>
      <c r="BC67" s="61"/>
      <c r="BD67" s="67"/>
      <c r="BE67" s="114" t="s">
        <v>165</v>
      </c>
      <c r="BF67" s="67"/>
      <c r="BG67" s="61"/>
      <c r="BH67" s="67"/>
      <c r="BI67" s="61"/>
      <c r="BJ67" s="67"/>
      <c r="BK67" s="61"/>
      <c r="BL67" s="67"/>
      <c r="BM67" s="61"/>
      <c r="BN67" s="158" t="s">
        <v>335</v>
      </c>
    </row>
    <row r="68" spans="1:69" s="140" customFormat="1" ht="12.95" customHeight="1" x14ac:dyDescent="0.25">
      <c r="A68" s="109" t="s">
        <v>115</v>
      </c>
      <c r="B68" s="155"/>
      <c r="C68" s="155"/>
      <c r="D68" s="150">
        <v>22400020</v>
      </c>
      <c r="E68" s="159" t="s">
        <v>371</v>
      </c>
      <c r="F68" s="67">
        <v>210013631</v>
      </c>
      <c r="G68" s="157"/>
      <c r="H68" s="67" t="s">
        <v>365</v>
      </c>
      <c r="I68" s="36" t="s">
        <v>166</v>
      </c>
      <c r="J68" s="36" t="s">
        <v>160</v>
      </c>
      <c r="K68" s="107" t="s">
        <v>167</v>
      </c>
      <c r="L68" s="67" t="s">
        <v>117</v>
      </c>
      <c r="M68" s="108"/>
      <c r="N68" s="67" t="s">
        <v>119</v>
      </c>
      <c r="O68" s="67" t="s">
        <v>82</v>
      </c>
      <c r="P68" s="109" t="s">
        <v>124</v>
      </c>
      <c r="Q68" s="36" t="s">
        <v>136</v>
      </c>
      <c r="R68" s="110" t="s">
        <v>315</v>
      </c>
      <c r="S68" s="36" t="s">
        <v>123</v>
      </c>
      <c r="T68" s="109" t="s">
        <v>124</v>
      </c>
      <c r="U68" s="36" t="s">
        <v>303</v>
      </c>
      <c r="V68" s="36" t="s">
        <v>126</v>
      </c>
      <c r="W68" s="109"/>
      <c r="X68" s="109" t="s">
        <v>127</v>
      </c>
      <c r="Y68" s="109" t="s">
        <v>128</v>
      </c>
      <c r="Z68" s="111">
        <v>30</v>
      </c>
      <c r="AA68" s="111">
        <v>60</v>
      </c>
      <c r="AB68" s="111">
        <v>10</v>
      </c>
      <c r="AC68" s="112" t="s">
        <v>129</v>
      </c>
      <c r="AD68" s="36" t="s">
        <v>130</v>
      </c>
      <c r="AE68" s="37">
        <v>13</v>
      </c>
      <c r="AF68" s="37">
        <v>862537.5</v>
      </c>
      <c r="AG68" s="37">
        <f>AE68*AF68</f>
        <v>11212987.5</v>
      </c>
      <c r="AH68" s="37">
        <f>AG68*1.12</f>
        <v>12558546.000000002</v>
      </c>
      <c r="AI68" s="37">
        <v>13</v>
      </c>
      <c r="AJ68" s="38">
        <v>897039</v>
      </c>
      <c r="AK68" s="37">
        <f>AI68*AJ68</f>
        <v>11661507</v>
      </c>
      <c r="AL68" s="37">
        <f>AK68*1.12</f>
        <v>13060887.840000002</v>
      </c>
      <c r="AM68" s="37">
        <v>13</v>
      </c>
      <c r="AN68" s="38">
        <v>932920.56</v>
      </c>
      <c r="AO68" s="37">
        <f>AM68*AN68</f>
        <v>12127967.280000001</v>
      </c>
      <c r="AP68" s="37">
        <f>AO68*1.12</f>
        <v>13583323.353600003</v>
      </c>
      <c r="AQ68" s="38"/>
      <c r="AR68" s="38"/>
      <c r="AS68" s="38"/>
      <c r="AT68" s="38"/>
      <c r="AU68" s="36"/>
      <c r="AV68" s="36"/>
      <c r="AW68" s="151"/>
      <c r="AX68" s="152"/>
      <c r="AY68" s="147">
        <f t="shared" si="107"/>
        <v>39</v>
      </c>
      <c r="AZ68" s="43">
        <f t="shared" si="108"/>
        <v>35002461.780000001</v>
      </c>
      <c r="BA68" s="43">
        <f t="shared" si="109"/>
        <v>39202757.193600006</v>
      </c>
      <c r="BB68" s="152" t="s">
        <v>140</v>
      </c>
      <c r="BC68" s="61"/>
      <c r="BD68" s="67"/>
      <c r="BE68" s="114" t="s">
        <v>168</v>
      </c>
      <c r="BF68" s="67"/>
      <c r="BG68" s="61"/>
      <c r="BH68" s="67"/>
      <c r="BI68" s="61"/>
      <c r="BJ68" s="67"/>
      <c r="BK68" s="61"/>
      <c r="BL68" s="67"/>
      <c r="BM68" s="61"/>
      <c r="BN68" s="158" t="s">
        <v>335</v>
      </c>
    </row>
    <row r="69" spans="1:69" s="140" customFormat="1" ht="12.95" customHeight="1" x14ac:dyDescent="0.25">
      <c r="A69" s="160" t="s">
        <v>115</v>
      </c>
      <c r="B69" s="161"/>
      <c r="C69" s="161"/>
      <c r="D69" s="162">
        <v>22400013</v>
      </c>
      <c r="E69" s="159" t="s">
        <v>369</v>
      </c>
      <c r="F69" s="163">
        <v>120007473</v>
      </c>
      <c r="G69" s="164" t="s">
        <v>365</v>
      </c>
      <c r="H69" s="163"/>
      <c r="I69" s="31" t="s">
        <v>133</v>
      </c>
      <c r="J69" s="31" t="s">
        <v>134</v>
      </c>
      <c r="K69" s="31" t="s">
        <v>135</v>
      </c>
      <c r="L69" s="163" t="s">
        <v>117</v>
      </c>
      <c r="M69" s="65"/>
      <c r="N69" s="163" t="s">
        <v>119</v>
      </c>
      <c r="O69" s="163" t="s">
        <v>82</v>
      </c>
      <c r="P69" s="160" t="s">
        <v>124</v>
      </c>
      <c r="Q69" s="31" t="s">
        <v>136</v>
      </c>
      <c r="R69" s="165" t="s">
        <v>315</v>
      </c>
      <c r="S69" s="31" t="s">
        <v>123</v>
      </c>
      <c r="T69" s="166" t="s">
        <v>304</v>
      </c>
      <c r="U69" s="65" t="s">
        <v>305</v>
      </c>
      <c r="V69" s="31" t="s">
        <v>126</v>
      </c>
      <c r="W69" s="160"/>
      <c r="X69" s="160" t="s">
        <v>127</v>
      </c>
      <c r="Y69" s="160" t="s">
        <v>128</v>
      </c>
      <c r="Z69" s="167">
        <v>30</v>
      </c>
      <c r="AA69" s="167">
        <v>60</v>
      </c>
      <c r="AB69" s="167">
        <v>10</v>
      </c>
      <c r="AC69" s="168" t="s">
        <v>153</v>
      </c>
      <c r="AD69" s="31" t="s">
        <v>130</v>
      </c>
      <c r="AE69" s="169">
        <v>5</v>
      </c>
      <c r="AF69" s="169">
        <v>2117600</v>
      </c>
      <c r="AG69" s="169">
        <f>AF69*AE69</f>
        <v>10588000</v>
      </c>
      <c r="AH69" s="169">
        <f>AG69*1.12</f>
        <v>11858560.000000002</v>
      </c>
      <c r="AI69" s="169">
        <v>5</v>
      </c>
      <c r="AJ69" s="169">
        <v>2117600</v>
      </c>
      <c r="AK69" s="169">
        <f>AJ69*AI69</f>
        <v>10588000</v>
      </c>
      <c r="AL69" s="169">
        <f>AK69*1.12</f>
        <v>11858560.000000002</v>
      </c>
      <c r="AM69" s="169">
        <v>5</v>
      </c>
      <c r="AN69" s="169">
        <v>2117600</v>
      </c>
      <c r="AO69" s="169">
        <f>AN69*AM69</f>
        <v>10588000</v>
      </c>
      <c r="AP69" s="169">
        <f>AO69*1.12</f>
        <v>11858560.000000002</v>
      </c>
      <c r="AQ69" s="170"/>
      <c r="AR69" s="170"/>
      <c r="AS69" s="170"/>
      <c r="AT69" s="170"/>
      <c r="AU69" s="31"/>
      <c r="AV69" s="31"/>
      <c r="AW69" s="41"/>
      <c r="AX69" s="41"/>
      <c r="AY69" s="171">
        <v>15</v>
      </c>
      <c r="AZ69" s="172">
        <v>31764000</v>
      </c>
      <c r="BA69" s="172">
        <v>35575680.000000007</v>
      </c>
      <c r="BB69" s="41" t="s">
        <v>140</v>
      </c>
      <c r="BC69" s="163"/>
      <c r="BD69" s="163"/>
      <c r="BE69" s="166" t="s">
        <v>154</v>
      </c>
      <c r="BF69" s="163"/>
      <c r="BG69" s="163"/>
      <c r="BH69" s="67"/>
      <c r="BI69" s="61"/>
      <c r="BJ69" s="67"/>
      <c r="BK69" s="61"/>
      <c r="BL69" s="67"/>
      <c r="BM69" s="61"/>
      <c r="BN69" s="158" t="s">
        <v>335</v>
      </c>
    </row>
    <row r="70" spans="1:69" s="21" customFormat="1" ht="15" x14ac:dyDescent="0.25">
      <c r="A70" s="22" t="s">
        <v>187</v>
      </c>
      <c r="B70" s="23"/>
      <c r="C70" s="23"/>
      <c r="D70" s="24"/>
      <c r="E70" s="24"/>
      <c r="F70" s="24"/>
      <c r="G70" s="24"/>
      <c r="H70" s="25"/>
      <c r="I70" s="24"/>
      <c r="J70" s="25"/>
      <c r="K70" s="24"/>
      <c r="L70" s="25"/>
      <c r="M70" s="24"/>
      <c r="N70" s="25"/>
      <c r="O70" s="24"/>
      <c r="P70" s="25"/>
      <c r="Q70" s="24"/>
      <c r="R70" s="25"/>
      <c r="S70" s="24"/>
      <c r="T70" s="25"/>
      <c r="U70" s="24"/>
      <c r="V70" s="25"/>
      <c r="W70" s="24"/>
      <c r="X70" s="25"/>
      <c r="Y70" s="24"/>
      <c r="Z70" s="25"/>
      <c r="AA70" s="24"/>
      <c r="AB70" s="25"/>
      <c r="AC70" s="24"/>
      <c r="AD70" s="25"/>
      <c r="AE70" s="24"/>
      <c r="AF70" s="25"/>
      <c r="AG70" s="24"/>
      <c r="AH70" s="25"/>
      <c r="AI70" s="24"/>
      <c r="AJ70" s="25"/>
      <c r="AK70" s="24"/>
      <c r="AL70" s="25"/>
      <c r="AM70" s="24"/>
      <c r="AN70" s="25"/>
      <c r="AO70" s="24"/>
      <c r="AP70" s="25"/>
      <c r="AQ70" s="24"/>
      <c r="AR70" s="25"/>
      <c r="AS70" s="24"/>
      <c r="AT70" s="25"/>
      <c r="AU70" s="24"/>
      <c r="AV70" s="25"/>
      <c r="AW70" s="24"/>
      <c r="AX70" s="25"/>
      <c r="AY70" s="24"/>
      <c r="AZ70" s="26">
        <f>SUM(AZ71:AZ72)</f>
        <v>1089886695.9999995</v>
      </c>
      <c r="BA70" s="26">
        <f>SUM(BA71:BA72)</f>
        <v>1220673099.5199995</v>
      </c>
      <c r="BB70" s="25"/>
      <c r="BC70" s="24"/>
      <c r="BD70" s="25"/>
      <c r="BE70" s="24"/>
      <c r="BF70" s="25"/>
      <c r="BG70" s="24"/>
      <c r="BH70" s="25"/>
      <c r="BI70" s="24"/>
      <c r="BJ70" s="25"/>
      <c r="BK70" s="24"/>
      <c r="BL70" s="25"/>
      <c r="BM70" s="24"/>
    </row>
    <row r="71" spans="1:69" s="45" customFormat="1" ht="12.95" customHeight="1" x14ac:dyDescent="0.25">
      <c r="A71" s="46" t="s">
        <v>242</v>
      </c>
      <c r="B71" s="47"/>
      <c r="C71" s="47"/>
      <c r="D71" s="49" t="s">
        <v>269</v>
      </c>
      <c r="E71" s="50" t="s">
        <v>278</v>
      </c>
      <c r="F71" s="48"/>
      <c r="G71" s="48"/>
      <c r="H71" s="29" t="s">
        <v>278</v>
      </c>
      <c r="I71" s="49" t="s">
        <v>188</v>
      </c>
      <c r="J71" s="29" t="s">
        <v>189</v>
      </c>
      <c r="K71" s="49" t="s">
        <v>189</v>
      </c>
      <c r="L71" s="29" t="s">
        <v>117</v>
      </c>
      <c r="M71" s="49"/>
      <c r="N71" s="29"/>
      <c r="O71" s="49">
        <v>45</v>
      </c>
      <c r="P71" s="29">
        <v>230000000</v>
      </c>
      <c r="Q71" s="49" t="s">
        <v>190</v>
      </c>
      <c r="R71" s="29" t="s">
        <v>137</v>
      </c>
      <c r="S71" s="49" t="s">
        <v>123</v>
      </c>
      <c r="T71" s="29">
        <v>230000000</v>
      </c>
      <c r="U71" s="49" t="s">
        <v>191</v>
      </c>
      <c r="V71" s="29"/>
      <c r="W71" s="49"/>
      <c r="X71" s="29" t="s">
        <v>127</v>
      </c>
      <c r="Y71" s="49" t="s">
        <v>128</v>
      </c>
      <c r="Z71" s="32">
        <v>0</v>
      </c>
      <c r="AA71" s="50">
        <v>90</v>
      </c>
      <c r="AB71" s="32">
        <v>10</v>
      </c>
      <c r="AC71" s="49"/>
      <c r="AD71" s="29" t="s">
        <v>130</v>
      </c>
      <c r="AE71" s="49"/>
      <c r="AF71" s="29"/>
      <c r="AG71" s="51">
        <v>78222231.999999806</v>
      </c>
      <c r="AH71" s="52">
        <v>87608899.839999795</v>
      </c>
      <c r="AI71" s="51"/>
      <c r="AJ71" s="52"/>
      <c r="AK71" s="51">
        <v>78222231.999999806</v>
      </c>
      <c r="AL71" s="52">
        <v>87608899.839999795</v>
      </c>
      <c r="AM71" s="51"/>
      <c r="AN71" s="52"/>
      <c r="AO71" s="51">
        <v>78222231.999999806</v>
      </c>
      <c r="AP71" s="52">
        <v>87608899.839999795</v>
      </c>
      <c r="AQ71" s="49"/>
      <c r="AR71" s="29"/>
      <c r="AS71" s="49"/>
      <c r="AT71" s="29"/>
      <c r="AU71" s="49"/>
      <c r="AV71" s="29"/>
      <c r="AW71" s="49"/>
      <c r="AX71" s="29"/>
      <c r="AY71" s="49"/>
      <c r="AZ71" s="52">
        <v>234666695.9999994</v>
      </c>
      <c r="BA71" s="51">
        <v>262826699.51999938</v>
      </c>
      <c r="BB71" s="29" t="s">
        <v>140</v>
      </c>
      <c r="BC71" s="49" t="s">
        <v>192</v>
      </c>
      <c r="BD71" s="29" t="s">
        <v>193</v>
      </c>
      <c r="BE71" s="49"/>
      <c r="BF71" s="29"/>
      <c r="BG71" s="49"/>
      <c r="BH71" s="29"/>
      <c r="BI71" s="49"/>
      <c r="BJ71" s="29"/>
      <c r="BK71" s="49"/>
      <c r="BL71" s="29"/>
      <c r="BM71" s="49"/>
    </row>
    <row r="72" spans="1:69" s="120" customFormat="1" ht="12.95" customHeight="1" x14ac:dyDescent="0.2">
      <c r="A72" s="265" t="s">
        <v>377</v>
      </c>
      <c r="B72" s="266"/>
      <c r="C72" s="266"/>
      <c r="D72" s="267"/>
      <c r="E72" s="373" t="s">
        <v>633</v>
      </c>
      <c r="F72" s="268"/>
      <c r="G72" s="266"/>
      <c r="H72" s="266"/>
      <c r="I72" s="269" t="s">
        <v>623</v>
      </c>
      <c r="J72" s="270" t="s">
        <v>624</v>
      </c>
      <c r="K72" s="270" t="s">
        <v>625</v>
      </c>
      <c r="L72" s="271" t="s">
        <v>117</v>
      </c>
      <c r="M72" s="272"/>
      <c r="N72" s="271"/>
      <c r="O72" s="272" t="s">
        <v>626</v>
      </c>
      <c r="P72" s="271">
        <v>230000000</v>
      </c>
      <c r="Q72" s="272" t="s">
        <v>190</v>
      </c>
      <c r="R72" s="271" t="s">
        <v>610</v>
      </c>
      <c r="S72" s="272" t="s">
        <v>123</v>
      </c>
      <c r="T72" s="271">
        <v>230000000</v>
      </c>
      <c r="U72" s="272" t="s">
        <v>191</v>
      </c>
      <c r="V72" s="271" t="s">
        <v>365</v>
      </c>
      <c r="W72" s="272" t="s">
        <v>128</v>
      </c>
      <c r="X72" s="271"/>
      <c r="Y72" s="272"/>
      <c r="Z72" s="273">
        <v>0</v>
      </c>
      <c r="AA72" s="274">
        <v>90</v>
      </c>
      <c r="AB72" s="273">
        <v>10</v>
      </c>
      <c r="AC72" s="272"/>
      <c r="AD72" s="271" t="s">
        <v>130</v>
      </c>
      <c r="AE72" s="272"/>
      <c r="AF72" s="271"/>
      <c r="AG72" s="275">
        <v>495220000</v>
      </c>
      <c r="AH72" s="276">
        <f>AG72*1.12</f>
        <v>554646400</v>
      </c>
      <c r="AI72" s="275"/>
      <c r="AJ72" s="276"/>
      <c r="AK72" s="275">
        <v>180000000</v>
      </c>
      <c r="AL72" s="276">
        <f>AK72*1.12</f>
        <v>201600000.00000003</v>
      </c>
      <c r="AM72" s="275"/>
      <c r="AN72" s="276"/>
      <c r="AO72" s="275">
        <v>180000000</v>
      </c>
      <c r="AP72" s="276">
        <f>AO72*1.12</f>
        <v>201600000.00000003</v>
      </c>
      <c r="AQ72" s="272"/>
      <c r="AR72" s="271"/>
      <c r="AS72" s="272"/>
      <c r="AT72" s="271"/>
      <c r="AU72" s="272"/>
      <c r="AV72" s="271"/>
      <c r="AW72" s="272"/>
      <c r="AX72" s="271"/>
      <c r="AY72" s="272"/>
      <c r="AZ72" s="276">
        <f>AG72+AK72+AO72</f>
        <v>855220000</v>
      </c>
      <c r="BA72" s="275">
        <f>AZ72*1.12</f>
        <v>957846400.00000012</v>
      </c>
      <c r="BB72" s="271" t="s">
        <v>140</v>
      </c>
      <c r="BC72" s="272" t="s">
        <v>627</v>
      </c>
      <c r="BD72" s="271" t="s">
        <v>628</v>
      </c>
      <c r="BE72" s="272"/>
      <c r="BF72" s="271"/>
      <c r="BG72" s="272"/>
      <c r="BH72" s="271"/>
      <c r="BI72" s="272"/>
      <c r="BJ72" s="271"/>
      <c r="BK72" s="272"/>
      <c r="BL72" s="271"/>
      <c r="BM72" s="272"/>
    </row>
    <row r="73" spans="1:69" ht="15" x14ac:dyDescent="0.25">
      <c r="A73" s="53" t="s">
        <v>194</v>
      </c>
      <c r="B73" s="54"/>
      <c r="C73" s="54"/>
      <c r="D73" s="55"/>
      <c r="E73" s="57"/>
      <c r="F73" s="55"/>
      <c r="G73" s="55"/>
      <c r="H73" s="56"/>
      <c r="I73" s="55"/>
      <c r="J73" s="55"/>
      <c r="K73" s="55"/>
      <c r="L73" s="57"/>
      <c r="M73" s="55"/>
      <c r="N73" s="55"/>
      <c r="O73" s="57"/>
      <c r="P73" s="55"/>
      <c r="Q73" s="55"/>
      <c r="R73" s="55"/>
      <c r="S73" s="55"/>
      <c r="T73" s="55"/>
      <c r="U73" s="55"/>
      <c r="V73" s="55"/>
      <c r="W73" s="55"/>
      <c r="X73" s="55"/>
      <c r="Y73" s="55"/>
      <c r="Z73" s="57"/>
      <c r="AA73" s="57"/>
      <c r="AB73" s="57"/>
      <c r="AC73" s="57"/>
      <c r="AD73" s="55"/>
      <c r="AE73" s="58"/>
      <c r="AF73" s="58"/>
      <c r="AG73" s="58"/>
      <c r="AH73" s="58"/>
      <c r="AI73" s="58"/>
      <c r="AJ73" s="58"/>
      <c r="AK73" s="58"/>
      <c r="AL73" s="58"/>
      <c r="AM73" s="58"/>
      <c r="AN73" s="58"/>
      <c r="AO73" s="58"/>
      <c r="AP73" s="58"/>
      <c r="AQ73" s="58"/>
      <c r="AR73" s="58"/>
      <c r="AS73" s="58"/>
      <c r="AT73" s="58"/>
      <c r="AU73" s="58"/>
      <c r="AV73" s="58"/>
      <c r="AW73" s="58"/>
      <c r="AX73" s="58"/>
      <c r="AY73" s="58"/>
      <c r="AZ73" s="59">
        <f>SUM(AZ74:AZ97)</f>
        <v>11554661867.153419</v>
      </c>
      <c r="BA73" s="59">
        <f>SUM(BA74:BA97)</f>
        <v>12941221291.21183</v>
      </c>
      <c r="BB73" s="55"/>
      <c r="BC73" s="55"/>
      <c r="BD73" s="55"/>
      <c r="BE73" s="55"/>
      <c r="BF73" s="55"/>
      <c r="BG73" s="55"/>
      <c r="BH73" s="55"/>
      <c r="BI73" s="55"/>
      <c r="BJ73" s="55"/>
      <c r="BK73" s="55"/>
      <c r="BL73" s="55"/>
      <c r="BM73" s="55"/>
    </row>
    <row r="74" spans="1:69" s="64" customFormat="1" ht="12.95" customHeight="1" x14ac:dyDescent="0.2">
      <c r="A74" s="60" t="s">
        <v>241</v>
      </c>
      <c r="B74" s="29" t="s">
        <v>195</v>
      </c>
      <c r="C74" s="29"/>
      <c r="D74" s="49" t="s">
        <v>270</v>
      </c>
      <c r="E74" s="370" t="str">
        <f>VLOOKUP(D74,'[6]Plan Report'!$B$47:$C$59,2,0)</f>
        <v>13 У</v>
      </c>
      <c r="F74" s="49"/>
      <c r="G74" s="49"/>
      <c r="H74" s="29" t="s">
        <v>279</v>
      </c>
      <c r="I74" s="49" t="s">
        <v>196</v>
      </c>
      <c r="J74" s="49" t="s">
        <v>197</v>
      </c>
      <c r="K74" s="61" t="s">
        <v>197</v>
      </c>
      <c r="L74" s="50" t="s">
        <v>117</v>
      </c>
      <c r="M74" s="49"/>
      <c r="N74" s="49"/>
      <c r="O74" s="50">
        <v>100</v>
      </c>
      <c r="P74" s="49">
        <v>230000000</v>
      </c>
      <c r="Q74" s="49" t="s">
        <v>199</v>
      </c>
      <c r="R74" s="44" t="s">
        <v>291</v>
      </c>
      <c r="S74" s="49" t="s">
        <v>123</v>
      </c>
      <c r="T74" s="49">
        <v>230000000</v>
      </c>
      <c r="U74" s="49" t="s">
        <v>200</v>
      </c>
      <c r="V74" s="49"/>
      <c r="W74" s="49"/>
      <c r="X74" s="49" t="s">
        <v>127</v>
      </c>
      <c r="Y74" s="49" t="s">
        <v>128</v>
      </c>
      <c r="Z74" s="50">
        <v>0</v>
      </c>
      <c r="AA74" s="50">
        <v>100</v>
      </c>
      <c r="AB74" s="50">
        <v>0</v>
      </c>
      <c r="AC74" s="50"/>
      <c r="AD74" s="49" t="s">
        <v>130</v>
      </c>
      <c r="AE74" s="62"/>
      <c r="AF74" s="62"/>
      <c r="AG74" s="63">
        <v>350349359.97062999</v>
      </c>
      <c r="AH74" s="63">
        <f>AG74*1.12</f>
        <v>392391283.16710562</v>
      </c>
      <c r="AI74" s="62"/>
      <c r="AJ74" s="62"/>
      <c r="AK74" s="63">
        <v>350349359.97062999</v>
      </c>
      <c r="AL74" s="63">
        <f>AK74*1.12</f>
        <v>392391283.16710562</v>
      </c>
      <c r="AM74" s="62"/>
      <c r="AN74" s="62"/>
      <c r="AO74" s="63">
        <v>350349359.97062999</v>
      </c>
      <c r="AP74" s="63">
        <f>AO74*1.12</f>
        <v>392391283.16710562</v>
      </c>
      <c r="AQ74" s="62"/>
      <c r="AR74" s="62"/>
      <c r="AS74" s="62"/>
      <c r="AT74" s="62"/>
      <c r="AU74" s="62"/>
      <c r="AV74" s="62"/>
      <c r="AW74" s="62"/>
      <c r="AX74" s="62"/>
      <c r="AY74" s="62"/>
      <c r="AZ74" s="63">
        <f t="shared" ref="AZ74:AZ91" si="110">AG74+AK74+AO74+AS74+AW74</f>
        <v>1051048079.91189</v>
      </c>
      <c r="BA74" s="63">
        <f>AZ74*1.12</f>
        <v>1177173849.501317</v>
      </c>
      <c r="BB74" s="49" t="s">
        <v>140</v>
      </c>
      <c r="BC74" s="49" t="s">
        <v>201</v>
      </c>
      <c r="BD74" s="49" t="s">
        <v>198</v>
      </c>
      <c r="BE74" s="49"/>
      <c r="BF74" s="49"/>
      <c r="BG74" s="49"/>
      <c r="BH74" s="49"/>
      <c r="BI74" s="49"/>
      <c r="BJ74" s="49"/>
      <c r="BK74" s="49"/>
      <c r="BL74" s="49"/>
      <c r="BM74" s="49"/>
    </row>
    <row r="75" spans="1:69" s="3" customFormat="1" ht="12.95" customHeight="1" x14ac:dyDescent="0.2">
      <c r="A75" s="29" t="s">
        <v>202</v>
      </c>
      <c r="B75" s="33"/>
      <c r="C75" s="33"/>
      <c r="D75" s="66">
        <v>22600001</v>
      </c>
      <c r="E75" s="370" t="s">
        <v>285</v>
      </c>
      <c r="F75" s="49"/>
      <c r="G75" s="66"/>
      <c r="H75" s="65" t="s">
        <v>280</v>
      </c>
      <c r="I75" s="29" t="s">
        <v>203</v>
      </c>
      <c r="J75" s="29" t="s">
        <v>204</v>
      </c>
      <c r="K75" s="67" t="s">
        <v>276</v>
      </c>
      <c r="L75" s="32" t="s">
        <v>206</v>
      </c>
      <c r="M75" s="33" t="s">
        <v>207</v>
      </c>
      <c r="N75" s="29"/>
      <c r="O75" s="68">
        <v>85</v>
      </c>
      <c r="P75" s="29">
        <v>230000000</v>
      </c>
      <c r="Q75" s="29" t="s">
        <v>190</v>
      </c>
      <c r="R75" s="29" t="s">
        <v>122</v>
      </c>
      <c r="S75" s="29" t="s">
        <v>123</v>
      </c>
      <c r="T75" s="29">
        <v>230000000</v>
      </c>
      <c r="U75" s="29" t="s">
        <v>200</v>
      </c>
      <c r="V75" s="29"/>
      <c r="W75" s="29"/>
      <c r="X75" s="29" t="s">
        <v>127</v>
      </c>
      <c r="Y75" s="29" t="s">
        <v>128</v>
      </c>
      <c r="Z75" s="68">
        <v>0</v>
      </c>
      <c r="AA75" s="68">
        <v>100</v>
      </c>
      <c r="AB75" s="68">
        <v>0</v>
      </c>
      <c r="AC75" s="32"/>
      <c r="AD75" s="49" t="s">
        <v>130</v>
      </c>
      <c r="AE75" s="69"/>
      <c r="AF75" s="69"/>
      <c r="AG75" s="70">
        <v>114609968</v>
      </c>
      <c r="AH75" s="70">
        <f>AG75*1.12</f>
        <v>128363164.16000001</v>
      </c>
      <c r="AI75" s="71"/>
      <c r="AJ75" s="71"/>
      <c r="AK75" s="70">
        <v>114609968</v>
      </c>
      <c r="AL75" s="70">
        <f>AK75*1.12</f>
        <v>128363164.16000001</v>
      </c>
      <c r="AM75" s="71"/>
      <c r="AN75" s="71"/>
      <c r="AO75" s="70">
        <v>114609968</v>
      </c>
      <c r="AP75" s="70">
        <f>AO75*1.12</f>
        <v>128363164.16000001</v>
      </c>
      <c r="AQ75" s="69"/>
      <c r="AR75" s="69"/>
      <c r="AS75" s="69"/>
      <c r="AT75" s="69"/>
      <c r="AU75" s="69"/>
      <c r="AV75" s="69"/>
      <c r="AW75" s="71"/>
      <c r="AX75" s="71"/>
      <c r="AY75" s="71"/>
      <c r="AZ75" s="72">
        <v>0</v>
      </c>
      <c r="BA75" s="63">
        <f t="shared" ref="BA75:BA91" si="111">AZ75*1.12</f>
        <v>0</v>
      </c>
      <c r="BB75" s="29" t="s">
        <v>140</v>
      </c>
      <c r="BC75" s="29" t="s">
        <v>208</v>
      </c>
      <c r="BD75" s="29" t="s">
        <v>205</v>
      </c>
      <c r="BE75" s="29"/>
      <c r="BF75" s="73"/>
      <c r="BG75" s="74"/>
      <c r="BH75" s="29"/>
      <c r="BI75" s="75"/>
      <c r="BJ75" s="66"/>
      <c r="BK75" s="66"/>
      <c r="BL75" s="66"/>
      <c r="BM75" s="66"/>
    </row>
    <row r="76" spans="1:69" s="120" customFormat="1" ht="12.95" customHeight="1" x14ac:dyDescent="0.2">
      <c r="A76" s="29" t="s">
        <v>202</v>
      </c>
      <c r="B76" s="33"/>
      <c r="C76" s="33"/>
      <c r="D76" s="66">
        <v>22600001</v>
      </c>
      <c r="E76" s="370" t="s">
        <v>367</v>
      </c>
      <c r="F76" s="49"/>
      <c r="G76" s="66"/>
      <c r="H76" s="65" t="s">
        <v>280</v>
      </c>
      <c r="I76" s="29" t="s">
        <v>203</v>
      </c>
      <c r="J76" s="29" t="s">
        <v>204</v>
      </c>
      <c r="K76" s="67" t="s">
        <v>276</v>
      </c>
      <c r="L76" s="32" t="s">
        <v>206</v>
      </c>
      <c r="M76" s="33" t="s">
        <v>207</v>
      </c>
      <c r="N76" s="29"/>
      <c r="O76" s="68">
        <v>85</v>
      </c>
      <c r="P76" s="29">
        <v>230000000</v>
      </c>
      <c r="Q76" s="29" t="s">
        <v>190</v>
      </c>
      <c r="R76" s="29" t="s">
        <v>315</v>
      </c>
      <c r="S76" s="29" t="s">
        <v>123</v>
      </c>
      <c r="T76" s="29">
        <v>230000000</v>
      </c>
      <c r="U76" s="29" t="s">
        <v>200</v>
      </c>
      <c r="V76" s="29"/>
      <c r="W76" s="29"/>
      <c r="X76" s="29" t="s">
        <v>127</v>
      </c>
      <c r="Y76" s="29" t="s">
        <v>128</v>
      </c>
      <c r="Z76" s="68">
        <v>0</v>
      </c>
      <c r="AA76" s="68">
        <v>100</v>
      </c>
      <c r="AB76" s="68">
        <v>0</v>
      </c>
      <c r="AC76" s="32"/>
      <c r="AD76" s="49" t="s">
        <v>130</v>
      </c>
      <c r="AE76" s="69"/>
      <c r="AF76" s="69"/>
      <c r="AG76" s="70">
        <v>114609968</v>
      </c>
      <c r="AH76" s="70">
        <f>AG76*1.12</f>
        <v>128363164.16000001</v>
      </c>
      <c r="AI76" s="71"/>
      <c r="AJ76" s="71"/>
      <c r="AK76" s="70">
        <v>114609968</v>
      </c>
      <c r="AL76" s="70">
        <f>AK76*1.12</f>
        <v>128363164.16000001</v>
      </c>
      <c r="AM76" s="71"/>
      <c r="AN76" s="71"/>
      <c r="AO76" s="70">
        <v>114609968</v>
      </c>
      <c r="AP76" s="70">
        <f>AO76*1.12</f>
        <v>128363164.16000001</v>
      </c>
      <c r="AQ76" s="69"/>
      <c r="AR76" s="69"/>
      <c r="AS76" s="69"/>
      <c r="AT76" s="69"/>
      <c r="AU76" s="69"/>
      <c r="AV76" s="69"/>
      <c r="AW76" s="71"/>
      <c r="AX76" s="71"/>
      <c r="AY76" s="71"/>
      <c r="AZ76" s="72">
        <f t="shared" si="110"/>
        <v>343829904</v>
      </c>
      <c r="BA76" s="63">
        <f t="shared" si="111"/>
        <v>385089492.48000002</v>
      </c>
      <c r="BB76" s="29" t="s">
        <v>140</v>
      </c>
      <c r="BC76" s="29" t="s">
        <v>208</v>
      </c>
      <c r="BD76" s="29" t="s">
        <v>205</v>
      </c>
      <c r="BE76" s="29"/>
      <c r="BF76" s="73"/>
      <c r="BG76" s="74"/>
      <c r="BH76" s="29"/>
      <c r="BI76" s="75"/>
      <c r="BJ76" s="66"/>
      <c r="BK76" s="66"/>
      <c r="BL76" s="66"/>
      <c r="BM76" s="66"/>
      <c r="BN76" s="118" t="s">
        <v>66</v>
      </c>
      <c r="BO76" s="119"/>
      <c r="BP76" s="119"/>
      <c r="BQ76" s="119"/>
    </row>
    <row r="77" spans="1:69" s="3" customFormat="1" ht="12.95" customHeight="1" x14ac:dyDescent="0.2">
      <c r="A77" s="29" t="s">
        <v>202</v>
      </c>
      <c r="B77" s="33"/>
      <c r="C77" s="33"/>
      <c r="D77" s="49" t="s">
        <v>271</v>
      </c>
      <c r="E77" s="370" t="str">
        <f>VLOOKUP(D77,'[6]Plan Report'!$B$47:$C$59,2,0)</f>
        <v>8 У</v>
      </c>
      <c r="F77" s="49"/>
      <c r="G77" s="66"/>
      <c r="H77" s="65" t="s">
        <v>281</v>
      </c>
      <c r="I77" s="29" t="s">
        <v>209</v>
      </c>
      <c r="J77" s="29" t="s">
        <v>210</v>
      </c>
      <c r="K77" s="67" t="s">
        <v>277</v>
      </c>
      <c r="L77" s="32" t="s">
        <v>206</v>
      </c>
      <c r="M77" s="33" t="s">
        <v>207</v>
      </c>
      <c r="N77" s="29"/>
      <c r="O77" s="68">
        <v>85</v>
      </c>
      <c r="P77" s="29">
        <v>230000000</v>
      </c>
      <c r="Q77" s="29" t="s">
        <v>190</v>
      </c>
      <c r="R77" s="29" t="s">
        <v>122</v>
      </c>
      <c r="S77" s="29" t="s">
        <v>123</v>
      </c>
      <c r="T77" s="29">
        <v>230000000</v>
      </c>
      <c r="U77" s="29" t="s">
        <v>200</v>
      </c>
      <c r="V77" s="29"/>
      <c r="W77" s="29"/>
      <c r="X77" s="29" t="s">
        <v>127</v>
      </c>
      <c r="Y77" s="29" t="s">
        <v>128</v>
      </c>
      <c r="Z77" s="68">
        <v>0</v>
      </c>
      <c r="AA77" s="68">
        <v>100</v>
      </c>
      <c r="AB77" s="68">
        <v>0</v>
      </c>
      <c r="AC77" s="32"/>
      <c r="AD77" s="49" t="s">
        <v>130</v>
      </c>
      <c r="AE77" s="69"/>
      <c r="AF77" s="69"/>
      <c r="AG77" s="70">
        <v>9516765</v>
      </c>
      <c r="AH77" s="70">
        <f>AG77*1.12</f>
        <v>10658776.800000001</v>
      </c>
      <c r="AI77" s="71"/>
      <c r="AJ77" s="71"/>
      <c r="AK77" s="70">
        <v>9516765</v>
      </c>
      <c r="AL77" s="70">
        <f>AK77*1.12</f>
        <v>10658776.800000001</v>
      </c>
      <c r="AM77" s="71"/>
      <c r="AN77" s="71"/>
      <c r="AO77" s="70">
        <v>9516765</v>
      </c>
      <c r="AP77" s="70">
        <f>AO77*1.12</f>
        <v>10658776.800000001</v>
      </c>
      <c r="AQ77" s="69"/>
      <c r="AR77" s="69"/>
      <c r="AS77" s="69"/>
      <c r="AT77" s="69"/>
      <c r="AU77" s="69"/>
      <c r="AV77" s="69"/>
      <c r="AW77" s="69"/>
      <c r="AX77" s="71"/>
      <c r="AY77" s="71"/>
      <c r="AZ77" s="72">
        <f t="shared" si="110"/>
        <v>28550295</v>
      </c>
      <c r="BA77" s="63">
        <f t="shared" si="111"/>
        <v>31976330.400000002</v>
      </c>
      <c r="BB77" s="29" t="s">
        <v>140</v>
      </c>
      <c r="BC77" s="29" t="s">
        <v>212</v>
      </c>
      <c r="BD77" s="29" t="s">
        <v>211</v>
      </c>
      <c r="BE77" s="49"/>
      <c r="BF77" s="76"/>
      <c r="BG77" s="29"/>
      <c r="BH77" s="77"/>
      <c r="BI77" s="77"/>
      <c r="BJ77" s="29"/>
      <c r="BK77" s="29"/>
      <c r="BL77" s="29"/>
      <c r="BM77" s="29"/>
    </row>
    <row r="78" spans="1:69" s="64" customFormat="1" ht="12.95" customHeight="1" x14ac:dyDescent="0.2">
      <c r="A78" s="29" t="s">
        <v>202</v>
      </c>
      <c r="B78" s="79"/>
      <c r="C78" s="79"/>
      <c r="D78" s="66">
        <v>22600003</v>
      </c>
      <c r="E78" s="370" t="s">
        <v>284</v>
      </c>
      <c r="F78" s="49"/>
      <c r="G78" s="79"/>
      <c r="H78" s="79" t="s">
        <v>282</v>
      </c>
      <c r="I78" s="29" t="s">
        <v>213</v>
      </c>
      <c r="J78" s="29" t="s">
        <v>214</v>
      </c>
      <c r="K78" s="67" t="s">
        <v>214</v>
      </c>
      <c r="L78" s="78" t="s">
        <v>117</v>
      </c>
      <c r="M78" s="79"/>
      <c r="N78" s="79"/>
      <c r="O78" s="68">
        <v>75</v>
      </c>
      <c r="P78" s="29" t="s">
        <v>124</v>
      </c>
      <c r="Q78" s="29" t="s">
        <v>199</v>
      </c>
      <c r="R78" s="29" t="s">
        <v>122</v>
      </c>
      <c r="S78" s="29" t="s">
        <v>123</v>
      </c>
      <c r="T78" s="29">
        <v>230000000</v>
      </c>
      <c r="U78" s="29" t="s">
        <v>216</v>
      </c>
      <c r="V78" s="79"/>
      <c r="W78" s="79"/>
      <c r="X78" s="29" t="s">
        <v>127</v>
      </c>
      <c r="Y78" s="29" t="s">
        <v>128</v>
      </c>
      <c r="Z78" s="68">
        <v>0</v>
      </c>
      <c r="AA78" s="68">
        <v>100</v>
      </c>
      <c r="AB78" s="68">
        <v>0</v>
      </c>
      <c r="AC78" s="127"/>
      <c r="AD78" s="49" t="s">
        <v>130</v>
      </c>
      <c r="AE78" s="79"/>
      <c r="AF78" s="79"/>
      <c r="AG78" s="70">
        <v>119913049</v>
      </c>
      <c r="AH78" s="70">
        <f t="shared" ref="AH78:AH79" si="112">AG78*1.12</f>
        <v>134302614.88000003</v>
      </c>
      <c r="AI78" s="79"/>
      <c r="AJ78" s="79"/>
      <c r="AK78" s="70">
        <v>124709576</v>
      </c>
      <c r="AL78" s="70">
        <f t="shared" ref="AL78:AL79" si="113">AK78*1.12</f>
        <v>139674725.12</v>
      </c>
      <c r="AM78" s="79"/>
      <c r="AN78" s="79"/>
      <c r="AO78" s="70">
        <v>129697950</v>
      </c>
      <c r="AP78" s="70">
        <f t="shared" ref="AP78:AP79" si="114">AO78*1.12</f>
        <v>145261704</v>
      </c>
      <c r="AQ78" s="79"/>
      <c r="AR78" s="79"/>
      <c r="AS78" s="79"/>
      <c r="AT78" s="79"/>
      <c r="AU78" s="79"/>
      <c r="AV78" s="79"/>
      <c r="AW78" s="79"/>
      <c r="AX78" s="79"/>
      <c r="AY78" s="79"/>
      <c r="AZ78" s="72">
        <f t="shared" si="110"/>
        <v>374320575</v>
      </c>
      <c r="BA78" s="63">
        <f t="shared" si="111"/>
        <v>419239044.00000006</v>
      </c>
      <c r="BB78" s="29" t="s">
        <v>140</v>
      </c>
      <c r="BC78" s="29" t="s">
        <v>217</v>
      </c>
      <c r="BD78" s="29" t="s">
        <v>215</v>
      </c>
      <c r="BE78" s="79"/>
      <c r="BF78" s="79"/>
      <c r="BG78" s="79"/>
      <c r="BH78" s="79"/>
      <c r="BI78" s="79"/>
      <c r="BJ78" s="79"/>
      <c r="BK78" s="79"/>
      <c r="BL78" s="79"/>
      <c r="BM78" s="79"/>
    </row>
    <row r="79" spans="1:69" s="64" customFormat="1" ht="12.95" customHeight="1" x14ac:dyDescent="0.2">
      <c r="A79" s="29" t="s">
        <v>202</v>
      </c>
      <c r="B79" s="79"/>
      <c r="C79" s="79"/>
      <c r="D79" s="49" t="s">
        <v>272</v>
      </c>
      <c r="E79" s="370" t="str">
        <f>VLOOKUP(D79,'[6]Plan Report'!$B$47:$C$59,2,0)</f>
        <v>1 У</v>
      </c>
      <c r="F79" s="49"/>
      <c r="G79" s="79"/>
      <c r="H79" s="79" t="s">
        <v>283</v>
      </c>
      <c r="I79" s="29" t="s">
        <v>218</v>
      </c>
      <c r="J79" s="29" t="s">
        <v>219</v>
      </c>
      <c r="K79" s="67" t="s">
        <v>219</v>
      </c>
      <c r="L79" s="78" t="s">
        <v>117</v>
      </c>
      <c r="M79" s="79"/>
      <c r="N79" s="79"/>
      <c r="O79" s="68">
        <v>100</v>
      </c>
      <c r="P79" s="29">
        <v>230000000</v>
      </c>
      <c r="Q79" s="29" t="s">
        <v>199</v>
      </c>
      <c r="R79" s="29" t="s">
        <v>122</v>
      </c>
      <c r="S79" s="29" t="s">
        <v>123</v>
      </c>
      <c r="T79" s="29">
        <v>230000000</v>
      </c>
      <c r="U79" s="29" t="s">
        <v>200</v>
      </c>
      <c r="V79" s="79"/>
      <c r="W79" s="79"/>
      <c r="X79" s="29" t="s">
        <v>127</v>
      </c>
      <c r="Y79" s="29" t="s">
        <v>128</v>
      </c>
      <c r="Z79" s="68">
        <v>0</v>
      </c>
      <c r="AA79" s="68">
        <v>100</v>
      </c>
      <c r="AB79" s="68">
        <v>0</v>
      </c>
      <c r="AC79" s="127"/>
      <c r="AD79" s="49" t="s">
        <v>130</v>
      </c>
      <c r="AE79" s="79"/>
      <c r="AF79" s="79"/>
      <c r="AG79" s="70">
        <v>12818949</v>
      </c>
      <c r="AH79" s="70">
        <f t="shared" si="112"/>
        <v>14357222.880000001</v>
      </c>
      <c r="AI79" s="79"/>
      <c r="AJ79" s="79"/>
      <c r="AK79" s="70">
        <v>13331710</v>
      </c>
      <c r="AL79" s="70">
        <f t="shared" si="113"/>
        <v>14931515.200000001</v>
      </c>
      <c r="AM79" s="79"/>
      <c r="AN79" s="79"/>
      <c r="AO79" s="70">
        <v>13864980</v>
      </c>
      <c r="AP79" s="70">
        <f t="shared" si="114"/>
        <v>15528777.600000001</v>
      </c>
      <c r="AQ79" s="79"/>
      <c r="AR79" s="79"/>
      <c r="AS79" s="79"/>
      <c r="AT79" s="79"/>
      <c r="AU79" s="79"/>
      <c r="AV79" s="79"/>
      <c r="AW79" s="79"/>
      <c r="AX79" s="79"/>
      <c r="AY79" s="79"/>
      <c r="AZ79" s="72">
        <f t="shared" si="110"/>
        <v>40015639</v>
      </c>
      <c r="BA79" s="63">
        <f t="shared" si="111"/>
        <v>44817515.680000007</v>
      </c>
      <c r="BB79" s="29" t="s">
        <v>140</v>
      </c>
      <c r="BC79" s="29" t="s">
        <v>221</v>
      </c>
      <c r="BD79" s="29" t="s">
        <v>220</v>
      </c>
      <c r="BE79" s="79"/>
      <c r="BF79" s="79"/>
      <c r="BG79" s="79"/>
      <c r="BH79" s="79"/>
      <c r="BI79" s="79"/>
      <c r="BJ79" s="79"/>
      <c r="BK79" s="79"/>
      <c r="BL79" s="79"/>
      <c r="BM79" s="79"/>
    </row>
    <row r="80" spans="1:69" s="64" customFormat="1" ht="12.95" customHeight="1" x14ac:dyDescent="0.2">
      <c r="A80" s="29" t="s">
        <v>222</v>
      </c>
      <c r="B80" s="79"/>
      <c r="C80" s="79"/>
      <c r="D80" s="66">
        <v>22600005</v>
      </c>
      <c r="E80" s="370" t="s">
        <v>283</v>
      </c>
      <c r="F80" s="49"/>
      <c r="G80" s="79"/>
      <c r="H80" s="79" t="s">
        <v>284</v>
      </c>
      <c r="I80" s="105" t="s">
        <v>223</v>
      </c>
      <c r="J80" s="105" t="s">
        <v>224</v>
      </c>
      <c r="K80" s="105" t="s">
        <v>224</v>
      </c>
      <c r="L80" s="78" t="s">
        <v>117</v>
      </c>
      <c r="M80" s="82"/>
      <c r="N80" s="78"/>
      <c r="O80" s="78">
        <v>100</v>
      </c>
      <c r="P80" s="80" t="s">
        <v>124</v>
      </c>
      <c r="Q80" s="80" t="s">
        <v>190</v>
      </c>
      <c r="R80" s="44" t="s">
        <v>137</v>
      </c>
      <c r="S80" s="80" t="s">
        <v>123</v>
      </c>
      <c r="T80" s="80" t="s">
        <v>124</v>
      </c>
      <c r="U80" s="81" t="s">
        <v>216</v>
      </c>
      <c r="V80" s="82"/>
      <c r="W80" s="83"/>
      <c r="X80" s="82" t="s">
        <v>127</v>
      </c>
      <c r="Y80" s="82" t="s">
        <v>128</v>
      </c>
      <c r="Z80" s="84">
        <v>0</v>
      </c>
      <c r="AA80" s="84">
        <v>100</v>
      </c>
      <c r="AB80" s="84">
        <v>0</v>
      </c>
      <c r="AC80" s="78"/>
      <c r="AD80" s="49" t="s">
        <v>130</v>
      </c>
      <c r="AE80" s="85">
        <v>1</v>
      </c>
      <c r="AF80" s="86">
        <v>759841076.47000003</v>
      </c>
      <c r="AG80" s="86">
        <v>759841076.47000003</v>
      </c>
      <c r="AH80" s="87">
        <v>851022005.64640009</v>
      </c>
      <c r="AI80" s="85">
        <v>1</v>
      </c>
      <c r="AJ80" s="86">
        <v>781792655.38999999</v>
      </c>
      <c r="AK80" s="86">
        <v>781792655.38999999</v>
      </c>
      <c r="AL80" s="87">
        <v>875607774.03680003</v>
      </c>
      <c r="AM80" s="85">
        <v>1</v>
      </c>
      <c r="AN80" s="86">
        <v>804622297.48000002</v>
      </c>
      <c r="AO80" s="86">
        <v>804622297.48000002</v>
      </c>
      <c r="AP80" s="87">
        <v>901176973.17760015</v>
      </c>
      <c r="AQ80" s="85"/>
      <c r="AR80" s="86"/>
      <c r="AS80" s="86"/>
      <c r="AT80" s="87"/>
      <c r="AU80" s="85"/>
      <c r="AV80" s="86"/>
      <c r="AW80" s="86"/>
      <c r="AX80" s="87"/>
      <c r="AY80" s="82"/>
      <c r="AZ80" s="87">
        <v>0</v>
      </c>
      <c r="BA80" s="63">
        <f t="shared" si="111"/>
        <v>0</v>
      </c>
      <c r="BB80" s="88" t="s">
        <v>140</v>
      </c>
      <c r="BC80" s="89" t="s">
        <v>226</v>
      </c>
      <c r="BD80" s="89" t="s">
        <v>225</v>
      </c>
      <c r="BE80" s="81"/>
      <c r="BF80" s="81"/>
      <c r="BG80" s="81"/>
      <c r="BH80" s="81"/>
      <c r="BI80" s="81"/>
      <c r="BJ80" s="81"/>
      <c r="BK80" s="81"/>
      <c r="BL80" s="81"/>
      <c r="BM80" s="81"/>
    </row>
    <row r="81" spans="1:70" s="120" customFormat="1" ht="12.95" customHeight="1" x14ac:dyDescent="0.2">
      <c r="A81" s="29" t="s">
        <v>222</v>
      </c>
      <c r="B81" s="128"/>
      <c r="C81" s="128"/>
      <c r="D81" s="66">
        <v>22600005</v>
      </c>
      <c r="E81" s="370" t="s">
        <v>348</v>
      </c>
      <c r="F81" s="49"/>
      <c r="G81" s="128"/>
      <c r="H81" s="128" t="s">
        <v>284</v>
      </c>
      <c r="I81" s="116" t="s">
        <v>223</v>
      </c>
      <c r="J81" s="116" t="s">
        <v>224</v>
      </c>
      <c r="K81" s="116" t="s">
        <v>224</v>
      </c>
      <c r="L81" s="129" t="s">
        <v>117</v>
      </c>
      <c r="M81" s="32"/>
      <c r="N81" s="129"/>
      <c r="O81" s="129">
        <v>100</v>
      </c>
      <c r="P81" s="130" t="s">
        <v>124</v>
      </c>
      <c r="Q81" s="130" t="s">
        <v>190</v>
      </c>
      <c r="R81" s="131" t="s">
        <v>122</v>
      </c>
      <c r="S81" s="130" t="s">
        <v>123</v>
      </c>
      <c r="T81" s="130" t="s">
        <v>124</v>
      </c>
      <c r="U81" s="117" t="s">
        <v>216</v>
      </c>
      <c r="V81" s="32"/>
      <c r="W81" s="67"/>
      <c r="X81" s="32" t="s">
        <v>127</v>
      </c>
      <c r="Y81" s="32" t="s">
        <v>128</v>
      </c>
      <c r="Z81" s="68">
        <v>0</v>
      </c>
      <c r="AA81" s="68">
        <v>100</v>
      </c>
      <c r="AB81" s="68">
        <v>0</v>
      </c>
      <c r="AC81" s="129"/>
      <c r="AD81" s="49" t="s">
        <v>130</v>
      </c>
      <c r="AE81" s="49">
        <v>1</v>
      </c>
      <c r="AF81" s="49">
        <v>759841076.47000003</v>
      </c>
      <c r="AG81" s="49">
        <v>759841076.47000003</v>
      </c>
      <c r="AH81" s="49">
        <v>851022005.64640009</v>
      </c>
      <c r="AI81" s="85">
        <v>1</v>
      </c>
      <c r="AJ81" s="132">
        <v>781792655.38999999</v>
      </c>
      <c r="AK81" s="132">
        <v>781792655.38999999</v>
      </c>
      <c r="AL81" s="133">
        <v>875607774.03680003</v>
      </c>
      <c r="AM81" s="85">
        <v>1</v>
      </c>
      <c r="AN81" s="132">
        <v>804622297.48000002</v>
      </c>
      <c r="AO81" s="132">
        <v>804622297.48000002</v>
      </c>
      <c r="AP81" s="133">
        <v>901176973.17760015</v>
      </c>
      <c r="AQ81" s="85"/>
      <c r="AR81" s="132"/>
      <c r="AS81" s="132"/>
      <c r="AT81" s="133"/>
      <c r="AU81" s="85"/>
      <c r="AV81" s="132"/>
      <c r="AW81" s="132"/>
      <c r="AX81" s="133"/>
      <c r="AY81" s="85"/>
      <c r="AZ81" s="132">
        <v>0</v>
      </c>
      <c r="BA81" s="132">
        <f t="shared" si="111"/>
        <v>0</v>
      </c>
      <c r="BB81" s="133" t="s">
        <v>140</v>
      </c>
      <c r="BC81" s="29" t="s">
        <v>226</v>
      </c>
      <c r="BD81" s="134" t="s">
        <v>225</v>
      </c>
      <c r="BE81" s="63"/>
      <c r="BF81" s="135"/>
      <c r="BG81" s="89"/>
      <c r="BH81" s="89"/>
      <c r="BI81" s="117"/>
      <c r="BJ81" s="117"/>
      <c r="BK81" s="117"/>
      <c r="BL81" s="117"/>
      <c r="BM81" s="117"/>
      <c r="BN81" s="118"/>
      <c r="BO81" s="119"/>
      <c r="BP81" s="119"/>
      <c r="BQ81" s="119"/>
    </row>
    <row r="82" spans="1:70" s="173" customFormat="1" ht="12.95" customHeight="1" x14ac:dyDescent="0.2">
      <c r="A82" s="67" t="s">
        <v>222</v>
      </c>
      <c r="B82" s="174"/>
      <c r="C82" s="174"/>
      <c r="D82" s="175">
        <v>22600005</v>
      </c>
      <c r="E82" s="370" t="s">
        <v>384</v>
      </c>
      <c r="F82" s="61"/>
      <c r="G82" s="174"/>
      <c r="H82" s="174" t="s">
        <v>284</v>
      </c>
      <c r="I82" s="117" t="s">
        <v>223</v>
      </c>
      <c r="J82" s="117" t="s">
        <v>224</v>
      </c>
      <c r="K82" s="117" t="s">
        <v>224</v>
      </c>
      <c r="L82" s="187" t="s">
        <v>117</v>
      </c>
      <c r="M82" s="67"/>
      <c r="N82" s="187"/>
      <c r="O82" s="187">
        <v>100</v>
      </c>
      <c r="P82" s="117" t="s">
        <v>124</v>
      </c>
      <c r="Q82" s="117" t="s">
        <v>190</v>
      </c>
      <c r="R82" s="81" t="s">
        <v>127</v>
      </c>
      <c r="S82" s="117" t="s">
        <v>123</v>
      </c>
      <c r="T82" s="117" t="s">
        <v>124</v>
      </c>
      <c r="U82" s="117" t="s">
        <v>216</v>
      </c>
      <c r="V82" s="67"/>
      <c r="W82" s="67"/>
      <c r="X82" s="188" t="s">
        <v>385</v>
      </c>
      <c r="Y82" s="67" t="s">
        <v>128</v>
      </c>
      <c r="Z82" s="189">
        <v>0</v>
      </c>
      <c r="AA82" s="189">
        <v>100</v>
      </c>
      <c r="AB82" s="189">
        <v>0</v>
      </c>
      <c r="AC82" s="187"/>
      <c r="AD82" s="61" t="s">
        <v>130</v>
      </c>
      <c r="AE82" s="190">
        <v>1</v>
      </c>
      <c r="AF82" s="191">
        <v>569880807.352</v>
      </c>
      <c r="AG82" s="191">
        <v>569880807.352</v>
      </c>
      <c r="AH82" s="192">
        <f>AG82*1.12</f>
        <v>638266504.23424006</v>
      </c>
      <c r="AI82" s="190">
        <v>1</v>
      </c>
      <c r="AJ82" s="191">
        <v>781792655.38999999</v>
      </c>
      <c r="AK82" s="191">
        <v>781792655.38999999</v>
      </c>
      <c r="AL82" s="192">
        <f>AK82*1.12</f>
        <v>875607774.03680003</v>
      </c>
      <c r="AM82" s="190">
        <v>1</v>
      </c>
      <c r="AN82" s="191">
        <v>804622297.48000002</v>
      </c>
      <c r="AO82" s="191">
        <v>804622297.48000002</v>
      </c>
      <c r="AP82" s="192">
        <f>AO82*1.12</f>
        <v>901176973.17760015</v>
      </c>
      <c r="AQ82" s="190"/>
      <c r="AR82" s="191"/>
      <c r="AS82" s="191"/>
      <c r="AT82" s="192"/>
      <c r="AU82" s="190"/>
      <c r="AV82" s="191"/>
      <c r="AW82" s="191"/>
      <c r="AX82" s="192"/>
      <c r="AY82" s="192"/>
      <c r="AZ82" s="192">
        <f>AG82+AK82+AO82+AS82+AW82</f>
        <v>2156295760.2220001</v>
      </c>
      <c r="BA82" s="192">
        <f>AZ82*1.12</f>
        <v>2415051251.4486403</v>
      </c>
      <c r="BB82" s="193" t="s">
        <v>140</v>
      </c>
      <c r="BC82" s="190" t="s">
        <v>226</v>
      </c>
      <c r="BD82" s="190" t="s">
        <v>225</v>
      </c>
      <c r="BE82" s="191"/>
      <c r="BF82" s="191"/>
      <c r="BG82" s="191"/>
      <c r="BH82" s="191"/>
      <c r="BI82" s="191"/>
      <c r="BJ82" s="191"/>
      <c r="BK82" s="191"/>
      <c r="BL82" s="191"/>
      <c r="BM82" s="191"/>
      <c r="BN82" s="190" t="s">
        <v>386</v>
      </c>
      <c r="BO82" s="119"/>
      <c r="BP82" s="119"/>
    </row>
    <row r="83" spans="1:70" s="64" customFormat="1" ht="12.95" customHeight="1" x14ac:dyDescent="0.2">
      <c r="A83" s="29" t="s">
        <v>222</v>
      </c>
      <c r="B83" s="79"/>
      <c r="C83" s="79"/>
      <c r="D83" s="49" t="s">
        <v>273</v>
      </c>
      <c r="E83" s="370" t="str">
        <f>VLOOKUP(D83,'[6]Plan Report'!$B$47:$C$59,2,0)</f>
        <v>4 У</v>
      </c>
      <c r="F83" s="49"/>
      <c r="G83" s="79"/>
      <c r="H83" s="79" t="s">
        <v>285</v>
      </c>
      <c r="I83" s="105" t="s">
        <v>223</v>
      </c>
      <c r="J83" s="105" t="s">
        <v>224</v>
      </c>
      <c r="K83" s="105" t="s">
        <v>224</v>
      </c>
      <c r="L83" s="78" t="s">
        <v>117</v>
      </c>
      <c r="M83" s="82"/>
      <c r="N83" s="78"/>
      <c r="O83" s="78">
        <v>100</v>
      </c>
      <c r="P83" s="80" t="s">
        <v>124</v>
      </c>
      <c r="Q83" s="80" t="s">
        <v>190</v>
      </c>
      <c r="R83" s="44" t="s">
        <v>137</v>
      </c>
      <c r="S83" s="80" t="s">
        <v>123</v>
      </c>
      <c r="T83" s="80" t="s">
        <v>124</v>
      </c>
      <c r="U83" s="81" t="s">
        <v>216</v>
      </c>
      <c r="V83" s="82"/>
      <c r="W83" s="83"/>
      <c r="X83" s="82" t="s">
        <v>127</v>
      </c>
      <c r="Y83" s="82" t="s">
        <v>228</v>
      </c>
      <c r="Z83" s="84">
        <v>0</v>
      </c>
      <c r="AA83" s="84">
        <v>100</v>
      </c>
      <c r="AB83" s="84">
        <v>0</v>
      </c>
      <c r="AC83" s="78"/>
      <c r="AD83" s="49" t="s">
        <v>130</v>
      </c>
      <c r="AE83" s="85">
        <v>1</v>
      </c>
      <c r="AF83" s="86">
        <v>251605603.68000001</v>
      </c>
      <c r="AG83" s="86">
        <v>251605603.68000001</v>
      </c>
      <c r="AH83" s="87">
        <v>281798276.12160003</v>
      </c>
      <c r="AI83" s="85">
        <v>1</v>
      </c>
      <c r="AJ83" s="86">
        <v>251605603.68000001</v>
      </c>
      <c r="AK83" s="86">
        <v>251605603.68000001</v>
      </c>
      <c r="AL83" s="87">
        <v>281798276.12160003</v>
      </c>
      <c r="AM83" s="85"/>
      <c r="AN83" s="86"/>
      <c r="AO83" s="86"/>
      <c r="AP83" s="87">
        <v>0</v>
      </c>
      <c r="AQ83" s="85"/>
      <c r="AR83" s="86"/>
      <c r="AS83" s="86"/>
      <c r="AT83" s="87"/>
      <c r="AU83" s="85"/>
      <c r="AV83" s="86"/>
      <c r="AW83" s="86"/>
      <c r="AX83" s="87"/>
      <c r="AY83" s="82"/>
      <c r="AZ83" s="87">
        <f t="shared" si="110"/>
        <v>503211207.36000001</v>
      </c>
      <c r="BA83" s="63">
        <f t="shared" si="111"/>
        <v>563596552.24320006</v>
      </c>
      <c r="BB83" s="88" t="s">
        <v>140</v>
      </c>
      <c r="BC83" s="89" t="s">
        <v>229</v>
      </c>
      <c r="BD83" s="89" t="s">
        <v>227</v>
      </c>
      <c r="BE83" s="81"/>
      <c r="BF83" s="81"/>
      <c r="BG83" s="81"/>
      <c r="BH83" s="81"/>
      <c r="BI83" s="81"/>
      <c r="BJ83" s="81"/>
      <c r="BK83" s="81"/>
      <c r="BL83" s="81"/>
      <c r="BM83" s="81"/>
    </row>
    <row r="84" spans="1:70" s="64" customFormat="1" ht="12.95" customHeight="1" x14ac:dyDescent="0.2">
      <c r="A84" s="29" t="s">
        <v>222</v>
      </c>
      <c r="B84" s="79"/>
      <c r="C84" s="79"/>
      <c r="D84" s="66">
        <v>22600007</v>
      </c>
      <c r="E84" s="374" t="s">
        <v>281</v>
      </c>
      <c r="F84" s="49"/>
      <c r="G84" s="79"/>
      <c r="H84" s="79" t="s">
        <v>286</v>
      </c>
      <c r="I84" s="105" t="s">
        <v>223</v>
      </c>
      <c r="J84" s="105" t="s">
        <v>224</v>
      </c>
      <c r="K84" s="105" t="s">
        <v>224</v>
      </c>
      <c r="L84" s="82" t="s">
        <v>117</v>
      </c>
      <c r="M84" s="82"/>
      <c r="N84" s="82"/>
      <c r="O84" s="78">
        <v>100</v>
      </c>
      <c r="P84" s="80" t="s">
        <v>124</v>
      </c>
      <c r="Q84" s="80" t="s">
        <v>190</v>
      </c>
      <c r="R84" s="44" t="s">
        <v>137</v>
      </c>
      <c r="S84" s="80" t="s">
        <v>123</v>
      </c>
      <c r="T84" s="80" t="s">
        <v>124</v>
      </c>
      <c r="U84" s="81" t="s">
        <v>216</v>
      </c>
      <c r="V84" s="82"/>
      <c r="W84" s="82"/>
      <c r="X84" s="82" t="s">
        <v>127</v>
      </c>
      <c r="Y84" s="82" t="s">
        <v>128</v>
      </c>
      <c r="Z84" s="84">
        <v>0</v>
      </c>
      <c r="AA84" s="84">
        <v>100</v>
      </c>
      <c r="AB84" s="84">
        <v>0</v>
      </c>
      <c r="AC84" s="82"/>
      <c r="AD84" s="49" t="s">
        <v>130</v>
      </c>
      <c r="AE84" s="91">
        <v>1</v>
      </c>
      <c r="AF84" s="87">
        <v>43260360</v>
      </c>
      <c r="AG84" s="87">
        <v>43260360</v>
      </c>
      <c r="AH84" s="87">
        <v>48451603.200000003</v>
      </c>
      <c r="AI84" s="87">
        <v>1</v>
      </c>
      <c r="AJ84" s="87">
        <v>43260360</v>
      </c>
      <c r="AK84" s="87">
        <v>43260360</v>
      </c>
      <c r="AL84" s="87">
        <v>48451603.200000003</v>
      </c>
      <c r="AM84" s="91">
        <v>1</v>
      </c>
      <c r="AN84" s="87">
        <v>43260360</v>
      </c>
      <c r="AO84" s="87">
        <v>43260360</v>
      </c>
      <c r="AP84" s="87">
        <v>48451603.200000003</v>
      </c>
      <c r="AQ84" s="91"/>
      <c r="AR84" s="92"/>
      <c r="AS84" s="92"/>
      <c r="AT84" s="87"/>
      <c r="AU84" s="91"/>
      <c r="AV84" s="92"/>
      <c r="AW84" s="92"/>
      <c r="AX84" s="87"/>
      <c r="AY84" s="92"/>
      <c r="AZ84" s="87">
        <f t="shared" si="110"/>
        <v>129781080</v>
      </c>
      <c r="BA84" s="63">
        <f>AZ84*1.12</f>
        <v>145354809.60000002</v>
      </c>
      <c r="BB84" s="88" t="s">
        <v>140</v>
      </c>
      <c r="BC84" s="89" t="s">
        <v>231</v>
      </c>
      <c r="BD84" s="89" t="s">
        <v>230</v>
      </c>
      <c r="BE84" s="80"/>
      <c r="BF84" s="82"/>
      <c r="BG84" s="82"/>
      <c r="BH84" s="80"/>
      <c r="BI84" s="82"/>
      <c r="BJ84" s="82"/>
      <c r="BK84" s="80"/>
      <c r="BL84" s="82"/>
      <c r="BM84" s="82"/>
    </row>
    <row r="85" spans="1:70" s="64" customFormat="1" ht="12.95" customHeight="1" x14ac:dyDescent="0.2">
      <c r="A85" s="29" t="s">
        <v>222</v>
      </c>
      <c r="B85" s="79"/>
      <c r="C85" s="79"/>
      <c r="D85" s="49" t="s">
        <v>274</v>
      </c>
      <c r="E85" s="370" t="str">
        <f>VLOOKUP(D85,'[6]Plan Report'!$B$47:$C$59,2,0)</f>
        <v>2 У</v>
      </c>
      <c r="F85" s="49"/>
      <c r="G85" s="79"/>
      <c r="H85" s="79" t="s">
        <v>287</v>
      </c>
      <c r="I85" s="105" t="s">
        <v>223</v>
      </c>
      <c r="J85" s="105" t="s">
        <v>224</v>
      </c>
      <c r="K85" s="105" t="s">
        <v>224</v>
      </c>
      <c r="L85" s="82" t="s">
        <v>117</v>
      </c>
      <c r="M85" s="93"/>
      <c r="N85" s="94"/>
      <c r="O85" s="78">
        <v>100</v>
      </c>
      <c r="P85" s="80" t="s">
        <v>124</v>
      </c>
      <c r="Q85" s="80" t="s">
        <v>190</v>
      </c>
      <c r="R85" s="44" t="s">
        <v>137</v>
      </c>
      <c r="S85" s="80" t="s">
        <v>123</v>
      </c>
      <c r="T85" s="80" t="s">
        <v>124</v>
      </c>
      <c r="U85" s="81" t="s">
        <v>216</v>
      </c>
      <c r="V85" s="94"/>
      <c r="W85" s="94"/>
      <c r="X85" s="82" t="s">
        <v>127</v>
      </c>
      <c r="Y85" s="82" t="s">
        <v>128</v>
      </c>
      <c r="Z85" s="84">
        <v>0</v>
      </c>
      <c r="AA85" s="84">
        <v>100</v>
      </c>
      <c r="AB85" s="84">
        <v>0</v>
      </c>
      <c r="AC85" s="93"/>
      <c r="AD85" s="49" t="s">
        <v>130</v>
      </c>
      <c r="AE85" s="91">
        <v>1</v>
      </c>
      <c r="AF85" s="87">
        <v>38160000</v>
      </c>
      <c r="AG85" s="87">
        <v>38160000</v>
      </c>
      <c r="AH85" s="87">
        <v>42739200.000000007</v>
      </c>
      <c r="AI85" s="87">
        <v>1</v>
      </c>
      <c r="AJ85" s="87">
        <v>38160000</v>
      </c>
      <c r="AK85" s="87">
        <v>38160000</v>
      </c>
      <c r="AL85" s="87">
        <v>42739200.000000007</v>
      </c>
      <c r="AM85" s="91">
        <v>1</v>
      </c>
      <c r="AN85" s="95">
        <v>38160000</v>
      </c>
      <c r="AO85" s="95">
        <v>38160000</v>
      </c>
      <c r="AP85" s="87">
        <v>42739200.000000007</v>
      </c>
      <c r="AQ85" s="96"/>
      <c r="AR85" s="97"/>
      <c r="AS85" s="97"/>
      <c r="AT85" s="87"/>
      <c r="AU85" s="96"/>
      <c r="AV85" s="97"/>
      <c r="AW85" s="97"/>
      <c r="AX85" s="97"/>
      <c r="AY85" s="97"/>
      <c r="AZ85" s="87">
        <v>0</v>
      </c>
      <c r="BA85" s="63">
        <f t="shared" si="111"/>
        <v>0</v>
      </c>
      <c r="BB85" s="88" t="s">
        <v>140</v>
      </c>
      <c r="BC85" s="89" t="s">
        <v>233</v>
      </c>
      <c r="BD85" s="89" t="s">
        <v>232</v>
      </c>
      <c r="BE85" s="98"/>
      <c r="BF85" s="94"/>
      <c r="BG85" s="94"/>
      <c r="BH85" s="98"/>
      <c r="BI85" s="94"/>
      <c r="BJ85" s="94"/>
      <c r="BK85" s="98"/>
      <c r="BL85" s="94"/>
      <c r="BM85" s="94"/>
    </row>
    <row r="86" spans="1:70" s="120" customFormat="1" ht="12.95" customHeight="1" x14ac:dyDescent="0.2">
      <c r="A86" s="29" t="s">
        <v>222</v>
      </c>
      <c r="B86" s="128"/>
      <c r="C86" s="128"/>
      <c r="D86" s="49" t="s">
        <v>274</v>
      </c>
      <c r="E86" s="370" t="s">
        <v>349</v>
      </c>
      <c r="F86" s="49"/>
      <c r="G86" s="128"/>
      <c r="H86" s="128" t="s">
        <v>287</v>
      </c>
      <c r="I86" s="116" t="s">
        <v>223</v>
      </c>
      <c r="J86" s="116" t="s">
        <v>224</v>
      </c>
      <c r="K86" s="116" t="s">
        <v>224</v>
      </c>
      <c r="L86" s="32" t="s">
        <v>321</v>
      </c>
      <c r="M86" s="50" t="s">
        <v>322</v>
      </c>
      <c r="N86" s="121"/>
      <c r="O86" s="129">
        <v>100</v>
      </c>
      <c r="P86" s="130" t="s">
        <v>124</v>
      </c>
      <c r="Q86" s="130" t="s">
        <v>190</v>
      </c>
      <c r="R86" s="131" t="s">
        <v>122</v>
      </c>
      <c r="S86" s="130" t="s">
        <v>123</v>
      </c>
      <c r="T86" s="130" t="s">
        <v>124</v>
      </c>
      <c r="U86" s="117" t="s">
        <v>216</v>
      </c>
      <c r="V86" s="121"/>
      <c r="W86" s="121"/>
      <c r="X86" s="32" t="s">
        <v>127</v>
      </c>
      <c r="Y86" s="32" t="s">
        <v>128</v>
      </c>
      <c r="Z86" s="68">
        <v>0</v>
      </c>
      <c r="AA86" s="68">
        <v>100</v>
      </c>
      <c r="AB86" s="68">
        <v>0</v>
      </c>
      <c r="AC86" s="50"/>
      <c r="AD86" s="49" t="s">
        <v>130</v>
      </c>
      <c r="AE86" s="49">
        <v>1</v>
      </c>
      <c r="AF86" s="49">
        <v>38160000</v>
      </c>
      <c r="AG86" s="49">
        <v>38160000</v>
      </c>
      <c r="AH86" s="49">
        <v>42739200.000000007</v>
      </c>
      <c r="AI86" s="136">
        <v>1</v>
      </c>
      <c r="AJ86" s="133">
        <v>38160000</v>
      </c>
      <c r="AK86" s="133">
        <v>38160000</v>
      </c>
      <c r="AL86" s="133">
        <v>42739200.000000007</v>
      </c>
      <c r="AM86" s="133">
        <v>1</v>
      </c>
      <c r="AN86" s="133">
        <v>38160000</v>
      </c>
      <c r="AO86" s="133">
        <v>38160000</v>
      </c>
      <c r="AP86" s="133">
        <v>42739200.000000007</v>
      </c>
      <c r="AQ86" s="136"/>
      <c r="AR86" s="137"/>
      <c r="AS86" s="137"/>
      <c r="AT86" s="133"/>
      <c r="AU86" s="138"/>
      <c r="AV86" s="139"/>
      <c r="AW86" s="139"/>
      <c r="AX86" s="133"/>
      <c r="AY86" s="138"/>
      <c r="AZ86" s="139">
        <f t="shared" si="110"/>
        <v>114480000</v>
      </c>
      <c r="BA86" s="139">
        <f t="shared" si="111"/>
        <v>128217600.00000001</v>
      </c>
      <c r="BB86" s="139" t="s">
        <v>140</v>
      </c>
      <c r="BC86" s="139" t="s">
        <v>233</v>
      </c>
      <c r="BD86" s="133" t="s">
        <v>232</v>
      </c>
      <c r="BE86" s="63"/>
      <c r="BF86" s="135"/>
      <c r="BG86" s="89"/>
      <c r="BH86" s="89"/>
      <c r="BI86" s="114"/>
      <c r="BJ86" s="121"/>
      <c r="BK86" s="121"/>
      <c r="BL86" s="114"/>
      <c r="BM86" s="121"/>
      <c r="BN86" s="122"/>
      <c r="BO86" s="123"/>
      <c r="BP86" s="124"/>
      <c r="BQ86" s="124"/>
      <c r="BR86" s="125"/>
    </row>
    <row r="87" spans="1:70" s="64" customFormat="1" ht="12.95" customHeight="1" x14ac:dyDescent="0.2">
      <c r="A87" s="29" t="s">
        <v>222</v>
      </c>
      <c r="B87" s="79"/>
      <c r="C87" s="79"/>
      <c r="D87" s="66">
        <v>22600009</v>
      </c>
      <c r="E87" s="370" t="s">
        <v>327</v>
      </c>
      <c r="F87" s="49"/>
      <c r="G87" s="79"/>
      <c r="H87" s="79" t="s">
        <v>288</v>
      </c>
      <c r="I87" s="105" t="s">
        <v>234</v>
      </c>
      <c r="J87" s="105" t="s">
        <v>235</v>
      </c>
      <c r="K87" s="105" t="s">
        <v>235</v>
      </c>
      <c r="L87" s="82" t="s">
        <v>117</v>
      </c>
      <c r="M87" s="93"/>
      <c r="N87" s="94"/>
      <c r="O87" s="78">
        <v>100</v>
      </c>
      <c r="P87" s="80" t="s">
        <v>124</v>
      </c>
      <c r="Q87" s="80" t="s">
        <v>190</v>
      </c>
      <c r="R87" s="44" t="s">
        <v>137</v>
      </c>
      <c r="S87" s="80" t="s">
        <v>123</v>
      </c>
      <c r="T87" s="80" t="s">
        <v>124</v>
      </c>
      <c r="U87" s="81" t="s">
        <v>200</v>
      </c>
      <c r="V87" s="94"/>
      <c r="W87" s="94"/>
      <c r="X87" s="82" t="s">
        <v>127</v>
      </c>
      <c r="Y87" s="82" t="s">
        <v>128</v>
      </c>
      <c r="Z87" s="84">
        <v>0</v>
      </c>
      <c r="AA87" s="84">
        <v>100</v>
      </c>
      <c r="AB87" s="84">
        <v>0</v>
      </c>
      <c r="AC87" s="93"/>
      <c r="AD87" s="49" t="s">
        <v>130</v>
      </c>
      <c r="AE87" s="91">
        <v>1</v>
      </c>
      <c r="AF87" s="87">
        <v>11317835.52</v>
      </c>
      <c r="AG87" s="87">
        <v>11317835.52</v>
      </c>
      <c r="AH87" s="87">
        <v>12675975.782400001</v>
      </c>
      <c r="AI87" s="87">
        <v>1</v>
      </c>
      <c r="AJ87" s="87">
        <v>11317835.52</v>
      </c>
      <c r="AK87" s="87">
        <v>11317835.52</v>
      </c>
      <c r="AL87" s="87">
        <v>12675975.782400001</v>
      </c>
      <c r="AM87" s="91">
        <v>1</v>
      </c>
      <c r="AN87" s="87">
        <v>11317835.52</v>
      </c>
      <c r="AO87" s="87">
        <v>11317835.52</v>
      </c>
      <c r="AP87" s="87">
        <v>12675975.782400001</v>
      </c>
      <c r="AQ87" s="96"/>
      <c r="AR87" s="97"/>
      <c r="AS87" s="97"/>
      <c r="AT87" s="87"/>
      <c r="AU87" s="96"/>
      <c r="AV87" s="97"/>
      <c r="AW87" s="97"/>
      <c r="AX87" s="97"/>
      <c r="AY87" s="97"/>
      <c r="AZ87" s="87">
        <f t="shared" si="110"/>
        <v>33953506.560000002</v>
      </c>
      <c r="BA87" s="63">
        <f t="shared" si="111"/>
        <v>38027927.347200006</v>
      </c>
      <c r="BB87" s="88" t="s">
        <v>140</v>
      </c>
      <c r="BC87" s="90" t="s">
        <v>237</v>
      </c>
      <c r="BD87" s="89" t="s">
        <v>236</v>
      </c>
      <c r="BE87" s="98"/>
      <c r="BF87" s="94"/>
      <c r="BG87" s="94"/>
      <c r="BH87" s="98"/>
      <c r="BI87" s="94"/>
      <c r="BJ87" s="94"/>
      <c r="BK87" s="98"/>
      <c r="BL87" s="94"/>
      <c r="BM87" s="94"/>
    </row>
    <row r="88" spans="1:70" s="64" customFormat="1" ht="12.95" customHeight="1" x14ac:dyDescent="0.2">
      <c r="A88" s="29" t="s">
        <v>222</v>
      </c>
      <c r="B88" s="79"/>
      <c r="C88" s="79"/>
      <c r="D88" s="49" t="s">
        <v>275</v>
      </c>
      <c r="E88" s="370" t="str">
        <f>VLOOKUP(D88,'[6]Plan Report'!$B$47:$C$59,2,0)</f>
        <v>11 У</v>
      </c>
      <c r="F88" s="49"/>
      <c r="G88" s="79"/>
      <c r="H88" s="79" t="s">
        <v>289</v>
      </c>
      <c r="I88" s="105" t="s">
        <v>234</v>
      </c>
      <c r="J88" s="105" t="s">
        <v>235</v>
      </c>
      <c r="K88" s="105" t="s">
        <v>235</v>
      </c>
      <c r="L88" s="82" t="s">
        <v>117</v>
      </c>
      <c r="M88" s="93"/>
      <c r="N88" s="94"/>
      <c r="O88" s="78">
        <v>100</v>
      </c>
      <c r="P88" s="80" t="s">
        <v>124</v>
      </c>
      <c r="Q88" s="80" t="s">
        <v>190</v>
      </c>
      <c r="R88" s="44" t="s">
        <v>137</v>
      </c>
      <c r="S88" s="80" t="s">
        <v>123</v>
      </c>
      <c r="T88" s="80" t="s">
        <v>124</v>
      </c>
      <c r="U88" s="81" t="s">
        <v>216</v>
      </c>
      <c r="V88" s="94"/>
      <c r="W88" s="94"/>
      <c r="X88" s="82" t="s">
        <v>127</v>
      </c>
      <c r="Y88" s="82" t="s">
        <v>128</v>
      </c>
      <c r="Z88" s="84">
        <v>0</v>
      </c>
      <c r="AA88" s="84">
        <v>100</v>
      </c>
      <c r="AB88" s="84">
        <v>0</v>
      </c>
      <c r="AC88" s="93"/>
      <c r="AD88" s="49" t="s">
        <v>130</v>
      </c>
      <c r="AE88" s="91">
        <v>1</v>
      </c>
      <c r="AF88" s="87">
        <v>9856979.1600000001</v>
      </c>
      <c r="AG88" s="87">
        <v>9856979.1600000001</v>
      </c>
      <c r="AH88" s="87">
        <v>11039816.659200002</v>
      </c>
      <c r="AI88" s="87">
        <v>1</v>
      </c>
      <c r="AJ88" s="87">
        <v>9856979.1600000001</v>
      </c>
      <c r="AK88" s="87">
        <v>9856979.1600000001</v>
      </c>
      <c r="AL88" s="87">
        <v>11039816.659200002</v>
      </c>
      <c r="AM88" s="91">
        <v>1</v>
      </c>
      <c r="AN88" s="87">
        <v>9856979.1600000001</v>
      </c>
      <c r="AO88" s="87">
        <v>9856979.1600000001</v>
      </c>
      <c r="AP88" s="87">
        <v>11039816.659200002</v>
      </c>
      <c r="AQ88" s="96"/>
      <c r="AR88" s="97"/>
      <c r="AS88" s="97"/>
      <c r="AT88" s="87"/>
      <c r="AU88" s="96"/>
      <c r="AV88" s="97"/>
      <c r="AW88" s="97"/>
      <c r="AX88" s="97"/>
      <c r="AY88" s="97"/>
      <c r="AZ88" s="87">
        <v>0</v>
      </c>
      <c r="BA88" s="63">
        <f t="shared" si="111"/>
        <v>0</v>
      </c>
      <c r="BB88" s="88" t="s">
        <v>140</v>
      </c>
      <c r="BC88" s="90" t="s">
        <v>239</v>
      </c>
      <c r="BD88" s="89" t="s">
        <v>238</v>
      </c>
      <c r="BE88" s="98"/>
      <c r="BF88" s="94"/>
      <c r="BG88" s="94"/>
      <c r="BH88" s="98"/>
      <c r="BI88" s="94"/>
      <c r="BJ88" s="94"/>
      <c r="BK88" s="98"/>
      <c r="BL88" s="94"/>
      <c r="BM88" s="94"/>
    </row>
    <row r="89" spans="1:70" s="64" customFormat="1" ht="12.95" customHeight="1" x14ac:dyDescent="0.2">
      <c r="A89" s="198" t="s">
        <v>222</v>
      </c>
      <c r="B89" s="227"/>
      <c r="C89" s="227"/>
      <c r="D89" s="228" t="s">
        <v>275</v>
      </c>
      <c r="E89" s="371" t="s">
        <v>616</v>
      </c>
      <c r="F89" s="228"/>
      <c r="G89" s="227"/>
      <c r="H89" s="227" t="s">
        <v>289</v>
      </c>
      <c r="I89" s="229" t="s">
        <v>234</v>
      </c>
      <c r="J89" s="229" t="s">
        <v>235</v>
      </c>
      <c r="K89" s="229" t="s">
        <v>235</v>
      </c>
      <c r="L89" s="230" t="s">
        <v>117</v>
      </c>
      <c r="M89" s="231"/>
      <c r="N89" s="232"/>
      <c r="O89" s="233">
        <v>100</v>
      </c>
      <c r="P89" s="234" t="s">
        <v>124</v>
      </c>
      <c r="Q89" s="234" t="s">
        <v>190</v>
      </c>
      <c r="R89" s="235" t="s">
        <v>137</v>
      </c>
      <c r="S89" s="234" t="s">
        <v>123</v>
      </c>
      <c r="T89" s="234" t="s">
        <v>124</v>
      </c>
      <c r="U89" s="236" t="s">
        <v>216</v>
      </c>
      <c r="V89" s="232"/>
      <c r="W89" s="232"/>
      <c r="X89" s="230" t="s">
        <v>127</v>
      </c>
      <c r="Y89" s="230" t="s">
        <v>128</v>
      </c>
      <c r="Z89" s="237">
        <v>0</v>
      </c>
      <c r="AA89" s="237">
        <v>100</v>
      </c>
      <c r="AB89" s="237">
        <v>0</v>
      </c>
      <c r="AC89" s="231"/>
      <c r="AD89" s="228" t="s">
        <v>130</v>
      </c>
      <c r="AE89" s="238">
        <v>1</v>
      </c>
      <c r="AF89" s="239">
        <v>8849376.4800000004</v>
      </c>
      <c r="AG89" s="239">
        <v>8849376.4800000004</v>
      </c>
      <c r="AH89" s="240">
        <f>AG89*1.12</f>
        <v>9911301.6576000024</v>
      </c>
      <c r="AI89" s="241">
        <v>1</v>
      </c>
      <c r="AJ89" s="241">
        <v>9856979.1600000001</v>
      </c>
      <c r="AK89" s="241">
        <v>9856979.1600000001</v>
      </c>
      <c r="AL89" s="241">
        <v>11039816.659200002</v>
      </c>
      <c r="AM89" s="238">
        <v>1</v>
      </c>
      <c r="AN89" s="241">
        <v>9856979.1600000001</v>
      </c>
      <c r="AO89" s="241">
        <v>9856979.1600000001</v>
      </c>
      <c r="AP89" s="241">
        <v>11039816.659200002</v>
      </c>
      <c r="AQ89" s="242"/>
      <c r="AR89" s="243"/>
      <c r="AS89" s="243"/>
      <c r="AT89" s="241"/>
      <c r="AU89" s="242"/>
      <c r="AV89" s="243"/>
      <c r="AW89" s="243"/>
      <c r="AX89" s="243"/>
      <c r="AY89" s="243"/>
      <c r="AZ89" s="240">
        <f>AG89+AK89+AO89</f>
        <v>28563334.800000001</v>
      </c>
      <c r="BA89" s="244">
        <f>AZ89*1.12</f>
        <v>31990934.976000004</v>
      </c>
      <c r="BB89" s="245" t="s">
        <v>140</v>
      </c>
      <c r="BC89" s="246" t="s">
        <v>239</v>
      </c>
      <c r="BD89" s="247" t="s">
        <v>238</v>
      </c>
      <c r="BE89" s="248"/>
      <c r="BF89" s="232"/>
      <c r="BG89" s="232"/>
      <c r="BH89" s="248"/>
      <c r="BI89" s="232"/>
      <c r="BJ89" s="232"/>
      <c r="BK89" s="248"/>
      <c r="BL89" s="232"/>
      <c r="BM89" s="232"/>
    </row>
    <row r="90" spans="1:70" s="64" customFormat="1" ht="12.95" customHeight="1" x14ac:dyDescent="0.2">
      <c r="A90" s="29" t="s">
        <v>328</v>
      </c>
      <c r="B90" s="79"/>
      <c r="C90" s="79"/>
      <c r="D90" s="49"/>
      <c r="E90" s="50" t="s">
        <v>288</v>
      </c>
      <c r="F90" s="49"/>
      <c r="G90" s="79"/>
      <c r="H90" s="79"/>
      <c r="I90" s="105" t="s">
        <v>308</v>
      </c>
      <c r="J90" s="105" t="s">
        <v>310</v>
      </c>
      <c r="K90" s="105" t="s">
        <v>311</v>
      </c>
      <c r="L90" s="82" t="s">
        <v>206</v>
      </c>
      <c r="M90" s="93" t="s">
        <v>312</v>
      </c>
      <c r="N90" s="94"/>
      <c r="O90" s="78" t="s">
        <v>313</v>
      </c>
      <c r="P90" s="80" t="s">
        <v>124</v>
      </c>
      <c r="Q90" s="80" t="s">
        <v>314</v>
      </c>
      <c r="R90" s="44" t="s">
        <v>315</v>
      </c>
      <c r="S90" s="80" t="s">
        <v>123</v>
      </c>
      <c r="T90" s="80" t="s">
        <v>124</v>
      </c>
      <c r="U90" s="81" t="s">
        <v>314</v>
      </c>
      <c r="V90" s="94"/>
      <c r="W90" s="94"/>
      <c r="X90" s="82" t="s">
        <v>316</v>
      </c>
      <c r="Y90" s="82" t="s">
        <v>317</v>
      </c>
      <c r="Z90" s="84" t="s">
        <v>82</v>
      </c>
      <c r="AA90" s="84" t="s">
        <v>318</v>
      </c>
      <c r="AB90" s="84" t="s">
        <v>319</v>
      </c>
      <c r="AC90" s="93"/>
      <c r="AD90" s="49" t="s">
        <v>130</v>
      </c>
      <c r="AE90" s="91"/>
      <c r="AF90" s="87"/>
      <c r="AG90" s="87">
        <v>17383200</v>
      </c>
      <c r="AH90" s="87">
        <v>19469184</v>
      </c>
      <c r="AI90" s="87">
        <v>1</v>
      </c>
      <c r="AJ90" s="87"/>
      <c r="AK90" s="87">
        <v>58639100</v>
      </c>
      <c r="AL90" s="87">
        <v>65675792.000000007</v>
      </c>
      <c r="AM90" s="91">
        <v>1</v>
      </c>
      <c r="AN90" s="87"/>
      <c r="AO90" s="87">
        <v>60984300</v>
      </c>
      <c r="AP90" s="87">
        <v>68302416</v>
      </c>
      <c r="AQ90" s="96">
        <v>1</v>
      </c>
      <c r="AR90" s="97"/>
      <c r="AS90" s="97">
        <v>43870400</v>
      </c>
      <c r="AT90" s="87">
        <v>49134848.000000007</v>
      </c>
      <c r="AU90" s="96"/>
      <c r="AV90" s="97"/>
      <c r="AW90" s="97"/>
      <c r="AX90" s="97"/>
      <c r="AY90" s="97"/>
      <c r="AZ90" s="87">
        <f t="shared" si="110"/>
        <v>180877000</v>
      </c>
      <c r="BA90" s="63">
        <f t="shared" si="111"/>
        <v>202582240.00000003</v>
      </c>
      <c r="BB90" s="88" t="s">
        <v>140</v>
      </c>
      <c r="BC90" s="90" t="s">
        <v>330</v>
      </c>
      <c r="BD90" s="89" t="s">
        <v>311</v>
      </c>
      <c r="BE90" s="98"/>
      <c r="BF90" s="94"/>
      <c r="BG90" s="94"/>
      <c r="BH90" s="98"/>
      <c r="BI90" s="94"/>
      <c r="BJ90" s="94"/>
      <c r="BK90" s="98"/>
      <c r="BL90" s="94"/>
      <c r="BM90" s="94"/>
    </row>
    <row r="91" spans="1:70" s="64" customFormat="1" ht="12.95" customHeight="1" x14ac:dyDescent="0.2">
      <c r="A91" s="29" t="s">
        <v>329</v>
      </c>
      <c r="B91" s="79"/>
      <c r="C91" s="79"/>
      <c r="D91" s="49"/>
      <c r="E91" s="50" t="s">
        <v>287</v>
      </c>
      <c r="F91" s="49"/>
      <c r="G91" s="79"/>
      <c r="H91" s="79"/>
      <c r="I91" s="105" t="s">
        <v>309</v>
      </c>
      <c r="J91" s="105" t="s">
        <v>320</v>
      </c>
      <c r="K91" s="105" t="s">
        <v>320</v>
      </c>
      <c r="L91" s="82" t="s">
        <v>321</v>
      </c>
      <c r="M91" s="93" t="s">
        <v>322</v>
      </c>
      <c r="N91" s="94"/>
      <c r="O91" s="78">
        <v>100</v>
      </c>
      <c r="P91" s="80" t="s">
        <v>124</v>
      </c>
      <c r="Q91" s="80" t="s">
        <v>323</v>
      </c>
      <c r="R91" s="44" t="s">
        <v>315</v>
      </c>
      <c r="S91" s="80" t="s">
        <v>123</v>
      </c>
      <c r="T91" s="80" t="s">
        <v>124</v>
      </c>
      <c r="U91" s="81" t="s">
        <v>200</v>
      </c>
      <c r="V91" s="94"/>
      <c r="W91" s="94"/>
      <c r="X91" s="82" t="s">
        <v>127</v>
      </c>
      <c r="Y91" s="82" t="s">
        <v>128</v>
      </c>
      <c r="Z91" s="84">
        <v>0</v>
      </c>
      <c r="AA91" s="84">
        <v>100</v>
      </c>
      <c r="AB91" s="84">
        <v>0</v>
      </c>
      <c r="AC91" s="93"/>
      <c r="AD91" s="49" t="s">
        <v>130</v>
      </c>
      <c r="AE91" s="91"/>
      <c r="AF91" s="87"/>
      <c r="AG91" s="87">
        <v>11920400</v>
      </c>
      <c r="AH91" s="87">
        <v>13350848.000000002</v>
      </c>
      <c r="AI91" s="87"/>
      <c r="AJ91" s="87"/>
      <c r="AK91" s="87">
        <v>12397220</v>
      </c>
      <c r="AL91" s="87">
        <v>13884886.400000002</v>
      </c>
      <c r="AM91" s="91"/>
      <c r="AN91" s="87"/>
      <c r="AO91" s="87">
        <v>12893100</v>
      </c>
      <c r="AP91" s="87">
        <v>14440272.000000002</v>
      </c>
      <c r="AQ91" s="96"/>
      <c r="AR91" s="97"/>
      <c r="AS91" s="97"/>
      <c r="AT91" s="87"/>
      <c r="AU91" s="96"/>
      <c r="AV91" s="97"/>
      <c r="AW91" s="97"/>
      <c r="AX91" s="97"/>
      <c r="AY91" s="97"/>
      <c r="AZ91" s="87">
        <f t="shared" si="110"/>
        <v>37210720</v>
      </c>
      <c r="BA91" s="63">
        <f t="shared" si="111"/>
        <v>41676006.400000006</v>
      </c>
      <c r="BB91" s="88" t="s">
        <v>140</v>
      </c>
      <c r="BC91" s="90" t="s">
        <v>331</v>
      </c>
      <c r="BD91" s="89" t="s">
        <v>332</v>
      </c>
      <c r="BE91" s="98"/>
      <c r="BF91" s="94"/>
      <c r="BG91" s="94"/>
      <c r="BH91" s="98"/>
      <c r="BI91" s="94"/>
      <c r="BJ91" s="94"/>
      <c r="BK91" s="98"/>
      <c r="BL91" s="94"/>
      <c r="BM91" s="94"/>
    </row>
    <row r="92" spans="1:70" s="173" customFormat="1" ht="12.95" customHeight="1" x14ac:dyDescent="0.2">
      <c r="A92" s="116" t="s">
        <v>377</v>
      </c>
      <c r="B92" s="174"/>
      <c r="C92" s="174"/>
      <c r="D92" s="175"/>
      <c r="E92" s="370" t="s">
        <v>383</v>
      </c>
      <c r="F92" s="61"/>
      <c r="G92" s="174"/>
      <c r="H92" s="174"/>
      <c r="I92" s="117" t="s">
        <v>378</v>
      </c>
      <c r="J92" s="117" t="s">
        <v>379</v>
      </c>
      <c r="K92" s="117" t="s">
        <v>379</v>
      </c>
      <c r="L92" s="117" t="s">
        <v>117</v>
      </c>
      <c r="M92" s="117"/>
      <c r="N92" s="117"/>
      <c r="O92" s="176">
        <v>100</v>
      </c>
      <c r="P92" s="176" t="s">
        <v>120</v>
      </c>
      <c r="Q92" s="117" t="s">
        <v>121</v>
      </c>
      <c r="R92" s="117" t="s">
        <v>127</v>
      </c>
      <c r="S92" s="117" t="s">
        <v>123</v>
      </c>
      <c r="T92" s="117" t="s">
        <v>124</v>
      </c>
      <c r="U92" s="117" t="s">
        <v>216</v>
      </c>
      <c r="V92" s="117"/>
      <c r="W92" s="117" t="s">
        <v>228</v>
      </c>
      <c r="X92" s="117"/>
      <c r="Y92" s="117"/>
      <c r="Z92" s="176">
        <v>0</v>
      </c>
      <c r="AA92" s="176">
        <v>90</v>
      </c>
      <c r="AB92" s="176">
        <v>10</v>
      </c>
      <c r="AC92" s="117"/>
      <c r="AD92" s="117" t="s">
        <v>130</v>
      </c>
      <c r="AE92" s="177"/>
      <c r="AF92" s="177"/>
      <c r="AG92" s="177">
        <v>755776385.5333333</v>
      </c>
      <c r="AH92" s="178">
        <f>AG92*1.12</f>
        <v>846469551.79733336</v>
      </c>
      <c r="AI92" s="177"/>
      <c r="AJ92" s="177">
        <f>943638.62497*1000</f>
        <v>943638624.97000003</v>
      </c>
      <c r="AK92" s="178">
        <f>AJ92*1.12</f>
        <v>1056875259.9664001</v>
      </c>
      <c r="AL92" s="178" t="s">
        <v>365</v>
      </c>
      <c r="AM92" s="177"/>
      <c r="AN92" s="177" t="s">
        <v>365</v>
      </c>
      <c r="AO92" s="178" t="s">
        <v>365</v>
      </c>
      <c r="AP92" s="177"/>
      <c r="AQ92" s="177"/>
      <c r="AR92" s="177"/>
      <c r="AS92" s="177"/>
      <c r="AT92" s="177"/>
      <c r="AU92" s="177"/>
      <c r="AV92" s="177"/>
      <c r="AW92" s="177"/>
      <c r="AX92" s="177"/>
      <c r="AY92" s="177"/>
      <c r="AZ92" s="177">
        <f>AG92+AJ92</f>
        <v>1699415010.5033333</v>
      </c>
      <c r="BA92" s="177">
        <f>AZ92*1.12</f>
        <v>1903344811.7637336</v>
      </c>
      <c r="BB92" s="117" t="s">
        <v>131</v>
      </c>
      <c r="BC92" s="117" t="s">
        <v>380</v>
      </c>
      <c r="BD92" s="117" t="s">
        <v>381</v>
      </c>
      <c r="BE92" s="179"/>
      <c r="BF92" s="179"/>
      <c r="BG92" s="179"/>
      <c r="BH92" s="179"/>
      <c r="BI92" s="179"/>
      <c r="BJ92" s="179"/>
      <c r="BK92" s="179"/>
      <c r="BL92" s="179"/>
      <c r="BM92" s="179"/>
      <c r="BN92" s="180" t="s">
        <v>335</v>
      </c>
      <c r="BO92" s="119"/>
      <c r="BP92" s="119"/>
    </row>
    <row r="93" spans="1:70" ht="12.95" customHeight="1" x14ac:dyDescent="0.25">
      <c r="A93" s="277" t="s">
        <v>387</v>
      </c>
      <c r="B93" s="278" t="s">
        <v>388</v>
      </c>
      <c r="C93" s="279"/>
      <c r="D93" s="280"/>
      <c r="E93" s="372" t="s">
        <v>398</v>
      </c>
      <c r="F93" s="280"/>
      <c r="G93" s="280"/>
      <c r="H93" s="281"/>
      <c r="I93" s="282" t="s">
        <v>389</v>
      </c>
      <c r="J93" s="282" t="s">
        <v>390</v>
      </c>
      <c r="K93" s="282" t="s">
        <v>390</v>
      </c>
      <c r="L93" s="282" t="s">
        <v>117</v>
      </c>
      <c r="M93" s="282"/>
      <c r="N93" s="282"/>
      <c r="O93" s="282">
        <v>45</v>
      </c>
      <c r="P93" s="282">
        <v>230000000</v>
      </c>
      <c r="Q93" s="283" t="s">
        <v>190</v>
      </c>
      <c r="R93" s="282" t="s">
        <v>391</v>
      </c>
      <c r="S93" s="282" t="s">
        <v>123</v>
      </c>
      <c r="T93" s="282">
        <v>230000000</v>
      </c>
      <c r="U93" s="282" t="s">
        <v>191</v>
      </c>
      <c r="V93" s="282"/>
      <c r="W93" s="282"/>
      <c r="X93" s="282" t="s">
        <v>392</v>
      </c>
      <c r="Y93" s="282" t="s">
        <v>393</v>
      </c>
      <c r="Z93" s="282">
        <v>0</v>
      </c>
      <c r="AA93" s="282">
        <v>90</v>
      </c>
      <c r="AB93" s="282">
        <v>10</v>
      </c>
      <c r="AC93" s="282"/>
      <c r="AD93" s="282" t="s">
        <v>130</v>
      </c>
      <c r="AE93" s="284"/>
      <c r="AF93" s="284"/>
      <c r="AG93" s="284"/>
      <c r="AH93" s="284"/>
      <c r="AI93" s="285">
        <v>1683.75266843755</v>
      </c>
      <c r="AJ93" s="285">
        <v>160</v>
      </c>
      <c r="AK93" s="285">
        <v>269400426.95000803</v>
      </c>
      <c r="AL93" s="285">
        <f t="shared" ref="AL93:AL94" si="115">AK93*1.12</f>
        <v>301728478.18400902</v>
      </c>
      <c r="AM93" s="285">
        <v>1683.75266843755</v>
      </c>
      <c r="AN93" s="285">
        <v>154.99999999999986</v>
      </c>
      <c r="AO93" s="285">
        <v>260981663.60782</v>
      </c>
      <c r="AP93" s="285">
        <f t="shared" ref="AP93:AP94" si="116">AO93*1.12</f>
        <v>292299463.24075842</v>
      </c>
      <c r="AQ93" s="285">
        <v>1683.75266843755</v>
      </c>
      <c r="AR93" s="285">
        <v>150.00000000000031</v>
      </c>
      <c r="AS93" s="285">
        <v>252562900.26563302</v>
      </c>
      <c r="AT93" s="286">
        <f t="shared" ref="AT93:AT94" si="117">AS93*1.12</f>
        <v>282870448.29750901</v>
      </c>
      <c r="AU93" s="285">
        <v>1683.75266843754</v>
      </c>
      <c r="AV93" s="285">
        <v>144.99999999999983</v>
      </c>
      <c r="AW93" s="285">
        <v>244144136.92344299</v>
      </c>
      <c r="AX93" s="285">
        <f t="shared" ref="AX93:AX94" si="118">AW93*1.12</f>
        <v>273441433.35425615</v>
      </c>
      <c r="AY93" s="287" t="s">
        <v>65</v>
      </c>
      <c r="AZ93" s="285">
        <v>0</v>
      </c>
      <c r="BA93" s="285">
        <v>0</v>
      </c>
      <c r="BB93" s="288" t="s">
        <v>140</v>
      </c>
      <c r="BC93" s="289" t="s">
        <v>394</v>
      </c>
      <c r="BD93" s="289" t="s">
        <v>395</v>
      </c>
      <c r="BE93" s="280"/>
      <c r="BF93" s="280"/>
      <c r="BG93" s="280"/>
      <c r="BH93" s="280"/>
      <c r="BI93" s="280"/>
      <c r="BJ93" s="280"/>
      <c r="BK93" s="280"/>
      <c r="BL93" s="280"/>
      <c r="BM93" s="280" t="s">
        <v>629</v>
      </c>
      <c r="BN93" s="196" t="s">
        <v>630</v>
      </c>
      <c r="BO93" s="181"/>
      <c r="BP93" s="181"/>
    </row>
    <row r="94" spans="1:70" ht="12.95" customHeight="1" x14ac:dyDescent="0.25">
      <c r="A94" s="277" t="s">
        <v>387</v>
      </c>
      <c r="B94" s="278" t="s">
        <v>388</v>
      </c>
      <c r="C94" s="279"/>
      <c r="D94" s="280"/>
      <c r="E94" s="372" t="s">
        <v>399</v>
      </c>
      <c r="F94" s="280"/>
      <c r="G94" s="280"/>
      <c r="H94" s="281"/>
      <c r="I94" s="282" t="s">
        <v>389</v>
      </c>
      <c r="J94" s="282" t="s">
        <v>390</v>
      </c>
      <c r="K94" s="282" t="s">
        <v>390</v>
      </c>
      <c r="L94" s="282" t="s">
        <v>117</v>
      </c>
      <c r="M94" s="282"/>
      <c r="N94" s="282"/>
      <c r="O94" s="282">
        <v>45</v>
      </c>
      <c r="P94" s="282">
        <v>230000000</v>
      </c>
      <c r="Q94" s="282" t="s">
        <v>190</v>
      </c>
      <c r="R94" s="282" t="s">
        <v>391</v>
      </c>
      <c r="S94" s="282" t="s">
        <v>123</v>
      </c>
      <c r="T94" s="282">
        <v>230000000</v>
      </c>
      <c r="U94" s="282" t="s">
        <v>191</v>
      </c>
      <c r="V94" s="282"/>
      <c r="W94" s="282"/>
      <c r="X94" s="282" t="s">
        <v>392</v>
      </c>
      <c r="Y94" s="282" t="s">
        <v>393</v>
      </c>
      <c r="Z94" s="282">
        <v>0</v>
      </c>
      <c r="AA94" s="282">
        <v>90</v>
      </c>
      <c r="AB94" s="282">
        <v>10</v>
      </c>
      <c r="AC94" s="282"/>
      <c r="AD94" s="282" t="s">
        <v>130</v>
      </c>
      <c r="AE94" s="284"/>
      <c r="AF94" s="284"/>
      <c r="AG94" s="284"/>
      <c r="AH94" s="284"/>
      <c r="AI94" s="285">
        <v>1556.6621754538701</v>
      </c>
      <c r="AJ94" s="285">
        <v>159.99999999999986</v>
      </c>
      <c r="AK94" s="285">
        <v>249065948.07261902</v>
      </c>
      <c r="AL94" s="285">
        <f t="shared" si="115"/>
        <v>278953861.84133333</v>
      </c>
      <c r="AM94" s="285">
        <v>1574.2066106177699</v>
      </c>
      <c r="AN94" s="285">
        <v>154.99999999999977</v>
      </c>
      <c r="AO94" s="285">
        <v>244002024.64575398</v>
      </c>
      <c r="AP94" s="285">
        <f t="shared" si="116"/>
        <v>273282267.60324448</v>
      </c>
      <c r="AQ94" s="285">
        <v>1697.73787179344</v>
      </c>
      <c r="AR94" s="285">
        <v>150</v>
      </c>
      <c r="AS94" s="285">
        <v>254660680.769016</v>
      </c>
      <c r="AT94" s="286">
        <f t="shared" si="117"/>
        <v>285219962.46129793</v>
      </c>
      <c r="AU94" s="285">
        <v>1605.62353635043</v>
      </c>
      <c r="AV94" s="285">
        <v>144.99999999999977</v>
      </c>
      <c r="AW94" s="285">
        <v>232815412.770812</v>
      </c>
      <c r="AX94" s="285">
        <f t="shared" si="118"/>
        <v>260753262.30330947</v>
      </c>
      <c r="AY94" s="287" t="s">
        <v>65</v>
      </c>
      <c r="AZ94" s="285">
        <v>0</v>
      </c>
      <c r="BA94" s="285">
        <v>0</v>
      </c>
      <c r="BB94" s="288" t="s">
        <v>140</v>
      </c>
      <c r="BC94" s="289" t="s">
        <v>396</v>
      </c>
      <c r="BD94" s="289" t="s">
        <v>397</v>
      </c>
      <c r="BE94" s="280"/>
      <c r="BF94" s="280"/>
      <c r="BG94" s="280"/>
      <c r="BH94" s="280"/>
      <c r="BI94" s="280"/>
      <c r="BJ94" s="280"/>
      <c r="BK94" s="280"/>
      <c r="BL94" s="280"/>
      <c r="BM94" s="280" t="s">
        <v>629</v>
      </c>
      <c r="BN94" s="196" t="s">
        <v>630</v>
      </c>
      <c r="BO94" s="181"/>
      <c r="BP94" s="181"/>
    </row>
    <row r="95" spans="1:70" ht="12.95" customHeight="1" x14ac:dyDescent="0.25">
      <c r="A95" s="60" t="s">
        <v>377</v>
      </c>
      <c r="B95" s="194"/>
      <c r="C95" s="194"/>
      <c r="D95" s="49"/>
      <c r="E95" s="50" t="s">
        <v>615</v>
      </c>
      <c r="F95" s="49"/>
      <c r="G95" s="49"/>
      <c r="H95" s="149"/>
      <c r="I95" s="116" t="s">
        <v>598</v>
      </c>
      <c r="J95" s="116" t="s">
        <v>599</v>
      </c>
      <c r="K95" s="116" t="s">
        <v>600</v>
      </c>
      <c r="L95" s="116" t="s">
        <v>117</v>
      </c>
      <c r="M95" s="116"/>
      <c r="N95" s="116"/>
      <c r="O95" s="195">
        <v>100</v>
      </c>
      <c r="P95" s="195" t="s">
        <v>124</v>
      </c>
      <c r="Q95" s="116" t="s">
        <v>601</v>
      </c>
      <c r="R95" s="116" t="s">
        <v>391</v>
      </c>
      <c r="S95" s="116" t="s">
        <v>123</v>
      </c>
      <c r="T95" s="116" t="s">
        <v>124</v>
      </c>
      <c r="U95" s="116" t="s">
        <v>216</v>
      </c>
      <c r="V95" s="116"/>
      <c r="W95" s="116" t="s">
        <v>228</v>
      </c>
      <c r="X95" s="116"/>
      <c r="Y95" s="116"/>
      <c r="Z95" s="195">
        <v>0</v>
      </c>
      <c r="AA95" s="195">
        <v>100</v>
      </c>
      <c r="AB95" s="195">
        <v>0</v>
      </c>
      <c r="AC95" s="116"/>
      <c r="AD95" s="116" t="s">
        <v>130</v>
      </c>
      <c r="AE95" s="249"/>
      <c r="AF95" s="249"/>
      <c r="AG95" s="249">
        <f>1299298.08801295*1000</f>
        <v>1299298088.0129499</v>
      </c>
      <c r="AH95" s="249">
        <f>AG95*1.12</f>
        <v>1455213858.5745041</v>
      </c>
      <c r="AI95" s="249"/>
      <c r="AJ95" s="249"/>
      <c r="AK95" s="250">
        <f>1526178.47277814*1000</f>
        <v>1526178472.7781401</v>
      </c>
      <c r="AL95" s="249">
        <f>AK95*1.12</f>
        <v>1709319889.511517</v>
      </c>
      <c r="AM95" s="249"/>
      <c r="AN95" s="249"/>
      <c r="AO95" s="250"/>
      <c r="AP95" s="249"/>
      <c r="AQ95" s="249"/>
      <c r="AR95" s="249"/>
      <c r="AS95" s="249"/>
      <c r="AT95" s="249"/>
      <c r="AU95" s="249"/>
      <c r="AV95" s="249"/>
      <c r="AW95" s="249"/>
      <c r="AX95" s="249"/>
      <c r="AY95" s="249"/>
      <c r="AZ95" s="249">
        <f>AG95+AK95+AO95</f>
        <v>2825476560.79109</v>
      </c>
      <c r="BA95" s="249">
        <f>AZ95*1.12</f>
        <v>3164533748.0860209</v>
      </c>
      <c r="BB95" s="116" t="s">
        <v>140</v>
      </c>
      <c r="BC95" s="116" t="s">
        <v>602</v>
      </c>
      <c r="BD95" s="116" t="s">
        <v>603</v>
      </c>
      <c r="BE95" s="116"/>
      <c r="BF95" s="116"/>
      <c r="BG95" s="116"/>
      <c r="BH95" s="116"/>
      <c r="BI95" s="116"/>
      <c r="BJ95" s="116"/>
      <c r="BK95" s="116"/>
      <c r="BL95" s="116"/>
      <c r="BM95" s="116"/>
      <c r="BN95" s="197" t="s">
        <v>604</v>
      </c>
    </row>
    <row r="96" spans="1:70" s="264" customFormat="1" ht="12.95" customHeight="1" x14ac:dyDescent="0.25">
      <c r="A96" s="251" t="s">
        <v>387</v>
      </c>
      <c r="B96" s="252" t="s">
        <v>388</v>
      </c>
      <c r="C96" s="253"/>
      <c r="D96" s="254"/>
      <c r="E96" s="373" t="s">
        <v>631</v>
      </c>
      <c r="F96" s="254"/>
      <c r="G96" s="254"/>
      <c r="H96" s="255"/>
      <c r="I96" s="256" t="s">
        <v>617</v>
      </c>
      <c r="J96" s="256" t="s">
        <v>618</v>
      </c>
      <c r="K96" s="256" t="s">
        <v>618</v>
      </c>
      <c r="L96" s="256" t="s">
        <v>117</v>
      </c>
      <c r="M96" s="256"/>
      <c r="N96" s="256"/>
      <c r="O96" s="256">
        <v>45</v>
      </c>
      <c r="P96" s="256">
        <v>230000000</v>
      </c>
      <c r="Q96" s="257" t="s">
        <v>190</v>
      </c>
      <c r="R96" s="256" t="s">
        <v>385</v>
      </c>
      <c r="S96" s="256" t="s">
        <v>123</v>
      </c>
      <c r="T96" s="256">
        <v>230000000</v>
      </c>
      <c r="U96" s="256" t="s">
        <v>191</v>
      </c>
      <c r="V96" s="256"/>
      <c r="W96" s="256"/>
      <c r="X96" s="256" t="s">
        <v>392</v>
      </c>
      <c r="Y96" s="256" t="s">
        <v>393</v>
      </c>
      <c r="Z96" s="256">
        <v>0</v>
      </c>
      <c r="AA96" s="256">
        <v>90</v>
      </c>
      <c r="AB96" s="256">
        <v>10</v>
      </c>
      <c r="AC96" s="256"/>
      <c r="AD96" s="256" t="s">
        <v>130</v>
      </c>
      <c r="AE96" s="258"/>
      <c r="AF96" s="258"/>
      <c r="AG96" s="258"/>
      <c r="AH96" s="258"/>
      <c r="AI96" s="259">
        <v>1683.75266843755</v>
      </c>
      <c r="AJ96" s="259">
        <v>160</v>
      </c>
      <c r="AK96" s="259">
        <v>269400426.95000803</v>
      </c>
      <c r="AL96" s="259">
        <f t="shared" ref="AL96:AL97" si="119">AK96*1.12</f>
        <v>301728478.18400902</v>
      </c>
      <c r="AM96" s="259">
        <v>1683.75266843755</v>
      </c>
      <c r="AN96" s="259">
        <v>154.99999999999986</v>
      </c>
      <c r="AO96" s="259">
        <v>260981663.60782</v>
      </c>
      <c r="AP96" s="259">
        <f t="shared" ref="AP96:AP97" si="120">AO96*1.12</f>
        <v>292299463.24075842</v>
      </c>
      <c r="AQ96" s="259">
        <v>1683.75266843755</v>
      </c>
      <c r="AR96" s="259">
        <v>150.00000000000031</v>
      </c>
      <c r="AS96" s="259">
        <v>252562900.26563302</v>
      </c>
      <c r="AT96" s="260">
        <f t="shared" ref="AT96:AT97" si="121">AS96*1.12</f>
        <v>282870448.29750901</v>
      </c>
      <c r="AU96" s="259">
        <v>1683.75266843754</v>
      </c>
      <c r="AV96" s="259">
        <v>144.99999999999983</v>
      </c>
      <c r="AW96" s="259">
        <v>244144136.92344299</v>
      </c>
      <c r="AX96" s="259">
        <f t="shared" ref="AX96:AX97" si="122">AW96*1.12</f>
        <v>273441433.35425615</v>
      </c>
      <c r="AY96" s="259">
        <f>AI96+AM96+AQ96+AU96</f>
        <v>6735.0106737501901</v>
      </c>
      <c r="AZ96" s="259">
        <f>AK96+AO96+AS96+AW96</f>
        <v>1027089127.746904</v>
      </c>
      <c r="BA96" s="259">
        <f t="shared" ref="BA96:BA97" si="123">AL96+AP96+AT96+AX96</f>
        <v>1150339823.0765326</v>
      </c>
      <c r="BB96" s="256" t="s">
        <v>140</v>
      </c>
      <c r="BC96" s="261" t="s">
        <v>619</v>
      </c>
      <c r="BD96" s="261" t="s">
        <v>620</v>
      </c>
      <c r="BE96" s="254"/>
      <c r="BF96" s="254"/>
      <c r="BG96" s="254"/>
      <c r="BH96" s="254"/>
      <c r="BI96" s="254"/>
      <c r="BJ96" s="254"/>
      <c r="BK96" s="254"/>
      <c r="BL96" s="254"/>
      <c r="BM96" s="262"/>
      <c r="BN96" s="263"/>
    </row>
    <row r="97" spans="1:66" s="264" customFormat="1" ht="12.95" customHeight="1" x14ac:dyDescent="0.25">
      <c r="A97" s="251" t="s">
        <v>387</v>
      </c>
      <c r="B97" s="252" t="s">
        <v>388</v>
      </c>
      <c r="C97" s="253"/>
      <c r="D97" s="254"/>
      <c r="E97" s="373" t="s">
        <v>632</v>
      </c>
      <c r="F97" s="254"/>
      <c r="G97" s="254"/>
      <c r="H97" s="255"/>
      <c r="I97" s="256" t="s">
        <v>617</v>
      </c>
      <c r="J97" s="256" t="s">
        <v>618</v>
      </c>
      <c r="K97" s="256" t="s">
        <v>618</v>
      </c>
      <c r="L97" s="256" t="s">
        <v>117</v>
      </c>
      <c r="M97" s="256"/>
      <c r="N97" s="256"/>
      <c r="O97" s="256">
        <v>45</v>
      </c>
      <c r="P97" s="256">
        <v>230000000</v>
      </c>
      <c r="Q97" s="256" t="s">
        <v>190</v>
      </c>
      <c r="R97" s="256" t="s">
        <v>385</v>
      </c>
      <c r="S97" s="256" t="s">
        <v>123</v>
      </c>
      <c r="T97" s="256">
        <v>230000000</v>
      </c>
      <c r="U97" s="256" t="s">
        <v>191</v>
      </c>
      <c r="V97" s="256"/>
      <c r="W97" s="256"/>
      <c r="X97" s="256" t="s">
        <v>392</v>
      </c>
      <c r="Y97" s="256" t="s">
        <v>393</v>
      </c>
      <c r="Z97" s="256">
        <v>0</v>
      </c>
      <c r="AA97" s="256">
        <v>90</v>
      </c>
      <c r="AB97" s="256">
        <v>10</v>
      </c>
      <c r="AC97" s="256"/>
      <c r="AD97" s="256" t="s">
        <v>130</v>
      </c>
      <c r="AE97" s="258"/>
      <c r="AF97" s="258"/>
      <c r="AG97" s="258"/>
      <c r="AH97" s="258"/>
      <c r="AI97" s="259">
        <v>1556.6621754538701</v>
      </c>
      <c r="AJ97" s="259">
        <v>159.99999999999986</v>
      </c>
      <c r="AK97" s="259">
        <v>249065948.07261902</v>
      </c>
      <c r="AL97" s="259">
        <f t="shared" si="119"/>
        <v>278953861.84133333</v>
      </c>
      <c r="AM97" s="259">
        <v>1574.2066106177699</v>
      </c>
      <c r="AN97" s="259">
        <v>154.99999999999977</v>
      </c>
      <c r="AO97" s="259">
        <v>244002024.64575398</v>
      </c>
      <c r="AP97" s="259">
        <f t="shared" si="120"/>
        <v>273282267.60324448</v>
      </c>
      <c r="AQ97" s="259">
        <v>1697.73787179344</v>
      </c>
      <c r="AR97" s="259">
        <v>150</v>
      </c>
      <c r="AS97" s="259">
        <v>254660680.769016</v>
      </c>
      <c r="AT97" s="260">
        <f t="shared" si="121"/>
        <v>285219962.46129793</v>
      </c>
      <c r="AU97" s="259">
        <v>1605.62353635043</v>
      </c>
      <c r="AV97" s="259">
        <v>144.99999999999977</v>
      </c>
      <c r="AW97" s="259">
        <v>232815412.770812</v>
      </c>
      <c r="AX97" s="259">
        <f t="shared" si="122"/>
        <v>260753262.30330947</v>
      </c>
      <c r="AY97" s="259">
        <f>AI97+AM97+AQ97+AU97</f>
        <v>6434.23019421551</v>
      </c>
      <c r="AZ97" s="259">
        <f>AK97+AO97+AS97+AW97</f>
        <v>980544066.258201</v>
      </c>
      <c r="BA97" s="259">
        <f t="shared" si="123"/>
        <v>1098209354.2091851</v>
      </c>
      <c r="BB97" s="256" t="s">
        <v>140</v>
      </c>
      <c r="BC97" s="261" t="s">
        <v>621</v>
      </c>
      <c r="BD97" s="261" t="s">
        <v>622</v>
      </c>
      <c r="BE97" s="254"/>
      <c r="BF97" s="254"/>
      <c r="BG97" s="254"/>
      <c r="BH97" s="254"/>
      <c r="BI97" s="254"/>
      <c r="BJ97" s="254"/>
      <c r="BK97" s="254"/>
      <c r="BL97" s="254"/>
      <c r="BM97" s="262"/>
      <c r="BN97" s="263"/>
    </row>
    <row r="98" spans="1:66" ht="12.95" customHeight="1" x14ac:dyDescent="0.25">
      <c r="A98" s="99" t="s">
        <v>240</v>
      </c>
      <c r="B98" s="99"/>
      <c r="C98" s="99"/>
      <c r="D98" s="99"/>
      <c r="E98" s="99"/>
      <c r="F98" s="99"/>
      <c r="G98" s="99"/>
      <c r="H98" s="99"/>
      <c r="I98" s="99"/>
      <c r="J98" s="99"/>
      <c r="K98" s="99"/>
      <c r="L98" s="100"/>
      <c r="M98" s="99"/>
      <c r="N98" s="99"/>
      <c r="O98" s="100"/>
      <c r="P98" s="99"/>
      <c r="Q98" s="99"/>
      <c r="R98" s="99"/>
      <c r="S98" s="99"/>
      <c r="T98" s="99"/>
      <c r="U98" s="99"/>
      <c r="V98" s="99"/>
      <c r="W98" s="99"/>
      <c r="X98" s="99"/>
      <c r="Y98" s="99"/>
      <c r="Z98" s="100"/>
      <c r="AA98" s="100"/>
      <c r="AB98" s="100"/>
      <c r="AC98" s="100"/>
      <c r="AD98" s="99"/>
      <c r="AE98" s="99"/>
      <c r="AF98" s="99"/>
      <c r="AG98" s="99"/>
      <c r="AH98" s="99"/>
      <c r="AI98" s="99"/>
      <c r="AJ98" s="99"/>
      <c r="AK98" s="99"/>
      <c r="AL98" s="99"/>
      <c r="AM98" s="99"/>
      <c r="AN98" s="99"/>
      <c r="AO98" s="99"/>
      <c r="AP98" s="99"/>
      <c r="AQ98" s="99"/>
      <c r="AR98" s="99"/>
      <c r="AS98" s="99"/>
      <c r="AT98" s="99"/>
      <c r="AU98" s="99"/>
      <c r="AV98" s="99"/>
      <c r="AW98" s="99"/>
      <c r="AX98" s="99"/>
      <c r="AY98" s="99"/>
      <c r="AZ98" s="101">
        <f>AZ12+AZ70+AZ73</f>
        <v>17924609184.101719</v>
      </c>
      <c r="BA98" s="101">
        <f>BA12+BA70+BA73</f>
        <v>20075562286.193924</v>
      </c>
      <c r="BB98" s="99"/>
      <c r="BC98" s="99"/>
      <c r="BD98" s="99"/>
      <c r="BE98" s="99"/>
      <c r="BF98" s="99"/>
      <c r="BG98" s="99"/>
      <c r="BH98" s="99"/>
      <c r="BI98" s="99"/>
      <c r="BJ98" s="99"/>
      <c r="BK98" s="99"/>
      <c r="BL98" s="99"/>
      <c r="BM98" s="99"/>
    </row>
  </sheetData>
  <protectedRanges>
    <protectedRange sqref="J92:J95" name="Диапазон3_27_1_2_1_1_1_24_1_1_1_1_5_1_1" securityDescriptor="O:WDG:WDD:(A;;CC;;;S-1-5-21-1281035640-548247933-376692995-11259)(A;;CC;;;S-1-5-21-1281035640-548247933-376692995-11258)(A;;CC;;;S-1-5-21-1281035640-548247933-376692995-5864)"/>
    <protectedRange sqref="K92:K95" name="Диапазон3_27_1_2_2_1_1_24_1_1_1_1_5_1_1" securityDescriptor="O:WDG:WDD:(A;;CC;;;S-1-5-21-1281035640-548247933-376692995-11259)(A;;CC;;;S-1-5-21-1281035640-548247933-376692995-11258)(A;;CC;;;S-1-5-21-1281035640-548247933-376692995-5864)"/>
    <protectedRange sqref="J96:J97" name="Диапазон3_27_1_2_1_1_1_24_1_1_1_1_5_1_1_1" securityDescriptor="O:WDG:WDD:(A;;CC;;;S-1-5-21-1281035640-548247933-376692995-11259)(A;;CC;;;S-1-5-21-1281035640-548247933-376692995-11258)(A;;CC;;;S-1-5-21-1281035640-548247933-376692995-5864)"/>
    <protectedRange sqref="K96:K97" name="Диапазон3_27_1_2_2_1_1_24_1_1_1_1_5_1_1_1" securityDescriptor="O:WDG:WDD:(A;;CC;;;S-1-5-21-1281035640-548247933-376692995-11259)(A;;CC;;;S-1-5-21-1281035640-548247933-376692995-11258)(A;;CC;;;S-1-5-21-1281035640-548247933-376692995-5864)"/>
  </protectedRanges>
  <autoFilter ref="A12:BM53"/>
  <mergeCells count="63">
    <mergeCell ref="BA9:BA10"/>
    <mergeCell ref="BC9:BC10"/>
    <mergeCell ref="BD9:BD10"/>
    <mergeCell ref="BE9:BG9"/>
    <mergeCell ref="AY8:BA8"/>
    <mergeCell ref="BB8:BB10"/>
    <mergeCell ref="BC8:BD8"/>
    <mergeCell ref="BE8:BM8"/>
    <mergeCell ref="BH9:BJ9"/>
    <mergeCell ref="BK9:BM9"/>
    <mergeCell ref="AY9:AY10"/>
    <mergeCell ref="AZ9:AZ10"/>
    <mergeCell ref="AD8:AD10"/>
    <mergeCell ref="AE8:AH8"/>
    <mergeCell ref="AI8:AL8"/>
    <mergeCell ref="AM8:AP8"/>
    <mergeCell ref="AQ8:AT8"/>
    <mergeCell ref="AT9:AT10"/>
    <mergeCell ref="AI9:AI10"/>
    <mergeCell ref="AJ9:AJ10"/>
    <mergeCell ref="AK9:AK10"/>
    <mergeCell ref="AL9:AL10"/>
    <mergeCell ref="AM9:AM10"/>
    <mergeCell ref="AN9:AN10"/>
    <mergeCell ref="AO9:AO10"/>
    <mergeCell ref="AP9:AP10"/>
    <mergeCell ref="AQ9:AQ10"/>
    <mergeCell ref="AR9:AR10"/>
    <mergeCell ref="AU8:AX8"/>
    <mergeCell ref="AE9:AE10"/>
    <mergeCell ref="AF9:AF10"/>
    <mergeCell ref="AG9:AG10"/>
    <mergeCell ref="AH9:AH10"/>
    <mergeCell ref="AS9:AS10"/>
    <mergeCell ref="AU9:AU10"/>
    <mergeCell ref="AV9:AV10"/>
    <mergeCell ref="AW9:AW10"/>
    <mergeCell ref="AX9:AX10"/>
    <mergeCell ref="AC8:AC10"/>
    <mergeCell ref="X9:Y9"/>
    <mergeCell ref="N8:N10"/>
    <mergeCell ref="O8:O10"/>
    <mergeCell ref="P8:P10"/>
    <mergeCell ref="Q8:Q10"/>
    <mergeCell ref="R8:R10"/>
    <mergeCell ref="S8:S10"/>
    <mergeCell ref="T8:T10"/>
    <mergeCell ref="U8:U10"/>
    <mergeCell ref="V8:V10"/>
    <mergeCell ref="W8:Y8"/>
    <mergeCell ref="Z8:AB9"/>
    <mergeCell ref="M8:M10"/>
    <mergeCell ref="A8:A10"/>
    <mergeCell ref="B8:B10"/>
    <mergeCell ref="D8:D10"/>
    <mergeCell ref="E8:E10"/>
    <mergeCell ref="G8:G10"/>
    <mergeCell ref="H8:H10"/>
    <mergeCell ref="I8:I10"/>
    <mergeCell ref="J8:J10"/>
    <mergeCell ref="K8:K10"/>
    <mergeCell ref="L8:L10"/>
    <mergeCell ref="F8:F10"/>
  </mergeCells>
  <conditionalFormatting sqref="AY77">
    <cfRule type="duplicateValues" dxfId="18" priority="19" stopIfTrue="1"/>
  </conditionalFormatting>
  <conditionalFormatting sqref="F14">
    <cfRule type="duplicateValues" dxfId="17" priority="18"/>
  </conditionalFormatting>
  <conditionalFormatting sqref="F22">
    <cfRule type="duplicateValues" dxfId="16" priority="17"/>
  </conditionalFormatting>
  <conditionalFormatting sqref="F42">
    <cfRule type="duplicateValues" dxfId="15" priority="16"/>
  </conditionalFormatting>
  <conditionalFormatting sqref="F44">
    <cfRule type="duplicateValues" dxfId="14" priority="15"/>
  </conditionalFormatting>
  <conditionalFormatting sqref="F65">
    <cfRule type="duplicateValues" dxfId="13" priority="14"/>
  </conditionalFormatting>
  <conditionalFormatting sqref="F66">
    <cfRule type="duplicateValues" dxfId="12" priority="13"/>
  </conditionalFormatting>
  <conditionalFormatting sqref="F67">
    <cfRule type="duplicateValues" dxfId="11" priority="12"/>
  </conditionalFormatting>
  <conditionalFormatting sqref="F68">
    <cfRule type="duplicateValues" dxfId="10" priority="11"/>
  </conditionalFormatting>
  <conditionalFormatting sqref="F69">
    <cfRule type="duplicateValues" dxfId="9" priority="10"/>
  </conditionalFormatting>
  <conditionalFormatting sqref="F50">
    <cfRule type="duplicateValues" dxfId="8" priority="9"/>
  </conditionalFormatting>
  <conditionalFormatting sqref="F50">
    <cfRule type="duplicateValues" dxfId="7" priority="8"/>
  </conditionalFormatting>
  <conditionalFormatting sqref="F55">
    <cfRule type="duplicateValues" dxfId="6" priority="6"/>
  </conditionalFormatting>
  <conditionalFormatting sqref="F55">
    <cfRule type="duplicateValues" dxfId="5" priority="7"/>
  </conditionalFormatting>
  <conditionalFormatting sqref="F57">
    <cfRule type="duplicateValues" dxfId="4" priority="4"/>
  </conditionalFormatting>
  <conditionalFormatting sqref="F57">
    <cfRule type="duplicateValues" dxfId="3" priority="5"/>
  </conditionalFormatting>
  <conditionalFormatting sqref="F48">
    <cfRule type="duplicateValues" dxfId="2" priority="3"/>
  </conditionalFormatting>
  <conditionalFormatting sqref="F58">
    <cfRule type="duplicateValues" dxfId="1" priority="2"/>
  </conditionalFormatting>
  <conditionalFormatting sqref="F58">
    <cfRule type="duplicateValues" dxfId="0" priority="1"/>
  </conditionalFormatting>
  <dataValidations count="9">
    <dataValidation type="list" allowBlank="1" showInputMessage="1" sqref="BK73 BH73 BE73 BL77 BI86 BH80 BE80 BK80 BO81 BL81 BO76 BK82:BK85 BH82:BH85 BE82:BE85 BO86 BL86 BI81 AY75:AY77 BE75:BE77 BH87:BH97 BK87:BK91 BE87:BE97 BK93:BK97">
      <formula1>атрибут</formula1>
    </dataValidation>
    <dataValidation type="whole" allowBlank="1" showInputMessage="1" showErrorMessage="1" sqref="T29 Z73:AB73 O73 T40 O75:O77 Z75:AB97 O80:O97">
      <formula1>0</formula1>
      <formula2>100</formula2>
    </dataValidation>
    <dataValidation type="textLength" operator="equal" allowBlank="1" showInputMessage="1" showErrorMessage="1" error="Код КАТО должен содержать 9 символов" sqref="U29 P73 T73 U69 U40 T75:T77 P75:P77 T80:T97 P80:P97">
      <formula1>9</formula1>
    </dataValidation>
    <dataValidation type="textLength" operator="equal" allowBlank="1" showInputMessage="1" showErrorMessage="1" error="БИН должен содержать 12 символов" sqref="BB73 BG77 BF86 BB80 BB82:BB85 BF81 BB75:BB77 BB87:BB97">
      <formula1>12</formula1>
    </dataValidation>
    <dataValidation type="list" allowBlank="1" showInputMessage="1" showErrorMessage="1" sqref="L73 L78:L97">
      <formula1>Способ_закупок</formula1>
    </dataValidation>
    <dataValidation type="list" allowBlank="1" showInputMessage="1" showErrorMessage="1" sqref="N73 N75:N77 N80:N97">
      <formula1>Приоритет_закупок</formula1>
    </dataValidation>
    <dataValidation type="list" allowBlank="1" showInputMessage="1" showErrorMessage="1" sqref="M73 M80:M97">
      <formula1>осн</formula1>
    </dataValidation>
    <dataValidation type="list" allowBlank="1" showInputMessage="1" showErrorMessage="1" sqref="V80:V83">
      <formula1>Инкотермс</formula1>
    </dataValidation>
    <dataValidation type="custom" allowBlank="1" showInputMessage="1" showErrorMessage="1" sqref="AK86 AG85 AO88:AO91 AK88:AK91 AG88 AG90:AG91">
      <formula1>AE85*AF85</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55" zoomScaleNormal="55" workbookViewId="0">
      <selection activeCell="B4" sqref="B4:B85"/>
    </sheetView>
  </sheetViews>
  <sheetFormatPr defaultRowHeight="15" x14ac:dyDescent="0.25"/>
  <cols>
    <col min="1" max="1" width="5.7109375" customWidth="1"/>
    <col min="2" max="2" width="32.7109375" customWidth="1"/>
    <col min="3" max="3" width="6.5703125" customWidth="1"/>
    <col min="4" max="4" width="27.85546875" style="102" customWidth="1"/>
    <col min="5" max="5" width="20.5703125" customWidth="1"/>
    <col min="6" max="6" width="46.85546875" customWidth="1"/>
    <col min="7" max="7" width="19.7109375" customWidth="1"/>
    <col min="8" max="8" width="78.140625" customWidth="1"/>
    <col min="9" max="9" width="186.140625" customWidth="1"/>
    <col min="10" max="10" width="9.140625" customWidth="1"/>
  </cols>
  <sheetData>
    <row r="1" spans="1:9" ht="63" customHeight="1" x14ac:dyDescent="0.25">
      <c r="A1" s="330" t="s">
        <v>400</v>
      </c>
      <c r="B1" s="348"/>
      <c r="C1" s="348"/>
      <c r="D1" s="348"/>
      <c r="E1" s="348"/>
      <c r="F1" s="330" t="s">
        <v>401</v>
      </c>
      <c r="G1" s="349"/>
      <c r="H1" s="182" t="s">
        <v>402</v>
      </c>
      <c r="I1" s="182" t="s">
        <v>403</v>
      </c>
    </row>
    <row r="2" spans="1:9" ht="54" customHeight="1" x14ac:dyDescent="0.25">
      <c r="A2" s="332" t="s">
        <v>404</v>
      </c>
      <c r="B2" s="332" t="s">
        <v>405</v>
      </c>
      <c r="C2" s="334" t="s">
        <v>406</v>
      </c>
      <c r="D2" s="335"/>
      <c r="E2" s="332" t="s">
        <v>407</v>
      </c>
      <c r="F2" s="332"/>
      <c r="G2" s="332" t="s">
        <v>408</v>
      </c>
      <c r="H2" s="332" t="s">
        <v>409</v>
      </c>
      <c r="I2" s="332" t="s">
        <v>410</v>
      </c>
    </row>
    <row r="3" spans="1:9" ht="31.5" customHeight="1" x14ac:dyDescent="0.25">
      <c r="A3" s="333"/>
      <c r="B3" s="333"/>
      <c r="C3" s="183" t="s">
        <v>404</v>
      </c>
      <c r="D3" s="183" t="s">
        <v>411</v>
      </c>
      <c r="E3" s="183" t="s">
        <v>412</v>
      </c>
      <c r="F3" s="183" t="s">
        <v>413</v>
      </c>
      <c r="G3" s="333"/>
      <c r="H3" s="333"/>
      <c r="I3" s="333"/>
    </row>
    <row r="4" spans="1:9" ht="18.75" customHeight="1" x14ac:dyDescent="0.25">
      <c r="A4" s="326">
        <v>1</v>
      </c>
      <c r="B4" s="326" t="s">
        <v>414</v>
      </c>
      <c r="C4" s="184">
        <v>1</v>
      </c>
      <c r="D4" s="185" t="s">
        <v>415</v>
      </c>
      <c r="E4" s="338" t="s">
        <v>416</v>
      </c>
      <c r="F4" s="321" t="s">
        <v>417</v>
      </c>
      <c r="G4" s="368">
        <v>44197</v>
      </c>
      <c r="H4" s="369" t="s">
        <v>418</v>
      </c>
      <c r="I4" s="369" t="s">
        <v>419</v>
      </c>
    </row>
    <row r="5" spans="1:9" ht="16.5" customHeight="1" x14ac:dyDescent="0.25">
      <c r="A5" s="326"/>
      <c r="B5" s="326"/>
      <c r="C5" s="184">
        <v>2</v>
      </c>
      <c r="D5" s="185" t="s">
        <v>420</v>
      </c>
      <c r="E5" s="338"/>
      <c r="F5" s="321"/>
      <c r="G5" s="368"/>
      <c r="H5" s="369"/>
      <c r="I5" s="369"/>
    </row>
    <row r="6" spans="1:9" ht="16.5" customHeight="1" x14ac:dyDescent="0.25">
      <c r="A6" s="326"/>
      <c r="B6" s="326"/>
      <c r="C6" s="184">
        <v>3</v>
      </c>
      <c r="D6" s="185" t="s">
        <v>421</v>
      </c>
      <c r="E6" s="338"/>
      <c r="F6" s="321"/>
      <c r="G6" s="368"/>
      <c r="H6" s="369"/>
      <c r="I6" s="369"/>
    </row>
    <row r="7" spans="1:9" ht="16.5" customHeight="1" x14ac:dyDescent="0.25">
      <c r="A7" s="326"/>
      <c r="B7" s="326"/>
      <c r="C7" s="184">
        <v>4</v>
      </c>
      <c r="D7" s="185" t="s">
        <v>422</v>
      </c>
      <c r="E7" s="338"/>
      <c r="F7" s="321"/>
      <c r="G7" s="368"/>
      <c r="H7" s="369"/>
      <c r="I7" s="369"/>
    </row>
    <row r="8" spans="1:9" ht="16.5" customHeight="1" x14ac:dyDescent="0.25">
      <c r="A8" s="326"/>
      <c r="B8" s="326"/>
      <c r="C8" s="184">
        <v>5</v>
      </c>
      <c r="D8" s="185" t="s">
        <v>423</v>
      </c>
      <c r="E8" s="338"/>
      <c r="F8" s="321"/>
      <c r="G8" s="368"/>
      <c r="H8" s="369"/>
      <c r="I8" s="369"/>
    </row>
    <row r="9" spans="1:9" ht="15.75" x14ac:dyDescent="0.25">
      <c r="A9" s="326"/>
      <c r="B9" s="326"/>
      <c r="C9" s="184">
        <v>6</v>
      </c>
      <c r="D9" s="185" t="s">
        <v>424</v>
      </c>
      <c r="E9" s="338"/>
      <c r="F9" s="321"/>
      <c r="G9" s="368"/>
      <c r="H9" s="369"/>
      <c r="I9" s="369"/>
    </row>
    <row r="10" spans="1:9" ht="15.75" x14ac:dyDescent="0.25">
      <c r="A10" s="326"/>
      <c r="B10" s="326"/>
      <c r="C10" s="184">
        <v>7</v>
      </c>
      <c r="D10" s="185" t="s">
        <v>425</v>
      </c>
      <c r="E10" s="338"/>
      <c r="F10" s="321"/>
      <c r="G10" s="368"/>
      <c r="H10" s="369"/>
      <c r="I10" s="369"/>
    </row>
    <row r="11" spans="1:9" ht="15.75" x14ac:dyDescent="0.25">
      <c r="A11" s="326"/>
      <c r="B11" s="326"/>
      <c r="C11" s="184">
        <v>8</v>
      </c>
      <c r="D11" s="185" t="s">
        <v>426</v>
      </c>
      <c r="E11" s="338"/>
      <c r="F11" s="321"/>
      <c r="G11" s="368"/>
      <c r="H11" s="369"/>
      <c r="I11" s="369"/>
    </row>
    <row r="12" spans="1:9" ht="15.75" x14ac:dyDescent="0.25">
      <c r="A12" s="326"/>
      <c r="B12" s="326"/>
      <c r="C12" s="184">
        <v>9</v>
      </c>
      <c r="D12" s="185" t="s">
        <v>427</v>
      </c>
      <c r="E12" s="338"/>
      <c r="F12" s="321"/>
      <c r="G12" s="368"/>
      <c r="H12" s="369"/>
      <c r="I12" s="369"/>
    </row>
    <row r="13" spans="1:9" ht="15.75" x14ac:dyDescent="0.25">
      <c r="A13" s="326"/>
      <c r="B13" s="326"/>
      <c r="C13" s="184">
        <v>10</v>
      </c>
      <c r="D13" s="185" t="s">
        <v>428</v>
      </c>
      <c r="E13" s="338"/>
      <c r="F13" s="321"/>
      <c r="G13" s="368"/>
      <c r="H13" s="369"/>
      <c r="I13" s="369"/>
    </row>
    <row r="14" spans="1:9" ht="15.75" x14ac:dyDescent="0.25">
      <c r="A14" s="326"/>
      <c r="B14" s="326"/>
      <c r="C14" s="184">
        <v>11</v>
      </c>
      <c r="D14" s="185" t="s">
        <v>429</v>
      </c>
      <c r="E14" s="338"/>
      <c r="F14" s="321"/>
      <c r="G14" s="368"/>
      <c r="H14" s="369"/>
      <c r="I14" s="369"/>
    </row>
    <row r="15" spans="1:9" ht="15.75" x14ac:dyDescent="0.25">
      <c r="A15" s="326"/>
      <c r="B15" s="326"/>
      <c r="C15" s="184">
        <v>12</v>
      </c>
      <c r="D15" s="185" t="s">
        <v>430</v>
      </c>
      <c r="E15" s="338"/>
      <c r="F15" s="321"/>
      <c r="G15" s="368"/>
      <c r="H15" s="369"/>
      <c r="I15" s="369"/>
    </row>
    <row r="16" spans="1:9" ht="15.75" x14ac:dyDescent="0.25">
      <c r="A16" s="326"/>
      <c r="B16" s="326"/>
      <c r="C16" s="184">
        <v>13</v>
      </c>
      <c r="D16" s="185" t="s">
        <v>431</v>
      </c>
      <c r="E16" s="338"/>
      <c r="F16" s="321"/>
      <c r="G16" s="368"/>
      <c r="H16" s="369"/>
      <c r="I16" s="369"/>
    </row>
    <row r="17" spans="1:9" ht="15.75" x14ac:dyDescent="0.25">
      <c r="A17" s="326"/>
      <c r="B17" s="326"/>
      <c r="C17" s="184">
        <v>14</v>
      </c>
      <c r="D17" s="185" t="s">
        <v>432</v>
      </c>
      <c r="E17" s="338"/>
      <c r="F17" s="321"/>
      <c r="G17" s="368"/>
      <c r="H17" s="369"/>
      <c r="I17" s="369"/>
    </row>
    <row r="18" spans="1:9" ht="15.75" x14ac:dyDescent="0.25">
      <c r="A18" s="326"/>
      <c r="B18" s="326"/>
      <c r="C18" s="184">
        <v>15</v>
      </c>
      <c r="D18" s="185" t="s">
        <v>433</v>
      </c>
      <c r="E18" s="338"/>
      <c r="F18" s="321"/>
      <c r="G18" s="368"/>
      <c r="H18" s="369"/>
      <c r="I18" s="369"/>
    </row>
    <row r="19" spans="1:9" ht="15.75" x14ac:dyDescent="0.25">
      <c r="A19" s="326"/>
      <c r="B19" s="326"/>
      <c r="C19" s="184">
        <v>16</v>
      </c>
      <c r="D19" s="185" t="s">
        <v>434</v>
      </c>
      <c r="E19" s="338"/>
      <c r="F19" s="321"/>
      <c r="G19" s="368"/>
      <c r="H19" s="369"/>
      <c r="I19" s="369"/>
    </row>
    <row r="20" spans="1:9" ht="15.75" x14ac:dyDescent="0.25">
      <c r="A20" s="326"/>
      <c r="B20" s="326"/>
      <c r="C20" s="184">
        <v>17</v>
      </c>
      <c r="D20" s="185" t="s">
        <v>435</v>
      </c>
      <c r="E20" s="338"/>
      <c r="F20" s="321"/>
      <c r="G20" s="368"/>
      <c r="H20" s="369"/>
      <c r="I20" s="369"/>
    </row>
    <row r="21" spans="1:9" ht="15.75" x14ac:dyDescent="0.25">
      <c r="A21" s="326"/>
      <c r="B21" s="326"/>
      <c r="C21" s="184">
        <v>18</v>
      </c>
      <c r="D21" s="185" t="s">
        <v>436</v>
      </c>
      <c r="E21" s="338"/>
      <c r="F21" s="321"/>
      <c r="G21" s="368"/>
      <c r="H21" s="369"/>
      <c r="I21" s="369"/>
    </row>
    <row r="22" spans="1:9" ht="15.75" x14ac:dyDescent="0.25">
      <c r="A22" s="326"/>
      <c r="B22" s="326"/>
      <c r="C22" s="184">
        <v>19</v>
      </c>
      <c r="D22" s="185" t="s">
        <v>437</v>
      </c>
      <c r="E22" s="338"/>
      <c r="F22" s="321"/>
      <c r="G22" s="368"/>
      <c r="H22" s="369"/>
      <c r="I22" s="369"/>
    </row>
    <row r="23" spans="1:9" ht="15.75" x14ac:dyDescent="0.25">
      <c r="A23" s="326"/>
      <c r="B23" s="326"/>
      <c r="C23" s="184">
        <v>20</v>
      </c>
      <c r="D23" s="185" t="s">
        <v>438</v>
      </c>
      <c r="E23" s="338"/>
      <c r="F23" s="321"/>
      <c r="G23" s="368"/>
      <c r="H23" s="369"/>
      <c r="I23" s="369"/>
    </row>
    <row r="24" spans="1:9" ht="15.75" x14ac:dyDescent="0.25">
      <c r="A24" s="326"/>
      <c r="B24" s="326"/>
      <c r="C24" s="184">
        <v>21</v>
      </c>
      <c r="D24" s="185" t="s">
        <v>439</v>
      </c>
      <c r="E24" s="338"/>
      <c r="F24" s="321"/>
      <c r="G24" s="368"/>
      <c r="H24" s="369"/>
      <c r="I24" s="369"/>
    </row>
    <row r="25" spans="1:9" ht="15.75" x14ac:dyDescent="0.25">
      <c r="A25" s="326"/>
      <c r="B25" s="326"/>
      <c r="C25" s="184">
        <v>22</v>
      </c>
      <c r="D25" s="185" t="s">
        <v>440</v>
      </c>
      <c r="E25" s="338"/>
      <c r="F25" s="321"/>
      <c r="G25" s="368"/>
      <c r="H25" s="369"/>
      <c r="I25" s="369"/>
    </row>
    <row r="26" spans="1:9" ht="15.75" x14ac:dyDescent="0.25">
      <c r="A26" s="326"/>
      <c r="B26" s="326"/>
      <c r="C26" s="184">
        <v>23</v>
      </c>
      <c r="D26" s="185" t="s">
        <v>441</v>
      </c>
      <c r="E26" s="338"/>
      <c r="F26" s="321"/>
      <c r="G26" s="368"/>
      <c r="H26" s="369"/>
      <c r="I26" s="369"/>
    </row>
    <row r="27" spans="1:9" ht="15.75" x14ac:dyDescent="0.25">
      <c r="A27" s="326"/>
      <c r="B27" s="326"/>
      <c r="C27" s="184">
        <v>24</v>
      </c>
      <c r="D27" s="185" t="s">
        <v>442</v>
      </c>
      <c r="E27" s="338"/>
      <c r="F27" s="321"/>
      <c r="G27" s="368"/>
      <c r="H27" s="369"/>
      <c r="I27" s="369"/>
    </row>
    <row r="28" spans="1:9" ht="15.75" x14ac:dyDescent="0.25">
      <c r="A28" s="326"/>
      <c r="B28" s="326"/>
      <c r="C28" s="184">
        <v>25</v>
      </c>
      <c r="D28" s="185" t="s">
        <v>443</v>
      </c>
      <c r="E28" s="338"/>
      <c r="F28" s="321"/>
      <c r="G28" s="368"/>
      <c r="H28" s="369"/>
      <c r="I28" s="369"/>
    </row>
    <row r="29" spans="1:9" ht="15.75" x14ac:dyDescent="0.25">
      <c r="A29" s="326"/>
      <c r="B29" s="326"/>
      <c r="C29" s="184">
        <v>26</v>
      </c>
      <c r="D29" s="185" t="s">
        <v>444</v>
      </c>
      <c r="E29" s="338"/>
      <c r="F29" s="321"/>
      <c r="G29" s="368"/>
      <c r="H29" s="369"/>
      <c r="I29" s="369"/>
    </row>
    <row r="30" spans="1:9" ht="15.75" x14ac:dyDescent="0.25">
      <c r="A30" s="326"/>
      <c r="B30" s="326"/>
      <c r="C30" s="184">
        <v>27</v>
      </c>
      <c r="D30" s="185" t="s">
        <v>445</v>
      </c>
      <c r="E30" s="338"/>
      <c r="F30" s="321"/>
      <c r="G30" s="368"/>
      <c r="H30" s="369"/>
      <c r="I30" s="369"/>
    </row>
    <row r="31" spans="1:9" ht="15.75" x14ac:dyDescent="0.25">
      <c r="A31" s="326"/>
      <c r="B31" s="326"/>
      <c r="C31" s="184">
        <v>28</v>
      </c>
      <c r="D31" s="185" t="s">
        <v>446</v>
      </c>
      <c r="E31" s="338"/>
      <c r="F31" s="321"/>
      <c r="G31" s="368"/>
      <c r="H31" s="369"/>
      <c r="I31" s="369"/>
    </row>
    <row r="32" spans="1:9" ht="15.75" x14ac:dyDescent="0.25">
      <c r="A32" s="326"/>
      <c r="B32" s="326"/>
      <c r="C32" s="184">
        <v>29</v>
      </c>
      <c r="D32" s="185" t="s">
        <v>447</v>
      </c>
      <c r="E32" s="338"/>
      <c r="F32" s="321"/>
      <c r="G32" s="368"/>
      <c r="H32" s="369"/>
      <c r="I32" s="369"/>
    </row>
    <row r="33" spans="1:9" ht="15.75" x14ac:dyDescent="0.25">
      <c r="A33" s="326"/>
      <c r="B33" s="326"/>
      <c r="C33" s="184">
        <v>30</v>
      </c>
      <c r="D33" s="185" t="s">
        <v>448</v>
      </c>
      <c r="E33" s="338"/>
      <c r="F33" s="321"/>
      <c r="G33" s="368"/>
      <c r="H33" s="369"/>
      <c r="I33" s="369"/>
    </row>
    <row r="34" spans="1:9" ht="15.75" x14ac:dyDescent="0.25">
      <c r="A34" s="326"/>
      <c r="B34" s="326"/>
      <c r="C34" s="184">
        <v>31</v>
      </c>
      <c r="D34" s="185" t="s">
        <v>449</v>
      </c>
      <c r="E34" s="338"/>
      <c r="F34" s="321"/>
      <c r="G34" s="368"/>
      <c r="H34" s="369"/>
      <c r="I34" s="369"/>
    </row>
    <row r="35" spans="1:9" ht="15.75" x14ac:dyDescent="0.25">
      <c r="A35" s="326"/>
      <c r="B35" s="326"/>
      <c r="C35" s="184">
        <v>32</v>
      </c>
      <c r="D35" s="185" t="s">
        <v>450</v>
      </c>
      <c r="E35" s="338"/>
      <c r="F35" s="321"/>
      <c r="G35" s="368"/>
      <c r="H35" s="369"/>
      <c r="I35" s="369"/>
    </row>
    <row r="36" spans="1:9" ht="15.75" x14ac:dyDescent="0.25">
      <c r="A36" s="326"/>
      <c r="B36" s="326"/>
      <c r="C36" s="184">
        <v>33</v>
      </c>
      <c r="D36" s="185" t="s">
        <v>451</v>
      </c>
      <c r="E36" s="338"/>
      <c r="F36" s="321"/>
      <c r="G36" s="368"/>
      <c r="H36" s="369"/>
      <c r="I36" s="369"/>
    </row>
    <row r="37" spans="1:9" ht="15.75" x14ac:dyDescent="0.25">
      <c r="A37" s="326"/>
      <c r="B37" s="326"/>
      <c r="C37" s="184">
        <v>34</v>
      </c>
      <c r="D37" s="185" t="s">
        <v>452</v>
      </c>
      <c r="E37" s="338"/>
      <c r="F37" s="321"/>
      <c r="G37" s="368"/>
      <c r="H37" s="369"/>
      <c r="I37" s="369"/>
    </row>
    <row r="38" spans="1:9" ht="15.75" x14ac:dyDescent="0.25">
      <c r="A38" s="326"/>
      <c r="B38" s="326"/>
      <c r="C38" s="184">
        <v>35</v>
      </c>
      <c r="D38" s="185" t="s">
        <v>453</v>
      </c>
      <c r="E38" s="338"/>
      <c r="F38" s="321"/>
      <c r="G38" s="368"/>
      <c r="H38" s="369"/>
      <c r="I38" s="369"/>
    </row>
    <row r="39" spans="1:9" ht="15.75" x14ac:dyDescent="0.25">
      <c r="A39" s="326"/>
      <c r="B39" s="326"/>
      <c r="C39" s="184">
        <v>36</v>
      </c>
      <c r="D39" s="185" t="s">
        <v>454</v>
      </c>
      <c r="E39" s="338"/>
      <c r="F39" s="321"/>
      <c r="G39" s="368"/>
      <c r="H39" s="369"/>
      <c r="I39" s="369"/>
    </row>
    <row r="40" spans="1:9" ht="15.75" x14ac:dyDescent="0.25">
      <c r="A40" s="326"/>
      <c r="B40" s="326"/>
      <c r="C40" s="184">
        <v>37</v>
      </c>
      <c r="D40" s="185" t="s">
        <v>455</v>
      </c>
      <c r="E40" s="338"/>
      <c r="F40" s="321"/>
      <c r="G40" s="368"/>
      <c r="H40" s="369"/>
      <c r="I40" s="369"/>
    </row>
    <row r="41" spans="1:9" ht="15.75" x14ac:dyDescent="0.25">
      <c r="A41" s="326"/>
      <c r="B41" s="326"/>
      <c r="C41" s="184">
        <v>38</v>
      </c>
      <c r="D41" s="185" t="s">
        <v>456</v>
      </c>
      <c r="E41" s="338"/>
      <c r="F41" s="321"/>
      <c r="G41" s="368"/>
      <c r="H41" s="369"/>
      <c r="I41" s="369"/>
    </row>
    <row r="42" spans="1:9" ht="15.75" x14ac:dyDescent="0.25">
      <c r="A42" s="326"/>
      <c r="B42" s="326"/>
      <c r="C42" s="184">
        <v>39</v>
      </c>
      <c r="D42" s="185" t="s">
        <v>457</v>
      </c>
      <c r="E42" s="338"/>
      <c r="F42" s="321"/>
      <c r="G42" s="368"/>
      <c r="H42" s="369"/>
      <c r="I42" s="369"/>
    </row>
    <row r="43" spans="1:9" ht="15.75" x14ac:dyDescent="0.25">
      <c r="A43" s="326"/>
      <c r="B43" s="326"/>
      <c r="C43" s="184">
        <v>40</v>
      </c>
      <c r="D43" s="185" t="s">
        <v>458</v>
      </c>
      <c r="E43" s="338"/>
      <c r="F43" s="321"/>
      <c r="G43" s="368"/>
      <c r="H43" s="369"/>
      <c r="I43" s="369"/>
    </row>
    <row r="44" spans="1:9" ht="15.75" x14ac:dyDescent="0.25">
      <c r="A44" s="326"/>
      <c r="B44" s="326"/>
      <c r="C44" s="184">
        <v>41</v>
      </c>
      <c r="D44" s="185" t="s">
        <v>459</v>
      </c>
      <c r="E44" s="338"/>
      <c r="F44" s="321"/>
      <c r="G44" s="368"/>
      <c r="H44" s="369"/>
      <c r="I44" s="369"/>
    </row>
    <row r="45" spans="1:9" ht="15.75" x14ac:dyDescent="0.25">
      <c r="A45" s="326"/>
      <c r="B45" s="326"/>
      <c r="C45" s="184">
        <v>42</v>
      </c>
      <c r="D45" s="185" t="s">
        <v>460</v>
      </c>
      <c r="E45" s="338"/>
      <c r="F45" s="321"/>
      <c r="G45" s="368"/>
      <c r="H45" s="369"/>
      <c r="I45" s="369"/>
    </row>
    <row r="46" spans="1:9" ht="15.75" x14ac:dyDescent="0.25">
      <c r="A46" s="326"/>
      <c r="B46" s="326"/>
      <c r="C46" s="184">
        <v>43</v>
      </c>
      <c r="D46" s="185" t="s">
        <v>461</v>
      </c>
      <c r="E46" s="338"/>
      <c r="F46" s="321"/>
      <c r="G46" s="368"/>
      <c r="H46" s="369"/>
      <c r="I46" s="369"/>
    </row>
    <row r="47" spans="1:9" ht="15.75" x14ac:dyDescent="0.25">
      <c r="A47" s="326"/>
      <c r="B47" s="326"/>
      <c r="C47" s="184">
        <v>44</v>
      </c>
      <c r="D47" s="185" t="s">
        <v>462</v>
      </c>
      <c r="E47" s="338"/>
      <c r="F47" s="321"/>
      <c r="G47" s="368"/>
      <c r="H47" s="369"/>
      <c r="I47" s="369"/>
    </row>
    <row r="48" spans="1:9" ht="15.75" x14ac:dyDescent="0.25">
      <c r="A48" s="326"/>
      <c r="B48" s="326"/>
      <c r="C48" s="184">
        <v>45</v>
      </c>
      <c r="D48" s="185" t="s">
        <v>463</v>
      </c>
      <c r="E48" s="338"/>
      <c r="F48" s="321"/>
      <c r="G48" s="368"/>
      <c r="H48" s="369"/>
      <c r="I48" s="369"/>
    </row>
    <row r="49" spans="1:9" ht="15.75" x14ac:dyDescent="0.25">
      <c r="A49" s="326"/>
      <c r="B49" s="326"/>
      <c r="C49" s="184">
        <v>46</v>
      </c>
      <c r="D49" s="185" t="s">
        <v>464</v>
      </c>
      <c r="E49" s="338"/>
      <c r="F49" s="321"/>
      <c r="G49" s="368"/>
      <c r="H49" s="369"/>
      <c r="I49" s="369"/>
    </row>
    <row r="50" spans="1:9" ht="15.75" x14ac:dyDescent="0.25">
      <c r="A50" s="326"/>
      <c r="B50" s="326"/>
      <c r="C50" s="184">
        <v>47</v>
      </c>
      <c r="D50" s="185" t="s">
        <v>465</v>
      </c>
      <c r="E50" s="338"/>
      <c r="F50" s="321"/>
      <c r="G50" s="368"/>
      <c r="H50" s="369"/>
      <c r="I50" s="369"/>
    </row>
    <row r="51" spans="1:9" ht="15.75" x14ac:dyDescent="0.25">
      <c r="A51" s="326"/>
      <c r="B51" s="326"/>
      <c r="C51" s="184">
        <v>48</v>
      </c>
      <c r="D51" s="185" t="s">
        <v>466</v>
      </c>
      <c r="E51" s="338"/>
      <c r="F51" s="321"/>
      <c r="G51" s="368"/>
      <c r="H51" s="369"/>
      <c r="I51" s="369"/>
    </row>
    <row r="52" spans="1:9" ht="15.75" x14ac:dyDescent="0.25">
      <c r="A52" s="326"/>
      <c r="B52" s="326"/>
      <c r="C52" s="184">
        <v>49</v>
      </c>
      <c r="D52" s="185" t="s">
        <v>467</v>
      </c>
      <c r="E52" s="338"/>
      <c r="F52" s="321"/>
      <c r="G52" s="368"/>
      <c r="H52" s="369"/>
      <c r="I52" s="369"/>
    </row>
    <row r="53" spans="1:9" ht="15.75" x14ac:dyDescent="0.25">
      <c r="A53" s="326"/>
      <c r="B53" s="326"/>
      <c r="C53" s="184">
        <v>50</v>
      </c>
      <c r="D53" s="185" t="s">
        <v>468</v>
      </c>
      <c r="E53" s="338"/>
      <c r="F53" s="321"/>
      <c r="G53" s="368"/>
      <c r="H53" s="369"/>
      <c r="I53" s="369"/>
    </row>
    <row r="54" spans="1:9" ht="15.75" x14ac:dyDescent="0.25">
      <c r="A54" s="326"/>
      <c r="B54" s="326"/>
      <c r="C54" s="184">
        <v>51</v>
      </c>
      <c r="D54" s="185" t="s">
        <v>469</v>
      </c>
      <c r="E54" s="338"/>
      <c r="F54" s="321"/>
      <c r="G54" s="368"/>
      <c r="H54" s="369"/>
      <c r="I54" s="369"/>
    </row>
    <row r="55" spans="1:9" ht="15.75" x14ac:dyDescent="0.25">
      <c r="A55" s="326"/>
      <c r="B55" s="326"/>
      <c r="C55" s="184">
        <v>52</v>
      </c>
      <c r="D55" s="185" t="s">
        <v>470</v>
      </c>
      <c r="E55" s="338"/>
      <c r="F55" s="321"/>
      <c r="G55" s="368"/>
      <c r="H55" s="369"/>
      <c r="I55" s="369"/>
    </row>
    <row r="56" spans="1:9" ht="15.75" x14ac:dyDescent="0.25">
      <c r="A56" s="326"/>
      <c r="B56" s="326"/>
      <c r="C56" s="184">
        <v>53</v>
      </c>
      <c r="D56" s="185" t="s">
        <v>471</v>
      </c>
      <c r="E56" s="338"/>
      <c r="F56" s="321"/>
      <c r="G56" s="368"/>
      <c r="H56" s="369"/>
      <c r="I56" s="369"/>
    </row>
    <row r="57" spans="1:9" ht="15.75" x14ac:dyDescent="0.25">
      <c r="A57" s="326"/>
      <c r="B57" s="326"/>
      <c r="C57" s="184">
        <v>54</v>
      </c>
      <c r="D57" s="185" t="s">
        <v>472</v>
      </c>
      <c r="E57" s="338"/>
      <c r="F57" s="321"/>
      <c r="G57" s="368"/>
      <c r="H57" s="369"/>
      <c r="I57" s="369"/>
    </row>
    <row r="58" spans="1:9" ht="15.75" x14ac:dyDescent="0.25">
      <c r="A58" s="326"/>
      <c r="B58" s="326"/>
      <c r="C58" s="184">
        <v>55</v>
      </c>
      <c r="D58" s="185" t="s">
        <v>473</v>
      </c>
      <c r="E58" s="338"/>
      <c r="F58" s="321"/>
      <c r="G58" s="368"/>
      <c r="H58" s="369"/>
      <c r="I58" s="369"/>
    </row>
    <row r="59" spans="1:9" ht="15.75" x14ac:dyDescent="0.25">
      <c r="A59" s="326"/>
      <c r="B59" s="326"/>
      <c r="C59" s="184">
        <v>56</v>
      </c>
      <c r="D59" s="185" t="s">
        <v>474</v>
      </c>
      <c r="E59" s="338"/>
      <c r="F59" s="321"/>
      <c r="G59" s="368"/>
      <c r="H59" s="369"/>
      <c r="I59" s="369"/>
    </row>
    <row r="60" spans="1:9" ht="15.75" x14ac:dyDescent="0.25">
      <c r="A60" s="326"/>
      <c r="B60" s="326"/>
      <c r="C60" s="184">
        <v>57</v>
      </c>
      <c r="D60" s="185" t="s">
        <v>475</v>
      </c>
      <c r="E60" s="338"/>
      <c r="F60" s="321"/>
      <c r="G60" s="368"/>
      <c r="H60" s="369"/>
      <c r="I60" s="369"/>
    </row>
    <row r="61" spans="1:9" ht="15.75" x14ac:dyDescent="0.25">
      <c r="A61" s="326"/>
      <c r="B61" s="326"/>
      <c r="C61" s="184">
        <v>58</v>
      </c>
      <c r="D61" s="185" t="s">
        <v>476</v>
      </c>
      <c r="E61" s="338"/>
      <c r="F61" s="321"/>
      <c r="G61" s="368"/>
      <c r="H61" s="369"/>
      <c r="I61" s="369"/>
    </row>
    <row r="62" spans="1:9" ht="15.75" x14ac:dyDescent="0.25">
      <c r="A62" s="326"/>
      <c r="B62" s="326"/>
      <c r="C62" s="184">
        <v>59</v>
      </c>
      <c r="D62" s="185" t="s">
        <v>477</v>
      </c>
      <c r="E62" s="338"/>
      <c r="F62" s="321"/>
      <c r="G62" s="368"/>
      <c r="H62" s="369"/>
      <c r="I62" s="369"/>
    </row>
    <row r="63" spans="1:9" ht="15.75" x14ac:dyDescent="0.25">
      <c r="A63" s="326"/>
      <c r="B63" s="326"/>
      <c r="C63" s="184">
        <v>60</v>
      </c>
      <c r="D63" s="185" t="s">
        <v>478</v>
      </c>
      <c r="E63" s="338"/>
      <c r="F63" s="321"/>
      <c r="G63" s="368"/>
      <c r="H63" s="369"/>
      <c r="I63" s="369"/>
    </row>
    <row r="64" spans="1:9" ht="15.75" x14ac:dyDescent="0.25">
      <c r="A64" s="326"/>
      <c r="B64" s="326"/>
      <c r="C64" s="184">
        <v>61</v>
      </c>
      <c r="D64" s="185" t="s">
        <v>479</v>
      </c>
      <c r="E64" s="338"/>
      <c r="F64" s="321"/>
      <c r="G64" s="368"/>
      <c r="H64" s="369"/>
      <c r="I64" s="369"/>
    </row>
    <row r="65" spans="1:9" ht="15.75" x14ac:dyDescent="0.25">
      <c r="A65" s="326"/>
      <c r="B65" s="326"/>
      <c r="C65" s="184">
        <v>62</v>
      </c>
      <c r="D65" s="185" t="s">
        <v>480</v>
      </c>
      <c r="E65" s="338"/>
      <c r="F65" s="321"/>
      <c r="G65" s="368"/>
      <c r="H65" s="369"/>
      <c r="I65" s="369"/>
    </row>
    <row r="66" spans="1:9" ht="15.75" x14ac:dyDescent="0.25">
      <c r="A66" s="326"/>
      <c r="B66" s="326"/>
      <c r="C66" s="184">
        <v>63</v>
      </c>
      <c r="D66" s="185" t="s">
        <v>481</v>
      </c>
      <c r="E66" s="338"/>
      <c r="F66" s="321"/>
      <c r="G66" s="368"/>
      <c r="H66" s="369"/>
      <c r="I66" s="369"/>
    </row>
    <row r="67" spans="1:9" ht="15.75" x14ac:dyDescent="0.25">
      <c r="A67" s="326"/>
      <c r="B67" s="326"/>
      <c r="C67" s="184">
        <v>64</v>
      </c>
      <c r="D67" s="185" t="s">
        <v>482</v>
      </c>
      <c r="E67" s="338"/>
      <c r="F67" s="321"/>
      <c r="G67" s="368"/>
      <c r="H67" s="369"/>
      <c r="I67" s="369"/>
    </row>
    <row r="68" spans="1:9" ht="15.75" x14ac:dyDescent="0.25">
      <c r="A68" s="326"/>
      <c r="B68" s="326"/>
      <c r="C68" s="184">
        <v>65</v>
      </c>
      <c r="D68" s="185" t="s">
        <v>483</v>
      </c>
      <c r="E68" s="338"/>
      <c r="F68" s="321"/>
      <c r="G68" s="368"/>
      <c r="H68" s="369"/>
      <c r="I68" s="369"/>
    </row>
    <row r="69" spans="1:9" ht="15.75" x14ac:dyDescent="0.25">
      <c r="A69" s="326"/>
      <c r="B69" s="326"/>
      <c r="C69" s="184">
        <v>66</v>
      </c>
      <c r="D69" s="185" t="s">
        <v>484</v>
      </c>
      <c r="E69" s="338"/>
      <c r="F69" s="321"/>
      <c r="G69" s="368"/>
      <c r="H69" s="369"/>
      <c r="I69" s="369"/>
    </row>
    <row r="70" spans="1:9" ht="15.75" x14ac:dyDescent="0.25">
      <c r="A70" s="326"/>
      <c r="B70" s="326"/>
      <c r="C70" s="184">
        <v>67</v>
      </c>
      <c r="D70" s="185" t="s">
        <v>485</v>
      </c>
      <c r="E70" s="338"/>
      <c r="F70" s="321"/>
      <c r="G70" s="368"/>
      <c r="H70" s="369"/>
      <c r="I70" s="369"/>
    </row>
    <row r="71" spans="1:9" ht="15.75" x14ac:dyDescent="0.25">
      <c r="A71" s="326"/>
      <c r="B71" s="326"/>
      <c r="C71" s="184">
        <v>68</v>
      </c>
      <c r="D71" s="185" t="s">
        <v>486</v>
      </c>
      <c r="E71" s="338"/>
      <c r="F71" s="321"/>
      <c r="G71" s="368"/>
      <c r="H71" s="369"/>
      <c r="I71" s="369"/>
    </row>
    <row r="72" spans="1:9" ht="15.75" x14ac:dyDescent="0.25">
      <c r="A72" s="326"/>
      <c r="B72" s="326"/>
      <c r="C72" s="184">
        <v>69</v>
      </c>
      <c r="D72" s="185" t="s">
        <v>487</v>
      </c>
      <c r="E72" s="338"/>
      <c r="F72" s="321"/>
      <c r="G72" s="368"/>
      <c r="H72" s="369"/>
      <c r="I72" s="369"/>
    </row>
    <row r="73" spans="1:9" ht="15.75" x14ac:dyDescent="0.25">
      <c r="A73" s="326"/>
      <c r="B73" s="326"/>
      <c r="C73" s="184">
        <v>70</v>
      </c>
      <c r="D73" s="185" t="s">
        <v>488</v>
      </c>
      <c r="E73" s="338"/>
      <c r="F73" s="321"/>
      <c r="G73" s="368"/>
      <c r="H73" s="369"/>
      <c r="I73" s="369"/>
    </row>
    <row r="74" spans="1:9" ht="15.75" x14ac:dyDescent="0.25">
      <c r="A74" s="326"/>
      <c r="B74" s="326"/>
      <c r="C74" s="184">
        <v>71</v>
      </c>
      <c r="D74" s="185" t="s">
        <v>489</v>
      </c>
      <c r="E74" s="338"/>
      <c r="F74" s="321"/>
      <c r="G74" s="368"/>
      <c r="H74" s="369"/>
      <c r="I74" s="369"/>
    </row>
    <row r="75" spans="1:9" ht="15.75" x14ac:dyDescent="0.25">
      <c r="A75" s="326"/>
      <c r="B75" s="326"/>
      <c r="C75" s="184">
        <v>72</v>
      </c>
      <c r="D75" s="185" t="s">
        <v>490</v>
      </c>
      <c r="E75" s="338"/>
      <c r="F75" s="321"/>
      <c r="G75" s="368"/>
      <c r="H75" s="369"/>
      <c r="I75" s="369"/>
    </row>
    <row r="76" spans="1:9" ht="15.75" x14ac:dyDescent="0.25">
      <c r="A76" s="326"/>
      <c r="B76" s="326"/>
      <c r="C76" s="184">
        <v>73</v>
      </c>
      <c r="D76" s="185" t="s">
        <v>491</v>
      </c>
      <c r="E76" s="338"/>
      <c r="F76" s="321"/>
      <c r="G76" s="368"/>
      <c r="H76" s="369"/>
      <c r="I76" s="369"/>
    </row>
    <row r="77" spans="1:9" ht="15.75" x14ac:dyDescent="0.25">
      <c r="A77" s="326"/>
      <c r="B77" s="326"/>
      <c r="C77" s="184">
        <v>74</v>
      </c>
      <c r="D77" s="185" t="s">
        <v>492</v>
      </c>
      <c r="E77" s="338"/>
      <c r="F77" s="321"/>
      <c r="G77" s="368"/>
      <c r="H77" s="369"/>
      <c r="I77" s="369"/>
    </row>
    <row r="78" spans="1:9" ht="15.75" x14ac:dyDescent="0.25">
      <c r="A78" s="326"/>
      <c r="B78" s="326"/>
      <c r="C78" s="184">
        <v>75</v>
      </c>
      <c r="D78" s="185" t="s">
        <v>493</v>
      </c>
      <c r="E78" s="338"/>
      <c r="F78" s="321"/>
      <c r="G78" s="368"/>
      <c r="H78" s="369"/>
      <c r="I78" s="369"/>
    </row>
    <row r="79" spans="1:9" ht="15.75" x14ac:dyDescent="0.25">
      <c r="A79" s="326"/>
      <c r="B79" s="326"/>
      <c r="C79" s="184">
        <v>76</v>
      </c>
      <c r="D79" s="185" t="s">
        <v>494</v>
      </c>
      <c r="E79" s="338"/>
      <c r="F79" s="321"/>
      <c r="G79" s="368"/>
      <c r="H79" s="369"/>
      <c r="I79" s="369"/>
    </row>
    <row r="80" spans="1:9" ht="15.75" x14ac:dyDescent="0.25">
      <c r="A80" s="326"/>
      <c r="B80" s="326"/>
      <c r="C80" s="184">
        <v>77</v>
      </c>
      <c r="D80" s="185" t="s">
        <v>495</v>
      </c>
      <c r="E80" s="338"/>
      <c r="F80" s="321"/>
      <c r="G80" s="368"/>
      <c r="H80" s="369"/>
      <c r="I80" s="369"/>
    </row>
    <row r="81" spans="1:9" ht="15.75" x14ac:dyDescent="0.25">
      <c r="A81" s="326"/>
      <c r="B81" s="326"/>
      <c r="C81" s="184">
        <v>78</v>
      </c>
      <c r="D81" s="185" t="s">
        <v>496</v>
      </c>
      <c r="E81" s="338"/>
      <c r="F81" s="321"/>
      <c r="G81" s="368"/>
      <c r="H81" s="369"/>
      <c r="I81" s="369"/>
    </row>
    <row r="82" spans="1:9" ht="15.75" x14ac:dyDescent="0.25">
      <c r="A82" s="326"/>
      <c r="B82" s="326"/>
      <c r="C82" s="184">
        <v>79</v>
      </c>
      <c r="D82" s="185" t="s">
        <v>497</v>
      </c>
      <c r="E82" s="338"/>
      <c r="F82" s="321"/>
      <c r="G82" s="368"/>
      <c r="H82" s="369"/>
      <c r="I82" s="369"/>
    </row>
    <row r="83" spans="1:9" ht="15.75" x14ac:dyDescent="0.25">
      <c r="A83" s="326"/>
      <c r="B83" s="326"/>
      <c r="C83" s="184">
        <v>80</v>
      </c>
      <c r="D83" s="185" t="s">
        <v>498</v>
      </c>
      <c r="E83" s="338"/>
      <c r="F83" s="321"/>
      <c r="G83" s="368"/>
      <c r="H83" s="369"/>
      <c r="I83" s="369"/>
    </row>
    <row r="84" spans="1:9" ht="15.75" x14ac:dyDescent="0.25">
      <c r="A84" s="326"/>
      <c r="B84" s="326"/>
      <c r="C84" s="184">
        <v>81</v>
      </c>
      <c r="D84" s="185" t="s">
        <v>499</v>
      </c>
      <c r="E84" s="338"/>
      <c r="F84" s="321"/>
      <c r="G84" s="368"/>
      <c r="H84" s="369"/>
      <c r="I84" s="369"/>
    </row>
    <row r="85" spans="1:9" ht="15.75" x14ac:dyDescent="0.25">
      <c r="A85" s="326"/>
      <c r="B85" s="326"/>
      <c r="C85" s="184">
        <v>82</v>
      </c>
      <c r="D85" s="185" t="s">
        <v>500</v>
      </c>
      <c r="E85" s="338"/>
      <c r="F85" s="321"/>
      <c r="G85" s="368"/>
      <c r="H85" s="369"/>
      <c r="I85" s="369"/>
    </row>
    <row r="87" spans="1:9" ht="15.75" x14ac:dyDescent="0.25">
      <c r="A87" s="352"/>
      <c r="B87" s="353"/>
      <c r="C87" s="353"/>
      <c r="D87" s="353"/>
      <c r="E87" s="353"/>
      <c r="F87" s="353"/>
      <c r="G87" s="353"/>
      <c r="H87" s="353"/>
      <c r="I87" s="353"/>
    </row>
    <row r="88" spans="1:9" ht="67.5" customHeight="1" x14ac:dyDescent="0.25">
      <c r="A88" s="330" t="s">
        <v>501</v>
      </c>
      <c r="B88" s="348"/>
      <c r="C88" s="348"/>
      <c r="D88" s="348"/>
      <c r="E88" s="348"/>
      <c r="F88" s="330" t="s">
        <v>502</v>
      </c>
      <c r="G88" s="349"/>
      <c r="H88" s="182" t="s">
        <v>503</v>
      </c>
      <c r="I88" s="182" t="s">
        <v>504</v>
      </c>
    </row>
    <row r="89" spans="1:9" ht="15.75" x14ac:dyDescent="0.25">
      <c r="A89" s="332" t="s">
        <v>404</v>
      </c>
      <c r="B89" s="332" t="s">
        <v>405</v>
      </c>
      <c r="C89" s="334" t="s">
        <v>406</v>
      </c>
      <c r="D89" s="335"/>
      <c r="E89" s="332" t="s">
        <v>407</v>
      </c>
      <c r="F89" s="332"/>
      <c r="G89" s="332" t="s">
        <v>408</v>
      </c>
      <c r="H89" s="332" t="s">
        <v>409</v>
      </c>
      <c r="I89" s="332" t="s">
        <v>410</v>
      </c>
    </row>
    <row r="90" spans="1:9" ht="31.5" x14ac:dyDescent="0.25">
      <c r="A90" s="333"/>
      <c r="B90" s="333"/>
      <c r="C90" s="183" t="s">
        <v>404</v>
      </c>
      <c r="D90" s="183" t="s">
        <v>411</v>
      </c>
      <c r="E90" s="183" t="s">
        <v>412</v>
      </c>
      <c r="F90" s="183" t="s">
        <v>413</v>
      </c>
      <c r="G90" s="333"/>
      <c r="H90" s="333"/>
      <c r="I90" s="333"/>
    </row>
    <row r="91" spans="1:9" ht="378.75" customHeight="1" x14ac:dyDescent="0.25">
      <c r="A91" s="326">
        <v>2</v>
      </c>
      <c r="B91" s="355" t="s">
        <v>505</v>
      </c>
      <c r="C91" s="327">
        <v>1</v>
      </c>
      <c r="D91" s="358" t="s">
        <v>506</v>
      </c>
      <c r="E91" s="361" t="s">
        <v>507</v>
      </c>
      <c r="F91" s="321" t="s">
        <v>508</v>
      </c>
      <c r="G91" s="364" t="s">
        <v>509</v>
      </c>
      <c r="H91" s="366" t="s">
        <v>510</v>
      </c>
      <c r="I91" s="366" t="s">
        <v>511</v>
      </c>
    </row>
    <row r="92" spans="1:9" ht="265.5" customHeight="1" x14ac:dyDescent="0.25">
      <c r="A92" s="326"/>
      <c r="B92" s="355"/>
      <c r="C92" s="357"/>
      <c r="D92" s="359"/>
      <c r="E92" s="326"/>
      <c r="F92" s="362"/>
      <c r="G92" s="364"/>
      <c r="H92" s="367"/>
      <c r="I92" s="367"/>
    </row>
    <row r="93" spans="1:9" ht="372.75" customHeight="1" x14ac:dyDescent="0.25">
      <c r="A93" s="354"/>
      <c r="B93" s="356"/>
      <c r="C93" s="356"/>
      <c r="D93" s="360"/>
      <c r="E93" s="356"/>
      <c r="F93" s="363"/>
      <c r="G93" s="365"/>
      <c r="H93" s="356"/>
      <c r="I93" s="356"/>
    </row>
    <row r="95" spans="1:9" ht="15.75" x14ac:dyDescent="0.25">
      <c r="A95" s="352"/>
      <c r="B95" s="353"/>
      <c r="C95" s="353"/>
      <c r="D95" s="353"/>
      <c r="E95" s="353"/>
      <c r="F95" s="353"/>
      <c r="G95" s="353"/>
      <c r="H95" s="353"/>
      <c r="I95" s="353"/>
    </row>
    <row r="96" spans="1:9" ht="73.5" customHeight="1" x14ac:dyDescent="0.25">
      <c r="A96" s="330" t="s">
        <v>512</v>
      </c>
      <c r="B96" s="348"/>
      <c r="C96" s="348"/>
      <c r="D96" s="348"/>
      <c r="E96" s="348"/>
      <c r="F96" s="330" t="s">
        <v>513</v>
      </c>
      <c r="G96" s="349"/>
      <c r="H96" s="182" t="s">
        <v>503</v>
      </c>
      <c r="I96" s="182" t="s">
        <v>504</v>
      </c>
    </row>
    <row r="97" spans="1:9" ht="15.75" x14ac:dyDescent="0.25">
      <c r="A97" s="332" t="s">
        <v>404</v>
      </c>
      <c r="B97" s="332" t="s">
        <v>405</v>
      </c>
      <c r="C97" s="334" t="s">
        <v>406</v>
      </c>
      <c r="D97" s="335"/>
      <c r="E97" s="332" t="s">
        <v>407</v>
      </c>
      <c r="F97" s="332"/>
      <c r="G97" s="332" t="s">
        <v>408</v>
      </c>
      <c r="H97" s="332" t="s">
        <v>409</v>
      </c>
      <c r="I97" s="332" t="s">
        <v>410</v>
      </c>
    </row>
    <row r="98" spans="1:9" ht="31.5" x14ac:dyDescent="0.25">
      <c r="A98" s="333"/>
      <c r="B98" s="333"/>
      <c r="C98" s="183" t="s">
        <v>404</v>
      </c>
      <c r="D98" s="183" t="s">
        <v>411</v>
      </c>
      <c r="E98" s="183" t="s">
        <v>412</v>
      </c>
      <c r="F98" s="183" t="s">
        <v>413</v>
      </c>
      <c r="G98" s="333"/>
      <c r="H98" s="333"/>
      <c r="I98" s="333"/>
    </row>
    <row r="99" spans="1:9" ht="321.75" customHeight="1" x14ac:dyDescent="0.25">
      <c r="A99" s="326">
        <v>3</v>
      </c>
      <c r="B99" s="355" t="s">
        <v>514</v>
      </c>
      <c r="C99" s="351" t="s">
        <v>515</v>
      </c>
      <c r="D99" s="358" t="s">
        <v>516</v>
      </c>
      <c r="E99" s="361" t="s">
        <v>517</v>
      </c>
      <c r="F99" s="321" t="s">
        <v>518</v>
      </c>
      <c r="G99" s="364" t="s">
        <v>509</v>
      </c>
      <c r="H99" s="366" t="s">
        <v>519</v>
      </c>
      <c r="I99" s="366" t="s">
        <v>520</v>
      </c>
    </row>
    <row r="100" spans="1:9" ht="378.75" customHeight="1" x14ac:dyDescent="0.25">
      <c r="A100" s="326"/>
      <c r="B100" s="355"/>
      <c r="C100" s="357"/>
      <c r="D100" s="359"/>
      <c r="E100" s="326"/>
      <c r="F100" s="362"/>
      <c r="G100" s="364"/>
      <c r="H100" s="367"/>
      <c r="I100" s="367"/>
    </row>
    <row r="101" spans="1:9" ht="235.5" customHeight="1" x14ac:dyDescent="0.25">
      <c r="A101" s="354"/>
      <c r="B101" s="356"/>
      <c r="C101" s="356"/>
      <c r="D101" s="360"/>
      <c r="E101" s="356"/>
      <c r="F101" s="363"/>
      <c r="G101" s="365"/>
      <c r="H101" s="365"/>
      <c r="I101" s="365"/>
    </row>
    <row r="103" spans="1:9" ht="15.75" x14ac:dyDescent="0.25">
      <c r="A103" s="352"/>
      <c r="B103" s="353"/>
      <c r="C103" s="353"/>
      <c r="D103" s="353"/>
      <c r="E103" s="353"/>
      <c r="F103" s="353"/>
      <c r="G103" s="353"/>
      <c r="H103" s="353"/>
      <c r="I103" s="353"/>
    </row>
    <row r="104" spans="1:9" ht="69.75" customHeight="1" x14ac:dyDescent="0.25">
      <c r="A104" s="330" t="s">
        <v>521</v>
      </c>
      <c r="B104" s="348"/>
      <c r="C104" s="348"/>
      <c r="D104" s="348"/>
      <c r="E104" s="348"/>
      <c r="F104" s="330" t="s">
        <v>522</v>
      </c>
      <c r="G104" s="349"/>
      <c r="H104" s="182" t="s">
        <v>523</v>
      </c>
      <c r="I104" s="182"/>
    </row>
    <row r="105" spans="1:9" ht="15.75" x14ac:dyDescent="0.25">
      <c r="A105" s="332" t="s">
        <v>404</v>
      </c>
      <c r="B105" s="332" t="s">
        <v>405</v>
      </c>
      <c r="C105" s="334" t="s">
        <v>406</v>
      </c>
      <c r="D105" s="335"/>
      <c r="E105" s="332" t="s">
        <v>407</v>
      </c>
      <c r="F105" s="332"/>
      <c r="G105" s="332" t="s">
        <v>408</v>
      </c>
      <c r="H105" s="332" t="s">
        <v>409</v>
      </c>
      <c r="I105" s="332" t="s">
        <v>410</v>
      </c>
    </row>
    <row r="106" spans="1:9" ht="31.5" x14ac:dyDescent="0.25">
      <c r="A106" s="333"/>
      <c r="B106" s="333"/>
      <c r="C106" s="183" t="s">
        <v>404</v>
      </c>
      <c r="D106" s="183" t="s">
        <v>411</v>
      </c>
      <c r="E106" s="183" t="s">
        <v>412</v>
      </c>
      <c r="F106" s="183" t="s">
        <v>413</v>
      </c>
      <c r="G106" s="333"/>
      <c r="H106" s="333"/>
      <c r="I106" s="333"/>
    </row>
    <row r="107" spans="1:9" ht="15" customHeight="1" x14ac:dyDescent="0.25">
      <c r="A107" s="326">
        <v>4</v>
      </c>
      <c r="B107" s="338" t="s">
        <v>524</v>
      </c>
      <c r="C107" s="327">
        <v>1</v>
      </c>
      <c r="D107" s="339" t="s">
        <v>525</v>
      </c>
      <c r="E107" s="342" t="s">
        <v>526</v>
      </c>
      <c r="F107" s="345" t="s">
        <v>527</v>
      </c>
      <c r="G107" s="345" t="s">
        <v>528</v>
      </c>
      <c r="H107" s="322" t="s">
        <v>529</v>
      </c>
      <c r="I107" s="322" t="s">
        <v>530</v>
      </c>
    </row>
    <row r="108" spans="1:9" x14ac:dyDescent="0.25">
      <c r="A108" s="326"/>
      <c r="B108" s="338"/>
      <c r="C108" s="327"/>
      <c r="D108" s="340"/>
      <c r="E108" s="343"/>
      <c r="F108" s="346"/>
      <c r="G108" s="346"/>
      <c r="H108" s="323"/>
      <c r="I108" s="323"/>
    </row>
    <row r="109" spans="1:9" x14ac:dyDescent="0.25">
      <c r="A109" s="326"/>
      <c r="B109" s="338"/>
      <c r="C109" s="327"/>
      <c r="D109" s="340"/>
      <c r="E109" s="343"/>
      <c r="F109" s="346"/>
      <c r="G109" s="346"/>
      <c r="H109" s="323"/>
      <c r="I109" s="323"/>
    </row>
    <row r="110" spans="1:9" x14ac:dyDescent="0.25">
      <c r="A110" s="326"/>
      <c r="B110" s="338"/>
      <c r="C110" s="327"/>
      <c r="D110" s="340"/>
      <c r="E110" s="343"/>
      <c r="F110" s="346"/>
      <c r="G110" s="346"/>
      <c r="H110" s="323"/>
      <c r="I110" s="323"/>
    </row>
    <row r="111" spans="1:9" x14ac:dyDescent="0.25">
      <c r="A111" s="326"/>
      <c r="B111" s="338"/>
      <c r="C111" s="327"/>
      <c r="D111" s="340"/>
      <c r="E111" s="343"/>
      <c r="F111" s="346"/>
      <c r="G111" s="346"/>
      <c r="H111" s="323"/>
      <c r="I111" s="323"/>
    </row>
    <row r="112" spans="1:9" x14ac:dyDescent="0.25">
      <c r="A112" s="326"/>
      <c r="B112" s="338"/>
      <c r="C112" s="327"/>
      <c r="D112" s="340"/>
      <c r="E112" s="343"/>
      <c r="F112" s="346"/>
      <c r="G112" s="346"/>
      <c r="H112" s="323"/>
      <c r="I112" s="323"/>
    </row>
    <row r="113" spans="1:9" x14ac:dyDescent="0.25">
      <c r="A113" s="326"/>
      <c r="B113" s="338"/>
      <c r="C113" s="327"/>
      <c r="D113" s="340"/>
      <c r="E113" s="343"/>
      <c r="F113" s="346"/>
      <c r="G113" s="346"/>
      <c r="H113" s="323"/>
      <c r="I113" s="323"/>
    </row>
    <row r="114" spans="1:9" x14ac:dyDescent="0.25">
      <c r="A114" s="326"/>
      <c r="B114" s="338"/>
      <c r="C114" s="327"/>
      <c r="D114" s="340"/>
      <c r="E114" s="343"/>
      <c r="F114" s="346"/>
      <c r="G114" s="346"/>
      <c r="H114" s="323"/>
      <c r="I114" s="323"/>
    </row>
    <row r="115" spans="1:9" x14ac:dyDescent="0.25">
      <c r="A115" s="326"/>
      <c r="B115" s="338"/>
      <c r="C115" s="327"/>
      <c r="D115" s="340"/>
      <c r="E115" s="343"/>
      <c r="F115" s="346"/>
      <c r="G115" s="346"/>
      <c r="H115" s="323"/>
      <c r="I115" s="323"/>
    </row>
    <row r="116" spans="1:9" x14ac:dyDescent="0.25">
      <c r="A116" s="326"/>
      <c r="B116" s="338"/>
      <c r="C116" s="327"/>
      <c r="D116" s="340"/>
      <c r="E116" s="343"/>
      <c r="F116" s="346"/>
      <c r="G116" s="346"/>
      <c r="H116" s="323"/>
      <c r="I116" s="323"/>
    </row>
    <row r="117" spans="1:9" x14ac:dyDescent="0.25">
      <c r="A117" s="326"/>
      <c r="B117" s="338"/>
      <c r="C117" s="327"/>
      <c r="D117" s="340"/>
      <c r="E117" s="343"/>
      <c r="F117" s="346"/>
      <c r="G117" s="346"/>
      <c r="H117" s="323"/>
      <c r="I117" s="323"/>
    </row>
    <row r="118" spans="1:9" x14ac:dyDescent="0.25">
      <c r="A118" s="326"/>
      <c r="B118" s="338"/>
      <c r="C118" s="327"/>
      <c r="D118" s="340"/>
      <c r="E118" s="343"/>
      <c r="F118" s="346"/>
      <c r="G118" s="346"/>
      <c r="H118" s="323"/>
      <c r="I118" s="323"/>
    </row>
    <row r="119" spans="1:9" x14ac:dyDescent="0.25">
      <c r="A119" s="326"/>
      <c r="B119" s="338"/>
      <c r="C119" s="327"/>
      <c r="D119" s="340"/>
      <c r="E119" s="343"/>
      <c r="F119" s="346"/>
      <c r="G119" s="346"/>
      <c r="H119" s="323"/>
      <c r="I119" s="323"/>
    </row>
    <row r="120" spans="1:9" x14ac:dyDescent="0.25">
      <c r="A120" s="326"/>
      <c r="B120" s="338"/>
      <c r="C120" s="327"/>
      <c r="D120" s="340"/>
      <c r="E120" s="343"/>
      <c r="F120" s="346"/>
      <c r="G120" s="346"/>
      <c r="H120" s="323"/>
      <c r="I120" s="323"/>
    </row>
    <row r="121" spans="1:9" x14ac:dyDescent="0.25">
      <c r="A121" s="326"/>
      <c r="B121" s="338"/>
      <c r="C121" s="327"/>
      <c r="D121" s="340"/>
      <c r="E121" s="343"/>
      <c r="F121" s="346"/>
      <c r="G121" s="346"/>
      <c r="H121" s="323"/>
      <c r="I121" s="323"/>
    </row>
    <row r="122" spans="1:9" x14ac:dyDescent="0.25">
      <c r="A122" s="326"/>
      <c r="B122" s="338"/>
      <c r="C122" s="327"/>
      <c r="D122" s="340"/>
      <c r="E122" s="343"/>
      <c r="F122" s="346"/>
      <c r="G122" s="346"/>
      <c r="H122" s="323"/>
      <c r="I122" s="323"/>
    </row>
    <row r="123" spans="1:9" x14ac:dyDescent="0.25">
      <c r="A123" s="326"/>
      <c r="B123" s="338"/>
      <c r="C123" s="327"/>
      <c r="D123" s="340"/>
      <c r="E123" s="343"/>
      <c r="F123" s="346"/>
      <c r="G123" s="346"/>
      <c r="H123" s="323"/>
      <c r="I123" s="323"/>
    </row>
    <row r="124" spans="1:9" x14ac:dyDescent="0.25">
      <c r="A124" s="326"/>
      <c r="B124" s="338"/>
      <c r="C124" s="327"/>
      <c r="D124" s="340"/>
      <c r="E124" s="343"/>
      <c r="F124" s="346"/>
      <c r="G124" s="346"/>
      <c r="H124" s="323"/>
      <c r="I124" s="323"/>
    </row>
    <row r="125" spans="1:9" x14ac:dyDescent="0.25">
      <c r="A125" s="326"/>
      <c r="B125" s="338"/>
      <c r="C125" s="327"/>
      <c r="D125" s="340"/>
      <c r="E125" s="343"/>
      <c r="F125" s="346"/>
      <c r="G125" s="346"/>
      <c r="H125" s="323"/>
      <c r="I125" s="323"/>
    </row>
    <row r="126" spans="1:9" x14ac:dyDescent="0.25">
      <c r="A126" s="326"/>
      <c r="B126" s="338"/>
      <c r="C126" s="327"/>
      <c r="D126" s="340"/>
      <c r="E126" s="343"/>
      <c r="F126" s="346"/>
      <c r="G126" s="346"/>
      <c r="H126" s="323"/>
      <c r="I126" s="323"/>
    </row>
    <row r="127" spans="1:9" x14ac:dyDescent="0.25">
      <c r="A127" s="326"/>
      <c r="B127" s="338"/>
      <c r="C127" s="327"/>
      <c r="D127" s="340"/>
      <c r="E127" s="343"/>
      <c r="F127" s="346"/>
      <c r="G127" s="346"/>
      <c r="H127" s="323"/>
      <c r="I127" s="323"/>
    </row>
    <row r="128" spans="1:9" x14ac:dyDescent="0.25">
      <c r="A128" s="326"/>
      <c r="B128" s="338"/>
      <c r="C128" s="327"/>
      <c r="D128" s="340"/>
      <c r="E128" s="343"/>
      <c r="F128" s="346"/>
      <c r="G128" s="346"/>
      <c r="H128" s="323"/>
      <c r="I128" s="323"/>
    </row>
    <row r="129" spans="1:9" x14ac:dyDescent="0.25">
      <c r="A129" s="326"/>
      <c r="B129" s="338"/>
      <c r="C129" s="327"/>
      <c r="D129" s="340"/>
      <c r="E129" s="343"/>
      <c r="F129" s="346"/>
      <c r="G129" s="346"/>
      <c r="H129" s="323"/>
      <c r="I129" s="323"/>
    </row>
    <row r="130" spans="1:9" x14ac:dyDescent="0.25">
      <c r="A130" s="326"/>
      <c r="B130" s="338"/>
      <c r="C130" s="327"/>
      <c r="D130" s="340"/>
      <c r="E130" s="343"/>
      <c r="F130" s="346"/>
      <c r="G130" s="346"/>
      <c r="H130" s="323"/>
      <c r="I130" s="323"/>
    </row>
    <row r="131" spans="1:9" x14ac:dyDescent="0.25">
      <c r="A131" s="326"/>
      <c r="B131" s="338"/>
      <c r="C131" s="327"/>
      <c r="D131" s="340"/>
      <c r="E131" s="343"/>
      <c r="F131" s="346"/>
      <c r="G131" s="346"/>
      <c r="H131" s="323"/>
      <c r="I131" s="323"/>
    </row>
    <row r="132" spans="1:9" x14ac:dyDescent="0.25">
      <c r="A132" s="326"/>
      <c r="B132" s="338"/>
      <c r="C132" s="327"/>
      <c r="D132" s="340"/>
      <c r="E132" s="343"/>
      <c r="F132" s="346"/>
      <c r="G132" s="346"/>
      <c r="H132" s="323"/>
      <c r="I132" s="323"/>
    </row>
    <row r="133" spans="1:9" x14ac:dyDescent="0.25">
      <c r="A133" s="326"/>
      <c r="B133" s="338"/>
      <c r="C133" s="327"/>
      <c r="D133" s="340"/>
      <c r="E133" s="343"/>
      <c r="F133" s="346"/>
      <c r="G133" s="346"/>
      <c r="H133" s="323"/>
      <c r="I133" s="323"/>
    </row>
    <row r="134" spans="1:9" x14ac:dyDescent="0.25">
      <c r="A134" s="326"/>
      <c r="B134" s="338"/>
      <c r="C134" s="327"/>
      <c r="D134" s="340"/>
      <c r="E134" s="343"/>
      <c r="F134" s="346"/>
      <c r="G134" s="346"/>
      <c r="H134" s="323"/>
      <c r="I134" s="323"/>
    </row>
    <row r="135" spans="1:9" x14ac:dyDescent="0.25">
      <c r="A135" s="326"/>
      <c r="B135" s="338"/>
      <c r="C135" s="327"/>
      <c r="D135" s="340"/>
      <c r="E135" s="343"/>
      <c r="F135" s="346"/>
      <c r="G135" s="346"/>
      <c r="H135" s="323"/>
      <c r="I135" s="323"/>
    </row>
    <row r="136" spans="1:9" x14ac:dyDescent="0.25">
      <c r="A136" s="326"/>
      <c r="B136" s="338"/>
      <c r="C136" s="327"/>
      <c r="D136" s="340"/>
      <c r="E136" s="343"/>
      <c r="F136" s="346"/>
      <c r="G136" s="346"/>
      <c r="H136" s="323"/>
      <c r="I136" s="323"/>
    </row>
    <row r="137" spans="1:9" x14ac:dyDescent="0.25">
      <c r="A137" s="326"/>
      <c r="B137" s="338"/>
      <c r="C137" s="327"/>
      <c r="D137" s="340"/>
      <c r="E137" s="343"/>
      <c r="F137" s="346"/>
      <c r="G137" s="346"/>
      <c r="H137" s="323"/>
      <c r="I137" s="323"/>
    </row>
    <row r="138" spans="1:9" x14ac:dyDescent="0.25">
      <c r="A138" s="326"/>
      <c r="B138" s="338"/>
      <c r="C138" s="327"/>
      <c r="D138" s="340"/>
      <c r="E138" s="343"/>
      <c r="F138" s="346"/>
      <c r="G138" s="346"/>
      <c r="H138" s="323"/>
      <c r="I138" s="323"/>
    </row>
    <row r="139" spans="1:9" x14ac:dyDescent="0.25">
      <c r="A139" s="326"/>
      <c r="B139" s="338"/>
      <c r="C139" s="327"/>
      <c r="D139" s="340"/>
      <c r="E139" s="343"/>
      <c r="F139" s="346"/>
      <c r="G139" s="346"/>
      <c r="H139" s="323"/>
      <c r="I139" s="323"/>
    </row>
    <row r="140" spans="1:9" ht="111" customHeight="1" x14ac:dyDescent="0.25">
      <c r="A140" s="326"/>
      <c r="B140" s="338"/>
      <c r="C140" s="327"/>
      <c r="D140" s="340"/>
      <c r="E140" s="343"/>
      <c r="F140" s="346"/>
      <c r="G140" s="346"/>
      <c r="H140" s="323"/>
      <c r="I140" s="323"/>
    </row>
    <row r="141" spans="1:9" ht="369.75" customHeight="1" x14ac:dyDescent="0.25">
      <c r="A141" s="326"/>
      <c r="B141" s="338"/>
      <c r="C141" s="327"/>
      <c r="D141" s="341"/>
      <c r="E141" s="344"/>
      <c r="F141" s="347"/>
      <c r="G141" s="347"/>
      <c r="H141" s="324"/>
      <c r="I141" s="324"/>
    </row>
    <row r="143" spans="1:9" ht="15.75" x14ac:dyDescent="0.25">
      <c r="A143" s="352"/>
      <c r="B143" s="353"/>
      <c r="C143" s="353"/>
      <c r="D143" s="353"/>
      <c r="E143" s="353"/>
      <c r="F143" s="353"/>
      <c r="G143" s="353"/>
      <c r="H143" s="353"/>
      <c r="I143" s="353"/>
    </row>
    <row r="144" spans="1:9" ht="78.75" customHeight="1" x14ac:dyDescent="0.25">
      <c r="A144" s="330" t="s">
        <v>531</v>
      </c>
      <c r="B144" s="348"/>
      <c r="C144" s="348"/>
      <c r="D144" s="348"/>
      <c r="E144" s="348"/>
      <c r="F144" s="330" t="s">
        <v>532</v>
      </c>
      <c r="G144" s="349"/>
      <c r="H144" s="182" t="s">
        <v>523</v>
      </c>
      <c r="I144" s="182"/>
    </row>
    <row r="145" spans="1:9" ht="15.75" x14ac:dyDescent="0.25">
      <c r="A145" s="332" t="s">
        <v>404</v>
      </c>
      <c r="B145" s="332" t="s">
        <v>405</v>
      </c>
      <c r="C145" s="334" t="s">
        <v>406</v>
      </c>
      <c r="D145" s="335"/>
      <c r="E145" s="332" t="s">
        <v>407</v>
      </c>
      <c r="F145" s="332"/>
      <c r="G145" s="332" t="s">
        <v>408</v>
      </c>
      <c r="H145" s="332" t="s">
        <v>409</v>
      </c>
      <c r="I145" s="332" t="s">
        <v>410</v>
      </c>
    </row>
    <row r="146" spans="1:9" ht="31.5" x14ac:dyDescent="0.25">
      <c r="A146" s="333"/>
      <c r="B146" s="333"/>
      <c r="C146" s="183" t="s">
        <v>404</v>
      </c>
      <c r="D146" s="183" t="s">
        <v>411</v>
      </c>
      <c r="E146" s="183" t="s">
        <v>412</v>
      </c>
      <c r="F146" s="183" t="s">
        <v>413</v>
      </c>
      <c r="G146" s="333"/>
      <c r="H146" s="333"/>
      <c r="I146" s="333"/>
    </row>
    <row r="147" spans="1:9" x14ac:dyDescent="0.25">
      <c r="A147" s="326">
        <v>5</v>
      </c>
      <c r="B147" s="338" t="s">
        <v>533</v>
      </c>
      <c r="C147" s="327">
        <v>1</v>
      </c>
      <c r="D147" s="339" t="s">
        <v>534</v>
      </c>
      <c r="E147" s="342" t="s">
        <v>535</v>
      </c>
      <c r="F147" s="345" t="s">
        <v>536</v>
      </c>
      <c r="G147" s="345" t="s">
        <v>537</v>
      </c>
      <c r="H147" s="322" t="s">
        <v>538</v>
      </c>
      <c r="I147" s="322" t="s">
        <v>539</v>
      </c>
    </row>
    <row r="148" spans="1:9" x14ac:dyDescent="0.25">
      <c r="A148" s="326"/>
      <c r="B148" s="338"/>
      <c r="C148" s="327"/>
      <c r="D148" s="340"/>
      <c r="E148" s="343"/>
      <c r="F148" s="346"/>
      <c r="G148" s="346"/>
      <c r="H148" s="323"/>
      <c r="I148" s="323"/>
    </row>
    <row r="149" spans="1:9" x14ac:dyDescent="0.25">
      <c r="A149" s="326"/>
      <c r="B149" s="338"/>
      <c r="C149" s="327"/>
      <c r="D149" s="340"/>
      <c r="E149" s="343"/>
      <c r="F149" s="346"/>
      <c r="G149" s="346"/>
      <c r="H149" s="323"/>
      <c r="I149" s="323"/>
    </row>
    <row r="150" spans="1:9" x14ac:dyDescent="0.25">
      <c r="A150" s="326"/>
      <c r="B150" s="338"/>
      <c r="C150" s="327"/>
      <c r="D150" s="340"/>
      <c r="E150" s="343"/>
      <c r="F150" s="346"/>
      <c r="G150" s="346"/>
      <c r="H150" s="323"/>
      <c r="I150" s="323"/>
    </row>
    <row r="151" spans="1:9" x14ac:dyDescent="0.25">
      <c r="A151" s="326"/>
      <c r="B151" s="338"/>
      <c r="C151" s="327"/>
      <c r="D151" s="340"/>
      <c r="E151" s="343"/>
      <c r="F151" s="346"/>
      <c r="G151" s="346"/>
      <c r="H151" s="323"/>
      <c r="I151" s="323"/>
    </row>
    <row r="152" spans="1:9" x14ac:dyDescent="0.25">
      <c r="A152" s="326"/>
      <c r="B152" s="338"/>
      <c r="C152" s="327"/>
      <c r="D152" s="340"/>
      <c r="E152" s="343"/>
      <c r="F152" s="346"/>
      <c r="G152" s="346"/>
      <c r="H152" s="323"/>
      <c r="I152" s="323"/>
    </row>
    <row r="153" spans="1:9" x14ac:dyDescent="0.25">
      <c r="A153" s="326"/>
      <c r="B153" s="338"/>
      <c r="C153" s="327"/>
      <c r="D153" s="340"/>
      <c r="E153" s="343"/>
      <c r="F153" s="346"/>
      <c r="G153" s="346"/>
      <c r="H153" s="323"/>
      <c r="I153" s="323"/>
    </row>
    <row r="154" spans="1:9" x14ac:dyDescent="0.25">
      <c r="A154" s="326"/>
      <c r="B154" s="338"/>
      <c r="C154" s="327"/>
      <c r="D154" s="340"/>
      <c r="E154" s="343"/>
      <c r="F154" s="346"/>
      <c r="G154" s="346"/>
      <c r="H154" s="323"/>
      <c r="I154" s="323"/>
    </row>
    <row r="155" spans="1:9" x14ac:dyDescent="0.25">
      <c r="A155" s="326"/>
      <c r="B155" s="338"/>
      <c r="C155" s="327"/>
      <c r="D155" s="340"/>
      <c r="E155" s="343"/>
      <c r="F155" s="346"/>
      <c r="G155" s="346"/>
      <c r="H155" s="323"/>
      <c r="I155" s="323"/>
    </row>
    <row r="156" spans="1:9" x14ac:dyDescent="0.25">
      <c r="A156" s="326"/>
      <c r="B156" s="338"/>
      <c r="C156" s="327"/>
      <c r="D156" s="340"/>
      <c r="E156" s="343"/>
      <c r="F156" s="346"/>
      <c r="G156" s="346"/>
      <c r="H156" s="323"/>
      <c r="I156" s="323"/>
    </row>
    <row r="157" spans="1:9" ht="103.5" customHeight="1" x14ac:dyDescent="0.25">
      <c r="A157" s="326"/>
      <c r="B157" s="338"/>
      <c r="C157" s="327"/>
      <c r="D157" s="340"/>
      <c r="E157" s="343"/>
      <c r="F157" s="346"/>
      <c r="G157" s="346"/>
      <c r="H157" s="323"/>
      <c r="I157" s="323"/>
    </row>
    <row r="158" spans="1:9" x14ac:dyDescent="0.25">
      <c r="A158" s="326"/>
      <c r="B158" s="338"/>
      <c r="C158" s="327"/>
      <c r="D158" s="340"/>
      <c r="E158" s="343"/>
      <c r="F158" s="346"/>
      <c r="G158" s="346"/>
      <c r="H158" s="323"/>
      <c r="I158" s="323"/>
    </row>
    <row r="159" spans="1:9" x14ac:dyDescent="0.25">
      <c r="A159" s="326"/>
      <c r="B159" s="338"/>
      <c r="C159" s="327"/>
      <c r="D159" s="340"/>
      <c r="E159" s="343"/>
      <c r="F159" s="346"/>
      <c r="G159" s="346"/>
      <c r="H159" s="323"/>
      <c r="I159" s="323"/>
    </row>
    <row r="160" spans="1:9" x14ac:dyDescent="0.25">
      <c r="A160" s="326"/>
      <c r="B160" s="338"/>
      <c r="C160" s="327"/>
      <c r="D160" s="340"/>
      <c r="E160" s="343"/>
      <c r="F160" s="346"/>
      <c r="G160" s="346"/>
      <c r="H160" s="323"/>
      <c r="I160" s="323"/>
    </row>
    <row r="161" spans="1:9" x14ac:dyDescent="0.25">
      <c r="A161" s="326"/>
      <c r="B161" s="338"/>
      <c r="C161" s="327"/>
      <c r="D161" s="340"/>
      <c r="E161" s="343"/>
      <c r="F161" s="346"/>
      <c r="G161" s="346"/>
      <c r="H161" s="323"/>
      <c r="I161" s="323"/>
    </row>
    <row r="162" spans="1:9" x14ac:dyDescent="0.25">
      <c r="A162" s="326"/>
      <c r="B162" s="338"/>
      <c r="C162" s="327"/>
      <c r="D162" s="340"/>
      <c r="E162" s="343"/>
      <c r="F162" s="346"/>
      <c r="G162" s="346"/>
      <c r="H162" s="323"/>
      <c r="I162" s="323"/>
    </row>
    <row r="163" spans="1:9" x14ac:dyDescent="0.25">
      <c r="A163" s="326"/>
      <c r="B163" s="338"/>
      <c r="C163" s="327"/>
      <c r="D163" s="340"/>
      <c r="E163" s="343"/>
      <c r="F163" s="346"/>
      <c r="G163" s="346"/>
      <c r="H163" s="323"/>
      <c r="I163" s="323"/>
    </row>
    <row r="164" spans="1:9" x14ac:dyDescent="0.25">
      <c r="A164" s="326"/>
      <c r="B164" s="338"/>
      <c r="C164" s="327"/>
      <c r="D164" s="340"/>
      <c r="E164" s="343"/>
      <c r="F164" s="346"/>
      <c r="G164" s="346"/>
      <c r="H164" s="323"/>
      <c r="I164" s="323"/>
    </row>
    <row r="165" spans="1:9" x14ac:dyDescent="0.25">
      <c r="A165" s="326"/>
      <c r="B165" s="338"/>
      <c r="C165" s="327"/>
      <c r="D165" s="340"/>
      <c r="E165" s="343"/>
      <c r="F165" s="346"/>
      <c r="G165" s="346"/>
      <c r="H165" s="323"/>
      <c r="I165" s="323"/>
    </row>
    <row r="166" spans="1:9" x14ac:dyDescent="0.25">
      <c r="A166" s="326"/>
      <c r="B166" s="338"/>
      <c r="C166" s="327"/>
      <c r="D166" s="340"/>
      <c r="E166" s="343"/>
      <c r="F166" s="346"/>
      <c r="G166" s="346"/>
      <c r="H166" s="323"/>
      <c r="I166" s="323"/>
    </row>
    <row r="167" spans="1:9" x14ac:dyDescent="0.25">
      <c r="A167" s="326"/>
      <c r="B167" s="338"/>
      <c r="C167" s="327"/>
      <c r="D167" s="340"/>
      <c r="E167" s="343"/>
      <c r="F167" s="346"/>
      <c r="G167" s="346"/>
      <c r="H167" s="323"/>
      <c r="I167" s="323"/>
    </row>
    <row r="168" spans="1:9" x14ac:dyDescent="0.25">
      <c r="A168" s="326"/>
      <c r="B168" s="338"/>
      <c r="C168" s="327"/>
      <c r="D168" s="340"/>
      <c r="E168" s="343"/>
      <c r="F168" s="346"/>
      <c r="G168" s="346"/>
      <c r="H168" s="323"/>
      <c r="I168" s="323"/>
    </row>
    <row r="169" spans="1:9" x14ac:dyDescent="0.25">
      <c r="A169" s="326"/>
      <c r="B169" s="338"/>
      <c r="C169" s="327"/>
      <c r="D169" s="340"/>
      <c r="E169" s="343"/>
      <c r="F169" s="346"/>
      <c r="G169" s="346"/>
      <c r="H169" s="323"/>
      <c r="I169" s="323"/>
    </row>
    <row r="170" spans="1:9" x14ac:dyDescent="0.25">
      <c r="A170" s="326"/>
      <c r="B170" s="338"/>
      <c r="C170" s="327"/>
      <c r="D170" s="340"/>
      <c r="E170" s="343"/>
      <c r="F170" s="346"/>
      <c r="G170" s="346"/>
      <c r="H170" s="323"/>
      <c r="I170" s="323"/>
    </row>
    <row r="171" spans="1:9" x14ac:dyDescent="0.25">
      <c r="A171" s="326"/>
      <c r="B171" s="338"/>
      <c r="C171" s="327"/>
      <c r="D171" s="340"/>
      <c r="E171" s="343"/>
      <c r="F171" s="346"/>
      <c r="G171" s="346"/>
      <c r="H171" s="323"/>
      <c r="I171" s="323"/>
    </row>
    <row r="172" spans="1:9" x14ac:dyDescent="0.25">
      <c r="A172" s="326"/>
      <c r="B172" s="338"/>
      <c r="C172" s="327"/>
      <c r="D172" s="340"/>
      <c r="E172" s="343"/>
      <c r="F172" s="346"/>
      <c r="G172" s="346"/>
      <c r="H172" s="323"/>
      <c r="I172" s="323"/>
    </row>
    <row r="173" spans="1:9" x14ac:dyDescent="0.25">
      <c r="A173" s="326"/>
      <c r="B173" s="338"/>
      <c r="C173" s="327"/>
      <c r="D173" s="340"/>
      <c r="E173" s="343"/>
      <c r="F173" s="346"/>
      <c r="G173" s="346"/>
      <c r="H173" s="323"/>
      <c r="I173" s="323"/>
    </row>
    <row r="174" spans="1:9" x14ac:dyDescent="0.25">
      <c r="A174" s="326"/>
      <c r="B174" s="338"/>
      <c r="C174" s="327"/>
      <c r="D174" s="340"/>
      <c r="E174" s="343"/>
      <c r="F174" s="346"/>
      <c r="G174" s="346"/>
      <c r="H174" s="323"/>
      <c r="I174" s="323"/>
    </row>
    <row r="175" spans="1:9" x14ac:dyDescent="0.25">
      <c r="A175" s="326"/>
      <c r="B175" s="338"/>
      <c r="C175" s="327"/>
      <c r="D175" s="340"/>
      <c r="E175" s="343"/>
      <c r="F175" s="346"/>
      <c r="G175" s="346"/>
      <c r="H175" s="323"/>
      <c r="I175" s="323"/>
    </row>
    <row r="176" spans="1:9" x14ac:dyDescent="0.25">
      <c r="A176" s="326"/>
      <c r="B176" s="338"/>
      <c r="C176" s="327"/>
      <c r="D176" s="340"/>
      <c r="E176" s="343"/>
      <c r="F176" s="346"/>
      <c r="G176" s="346"/>
      <c r="H176" s="323"/>
      <c r="I176" s="323"/>
    </row>
    <row r="177" spans="1:9" x14ac:dyDescent="0.25">
      <c r="A177" s="326"/>
      <c r="B177" s="338"/>
      <c r="C177" s="327"/>
      <c r="D177" s="340"/>
      <c r="E177" s="343"/>
      <c r="F177" s="346"/>
      <c r="G177" s="346"/>
      <c r="H177" s="323"/>
      <c r="I177" s="323"/>
    </row>
    <row r="178" spans="1:9" x14ac:dyDescent="0.25">
      <c r="A178" s="326"/>
      <c r="B178" s="338"/>
      <c r="C178" s="327"/>
      <c r="D178" s="340"/>
      <c r="E178" s="343"/>
      <c r="F178" s="346"/>
      <c r="G178" s="346"/>
      <c r="H178" s="323"/>
      <c r="I178" s="323"/>
    </row>
    <row r="179" spans="1:9" x14ac:dyDescent="0.25">
      <c r="A179" s="326"/>
      <c r="B179" s="338"/>
      <c r="C179" s="327"/>
      <c r="D179" s="340"/>
      <c r="E179" s="343"/>
      <c r="F179" s="346"/>
      <c r="G179" s="346"/>
      <c r="H179" s="323"/>
      <c r="I179" s="323"/>
    </row>
    <row r="180" spans="1:9" x14ac:dyDescent="0.25">
      <c r="A180" s="326"/>
      <c r="B180" s="338"/>
      <c r="C180" s="327"/>
      <c r="D180" s="340"/>
      <c r="E180" s="343"/>
      <c r="F180" s="346"/>
      <c r="G180" s="346"/>
      <c r="H180" s="323"/>
      <c r="I180" s="323"/>
    </row>
    <row r="181" spans="1:9" x14ac:dyDescent="0.25">
      <c r="A181" s="326"/>
      <c r="B181" s="338"/>
      <c r="C181" s="327"/>
      <c r="D181" s="341"/>
      <c r="E181" s="344"/>
      <c r="F181" s="347"/>
      <c r="G181" s="347"/>
      <c r="H181" s="324"/>
      <c r="I181" s="324"/>
    </row>
    <row r="183" spans="1:9" ht="15.75" x14ac:dyDescent="0.25">
      <c r="A183" s="352"/>
      <c r="B183" s="353"/>
      <c r="C183" s="353"/>
      <c r="D183" s="353"/>
      <c r="E183" s="353"/>
      <c r="F183" s="353"/>
      <c r="G183" s="353"/>
      <c r="H183" s="353"/>
      <c r="I183" s="353"/>
    </row>
    <row r="184" spans="1:9" ht="69.75" customHeight="1" x14ac:dyDescent="0.25">
      <c r="A184" s="330" t="s">
        <v>540</v>
      </c>
      <c r="B184" s="348"/>
      <c r="C184" s="348"/>
      <c r="D184" s="348"/>
      <c r="E184" s="348"/>
      <c r="F184" s="330" t="s">
        <v>541</v>
      </c>
      <c r="G184" s="349"/>
      <c r="H184" s="182" t="s">
        <v>523</v>
      </c>
      <c r="I184" s="182"/>
    </row>
    <row r="185" spans="1:9" ht="15.75" x14ac:dyDescent="0.25">
      <c r="A185" s="332" t="s">
        <v>404</v>
      </c>
      <c r="B185" s="332" t="s">
        <v>405</v>
      </c>
      <c r="C185" s="334" t="s">
        <v>406</v>
      </c>
      <c r="D185" s="335"/>
      <c r="E185" s="332" t="s">
        <v>407</v>
      </c>
      <c r="F185" s="332"/>
      <c r="G185" s="332" t="s">
        <v>408</v>
      </c>
      <c r="H185" s="332" t="s">
        <v>409</v>
      </c>
      <c r="I185" s="332" t="s">
        <v>410</v>
      </c>
    </row>
    <row r="186" spans="1:9" ht="31.5" x14ac:dyDescent="0.25">
      <c r="A186" s="333"/>
      <c r="B186" s="333"/>
      <c r="C186" s="183" t="s">
        <v>404</v>
      </c>
      <c r="D186" s="183" t="s">
        <v>411</v>
      </c>
      <c r="E186" s="183" t="s">
        <v>412</v>
      </c>
      <c r="F186" s="183" t="s">
        <v>413</v>
      </c>
      <c r="G186" s="333"/>
      <c r="H186" s="333"/>
      <c r="I186" s="333"/>
    </row>
    <row r="187" spans="1:9" x14ac:dyDescent="0.25">
      <c r="A187" s="326">
        <v>6</v>
      </c>
      <c r="B187" s="338" t="s">
        <v>542</v>
      </c>
      <c r="C187" s="327">
        <v>1</v>
      </c>
      <c r="D187" s="339" t="s">
        <v>543</v>
      </c>
      <c r="E187" s="342" t="s">
        <v>544</v>
      </c>
      <c r="F187" s="345" t="s">
        <v>545</v>
      </c>
      <c r="G187" s="345" t="s">
        <v>537</v>
      </c>
      <c r="H187" s="322" t="s">
        <v>546</v>
      </c>
      <c r="I187" s="322" t="s">
        <v>547</v>
      </c>
    </row>
    <row r="188" spans="1:9" x14ac:dyDescent="0.25">
      <c r="A188" s="326"/>
      <c r="B188" s="338"/>
      <c r="C188" s="327"/>
      <c r="D188" s="340"/>
      <c r="E188" s="343"/>
      <c r="F188" s="346"/>
      <c r="G188" s="346"/>
      <c r="H188" s="323"/>
      <c r="I188" s="323"/>
    </row>
    <row r="189" spans="1:9" x14ac:dyDescent="0.25">
      <c r="A189" s="326"/>
      <c r="B189" s="338"/>
      <c r="C189" s="327"/>
      <c r="D189" s="340"/>
      <c r="E189" s="343"/>
      <c r="F189" s="346"/>
      <c r="G189" s="346"/>
      <c r="H189" s="323"/>
      <c r="I189" s="323"/>
    </row>
    <row r="190" spans="1:9" x14ac:dyDescent="0.25">
      <c r="A190" s="326"/>
      <c r="B190" s="338"/>
      <c r="C190" s="327"/>
      <c r="D190" s="340"/>
      <c r="E190" s="343"/>
      <c r="F190" s="346"/>
      <c r="G190" s="346"/>
      <c r="H190" s="323"/>
      <c r="I190" s="323"/>
    </row>
    <row r="191" spans="1:9" x14ac:dyDescent="0.25">
      <c r="A191" s="326"/>
      <c r="B191" s="338"/>
      <c r="C191" s="327"/>
      <c r="D191" s="340"/>
      <c r="E191" s="343"/>
      <c r="F191" s="346"/>
      <c r="G191" s="346"/>
      <c r="H191" s="323"/>
      <c r="I191" s="323"/>
    </row>
    <row r="192" spans="1:9" x14ac:dyDescent="0.25">
      <c r="A192" s="326"/>
      <c r="B192" s="338"/>
      <c r="C192" s="327"/>
      <c r="D192" s="340"/>
      <c r="E192" s="343"/>
      <c r="F192" s="346"/>
      <c r="G192" s="346"/>
      <c r="H192" s="323"/>
      <c r="I192" s="323"/>
    </row>
    <row r="193" spans="1:9" x14ac:dyDescent="0.25">
      <c r="A193" s="326"/>
      <c r="B193" s="338"/>
      <c r="C193" s="327"/>
      <c r="D193" s="340"/>
      <c r="E193" s="343"/>
      <c r="F193" s="346"/>
      <c r="G193" s="346"/>
      <c r="H193" s="323"/>
      <c r="I193" s="323"/>
    </row>
    <row r="194" spans="1:9" x14ac:dyDescent="0.25">
      <c r="A194" s="326"/>
      <c r="B194" s="338"/>
      <c r="C194" s="327"/>
      <c r="D194" s="340"/>
      <c r="E194" s="343"/>
      <c r="F194" s="346"/>
      <c r="G194" s="346"/>
      <c r="H194" s="323"/>
      <c r="I194" s="323"/>
    </row>
    <row r="195" spans="1:9" x14ac:dyDescent="0.25">
      <c r="A195" s="326"/>
      <c r="B195" s="338"/>
      <c r="C195" s="327"/>
      <c r="D195" s="340"/>
      <c r="E195" s="343"/>
      <c r="F195" s="346"/>
      <c r="G195" s="346"/>
      <c r="H195" s="323"/>
      <c r="I195" s="323"/>
    </row>
    <row r="196" spans="1:9" x14ac:dyDescent="0.25">
      <c r="A196" s="326"/>
      <c r="B196" s="338"/>
      <c r="C196" s="327"/>
      <c r="D196" s="340"/>
      <c r="E196" s="343"/>
      <c r="F196" s="346"/>
      <c r="G196" s="346"/>
      <c r="H196" s="323"/>
      <c r="I196" s="323"/>
    </row>
    <row r="197" spans="1:9" x14ac:dyDescent="0.25">
      <c r="A197" s="326"/>
      <c r="B197" s="338"/>
      <c r="C197" s="327"/>
      <c r="D197" s="340"/>
      <c r="E197" s="343"/>
      <c r="F197" s="346"/>
      <c r="G197" s="346"/>
      <c r="H197" s="323"/>
      <c r="I197" s="323"/>
    </row>
    <row r="198" spans="1:9" x14ac:dyDescent="0.25">
      <c r="A198" s="326"/>
      <c r="B198" s="338"/>
      <c r="C198" s="327"/>
      <c r="D198" s="340"/>
      <c r="E198" s="343"/>
      <c r="F198" s="346"/>
      <c r="G198" s="346"/>
      <c r="H198" s="323"/>
      <c r="I198" s="323"/>
    </row>
    <row r="199" spans="1:9" x14ac:dyDescent="0.25">
      <c r="A199" s="326"/>
      <c r="B199" s="338"/>
      <c r="C199" s="327"/>
      <c r="D199" s="340"/>
      <c r="E199" s="343"/>
      <c r="F199" s="346"/>
      <c r="G199" s="346"/>
      <c r="H199" s="323"/>
      <c r="I199" s="323"/>
    </row>
    <row r="200" spans="1:9" x14ac:dyDescent="0.25">
      <c r="A200" s="326"/>
      <c r="B200" s="338"/>
      <c r="C200" s="327"/>
      <c r="D200" s="340"/>
      <c r="E200" s="343"/>
      <c r="F200" s="346"/>
      <c r="G200" s="346"/>
      <c r="H200" s="323"/>
      <c r="I200" s="323"/>
    </row>
    <row r="201" spans="1:9" x14ac:dyDescent="0.25">
      <c r="A201" s="326"/>
      <c r="B201" s="338"/>
      <c r="C201" s="327"/>
      <c r="D201" s="340"/>
      <c r="E201" s="343"/>
      <c r="F201" s="346"/>
      <c r="G201" s="346"/>
      <c r="H201" s="323"/>
      <c r="I201" s="323"/>
    </row>
    <row r="202" spans="1:9" x14ac:dyDescent="0.25">
      <c r="A202" s="326"/>
      <c r="B202" s="338"/>
      <c r="C202" s="327"/>
      <c r="D202" s="340"/>
      <c r="E202" s="343"/>
      <c r="F202" s="346"/>
      <c r="G202" s="346"/>
      <c r="H202" s="323"/>
      <c r="I202" s="323"/>
    </row>
    <row r="203" spans="1:9" x14ac:dyDescent="0.25">
      <c r="A203" s="326"/>
      <c r="B203" s="338"/>
      <c r="C203" s="327"/>
      <c r="D203" s="340"/>
      <c r="E203" s="343"/>
      <c r="F203" s="346"/>
      <c r="G203" s="346"/>
      <c r="H203" s="323"/>
      <c r="I203" s="323"/>
    </row>
    <row r="204" spans="1:9" x14ac:dyDescent="0.25">
      <c r="A204" s="326"/>
      <c r="B204" s="338"/>
      <c r="C204" s="327"/>
      <c r="D204" s="340"/>
      <c r="E204" s="343"/>
      <c r="F204" s="346"/>
      <c r="G204" s="346"/>
      <c r="H204" s="323"/>
      <c r="I204" s="323"/>
    </row>
    <row r="205" spans="1:9" x14ac:dyDescent="0.25">
      <c r="A205" s="326"/>
      <c r="B205" s="338"/>
      <c r="C205" s="327"/>
      <c r="D205" s="340"/>
      <c r="E205" s="343"/>
      <c r="F205" s="346"/>
      <c r="G205" s="346"/>
      <c r="H205" s="323"/>
      <c r="I205" s="323"/>
    </row>
    <row r="206" spans="1:9" x14ac:dyDescent="0.25">
      <c r="A206" s="326"/>
      <c r="B206" s="338"/>
      <c r="C206" s="327"/>
      <c r="D206" s="340"/>
      <c r="E206" s="343"/>
      <c r="F206" s="346"/>
      <c r="G206" s="346"/>
      <c r="H206" s="323"/>
      <c r="I206" s="323"/>
    </row>
    <row r="207" spans="1:9" x14ac:dyDescent="0.25">
      <c r="A207" s="326"/>
      <c r="B207" s="338"/>
      <c r="C207" s="327"/>
      <c r="D207" s="340"/>
      <c r="E207" s="343"/>
      <c r="F207" s="346"/>
      <c r="G207" s="346"/>
      <c r="H207" s="323"/>
      <c r="I207" s="323"/>
    </row>
    <row r="208" spans="1:9" x14ac:dyDescent="0.25">
      <c r="A208" s="326"/>
      <c r="B208" s="338"/>
      <c r="C208" s="327"/>
      <c r="D208" s="340"/>
      <c r="E208" s="343"/>
      <c r="F208" s="346"/>
      <c r="G208" s="346"/>
      <c r="H208" s="323"/>
      <c r="I208" s="323"/>
    </row>
    <row r="209" spans="1:9" x14ac:dyDescent="0.25">
      <c r="A209" s="326"/>
      <c r="B209" s="338"/>
      <c r="C209" s="327"/>
      <c r="D209" s="340"/>
      <c r="E209" s="343"/>
      <c r="F209" s="346"/>
      <c r="G209" s="346"/>
      <c r="H209" s="323"/>
      <c r="I209" s="323"/>
    </row>
    <row r="210" spans="1:9" x14ac:dyDescent="0.25">
      <c r="A210" s="326"/>
      <c r="B210" s="338"/>
      <c r="C210" s="327"/>
      <c r="D210" s="340"/>
      <c r="E210" s="343"/>
      <c r="F210" s="346"/>
      <c r="G210" s="346"/>
      <c r="H210" s="323"/>
      <c r="I210" s="323"/>
    </row>
    <row r="211" spans="1:9" x14ac:dyDescent="0.25">
      <c r="A211" s="326"/>
      <c r="B211" s="338"/>
      <c r="C211" s="327"/>
      <c r="D211" s="340"/>
      <c r="E211" s="343"/>
      <c r="F211" s="346"/>
      <c r="G211" s="346"/>
      <c r="H211" s="323"/>
      <c r="I211" s="323"/>
    </row>
    <row r="212" spans="1:9" x14ac:dyDescent="0.25">
      <c r="A212" s="326"/>
      <c r="B212" s="338"/>
      <c r="C212" s="327"/>
      <c r="D212" s="340"/>
      <c r="E212" s="343"/>
      <c r="F212" s="346"/>
      <c r="G212" s="346"/>
      <c r="H212" s="323"/>
      <c r="I212" s="323"/>
    </row>
    <row r="213" spans="1:9" x14ac:dyDescent="0.25">
      <c r="A213" s="326"/>
      <c r="B213" s="338"/>
      <c r="C213" s="327"/>
      <c r="D213" s="340"/>
      <c r="E213" s="343"/>
      <c r="F213" s="346"/>
      <c r="G213" s="346"/>
      <c r="H213" s="323"/>
      <c r="I213" s="323"/>
    </row>
    <row r="214" spans="1:9" x14ac:dyDescent="0.25">
      <c r="A214" s="326"/>
      <c r="B214" s="338"/>
      <c r="C214" s="327"/>
      <c r="D214" s="340"/>
      <c r="E214" s="343"/>
      <c r="F214" s="346"/>
      <c r="G214" s="346"/>
      <c r="H214" s="323"/>
      <c r="I214" s="323"/>
    </row>
    <row r="215" spans="1:9" x14ac:dyDescent="0.25">
      <c r="A215" s="326"/>
      <c r="B215" s="338"/>
      <c r="C215" s="327"/>
      <c r="D215" s="340"/>
      <c r="E215" s="343"/>
      <c r="F215" s="346"/>
      <c r="G215" s="346"/>
      <c r="H215" s="323"/>
      <c r="I215" s="323"/>
    </row>
    <row r="216" spans="1:9" x14ac:dyDescent="0.25">
      <c r="A216" s="326"/>
      <c r="B216" s="338"/>
      <c r="C216" s="327"/>
      <c r="D216" s="340"/>
      <c r="E216" s="343"/>
      <c r="F216" s="346"/>
      <c r="G216" s="346"/>
      <c r="H216" s="323"/>
      <c r="I216" s="323"/>
    </row>
    <row r="217" spans="1:9" x14ac:dyDescent="0.25">
      <c r="A217" s="326"/>
      <c r="B217" s="338"/>
      <c r="C217" s="327"/>
      <c r="D217" s="340"/>
      <c r="E217" s="343"/>
      <c r="F217" s="346"/>
      <c r="G217" s="346"/>
      <c r="H217" s="323"/>
      <c r="I217" s="323"/>
    </row>
    <row r="218" spans="1:9" x14ac:dyDescent="0.25">
      <c r="A218" s="326"/>
      <c r="B218" s="338"/>
      <c r="C218" s="327"/>
      <c r="D218" s="340"/>
      <c r="E218" s="343"/>
      <c r="F218" s="346"/>
      <c r="G218" s="346"/>
      <c r="H218" s="323"/>
      <c r="I218" s="323"/>
    </row>
    <row r="219" spans="1:9" x14ac:dyDescent="0.25">
      <c r="A219" s="326"/>
      <c r="B219" s="338"/>
      <c r="C219" s="327"/>
      <c r="D219" s="340"/>
      <c r="E219" s="343"/>
      <c r="F219" s="346"/>
      <c r="G219" s="346"/>
      <c r="H219" s="323"/>
      <c r="I219" s="323"/>
    </row>
    <row r="220" spans="1:9" ht="80.25" customHeight="1" x14ac:dyDescent="0.25">
      <c r="A220" s="326"/>
      <c r="B220" s="338"/>
      <c r="C220" s="327"/>
      <c r="D220" s="340"/>
      <c r="E220" s="343"/>
      <c r="F220" s="346"/>
      <c r="G220" s="346"/>
      <c r="H220" s="323"/>
      <c r="I220" s="323"/>
    </row>
    <row r="221" spans="1:9" ht="249" customHeight="1" x14ac:dyDescent="0.25">
      <c r="A221" s="326"/>
      <c r="B221" s="338"/>
      <c r="C221" s="327"/>
      <c r="D221" s="341"/>
      <c r="E221" s="344"/>
      <c r="F221" s="347"/>
      <c r="G221" s="347"/>
      <c r="H221" s="324"/>
      <c r="I221" s="324"/>
    </row>
    <row r="224" spans="1:9" ht="15.75" x14ac:dyDescent="0.25">
      <c r="A224" s="352"/>
      <c r="B224" s="353"/>
      <c r="C224" s="353"/>
      <c r="D224" s="353"/>
      <c r="E224" s="353"/>
      <c r="F224" s="353"/>
      <c r="G224" s="353"/>
      <c r="H224" s="353"/>
      <c r="I224" s="353"/>
    </row>
    <row r="225" spans="1:9" ht="78.75" customHeight="1" x14ac:dyDescent="0.25">
      <c r="A225" s="330" t="s">
        <v>548</v>
      </c>
      <c r="B225" s="348"/>
      <c r="C225" s="348"/>
      <c r="D225" s="348"/>
      <c r="E225" s="348"/>
      <c r="F225" s="330" t="s">
        <v>549</v>
      </c>
      <c r="G225" s="349"/>
      <c r="H225" s="182" t="s">
        <v>523</v>
      </c>
      <c r="I225" s="182"/>
    </row>
    <row r="226" spans="1:9" ht="15.75" x14ac:dyDescent="0.25">
      <c r="A226" s="332" t="s">
        <v>404</v>
      </c>
      <c r="B226" s="332" t="s">
        <v>405</v>
      </c>
      <c r="C226" s="334" t="s">
        <v>406</v>
      </c>
      <c r="D226" s="335"/>
      <c r="E226" s="332" t="s">
        <v>407</v>
      </c>
      <c r="F226" s="332"/>
      <c r="G226" s="332" t="s">
        <v>408</v>
      </c>
      <c r="H226" s="332" t="s">
        <v>409</v>
      </c>
      <c r="I226" s="332" t="s">
        <v>410</v>
      </c>
    </row>
    <row r="227" spans="1:9" ht="31.5" x14ac:dyDescent="0.25">
      <c r="A227" s="333"/>
      <c r="B227" s="333"/>
      <c r="C227" s="183" t="s">
        <v>404</v>
      </c>
      <c r="D227" s="183" t="s">
        <v>411</v>
      </c>
      <c r="E227" s="183" t="s">
        <v>412</v>
      </c>
      <c r="F227" s="183" t="s">
        <v>413</v>
      </c>
      <c r="G227" s="333"/>
      <c r="H227" s="333"/>
      <c r="I227" s="333"/>
    </row>
    <row r="228" spans="1:9" x14ac:dyDescent="0.25">
      <c r="A228" s="326">
        <v>7</v>
      </c>
      <c r="B228" s="338" t="s">
        <v>550</v>
      </c>
      <c r="C228" s="327">
        <v>1</v>
      </c>
      <c r="D228" s="339" t="s">
        <v>551</v>
      </c>
      <c r="E228" s="342" t="s">
        <v>552</v>
      </c>
      <c r="F228" s="345" t="s">
        <v>527</v>
      </c>
      <c r="G228" s="345" t="s">
        <v>537</v>
      </c>
      <c r="H228" s="322" t="s">
        <v>553</v>
      </c>
      <c r="I228" s="322" t="s">
        <v>554</v>
      </c>
    </row>
    <row r="229" spans="1:9" x14ac:dyDescent="0.25">
      <c r="A229" s="326"/>
      <c r="B229" s="338"/>
      <c r="C229" s="327"/>
      <c r="D229" s="340"/>
      <c r="E229" s="343"/>
      <c r="F229" s="346"/>
      <c r="G229" s="346"/>
      <c r="H229" s="323"/>
      <c r="I229" s="323"/>
    </row>
    <row r="230" spans="1:9" x14ac:dyDescent="0.25">
      <c r="A230" s="326"/>
      <c r="B230" s="338"/>
      <c r="C230" s="327"/>
      <c r="D230" s="340"/>
      <c r="E230" s="343"/>
      <c r="F230" s="346"/>
      <c r="G230" s="346"/>
      <c r="H230" s="323"/>
      <c r="I230" s="323"/>
    </row>
    <row r="231" spans="1:9" x14ac:dyDescent="0.25">
      <c r="A231" s="326"/>
      <c r="B231" s="338"/>
      <c r="C231" s="327"/>
      <c r="D231" s="340"/>
      <c r="E231" s="343"/>
      <c r="F231" s="346"/>
      <c r="G231" s="346"/>
      <c r="H231" s="323"/>
      <c r="I231" s="323"/>
    </row>
    <row r="232" spans="1:9" x14ac:dyDescent="0.25">
      <c r="A232" s="326"/>
      <c r="B232" s="338"/>
      <c r="C232" s="327"/>
      <c r="D232" s="340"/>
      <c r="E232" s="343"/>
      <c r="F232" s="346"/>
      <c r="G232" s="346"/>
      <c r="H232" s="323"/>
      <c r="I232" s="323"/>
    </row>
    <row r="233" spans="1:9" x14ac:dyDescent="0.25">
      <c r="A233" s="326"/>
      <c r="B233" s="338"/>
      <c r="C233" s="327"/>
      <c r="D233" s="340"/>
      <c r="E233" s="343"/>
      <c r="F233" s="346"/>
      <c r="G233" s="346"/>
      <c r="H233" s="323"/>
      <c r="I233" s="323"/>
    </row>
    <row r="234" spans="1:9" x14ac:dyDescent="0.25">
      <c r="A234" s="326"/>
      <c r="B234" s="338"/>
      <c r="C234" s="327"/>
      <c r="D234" s="340"/>
      <c r="E234" s="343"/>
      <c r="F234" s="346"/>
      <c r="G234" s="346"/>
      <c r="H234" s="323"/>
      <c r="I234" s="323"/>
    </row>
    <row r="235" spans="1:9" x14ac:dyDescent="0.25">
      <c r="A235" s="326"/>
      <c r="B235" s="338"/>
      <c r="C235" s="327"/>
      <c r="D235" s="340"/>
      <c r="E235" s="343"/>
      <c r="F235" s="346"/>
      <c r="G235" s="346"/>
      <c r="H235" s="323"/>
      <c r="I235" s="323"/>
    </row>
    <row r="236" spans="1:9" x14ac:dyDescent="0.25">
      <c r="A236" s="326"/>
      <c r="B236" s="338"/>
      <c r="C236" s="327"/>
      <c r="D236" s="340"/>
      <c r="E236" s="343"/>
      <c r="F236" s="346"/>
      <c r="G236" s="346"/>
      <c r="H236" s="323"/>
      <c r="I236" s="323"/>
    </row>
    <row r="237" spans="1:9" x14ac:dyDescent="0.25">
      <c r="A237" s="326"/>
      <c r="B237" s="338"/>
      <c r="C237" s="327"/>
      <c r="D237" s="340"/>
      <c r="E237" s="343"/>
      <c r="F237" s="346"/>
      <c r="G237" s="346"/>
      <c r="H237" s="323"/>
      <c r="I237" s="323"/>
    </row>
    <row r="238" spans="1:9" x14ac:dyDescent="0.25">
      <c r="A238" s="326"/>
      <c r="B238" s="338"/>
      <c r="C238" s="327"/>
      <c r="D238" s="340"/>
      <c r="E238" s="343"/>
      <c r="F238" s="346"/>
      <c r="G238" s="346"/>
      <c r="H238" s="323"/>
      <c r="I238" s="323"/>
    </row>
    <row r="239" spans="1:9" x14ac:dyDescent="0.25">
      <c r="A239" s="326"/>
      <c r="B239" s="338"/>
      <c r="C239" s="327"/>
      <c r="D239" s="340"/>
      <c r="E239" s="343"/>
      <c r="F239" s="346"/>
      <c r="G239" s="346"/>
      <c r="H239" s="323"/>
      <c r="I239" s="323"/>
    </row>
    <row r="240" spans="1:9" x14ac:dyDescent="0.25">
      <c r="A240" s="326"/>
      <c r="B240" s="338"/>
      <c r="C240" s="327"/>
      <c r="D240" s="340"/>
      <c r="E240" s="343"/>
      <c r="F240" s="346"/>
      <c r="G240" s="346"/>
      <c r="H240" s="323"/>
      <c r="I240" s="323"/>
    </row>
    <row r="241" spans="1:9" x14ac:dyDescent="0.25">
      <c r="A241" s="326"/>
      <c r="B241" s="338"/>
      <c r="C241" s="327"/>
      <c r="D241" s="340"/>
      <c r="E241" s="343"/>
      <c r="F241" s="346"/>
      <c r="G241" s="346"/>
      <c r="H241" s="323"/>
      <c r="I241" s="323"/>
    </row>
    <row r="242" spans="1:9" x14ac:dyDescent="0.25">
      <c r="A242" s="326"/>
      <c r="B242" s="338"/>
      <c r="C242" s="327"/>
      <c r="D242" s="340"/>
      <c r="E242" s="343"/>
      <c r="F242" s="346"/>
      <c r="G242" s="346"/>
      <c r="H242" s="323"/>
      <c r="I242" s="323"/>
    </row>
    <row r="243" spans="1:9" x14ac:dyDescent="0.25">
      <c r="A243" s="326"/>
      <c r="B243" s="338"/>
      <c r="C243" s="327"/>
      <c r="D243" s="340"/>
      <c r="E243" s="343"/>
      <c r="F243" s="346"/>
      <c r="G243" s="346"/>
      <c r="H243" s="323"/>
      <c r="I243" s="323"/>
    </row>
    <row r="244" spans="1:9" x14ac:dyDescent="0.25">
      <c r="A244" s="326"/>
      <c r="B244" s="338"/>
      <c r="C244" s="327"/>
      <c r="D244" s="340"/>
      <c r="E244" s="343"/>
      <c r="F244" s="346"/>
      <c r="G244" s="346"/>
      <c r="H244" s="323"/>
      <c r="I244" s="323"/>
    </row>
    <row r="245" spans="1:9" x14ac:dyDescent="0.25">
      <c r="A245" s="326"/>
      <c r="B245" s="338"/>
      <c r="C245" s="327"/>
      <c r="D245" s="340"/>
      <c r="E245" s="343"/>
      <c r="F245" s="346"/>
      <c r="G245" s="346"/>
      <c r="H245" s="323"/>
      <c r="I245" s="323"/>
    </row>
    <row r="246" spans="1:9" x14ac:dyDescent="0.25">
      <c r="A246" s="326"/>
      <c r="B246" s="338"/>
      <c r="C246" s="327"/>
      <c r="D246" s="340"/>
      <c r="E246" s="343"/>
      <c r="F246" s="346"/>
      <c r="G246" s="346"/>
      <c r="H246" s="323"/>
      <c r="I246" s="323"/>
    </row>
    <row r="247" spans="1:9" x14ac:dyDescent="0.25">
      <c r="A247" s="326"/>
      <c r="B247" s="338"/>
      <c r="C247" s="327"/>
      <c r="D247" s="340"/>
      <c r="E247" s="343"/>
      <c r="F247" s="346"/>
      <c r="G247" s="346"/>
      <c r="H247" s="323"/>
      <c r="I247" s="323"/>
    </row>
    <row r="248" spans="1:9" x14ac:dyDescent="0.25">
      <c r="A248" s="326"/>
      <c r="B248" s="338"/>
      <c r="C248" s="327"/>
      <c r="D248" s="340"/>
      <c r="E248" s="343"/>
      <c r="F248" s="346"/>
      <c r="G248" s="346"/>
      <c r="H248" s="323"/>
      <c r="I248" s="323"/>
    </row>
    <row r="249" spans="1:9" x14ac:dyDescent="0.25">
      <c r="A249" s="326"/>
      <c r="B249" s="338"/>
      <c r="C249" s="327"/>
      <c r="D249" s="340"/>
      <c r="E249" s="343"/>
      <c r="F249" s="346"/>
      <c r="G249" s="346"/>
      <c r="H249" s="323"/>
      <c r="I249" s="323"/>
    </row>
    <row r="250" spans="1:9" x14ac:dyDescent="0.25">
      <c r="A250" s="326"/>
      <c r="B250" s="338"/>
      <c r="C250" s="327"/>
      <c r="D250" s="340"/>
      <c r="E250" s="343"/>
      <c r="F250" s="346"/>
      <c r="G250" s="346"/>
      <c r="H250" s="323"/>
      <c r="I250" s="323"/>
    </row>
    <row r="251" spans="1:9" x14ac:dyDescent="0.25">
      <c r="A251" s="326"/>
      <c r="B251" s="338"/>
      <c r="C251" s="327"/>
      <c r="D251" s="340"/>
      <c r="E251" s="343"/>
      <c r="F251" s="346"/>
      <c r="G251" s="346"/>
      <c r="H251" s="323"/>
      <c r="I251" s="323"/>
    </row>
    <row r="252" spans="1:9" x14ac:dyDescent="0.25">
      <c r="A252" s="326"/>
      <c r="B252" s="338"/>
      <c r="C252" s="327"/>
      <c r="D252" s="340"/>
      <c r="E252" s="343"/>
      <c r="F252" s="346"/>
      <c r="G252" s="346"/>
      <c r="H252" s="323"/>
      <c r="I252" s="323"/>
    </row>
    <row r="253" spans="1:9" x14ac:dyDescent="0.25">
      <c r="A253" s="326"/>
      <c r="B253" s="338"/>
      <c r="C253" s="327"/>
      <c r="D253" s="340"/>
      <c r="E253" s="343"/>
      <c r="F253" s="346"/>
      <c r="G253" s="346"/>
      <c r="H253" s="323"/>
      <c r="I253" s="323"/>
    </row>
    <row r="254" spans="1:9" x14ac:dyDescent="0.25">
      <c r="A254" s="326"/>
      <c r="B254" s="338"/>
      <c r="C254" s="327"/>
      <c r="D254" s="340"/>
      <c r="E254" s="343"/>
      <c r="F254" s="346"/>
      <c r="G254" s="346"/>
      <c r="H254" s="323"/>
      <c r="I254" s="323"/>
    </row>
    <row r="255" spans="1:9" x14ac:dyDescent="0.25">
      <c r="A255" s="326"/>
      <c r="B255" s="338"/>
      <c r="C255" s="327"/>
      <c r="D255" s="340"/>
      <c r="E255" s="343"/>
      <c r="F255" s="346"/>
      <c r="G255" s="346"/>
      <c r="H255" s="323"/>
      <c r="I255" s="323"/>
    </row>
    <row r="256" spans="1:9" x14ac:dyDescent="0.25">
      <c r="A256" s="326"/>
      <c r="B256" s="338"/>
      <c r="C256" s="327"/>
      <c r="D256" s="340"/>
      <c r="E256" s="343"/>
      <c r="F256" s="346"/>
      <c r="G256" s="346"/>
      <c r="H256" s="323"/>
      <c r="I256" s="323"/>
    </row>
    <row r="257" spans="1:9" x14ac:dyDescent="0.25">
      <c r="A257" s="326"/>
      <c r="B257" s="338"/>
      <c r="C257" s="327"/>
      <c r="D257" s="340"/>
      <c r="E257" s="343"/>
      <c r="F257" s="346"/>
      <c r="G257" s="346"/>
      <c r="H257" s="323"/>
      <c r="I257" s="323"/>
    </row>
    <row r="258" spans="1:9" x14ac:dyDescent="0.25">
      <c r="A258" s="326"/>
      <c r="B258" s="338"/>
      <c r="C258" s="327"/>
      <c r="D258" s="340"/>
      <c r="E258" s="343"/>
      <c r="F258" s="346"/>
      <c r="G258" s="346"/>
      <c r="H258" s="323"/>
      <c r="I258" s="323"/>
    </row>
    <row r="259" spans="1:9" x14ac:dyDescent="0.25">
      <c r="A259" s="326"/>
      <c r="B259" s="338"/>
      <c r="C259" s="327"/>
      <c r="D259" s="340"/>
      <c r="E259" s="343"/>
      <c r="F259" s="346"/>
      <c r="G259" s="346"/>
      <c r="H259" s="323"/>
      <c r="I259" s="323"/>
    </row>
    <row r="260" spans="1:9" x14ac:dyDescent="0.25">
      <c r="A260" s="326"/>
      <c r="B260" s="338"/>
      <c r="C260" s="327"/>
      <c r="D260" s="340"/>
      <c r="E260" s="343"/>
      <c r="F260" s="346"/>
      <c r="G260" s="346"/>
      <c r="H260" s="323"/>
      <c r="I260" s="323"/>
    </row>
    <row r="261" spans="1:9" x14ac:dyDescent="0.25">
      <c r="A261" s="326"/>
      <c r="B261" s="338"/>
      <c r="C261" s="327"/>
      <c r="D261" s="340"/>
      <c r="E261" s="343"/>
      <c r="F261" s="346"/>
      <c r="G261" s="346"/>
      <c r="H261" s="323"/>
      <c r="I261" s="323"/>
    </row>
    <row r="262" spans="1:9" x14ac:dyDescent="0.25">
      <c r="A262" s="326"/>
      <c r="B262" s="338"/>
      <c r="C262" s="327"/>
      <c r="D262" s="341"/>
      <c r="E262" s="344"/>
      <c r="F262" s="347"/>
      <c r="G262" s="347"/>
      <c r="H262" s="324"/>
      <c r="I262" s="324"/>
    </row>
    <row r="264" spans="1:9" ht="15.75" x14ac:dyDescent="0.25">
      <c r="A264" s="352"/>
      <c r="B264" s="353"/>
      <c r="C264" s="353"/>
      <c r="D264" s="353"/>
      <c r="E264" s="353"/>
      <c r="F264" s="353"/>
      <c r="G264" s="353"/>
      <c r="H264" s="353"/>
      <c r="I264" s="353"/>
    </row>
    <row r="265" spans="1:9" ht="82.5" customHeight="1" x14ac:dyDescent="0.25">
      <c r="A265" s="330" t="s">
        <v>555</v>
      </c>
      <c r="B265" s="348"/>
      <c r="C265" s="348"/>
      <c r="D265" s="348"/>
      <c r="E265" s="348"/>
      <c r="F265" s="330" t="s">
        <v>556</v>
      </c>
      <c r="G265" s="349"/>
      <c r="H265" s="182" t="s">
        <v>523</v>
      </c>
      <c r="I265" s="182"/>
    </row>
    <row r="266" spans="1:9" ht="15.75" x14ac:dyDescent="0.25">
      <c r="A266" s="332" t="s">
        <v>404</v>
      </c>
      <c r="B266" s="332" t="s">
        <v>405</v>
      </c>
      <c r="C266" s="334" t="s">
        <v>406</v>
      </c>
      <c r="D266" s="335"/>
      <c r="E266" s="332" t="s">
        <v>407</v>
      </c>
      <c r="F266" s="332"/>
      <c r="G266" s="332" t="s">
        <v>408</v>
      </c>
      <c r="H266" s="332" t="s">
        <v>409</v>
      </c>
      <c r="I266" s="332" t="s">
        <v>410</v>
      </c>
    </row>
    <row r="267" spans="1:9" ht="31.5" x14ac:dyDescent="0.25">
      <c r="A267" s="333"/>
      <c r="B267" s="333"/>
      <c r="C267" s="183" t="s">
        <v>404</v>
      </c>
      <c r="D267" s="183" t="s">
        <v>411</v>
      </c>
      <c r="E267" s="183" t="s">
        <v>412</v>
      </c>
      <c r="F267" s="183" t="s">
        <v>413</v>
      </c>
      <c r="G267" s="333"/>
      <c r="H267" s="333"/>
      <c r="I267" s="333"/>
    </row>
    <row r="268" spans="1:9" x14ac:dyDescent="0.25">
      <c r="A268" s="326">
        <v>8</v>
      </c>
      <c r="B268" s="338" t="s">
        <v>557</v>
      </c>
      <c r="C268" s="351" t="s">
        <v>558</v>
      </c>
      <c r="D268" s="339" t="s">
        <v>559</v>
      </c>
      <c r="E268" s="342" t="s">
        <v>560</v>
      </c>
      <c r="F268" s="345" t="s">
        <v>545</v>
      </c>
      <c r="G268" s="345" t="s">
        <v>537</v>
      </c>
      <c r="H268" s="322" t="s">
        <v>561</v>
      </c>
      <c r="I268" s="322" t="s">
        <v>562</v>
      </c>
    </row>
    <row r="269" spans="1:9" x14ac:dyDescent="0.25">
      <c r="A269" s="326"/>
      <c r="B269" s="338"/>
      <c r="C269" s="327"/>
      <c r="D269" s="340"/>
      <c r="E269" s="343"/>
      <c r="F269" s="346"/>
      <c r="G269" s="346"/>
      <c r="H269" s="323"/>
      <c r="I269" s="323"/>
    </row>
    <row r="270" spans="1:9" x14ac:dyDescent="0.25">
      <c r="A270" s="326"/>
      <c r="B270" s="338"/>
      <c r="C270" s="327"/>
      <c r="D270" s="340"/>
      <c r="E270" s="343"/>
      <c r="F270" s="346"/>
      <c r="G270" s="346"/>
      <c r="H270" s="323"/>
      <c r="I270" s="323"/>
    </row>
    <row r="271" spans="1:9" x14ac:dyDescent="0.25">
      <c r="A271" s="326"/>
      <c r="B271" s="338"/>
      <c r="C271" s="327"/>
      <c r="D271" s="340"/>
      <c r="E271" s="343"/>
      <c r="F271" s="346"/>
      <c r="G271" s="346"/>
      <c r="H271" s="323"/>
      <c r="I271" s="323"/>
    </row>
    <row r="272" spans="1:9" x14ac:dyDescent="0.25">
      <c r="A272" s="326"/>
      <c r="B272" s="338"/>
      <c r="C272" s="327"/>
      <c r="D272" s="340"/>
      <c r="E272" s="343"/>
      <c r="F272" s="346"/>
      <c r="G272" s="346"/>
      <c r="H272" s="323"/>
      <c r="I272" s="323"/>
    </row>
    <row r="273" spans="1:9" x14ac:dyDescent="0.25">
      <c r="A273" s="326"/>
      <c r="B273" s="338"/>
      <c r="C273" s="327"/>
      <c r="D273" s="340"/>
      <c r="E273" s="343"/>
      <c r="F273" s="346"/>
      <c r="G273" s="346"/>
      <c r="H273" s="323"/>
      <c r="I273" s="323"/>
    </row>
    <row r="274" spans="1:9" x14ac:dyDescent="0.25">
      <c r="A274" s="326"/>
      <c r="B274" s="338"/>
      <c r="C274" s="327"/>
      <c r="D274" s="340"/>
      <c r="E274" s="343"/>
      <c r="F274" s="346"/>
      <c r="G274" s="346"/>
      <c r="H274" s="323"/>
      <c r="I274" s="323"/>
    </row>
    <row r="275" spans="1:9" x14ac:dyDescent="0.25">
      <c r="A275" s="326"/>
      <c r="B275" s="338"/>
      <c r="C275" s="327"/>
      <c r="D275" s="340"/>
      <c r="E275" s="343"/>
      <c r="F275" s="346"/>
      <c r="G275" s="346"/>
      <c r="H275" s="323"/>
      <c r="I275" s="323"/>
    </row>
    <row r="276" spans="1:9" x14ac:dyDescent="0.25">
      <c r="A276" s="326"/>
      <c r="B276" s="338"/>
      <c r="C276" s="327"/>
      <c r="D276" s="340"/>
      <c r="E276" s="343"/>
      <c r="F276" s="346"/>
      <c r="G276" s="346"/>
      <c r="H276" s="323"/>
      <c r="I276" s="323"/>
    </row>
    <row r="277" spans="1:9" x14ac:dyDescent="0.25">
      <c r="A277" s="326"/>
      <c r="B277" s="338"/>
      <c r="C277" s="327"/>
      <c r="D277" s="340"/>
      <c r="E277" s="343"/>
      <c r="F277" s="346"/>
      <c r="G277" s="346"/>
      <c r="H277" s="323"/>
      <c r="I277" s="323"/>
    </row>
    <row r="278" spans="1:9" x14ac:dyDescent="0.25">
      <c r="A278" s="326"/>
      <c r="B278" s="338"/>
      <c r="C278" s="327"/>
      <c r="D278" s="340"/>
      <c r="E278" s="343"/>
      <c r="F278" s="346"/>
      <c r="G278" s="346"/>
      <c r="H278" s="323"/>
      <c r="I278" s="323"/>
    </row>
    <row r="279" spans="1:9" x14ac:dyDescent="0.25">
      <c r="A279" s="326"/>
      <c r="B279" s="338"/>
      <c r="C279" s="327"/>
      <c r="D279" s="340"/>
      <c r="E279" s="343"/>
      <c r="F279" s="346"/>
      <c r="G279" s="346"/>
      <c r="H279" s="323"/>
      <c r="I279" s="323"/>
    </row>
    <row r="280" spans="1:9" x14ac:dyDescent="0.25">
      <c r="A280" s="326"/>
      <c r="B280" s="338"/>
      <c r="C280" s="327"/>
      <c r="D280" s="340"/>
      <c r="E280" s="343"/>
      <c r="F280" s="346"/>
      <c r="G280" s="346"/>
      <c r="H280" s="323"/>
      <c r="I280" s="323"/>
    </row>
    <row r="281" spans="1:9" x14ac:dyDescent="0.25">
      <c r="A281" s="326"/>
      <c r="B281" s="338"/>
      <c r="C281" s="327"/>
      <c r="D281" s="340"/>
      <c r="E281" s="343"/>
      <c r="F281" s="346"/>
      <c r="G281" s="346"/>
      <c r="H281" s="323"/>
      <c r="I281" s="323"/>
    </row>
    <row r="282" spans="1:9" x14ac:dyDescent="0.25">
      <c r="A282" s="326"/>
      <c r="B282" s="338"/>
      <c r="C282" s="327"/>
      <c r="D282" s="340"/>
      <c r="E282" s="343"/>
      <c r="F282" s="346"/>
      <c r="G282" s="346"/>
      <c r="H282" s="323"/>
      <c r="I282" s="323"/>
    </row>
    <row r="283" spans="1:9" x14ac:dyDescent="0.25">
      <c r="A283" s="326"/>
      <c r="B283" s="338"/>
      <c r="C283" s="327"/>
      <c r="D283" s="340"/>
      <c r="E283" s="343"/>
      <c r="F283" s="346"/>
      <c r="G283" s="346"/>
      <c r="H283" s="323"/>
      <c r="I283" s="323"/>
    </row>
    <row r="284" spans="1:9" x14ac:dyDescent="0.25">
      <c r="A284" s="326"/>
      <c r="B284" s="338"/>
      <c r="C284" s="327"/>
      <c r="D284" s="340"/>
      <c r="E284" s="343"/>
      <c r="F284" s="346"/>
      <c r="G284" s="346"/>
      <c r="H284" s="323"/>
      <c r="I284" s="323"/>
    </row>
    <row r="285" spans="1:9" x14ac:dyDescent="0.25">
      <c r="A285" s="326"/>
      <c r="B285" s="338"/>
      <c r="C285" s="327"/>
      <c r="D285" s="340"/>
      <c r="E285" s="343"/>
      <c r="F285" s="346"/>
      <c r="G285" s="346"/>
      <c r="H285" s="323"/>
      <c r="I285" s="323"/>
    </row>
    <row r="286" spans="1:9" x14ac:dyDescent="0.25">
      <c r="A286" s="326"/>
      <c r="B286" s="338"/>
      <c r="C286" s="327"/>
      <c r="D286" s="340"/>
      <c r="E286" s="343"/>
      <c r="F286" s="346"/>
      <c r="G286" s="346"/>
      <c r="H286" s="323"/>
      <c r="I286" s="323"/>
    </row>
    <row r="287" spans="1:9" x14ac:dyDescent="0.25">
      <c r="A287" s="326"/>
      <c r="B287" s="338"/>
      <c r="C287" s="327"/>
      <c r="D287" s="340"/>
      <c r="E287" s="343"/>
      <c r="F287" s="346"/>
      <c r="G287" s="346"/>
      <c r="H287" s="323"/>
      <c r="I287" s="323"/>
    </row>
    <row r="288" spans="1:9" x14ac:dyDescent="0.25">
      <c r="A288" s="326"/>
      <c r="B288" s="338"/>
      <c r="C288" s="327"/>
      <c r="D288" s="340"/>
      <c r="E288" s="343"/>
      <c r="F288" s="346"/>
      <c r="G288" s="346"/>
      <c r="H288" s="323"/>
      <c r="I288" s="323"/>
    </row>
    <row r="289" spans="1:9" x14ac:dyDescent="0.25">
      <c r="A289" s="326"/>
      <c r="B289" s="338"/>
      <c r="C289" s="327"/>
      <c r="D289" s="340"/>
      <c r="E289" s="343"/>
      <c r="F289" s="346"/>
      <c r="G289" s="346"/>
      <c r="H289" s="323"/>
      <c r="I289" s="323"/>
    </row>
    <row r="290" spans="1:9" x14ac:dyDescent="0.25">
      <c r="A290" s="326"/>
      <c r="B290" s="338"/>
      <c r="C290" s="327"/>
      <c r="D290" s="340"/>
      <c r="E290" s="343"/>
      <c r="F290" s="346"/>
      <c r="G290" s="346"/>
      <c r="H290" s="323"/>
      <c r="I290" s="323"/>
    </row>
    <row r="291" spans="1:9" x14ac:dyDescent="0.25">
      <c r="A291" s="326"/>
      <c r="B291" s="338"/>
      <c r="C291" s="327"/>
      <c r="D291" s="340"/>
      <c r="E291" s="343"/>
      <c r="F291" s="346"/>
      <c r="G291" s="346"/>
      <c r="H291" s="323"/>
      <c r="I291" s="323"/>
    </row>
    <row r="292" spans="1:9" x14ac:dyDescent="0.25">
      <c r="A292" s="326"/>
      <c r="B292" s="338"/>
      <c r="C292" s="327"/>
      <c r="D292" s="340"/>
      <c r="E292" s="343"/>
      <c r="F292" s="346"/>
      <c r="G292" s="346"/>
      <c r="H292" s="323"/>
      <c r="I292" s="323"/>
    </row>
    <row r="293" spans="1:9" x14ac:dyDescent="0.25">
      <c r="A293" s="326"/>
      <c r="B293" s="338"/>
      <c r="C293" s="327"/>
      <c r="D293" s="340"/>
      <c r="E293" s="343"/>
      <c r="F293" s="346"/>
      <c r="G293" s="346"/>
      <c r="H293" s="323"/>
      <c r="I293" s="323"/>
    </row>
    <row r="294" spans="1:9" x14ac:dyDescent="0.25">
      <c r="A294" s="326"/>
      <c r="B294" s="338"/>
      <c r="C294" s="327"/>
      <c r="D294" s="340"/>
      <c r="E294" s="343"/>
      <c r="F294" s="346"/>
      <c r="G294" s="346"/>
      <c r="H294" s="323"/>
      <c r="I294" s="323"/>
    </row>
    <row r="295" spans="1:9" x14ac:dyDescent="0.25">
      <c r="A295" s="326"/>
      <c r="B295" s="338"/>
      <c r="C295" s="327"/>
      <c r="D295" s="340"/>
      <c r="E295" s="343"/>
      <c r="F295" s="346"/>
      <c r="G295" s="346"/>
      <c r="H295" s="323"/>
      <c r="I295" s="323"/>
    </row>
    <row r="296" spans="1:9" x14ac:dyDescent="0.25">
      <c r="A296" s="326"/>
      <c r="B296" s="338"/>
      <c r="C296" s="327"/>
      <c r="D296" s="340"/>
      <c r="E296" s="343"/>
      <c r="F296" s="346"/>
      <c r="G296" s="346"/>
      <c r="H296" s="323"/>
      <c r="I296" s="323"/>
    </row>
    <row r="297" spans="1:9" x14ac:dyDescent="0.25">
      <c r="A297" s="326"/>
      <c r="B297" s="338"/>
      <c r="C297" s="327"/>
      <c r="D297" s="340"/>
      <c r="E297" s="343"/>
      <c r="F297" s="346"/>
      <c r="G297" s="346"/>
      <c r="H297" s="323"/>
      <c r="I297" s="323"/>
    </row>
    <row r="298" spans="1:9" x14ac:dyDescent="0.25">
      <c r="A298" s="326"/>
      <c r="B298" s="338"/>
      <c r="C298" s="327"/>
      <c r="D298" s="340"/>
      <c r="E298" s="343"/>
      <c r="F298" s="346"/>
      <c r="G298" s="346"/>
      <c r="H298" s="323"/>
      <c r="I298" s="323"/>
    </row>
    <row r="299" spans="1:9" x14ac:dyDescent="0.25">
      <c r="A299" s="326"/>
      <c r="B299" s="338"/>
      <c r="C299" s="327"/>
      <c r="D299" s="340"/>
      <c r="E299" s="343"/>
      <c r="F299" s="346"/>
      <c r="G299" s="346"/>
      <c r="H299" s="323"/>
      <c r="I299" s="323"/>
    </row>
    <row r="300" spans="1:9" x14ac:dyDescent="0.25">
      <c r="A300" s="326"/>
      <c r="B300" s="338"/>
      <c r="C300" s="327"/>
      <c r="D300" s="340"/>
      <c r="E300" s="343"/>
      <c r="F300" s="346"/>
      <c r="G300" s="346"/>
      <c r="H300" s="323"/>
      <c r="I300" s="323"/>
    </row>
    <row r="301" spans="1:9" x14ac:dyDescent="0.25">
      <c r="A301" s="326"/>
      <c r="B301" s="338"/>
      <c r="C301" s="327"/>
      <c r="D301" s="340"/>
      <c r="E301" s="343"/>
      <c r="F301" s="346"/>
      <c r="G301" s="346"/>
      <c r="H301" s="323"/>
      <c r="I301" s="323"/>
    </row>
    <row r="302" spans="1:9" ht="320.25" customHeight="1" x14ac:dyDescent="0.25">
      <c r="A302" s="326"/>
      <c r="B302" s="338"/>
      <c r="C302" s="327"/>
      <c r="D302" s="341"/>
      <c r="E302" s="344"/>
      <c r="F302" s="347"/>
      <c r="G302" s="347"/>
      <c r="H302" s="324"/>
      <c r="I302" s="324"/>
    </row>
    <row r="305" spans="1:9" ht="73.5" customHeight="1" x14ac:dyDescent="0.25">
      <c r="A305" s="330" t="s">
        <v>563</v>
      </c>
      <c r="B305" s="348"/>
      <c r="C305" s="348"/>
      <c r="D305" s="348"/>
      <c r="E305" s="348"/>
      <c r="F305" s="330" t="s">
        <v>564</v>
      </c>
      <c r="G305" s="349"/>
      <c r="H305" s="182" t="s">
        <v>523</v>
      </c>
      <c r="I305" s="182"/>
    </row>
    <row r="306" spans="1:9" ht="15.75" x14ac:dyDescent="0.25">
      <c r="A306" s="332" t="s">
        <v>404</v>
      </c>
      <c r="B306" s="332" t="s">
        <v>405</v>
      </c>
      <c r="C306" s="334" t="s">
        <v>406</v>
      </c>
      <c r="D306" s="335"/>
      <c r="E306" s="332" t="s">
        <v>407</v>
      </c>
      <c r="F306" s="332"/>
      <c r="G306" s="332" t="s">
        <v>408</v>
      </c>
      <c r="H306" s="332" t="s">
        <v>409</v>
      </c>
      <c r="I306" s="332" t="s">
        <v>410</v>
      </c>
    </row>
    <row r="307" spans="1:9" ht="31.5" x14ac:dyDescent="0.25">
      <c r="A307" s="333"/>
      <c r="B307" s="333"/>
      <c r="C307" s="183" t="s">
        <v>404</v>
      </c>
      <c r="D307" s="183" t="s">
        <v>411</v>
      </c>
      <c r="E307" s="183" t="s">
        <v>412</v>
      </c>
      <c r="F307" s="183" t="s">
        <v>413</v>
      </c>
      <c r="G307" s="333"/>
      <c r="H307" s="333"/>
      <c r="I307" s="333"/>
    </row>
    <row r="308" spans="1:9" x14ac:dyDescent="0.25">
      <c r="A308" s="326">
        <v>9</v>
      </c>
      <c r="B308" s="350" t="s">
        <v>565</v>
      </c>
      <c r="C308" s="327">
        <v>1</v>
      </c>
      <c r="D308" s="339" t="s">
        <v>566</v>
      </c>
      <c r="E308" s="342" t="s">
        <v>567</v>
      </c>
      <c r="F308" s="345" t="s">
        <v>568</v>
      </c>
      <c r="G308" s="345" t="s">
        <v>569</v>
      </c>
      <c r="H308" s="322" t="s">
        <v>570</v>
      </c>
      <c r="I308" s="322" t="s">
        <v>571</v>
      </c>
    </row>
    <row r="309" spans="1:9" x14ac:dyDescent="0.25">
      <c r="A309" s="326"/>
      <c r="B309" s="350"/>
      <c r="C309" s="327"/>
      <c r="D309" s="340"/>
      <c r="E309" s="343"/>
      <c r="F309" s="346"/>
      <c r="G309" s="346"/>
      <c r="H309" s="323"/>
      <c r="I309" s="323"/>
    </row>
    <row r="310" spans="1:9" x14ac:dyDescent="0.25">
      <c r="A310" s="326"/>
      <c r="B310" s="350"/>
      <c r="C310" s="327"/>
      <c r="D310" s="340"/>
      <c r="E310" s="343"/>
      <c r="F310" s="346"/>
      <c r="G310" s="346"/>
      <c r="H310" s="323"/>
      <c r="I310" s="323"/>
    </row>
    <row r="311" spans="1:9" x14ac:dyDescent="0.25">
      <c r="A311" s="326"/>
      <c r="B311" s="350"/>
      <c r="C311" s="327"/>
      <c r="D311" s="340"/>
      <c r="E311" s="343"/>
      <c r="F311" s="346"/>
      <c r="G311" s="346"/>
      <c r="H311" s="323"/>
      <c r="I311" s="323"/>
    </row>
    <row r="312" spans="1:9" x14ac:dyDescent="0.25">
      <c r="A312" s="326"/>
      <c r="B312" s="350"/>
      <c r="C312" s="327"/>
      <c r="D312" s="340"/>
      <c r="E312" s="343"/>
      <c r="F312" s="346"/>
      <c r="G312" s="346"/>
      <c r="H312" s="323"/>
      <c r="I312" s="323"/>
    </row>
    <row r="313" spans="1:9" x14ac:dyDescent="0.25">
      <c r="A313" s="326"/>
      <c r="B313" s="350"/>
      <c r="C313" s="327"/>
      <c r="D313" s="340"/>
      <c r="E313" s="343"/>
      <c r="F313" s="346"/>
      <c r="G313" s="346"/>
      <c r="H313" s="323"/>
      <c r="I313" s="323"/>
    </row>
    <row r="314" spans="1:9" x14ac:dyDescent="0.25">
      <c r="A314" s="326"/>
      <c r="B314" s="350"/>
      <c r="C314" s="327"/>
      <c r="D314" s="340"/>
      <c r="E314" s="343"/>
      <c r="F314" s="346"/>
      <c r="G314" s="346"/>
      <c r="H314" s="323"/>
      <c r="I314" s="323"/>
    </row>
    <row r="315" spans="1:9" x14ac:dyDescent="0.25">
      <c r="A315" s="326"/>
      <c r="B315" s="350"/>
      <c r="C315" s="327"/>
      <c r="D315" s="340"/>
      <c r="E315" s="343"/>
      <c r="F315" s="346"/>
      <c r="G315" s="346"/>
      <c r="H315" s="323"/>
      <c r="I315" s="323"/>
    </row>
    <row r="316" spans="1:9" x14ac:dyDescent="0.25">
      <c r="A316" s="326"/>
      <c r="B316" s="350"/>
      <c r="C316" s="327"/>
      <c r="D316" s="340"/>
      <c r="E316" s="343"/>
      <c r="F316" s="346"/>
      <c r="G316" s="346"/>
      <c r="H316" s="323"/>
      <c r="I316" s="323"/>
    </row>
    <row r="317" spans="1:9" x14ac:dyDescent="0.25">
      <c r="A317" s="326"/>
      <c r="B317" s="350"/>
      <c r="C317" s="327"/>
      <c r="D317" s="340"/>
      <c r="E317" s="343"/>
      <c r="F317" s="346"/>
      <c r="G317" s="346"/>
      <c r="H317" s="323"/>
      <c r="I317" s="323"/>
    </row>
    <row r="318" spans="1:9" x14ac:dyDescent="0.25">
      <c r="A318" s="326"/>
      <c r="B318" s="350"/>
      <c r="C318" s="327"/>
      <c r="D318" s="340"/>
      <c r="E318" s="343"/>
      <c r="F318" s="346"/>
      <c r="G318" s="346"/>
      <c r="H318" s="323"/>
      <c r="I318" s="323"/>
    </row>
    <row r="319" spans="1:9" x14ac:dyDescent="0.25">
      <c r="A319" s="326"/>
      <c r="B319" s="350"/>
      <c r="C319" s="327"/>
      <c r="D319" s="340"/>
      <c r="E319" s="343"/>
      <c r="F319" s="346"/>
      <c r="G319" s="346"/>
      <c r="H319" s="323"/>
      <c r="I319" s="323"/>
    </row>
    <row r="320" spans="1:9" x14ac:dyDescent="0.25">
      <c r="A320" s="326"/>
      <c r="B320" s="350"/>
      <c r="C320" s="327"/>
      <c r="D320" s="340"/>
      <c r="E320" s="343"/>
      <c r="F320" s="346"/>
      <c r="G320" s="346"/>
      <c r="H320" s="323"/>
      <c r="I320" s="323"/>
    </row>
    <row r="321" spans="1:9" x14ac:dyDescent="0.25">
      <c r="A321" s="326"/>
      <c r="B321" s="350"/>
      <c r="C321" s="327"/>
      <c r="D321" s="340"/>
      <c r="E321" s="343"/>
      <c r="F321" s="346"/>
      <c r="G321" s="346"/>
      <c r="H321" s="323"/>
      <c r="I321" s="323"/>
    </row>
    <row r="322" spans="1:9" x14ac:dyDescent="0.25">
      <c r="A322" s="326"/>
      <c r="B322" s="350"/>
      <c r="C322" s="327"/>
      <c r="D322" s="340"/>
      <c r="E322" s="343"/>
      <c r="F322" s="346"/>
      <c r="G322" s="346"/>
      <c r="H322" s="323"/>
      <c r="I322" s="323"/>
    </row>
    <row r="323" spans="1:9" x14ac:dyDescent="0.25">
      <c r="A323" s="326"/>
      <c r="B323" s="350"/>
      <c r="C323" s="327"/>
      <c r="D323" s="340"/>
      <c r="E323" s="343"/>
      <c r="F323" s="346"/>
      <c r="G323" s="346"/>
      <c r="H323" s="323"/>
      <c r="I323" s="323"/>
    </row>
    <row r="324" spans="1:9" ht="97.5" customHeight="1" x14ac:dyDescent="0.25">
      <c r="A324" s="326"/>
      <c r="B324" s="350"/>
      <c r="C324" s="327"/>
      <c r="D324" s="340"/>
      <c r="E324" s="343"/>
      <c r="F324" s="346"/>
      <c r="G324" s="346"/>
      <c r="H324" s="323"/>
      <c r="I324" s="323"/>
    </row>
    <row r="325" spans="1:9" x14ac:dyDescent="0.25">
      <c r="A325" s="326"/>
      <c r="B325" s="350"/>
      <c r="C325" s="327"/>
      <c r="D325" s="340"/>
      <c r="E325" s="343"/>
      <c r="F325" s="346"/>
      <c r="G325" s="346"/>
      <c r="H325" s="323"/>
      <c r="I325" s="323"/>
    </row>
    <row r="326" spans="1:9" x14ac:dyDescent="0.25">
      <c r="A326" s="326"/>
      <c r="B326" s="350"/>
      <c r="C326" s="327"/>
      <c r="D326" s="340"/>
      <c r="E326" s="343"/>
      <c r="F326" s="346"/>
      <c r="G326" s="346"/>
      <c r="H326" s="323"/>
      <c r="I326" s="323"/>
    </row>
    <row r="327" spans="1:9" x14ac:dyDescent="0.25">
      <c r="A327" s="326"/>
      <c r="B327" s="350"/>
      <c r="C327" s="327"/>
      <c r="D327" s="340"/>
      <c r="E327" s="343"/>
      <c r="F327" s="346"/>
      <c r="G327" s="346"/>
      <c r="H327" s="323"/>
      <c r="I327" s="323"/>
    </row>
    <row r="328" spans="1:9" x14ac:dyDescent="0.25">
      <c r="A328" s="326"/>
      <c r="B328" s="350"/>
      <c r="C328" s="327"/>
      <c r="D328" s="340"/>
      <c r="E328" s="343"/>
      <c r="F328" s="346"/>
      <c r="G328" s="346"/>
      <c r="H328" s="323"/>
      <c r="I328" s="323"/>
    </row>
    <row r="329" spans="1:9" x14ac:dyDescent="0.25">
      <c r="A329" s="326"/>
      <c r="B329" s="350"/>
      <c r="C329" s="327"/>
      <c r="D329" s="340"/>
      <c r="E329" s="343"/>
      <c r="F329" s="346"/>
      <c r="G329" s="346"/>
      <c r="H329" s="323"/>
      <c r="I329" s="323"/>
    </row>
    <row r="330" spans="1:9" x14ac:dyDescent="0.25">
      <c r="A330" s="326"/>
      <c r="B330" s="350"/>
      <c r="C330" s="327"/>
      <c r="D330" s="340"/>
      <c r="E330" s="343"/>
      <c r="F330" s="346"/>
      <c r="G330" s="346"/>
      <c r="H330" s="323"/>
      <c r="I330" s="323"/>
    </row>
    <row r="331" spans="1:9" x14ac:dyDescent="0.25">
      <c r="A331" s="326"/>
      <c r="B331" s="350"/>
      <c r="C331" s="327"/>
      <c r="D331" s="340"/>
      <c r="E331" s="343"/>
      <c r="F331" s="346"/>
      <c r="G331" s="346"/>
      <c r="H331" s="323"/>
      <c r="I331" s="323"/>
    </row>
    <row r="332" spans="1:9" x14ac:dyDescent="0.25">
      <c r="A332" s="326"/>
      <c r="B332" s="350"/>
      <c r="C332" s="327"/>
      <c r="D332" s="340"/>
      <c r="E332" s="343"/>
      <c r="F332" s="346"/>
      <c r="G332" s="346"/>
      <c r="H332" s="323"/>
      <c r="I332" s="323"/>
    </row>
    <row r="333" spans="1:9" x14ac:dyDescent="0.25">
      <c r="A333" s="326"/>
      <c r="B333" s="350"/>
      <c r="C333" s="327"/>
      <c r="D333" s="340"/>
      <c r="E333" s="343"/>
      <c r="F333" s="346"/>
      <c r="G333" s="346"/>
      <c r="H333" s="323"/>
      <c r="I333" s="323"/>
    </row>
    <row r="334" spans="1:9" x14ac:dyDescent="0.25">
      <c r="A334" s="326"/>
      <c r="B334" s="350"/>
      <c r="C334" s="327"/>
      <c r="D334" s="340"/>
      <c r="E334" s="343"/>
      <c r="F334" s="346"/>
      <c r="G334" s="346"/>
      <c r="H334" s="323"/>
      <c r="I334" s="323"/>
    </row>
    <row r="335" spans="1:9" x14ac:dyDescent="0.25">
      <c r="A335" s="326"/>
      <c r="B335" s="350"/>
      <c r="C335" s="327"/>
      <c r="D335" s="340"/>
      <c r="E335" s="343"/>
      <c r="F335" s="346"/>
      <c r="G335" s="346"/>
      <c r="H335" s="323"/>
      <c r="I335" s="323"/>
    </row>
    <row r="336" spans="1:9" x14ac:dyDescent="0.25">
      <c r="A336" s="326"/>
      <c r="B336" s="350"/>
      <c r="C336" s="327"/>
      <c r="D336" s="340"/>
      <c r="E336" s="343"/>
      <c r="F336" s="346"/>
      <c r="G336" s="346"/>
      <c r="H336" s="323"/>
      <c r="I336" s="323"/>
    </row>
    <row r="337" spans="1:9" x14ac:dyDescent="0.25">
      <c r="A337" s="326"/>
      <c r="B337" s="350"/>
      <c r="C337" s="327"/>
      <c r="D337" s="340"/>
      <c r="E337" s="343"/>
      <c r="F337" s="346"/>
      <c r="G337" s="346"/>
      <c r="H337" s="323"/>
      <c r="I337" s="323"/>
    </row>
    <row r="338" spans="1:9" x14ac:dyDescent="0.25">
      <c r="A338" s="326"/>
      <c r="B338" s="350"/>
      <c r="C338" s="327"/>
      <c r="D338" s="340"/>
      <c r="E338" s="343"/>
      <c r="F338" s="346"/>
      <c r="G338" s="346"/>
      <c r="H338" s="323"/>
      <c r="I338" s="323"/>
    </row>
    <row r="339" spans="1:9" x14ac:dyDescent="0.25">
      <c r="A339" s="326"/>
      <c r="B339" s="350"/>
      <c r="C339" s="327"/>
      <c r="D339" s="340"/>
      <c r="E339" s="343"/>
      <c r="F339" s="346"/>
      <c r="G339" s="346"/>
      <c r="H339" s="323"/>
      <c r="I339" s="323"/>
    </row>
    <row r="340" spans="1:9" x14ac:dyDescent="0.25">
      <c r="A340" s="326"/>
      <c r="B340" s="350"/>
      <c r="C340" s="327"/>
      <c r="D340" s="340"/>
      <c r="E340" s="343"/>
      <c r="F340" s="346"/>
      <c r="G340" s="346"/>
      <c r="H340" s="323"/>
      <c r="I340" s="323"/>
    </row>
    <row r="341" spans="1:9" ht="92.25" customHeight="1" x14ac:dyDescent="0.25">
      <c r="A341" s="326"/>
      <c r="B341" s="350"/>
      <c r="C341" s="327"/>
      <c r="D341" s="340"/>
      <c r="E341" s="343"/>
      <c r="F341" s="346"/>
      <c r="G341" s="346"/>
      <c r="H341" s="323"/>
      <c r="I341" s="323"/>
    </row>
    <row r="342" spans="1:9" ht="163.5" customHeight="1" x14ac:dyDescent="0.25">
      <c r="A342" s="326"/>
      <c r="B342" s="350"/>
      <c r="C342" s="327"/>
      <c r="D342" s="341"/>
      <c r="E342" s="344"/>
      <c r="F342" s="347"/>
      <c r="G342" s="347"/>
      <c r="H342" s="324"/>
      <c r="I342" s="324"/>
    </row>
    <row r="345" spans="1:9" ht="102.75" customHeight="1" x14ac:dyDescent="0.25">
      <c r="A345" s="330" t="s">
        <v>572</v>
      </c>
      <c r="B345" s="348"/>
      <c r="C345" s="348"/>
      <c r="D345" s="348"/>
      <c r="E345" s="348"/>
      <c r="F345" s="330" t="s">
        <v>573</v>
      </c>
      <c r="G345" s="349"/>
      <c r="H345" s="182" t="s">
        <v>523</v>
      </c>
      <c r="I345" s="182"/>
    </row>
    <row r="346" spans="1:9" ht="15.75" x14ac:dyDescent="0.25">
      <c r="A346" s="332" t="s">
        <v>404</v>
      </c>
      <c r="B346" s="332" t="s">
        <v>405</v>
      </c>
      <c r="C346" s="334" t="s">
        <v>406</v>
      </c>
      <c r="D346" s="335"/>
      <c r="E346" s="332" t="s">
        <v>407</v>
      </c>
      <c r="F346" s="332"/>
      <c r="G346" s="332" t="s">
        <v>408</v>
      </c>
      <c r="H346" s="332" t="s">
        <v>409</v>
      </c>
      <c r="I346" s="332" t="s">
        <v>410</v>
      </c>
    </row>
    <row r="347" spans="1:9" ht="31.5" x14ac:dyDescent="0.25">
      <c r="A347" s="333"/>
      <c r="B347" s="333"/>
      <c r="C347" s="183" t="s">
        <v>404</v>
      </c>
      <c r="D347" s="183" t="s">
        <v>411</v>
      </c>
      <c r="E347" s="183" t="s">
        <v>412</v>
      </c>
      <c r="F347" s="183" t="s">
        <v>413</v>
      </c>
      <c r="G347" s="333"/>
      <c r="H347" s="333"/>
      <c r="I347" s="333"/>
    </row>
    <row r="348" spans="1:9" x14ac:dyDescent="0.25">
      <c r="A348" s="326">
        <v>10</v>
      </c>
      <c r="B348" s="338" t="s">
        <v>574</v>
      </c>
      <c r="C348" s="327">
        <v>1</v>
      </c>
      <c r="D348" s="339" t="s">
        <v>575</v>
      </c>
      <c r="E348" s="342" t="s">
        <v>576</v>
      </c>
      <c r="F348" s="345" t="s">
        <v>577</v>
      </c>
      <c r="G348" s="345" t="s">
        <v>569</v>
      </c>
      <c r="H348" s="322" t="s">
        <v>578</v>
      </c>
      <c r="I348" s="322" t="s">
        <v>579</v>
      </c>
    </row>
    <row r="349" spans="1:9" x14ac:dyDescent="0.25">
      <c r="A349" s="326"/>
      <c r="B349" s="338"/>
      <c r="C349" s="327"/>
      <c r="D349" s="340"/>
      <c r="E349" s="343"/>
      <c r="F349" s="346"/>
      <c r="G349" s="346"/>
      <c r="H349" s="323"/>
      <c r="I349" s="323"/>
    </row>
    <row r="350" spans="1:9" x14ac:dyDescent="0.25">
      <c r="A350" s="326"/>
      <c r="B350" s="338"/>
      <c r="C350" s="327"/>
      <c r="D350" s="340"/>
      <c r="E350" s="343"/>
      <c r="F350" s="346"/>
      <c r="G350" s="346"/>
      <c r="H350" s="323"/>
      <c r="I350" s="323"/>
    </row>
    <row r="351" spans="1:9" x14ac:dyDescent="0.25">
      <c r="A351" s="326"/>
      <c r="B351" s="338"/>
      <c r="C351" s="327"/>
      <c r="D351" s="340"/>
      <c r="E351" s="343"/>
      <c r="F351" s="346"/>
      <c r="G351" s="346"/>
      <c r="H351" s="323"/>
      <c r="I351" s="323"/>
    </row>
    <row r="352" spans="1:9" x14ac:dyDescent="0.25">
      <c r="A352" s="326"/>
      <c r="B352" s="338"/>
      <c r="C352" s="327"/>
      <c r="D352" s="340"/>
      <c r="E352" s="343"/>
      <c r="F352" s="346"/>
      <c r="G352" s="346"/>
      <c r="H352" s="323"/>
      <c r="I352" s="323"/>
    </row>
    <row r="353" spans="1:9" x14ac:dyDescent="0.25">
      <c r="A353" s="326"/>
      <c r="B353" s="338"/>
      <c r="C353" s="327"/>
      <c r="D353" s="340"/>
      <c r="E353" s="343"/>
      <c r="F353" s="346"/>
      <c r="G353" s="346"/>
      <c r="H353" s="323"/>
      <c r="I353" s="323"/>
    </row>
    <row r="354" spans="1:9" x14ac:dyDescent="0.25">
      <c r="A354" s="326"/>
      <c r="B354" s="338"/>
      <c r="C354" s="327"/>
      <c r="D354" s="340"/>
      <c r="E354" s="343"/>
      <c r="F354" s="346"/>
      <c r="G354" s="346"/>
      <c r="H354" s="323"/>
      <c r="I354" s="323"/>
    </row>
    <row r="355" spans="1:9" x14ac:dyDescent="0.25">
      <c r="A355" s="326"/>
      <c r="B355" s="338"/>
      <c r="C355" s="327"/>
      <c r="D355" s="340"/>
      <c r="E355" s="343"/>
      <c r="F355" s="346"/>
      <c r="G355" s="346"/>
      <c r="H355" s="323"/>
      <c r="I355" s="323"/>
    </row>
    <row r="356" spans="1:9" x14ac:dyDescent="0.25">
      <c r="A356" s="326"/>
      <c r="B356" s="338"/>
      <c r="C356" s="327"/>
      <c r="D356" s="340"/>
      <c r="E356" s="343"/>
      <c r="F356" s="346"/>
      <c r="G356" s="346"/>
      <c r="H356" s="323"/>
      <c r="I356" s="323"/>
    </row>
    <row r="357" spans="1:9" x14ac:dyDescent="0.25">
      <c r="A357" s="326"/>
      <c r="B357" s="338"/>
      <c r="C357" s="327"/>
      <c r="D357" s="340"/>
      <c r="E357" s="343"/>
      <c r="F357" s="346"/>
      <c r="G357" s="346"/>
      <c r="H357" s="323"/>
      <c r="I357" s="323"/>
    </row>
    <row r="358" spans="1:9" x14ac:dyDescent="0.25">
      <c r="A358" s="326"/>
      <c r="B358" s="338"/>
      <c r="C358" s="327"/>
      <c r="D358" s="340"/>
      <c r="E358" s="343"/>
      <c r="F358" s="346"/>
      <c r="G358" s="346"/>
      <c r="H358" s="323"/>
      <c r="I358" s="323"/>
    </row>
    <row r="359" spans="1:9" x14ac:dyDescent="0.25">
      <c r="A359" s="326"/>
      <c r="B359" s="338"/>
      <c r="C359" s="327"/>
      <c r="D359" s="340"/>
      <c r="E359" s="343"/>
      <c r="F359" s="346"/>
      <c r="G359" s="346"/>
      <c r="H359" s="323"/>
      <c r="I359" s="323"/>
    </row>
    <row r="360" spans="1:9" x14ac:dyDescent="0.25">
      <c r="A360" s="326"/>
      <c r="B360" s="338"/>
      <c r="C360" s="327"/>
      <c r="D360" s="340"/>
      <c r="E360" s="343"/>
      <c r="F360" s="346"/>
      <c r="G360" s="346"/>
      <c r="H360" s="323"/>
      <c r="I360" s="323"/>
    </row>
    <row r="361" spans="1:9" x14ac:dyDescent="0.25">
      <c r="A361" s="326"/>
      <c r="B361" s="338"/>
      <c r="C361" s="327"/>
      <c r="D361" s="340"/>
      <c r="E361" s="343"/>
      <c r="F361" s="346"/>
      <c r="G361" s="346"/>
      <c r="H361" s="323"/>
      <c r="I361" s="323"/>
    </row>
    <row r="362" spans="1:9" x14ac:dyDescent="0.25">
      <c r="A362" s="326"/>
      <c r="B362" s="338"/>
      <c r="C362" s="327"/>
      <c r="D362" s="340"/>
      <c r="E362" s="343"/>
      <c r="F362" s="346"/>
      <c r="G362" s="346"/>
      <c r="H362" s="323"/>
      <c r="I362" s="323"/>
    </row>
    <row r="363" spans="1:9" x14ac:dyDescent="0.25">
      <c r="A363" s="326"/>
      <c r="B363" s="338"/>
      <c r="C363" s="327"/>
      <c r="D363" s="340"/>
      <c r="E363" s="343"/>
      <c r="F363" s="346"/>
      <c r="G363" s="346"/>
      <c r="H363" s="323"/>
      <c r="I363" s="323"/>
    </row>
    <row r="364" spans="1:9" x14ac:dyDescent="0.25">
      <c r="A364" s="326"/>
      <c r="B364" s="338"/>
      <c r="C364" s="327"/>
      <c r="D364" s="340"/>
      <c r="E364" s="343"/>
      <c r="F364" s="346"/>
      <c r="G364" s="346"/>
      <c r="H364" s="323"/>
      <c r="I364" s="323"/>
    </row>
    <row r="365" spans="1:9" x14ac:dyDescent="0.25">
      <c r="A365" s="326"/>
      <c r="B365" s="338"/>
      <c r="C365" s="327"/>
      <c r="D365" s="340"/>
      <c r="E365" s="343"/>
      <c r="F365" s="346"/>
      <c r="G365" s="346"/>
      <c r="H365" s="323"/>
      <c r="I365" s="323"/>
    </row>
    <row r="366" spans="1:9" x14ac:dyDescent="0.25">
      <c r="A366" s="326"/>
      <c r="B366" s="338"/>
      <c r="C366" s="327"/>
      <c r="D366" s="340"/>
      <c r="E366" s="343"/>
      <c r="F366" s="346"/>
      <c r="G366" s="346"/>
      <c r="H366" s="323"/>
      <c r="I366" s="323"/>
    </row>
    <row r="367" spans="1:9" x14ac:dyDescent="0.25">
      <c r="A367" s="326"/>
      <c r="B367" s="338"/>
      <c r="C367" s="327"/>
      <c r="D367" s="340"/>
      <c r="E367" s="343"/>
      <c r="F367" s="346"/>
      <c r="G367" s="346"/>
      <c r="H367" s="323"/>
      <c r="I367" s="323"/>
    </row>
    <row r="368" spans="1:9" x14ac:dyDescent="0.25">
      <c r="A368" s="326"/>
      <c r="B368" s="338"/>
      <c r="C368" s="327"/>
      <c r="D368" s="340"/>
      <c r="E368" s="343"/>
      <c r="F368" s="346"/>
      <c r="G368" s="346"/>
      <c r="H368" s="323"/>
      <c r="I368" s="323"/>
    </row>
    <row r="369" spans="1:9" x14ac:dyDescent="0.25">
      <c r="A369" s="326"/>
      <c r="B369" s="338"/>
      <c r="C369" s="327"/>
      <c r="D369" s="340"/>
      <c r="E369" s="343"/>
      <c r="F369" s="346"/>
      <c r="G369" s="346"/>
      <c r="H369" s="323"/>
      <c r="I369" s="323"/>
    </row>
    <row r="370" spans="1:9" x14ac:dyDescent="0.25">
      <c r="A370" s="326"/>
      <c r="B370" s="338"/>
      <c r="C370" s="327"/>
      <c r="D370" s="340"/>
      <c r="E370" s="343"/>
      <c r="F370" s="346"/>
      <c r="G370" s="346"/>
      <c r="H370" s="323"/>
      <c r="I370" s="323"/>
    </row>
    <row r="371" spans="1:9" x14ac:dyDescent="0.25">
      <c r="A371" s="326"/>
      <c r="B371" s="338"/>
      <c r="C371" s="327"/>
      <c r="D371" s="340"/>
      <c r="E371" s="343"/>
      <c r="F371" s="346"/>
      <c r="G371" s="346"/>
      <c r="H371" s="323"/>
      <c r="I371" s="323"/>
    </row>
    <row r="372" spans="1:9" x14ac:dyDescent="0.25">
      <c r="A372" s="326"/>
      <c r="B372" s="338"/>
      <c r="C372" s="327"/>
      <c r="D372" s="340"/>
      <c r="E372" s="343"/>
      <c r="F372" s="346"/>
      <c r="G372" s="346"/>
      <c r="H372" s="323"/>
      <c r="I372" s="323"/>
    </row>
    <row r="373" spans="1:9" x14ac:dyDescent="0.25">
      <c r="A373" s="326"/>
      <c r="B373" s="338"/>
      <c r="C373" s="327"/>
      <c r="D373" s="340"/>
      <c r="E373" s="343"/>
      <c r="F373" s="346"/>
      <c r="G373" s="346"/>
      <c r="H373" s="323"/>
      <c r="I373" s="323"/>
    </row>
    <row r="374" spans="1:9" x14ac:dyDescent="0.25">
      <c r="A374" s="326"/>
      <c r="B374" s="338"/>
      <c r="C374" s="327"/>
      <c r="D374" s="340"/>
      <c r="E374" s="343"/>
      <c r="F374" s="346"/>
      <c r="G374" s="346"/>
      <c r="H374" s="323"/>
      <c r="I374" s="323"/>
    </row>
    <row r="375" spans="1:9" x14ac:dyDescent="0.25">
      <c r="A375" s="326"/>
      <c r="B375" s="338"/>
      <c r="C375" s="327"/>
      <c r="D375" s="340"/>
      <c r="E375" s="343"/>
      <c r="F375" s="346"/>
      <c r="G375" s="346"/>
      <c r="H375" s="323"/>
      <c r="I375" s="323"/>
    </row>
    <row r="376" spans="1:9" x14ac:dyDescent="0.25">
      <c r="A376" s="326"/>
      <c r="B376" s="338"/>
      <c r="C376" s="327"/>
      <c r="D376" s="340"/>
      <c r="E376" s="343"/>
      <c r="F376" s="346"/>
      <c r="G376" s="346"/>
      <c r="H376" s="323"/>
      <c r="I376" s="323"/>
    </row>
    <row r="377" spans="1:9" x14ac:dyDescent="0.25">
      <c r="A377" s="326"/>
      <c r="B377" s="338"/>
      <c r="C377" s="327"/>
      <c r="D377" s="340"/>
      <c r="E377" s="343"/>
      <c r="F377" s="346"/>
      <c r="G377" s="346"/>
      <c r="H377" s="323"/>
      <c r="I377" s="323"/>
    </row>
    <row r="378" spans="1:9" x14ac:dyDescent="0.25">
      <c r="A378" s="326"/>
      <c r="B378" s="338"/>
      <c r="C378" s="327"/>
      <c r="D378" s="340"/>
      <c r="E378" s="343"/>
      <c r="F378" s="346"/>
      <c r="G378" s="346"/>
      <c r="H378" s="323"/>
      <c r="I378" s="323"/>
    </row>
    <row r="379" spans="1:9" x14ac:dyDescent="0.25">
      <c r="A379" s="326"/>
      <c r="B379" s="338"/>
      <c r="C379" s="327"/>
      <c r="D379" s="340"/>
      <c r="E379" s="343"/>
      <c r="F379" s="346"/>
      <c r="G379" s="346"/>
      <c r="H379" s="323"/>
      <c r="I379" s="323"/>
    </row>
    <row r="380" spans="1:9" x14ac:dyDescent="0.25">
      <c r="A380" s="326"/>
      <c r="B380" s="338"/>
      <c r="C380" s="327"/>
      <c r="D380" s="340"/>
      <c r="E380" s="343"/>
      <c r="F380" s="346"/>
      <c r="G380" s="346"/>
      <c r="H380" s="323"/>
      <c r="I380" s="323"/>
    </row>
    <row r="381" spans="1:9" ht="82.5" customHeight="1" x14ac:dyDescent="0.25">
      <c r="A381" s="326"/>
      <c r="B381" s="338"/>
      <c r="C381" s="327"/>
      <c r="D381" s="340"/>
      <c r="E381" s="343"/>
      <c r="F381" s="346"/>
      <c r="G381" s="346"/>
      <c r="H381" s="323"/>
      <c r="I381" s="323"/>
    </row>
    <row r="382" spans="1:9" ht="281.25" customHeight="1" x14ac:dyDescent="0.25">
      <c r="A382" s="326"/>
      <c r="B382" s="338"/>
      <c r="C382" s="327"/>
      <c r="D382" s="341"/>
      <c r="E382" s="344"/>
      <c r="F382" s="347"/>
      <c r="G382" s="347"/>
      <c r="H382" s="324"/>
      <c r="I382" s="324"/>
    </row>
    <row r="385" spans="1:9" ht="97.5" customHeight="1" x14ac:dyDescent="0.25">
      <c r="A385" s="330" t="s">
        <v>580</v>
      </c>
      <c r="B385" s="348"/>
      <c r="C385" s="348"/>
      <c r="D385" s="348"/>
      <c r="E385" s="348"/>
      <c r="F385" s="330" t="s">
        <v>581</v>
      </c>
      <c r="G385" s="349"/>
      <c r="H385" s="182" t="s">
        <v>523</v>
      </c>
      <c r="I385" s="182"/>
    </row>
    <row r="386" spans="1:9" ht="15.75" x14ac:dyDescent="0.25">
      <c r="A386" s="332" t="s">
        <v>404</v>
      </c>
      <c r="B386" s="332" t="s">
        <v>405</v>
      </c>
      <c r="C386" s="334" t="s">
        <v>406</v>
      </c>
      <c r="D386" s="335"/>
      <c r="E386" s="332" t="s">
        <v>407</v>
      </c>
      <c r="F386" s="332"/>
      <c r="G386" s="332" t="s">
        <v>408</v>
      </c>
      <c r="H386" s="332" t="s">
        <v>409</v>
      </c>
      <c r="I386" s="332" t="s">
        <v>410</v>
      </c>
    </row>
    <row r="387" spans="1:9" ht="31.5" x14ac:dyDescent="0.25">
      <c r="A387" s="333"/>
      <c r="B387" s="333"/>
      <c r="C387" s="183" t="s">
        <v>404</v>
      </c>
      <c r="D387" s="183" t="s">
        <v>411</v>
      </c>
      <c r="E387" s="183" t="s">
        <v>412</v>
      </c>
      <c r="F387" s="183" t="s">
        <v>413</v>
      </c>
      <c r="G387" s="333"/>
      <c r="H387" s="333"/>
      <c r="I387" s="333"/>
    </row>
    <row r="388" spans="1:9" x14ac:dyDescent="0.25">
      <c r="A388" s="326">
        <v>11</v>
      </c>
      <c r="B388" s="338" t="s">
        <v>582</v>
      </c>
      <c r="C388" s="327">
        <v>1</v>
      </c>
      <c r="D388" s="339" t="s">
        <v>583</v>
      </c>
      <c r="E388" s="342" t="s">
        <v>584</v>
      </c>
      <c r="F388" s="345" t="s">
        <v>585</v>
      </c>
      <c r="G388" s="345" t="s">
        <v>569</v>
      </c>
      <c r="H388" s="322" t="s">
        <v>586</v>
      </c>
      <c r="I388" s="322" t="s">
        <v>587</v>
      </c>
    </row>
    <row r="389" spans="1:9" x14ac:dyDescent="0.25">
      <c r="A389" s="326"/>
      <c r="B389" s="338"/>
      <c r="C389" s="327"/>
      <c r="D389" s="340"/>
      <c r="E389" s="343"/>
      <c r="F389" s="346"/>
      <c r="G389" s="346"/>
      <c r="H389" s="323"/>
      <c r="I389" s="323"/>
    </row>
    <row r="390" spans="1:9" x14ac:dyDescent="0.25">
      <c r="A390" s="326"/>
      <c r="B390" s="338"/>
      <c r="C390" s="327"/>
      <c r="D390" s="340"/>
      <c r="E390" s="343"/>
      <c r="F390" s="346"/>
      <c r="G390" s="346"/>
      <c r="H390" s="323"/>
      <c r="I390" s="323"/>
    </row>
    <row r="391" spans="1:9" x14ac:dyDescent="0.25">
      <c r="A391" s="326"/>
      <c r="B391" s="338"/>
      <c r="C391" s="327"/>
      <c r="D391" s="340"/>
      <c r="E391" s="343"/>
      <c r="F391" s="346"/>
      <c r="G391" s="346"/>
      <c r="H391" s="323"/>
      <c r="I391" s="323"/>
    </row>
    <row r="392" spans="1:9" x14ac:dyDescent="0.25">
      <c r="A392" s="326"/>
      <c r="B392" s="338"/>
      <c r="C392" s="327"/>
      <c r="D392" s="340"/>
      <c r="E392" s="343"/>
      <c r="F392" s="346"/>
      <c r="G392" s="346"/>
      <c r="H392" s="323"/>
      <c r="I392" s="323"/>
    </row>
    <row r="393" spans="1:9" x14ac:dyDescent="0.25">
      <c r="A393" s="326"/>
      <c r="B393" s="338"/>
      <c r="C393" s="327"/>
      <c r="D393" s="340"/>
      <c r="E393" s="343"/>
      <c r="F393" s="346"/>
      <c r="G393" s="346"/>
      <c r="H393" s="323"/>
      <c r="I393" s="323"/>
    </row>
    <row r="394" spans="1:9" x14ac:dyDescent="0.25">
      <c r="A394" s="326"/>
      <c r="B394" s="338"/>
      <c r="C394" s="327"/>
      <c r="D394" s="340"/>
      <c r="E394" s="343"/>
      <c r="F394" s="346"/>
      <c r="G394" s="346"/>
      <c r="H394" s="323"/>
      <c r="I394" s="323"/>
    </row>
    <row r="395" spans="1:9" x14ac:dyDescent="0.25">
      <c r="A395" s="326"/>
      <c r="B395" s="338"/>
      <c r="C395" s="327"/>
      <c r="D395" s="340"/>
      <c r="E395" s="343"/>
      <c r="F395" s="346"/>
      <c r="G395" s="346"/>
      <c r="H395" s="323"/>
      <c r="I395" s="323"/>
    </row>
    <row r="396" spans="1:9" x14ac:dyDescent="0.25">
      <c r="A396" s="326"/>
      <c r="B396" s="338"/>
      <c r="C396" s="327"/>
      <c r="D396" s="340"/>
      <c r="E396" s="343"/>
      <c r="F396" s="346"/>
      <c r="G396" s="346"/>
      <c r="H396" s="323"/>
      <c r="I396" s="323"/>
    </row>
    <row r="397" spans="1:9" x14ac:dyDescent="0.25">
      <c r="A397" s="326"/>
      <c r="B397" s="338"/>
      <c r="C397" s="327"/>
      <c r="D397" s="340"/>
      <c r="E397" s="343"/>
      <c r="F397" s="346"/>
      <c r="G397" s="346"/>
      <c r="H397" s="323"/>
      <c r="I397" s="323"/>
    </row>
    <row r="398" spans="1:9" x14ac:dyDescent="0.25">
      <c r="A398" s="326"/>
      <c r="B398" s="338"/>
      <c r="C398" s="327"/>
      <c r="D398" s="340"/>
      <c r="E398" s="343"/>
      <c r="F398" s="346"/>
      <c r="G398" s="346"/>
      <c r="H398" s="323"/>
      <c r="I398" s="323"/>
    </row>
    <row r="399" spans="1:9" x14ac:dyDescent="0.25">
      <c r="A399" s="326"/>
      <c r="B399" s="338"/>
      <c r="C399" s="327"/>
      <c r="D399" s="340"/>
      <c r="E399" s="343"/>
      <c r="F399" s="346"/>
      <c r="G399" s="346"/>
      <c r="H399" s="323"/>
      <c r="I399" s="323"/>
    </row>
    <row r="400" spans="1:9" x14ac:dyDescent="0.25">
      <c r="A400" s="326"/>
      <c r="B400" s="338"/>
      <c r="C400" s="327"/>
      <c r="D400" s="340"/>
      <c r="E400" s="343"/>
      <c r="F400" s="346"/>
      <c r="G400" s="346"/>
      <c r="H400" s="323"/>
      <c r="I400" s="323"/>
    </row>
    <row r="401" spans="1:9" x14ac:dyDescent="0.25">
      <c r="A401" s="326"/>
      <c r="B401" s="338"/>
      <c r="C401" s="327"/>
      <c r="D401" s="340"/>
      <c r="E401" s="343"/>
      <c r="F401" s="346"/>
      <c r="G401" s="346"/>
      <c r="H401" s="323"/>
      <c r="I401" s="323"/>
    </row>
    <row r="402" spans="1:9" x14ac:dyDescent="0.25">
      <c r="A402" s="326"/>
      <c r="B402" s="338"/>
      <c r="C402" s="327"/>
      <c r="D402" s="340"/>
      <c r="E402" s="343"/>
      <c r="F402" s="346"/>
      <c r="G402" s="346"/>
      <c r="H402" s="323"/>
      <c r="I402" s="323"/>
    </row>
    <row r="403" spans="1:9" x14ac:dyDescent="0.25">
      <c r="A403" s="326"/>
      <c r="B403" s="338"/>
      <c r="C403" s="327"/>
      <c r="D403" s="340"/>
      <c r="E403" s="343"/>
      <c r="F403" s="346"/>
      <c r="G403" s="346"/>
      <c r="H403" s="323"/>
      <c r="I403" s="323"/>
    </row>
    <row r="404" spans="1:9" x14ac:dyDescent="0.25">
      <c r="A404" s="326"/>
      <c r="B404" s="338"/>
      <c r="C404" s="327"/>
      <c r="D404" s="340"/>
      <c r="E404" s="343"/>
      <c r="F404" s="346"/>
      <c r="G404" s="346"/>
      <c r="H404" s="323"/>
      <c r="I404" s="323"/>
    </row>
    <row r="405" spans="1:9" x14ac:dyDescent="0.25">
      <c r="A405" s="326"/>
      <c r="B405" s="338"/>
      <c r="C405" s="327"/>
      <c r="D405" s="340"/>
      <c r="E405" s="343"/>
      <c r="F405" s="346"/>
      <c r="G405" s="346"/>
      <c r="H405" s="323"/>
      <c r="I405" s="323"/>
    </row>
    <row r="406" spans="1:9" x14ac:dyDescent="0.25">
      <c r="A406" s="326"/>
      <c r="B406" s="338"/>
      <c r="C406" s="327"/>
      <c r="D406" s="340"/>
      <c r="E406" s="343"/>
      <c r="F406" s="346"/>
      <c r="G406" s="346"/>
      <c r="H406" s="323"/>
      <c r="I406" s="323"/>
    </row>
    <row r="407" spans="1:9" x14ac:dyDescent="0.25">
      <c r="A407" s="326"/>
      <c r="B407" s="338"/>
      <c r="C407" s="327"/>
      <c r="D407" s="340"/>
      <c r="E407" s="343"/>
      <c r="F407" s="346"/>
      <c r="G407" s="346"/>
      <c r="H407" s="323"/>
      <c r="I407" s="323"/>
    </row>
    <row r="408" spans="1:9" x14ac:dyDescent="0.25">
      <c r="A408" s="326"/>
      <c r="B408" s="338"/>
      <c r="C408" s="327"/>
      <c r="D408" s="340"/>
      <c r="E408" s="343"/>
      <c r="F408" s="346"/>
      <c r="G408" s="346"/>
      <c r="H408" s="323"/>
      <c r="I408" s="323"/>
    </row>
    <row r="409" spans="1:9" x14ac:dyDescent="0.25">
      <c r="A409" s="326"/>
      <c r="B409" s="338"/>
      <c r="C409" s="327"/>
      <c r="D409" s="340"/>
      <c r="E409" s="343"/>
      <c r="F409" s="346"/>
      <c r="G409" s="346"/>
      <c r="H409" s="323"/>
      <c r="I409" s="323"/>
    </row>
    <row r="410" spans="1:9" x14ac:dyDescent="0.25">
      <c r="A410" s="326"/>
      <c r="B410" s="338"/>
      <c r="C410" s="327"/>
      <c r="D410" s="340"/>
      <c r="E410" s="343"/>
      <c r="F410" s="346"/>
      <c r="G410" s="346"/>
      <c r="H410" s="323"/>
      <c r="I410" s="323"/>
    </row>
    <row r="411" spans="1:9" x14ac:dyDescent="0.25">
      <c r="A411" s="326"/>
      <c r="B411" s="338"/>
      <c r="C411" s="327"/>
      <c r="D411" s="340"/>
      <c r="E411" s="343"/>
      <c r="F411" s="346"/>
      <c r="G411" s="346"/>
      <c r="H411" s="323"/>
      <c r="I411" s="323"/>
    </row>
    <row r="412" spans="1:9" x14ac:dyDescent="0.25">
      <c r="A412" s="326"/>
      <c r="B412" s="338"/>
      <c r="C412" s="327"/>
      <c r="D412" s="340"/>
      <c r="E412" s="343"/>
      <c r="F412" s="346"/>
      <c r="G412" s="346"/>
      <c r="H412" s="323"/>
      <c r="I412" s="323"/>
    </row>
    <row r="413" spans="1:9" x14ac:dyDescent="0.25">
      <c r="A413" s="326"/>
      <c r="B413" s="338"/>
      <c r="C413" s="327"/>
      <c r="D413" s="340"/>
      <c r="E413" s="343"/>
      <c r="F413" s="346"/>
      <c r="G413" s="346"/>
      <c r="H413" s="323"/>
      <c r="I413" s="323"/>
    </row>
    <row r="414" spans="1:9" x14ac:dyDescent="0.25">
      <c r="A414" s="326"/>
      <c r="B414" s="338"/>
      <c r="C414" s="327"/>
      <c r="D414" s="340"/>
      <c r="E414" s="343"/>
      <c r="F414" s="346"/>
      <c r="G414" s="346"/>
      <c r="H414" s="323"/>
      <c r="I414" s="323"/>
    </row>
    <row r="415" spans="1:9" x14ac:dyDescent="0.25">
      <c r="A415" s="326"/>
      <c r="B415" s="338"/>
      <c r="C415" s="327"/>
      <c r="D415" s="340"/>
      <c r="E415" s="343"/>
      <c r="F415" s="346"/>
      <c r="G415" s="346"/>
      <c r="H415" s="323"/>
      <c r="I415" s="323"/>
    </row>
    <row r="416" spans="1:9" x14ac:dyDescent="0.25">
      <c r="A416" s="326"/>
      <c r="B416" s="338"/>
      <c r="C416" s="327"/>
      <c r="D416" s="340"/>
      <c r="E416" s="343"/>
      <c r="F416" s="346"/>
      <c r="G416" s="346"/>
      <c r="H416" s="323"/>
      <c r="I416" s="323"/>
    </row>
    <row r="417" spans="1:9" x14ac:dyDescent="0.25">
      <c r="A417" s="326"/>
      <c r="B417" s="338"/>
      <c r="C417" s="327"/>
      <c r="D417" s="340"/>
      <c r="E417" s="343"/>
      <c r="F417" s="346"/>
      <c r="G417" s="346"/>
      <c r="H417" s="323"/>
      <c r="I417" s="323"/>
    </row>
    <row r="418" spans="1:9" x14ac:dyDescent="0.25">
      <c r="A418" s="326"/>
      <c r="B418" s="338"/>
      <c r="C418" s="327"/>
      <c r="D418" s="340"/>
      <c r="E418" s="343"/>
      <c r="F418" s="346"/>
      <c r="G418" s="346"/>
      <c r="H418" s="323"/>
      <c r="I418" s="323"/>
    </row>
    <row r="419" spans="1:9" x14ac:dyDescent="0.25">
      <c r="A419" s="326"/>
      <c r="B419" s="338"/>
      <c r="C419" s="327"/>
      <c r="D419" s="340"/>
      <c r="E419" s="343"/>
      <c r="F419" s="346"/>
      <c r="G419" s="346"/>
      <c r="H419" s="323"/>
      <c r="I419" s="323"/>
    </row>
    <row r="420" spans="1:9" x14ac:dyDescent="0.25">
      <c r="A420" s="326"/>
      <c r="B420" s="338"/>
      <c r="C420" s="327"/>
      <c r="D420" s="340"/>
      <c r="E420" s="343"/>
      <c r="F420" s="346"/>
      <c r="G420" s="346"/>
      <c r="H420" s="323"/>
      <c r="I420" s="323"/>
    </row>
    <row r="421" spans="1:9" ht="106.5" customHeight="1" x14ac:dyDescent="0.25">
      <c r="A421" s="326"/>
      <c r="B421" s="338"/>
      <c r="C421" s="327"/>
      <c r="D421" s="340"/>
      <c r="E421" s="343"/>
      <c r="F421" s="346"/>
      <c r="G421" s="346"/>
      <c r="H421" s="323"/>
      <c r="I421" s="323"/>
    </row>
    <row r="422" spans="1:9" ht="202.5" customHeight="1" x14ac:dyDescent="0.25">
      <c r="A422" s="326"/>
      <c r="B422" s="338"/>
      <c r="C422" s="327"/>
      <c r="D422" s="341"/>
      <c r="E422" s="344"/>
      <c r="F422" s="347"/>
      <c r="G422" s="347"/>
      <c r="H422" s="324"/>
      <c r="I422" s="324"/>
    </row>
    <row r="424" spans="1:9" ht="54.75" customHeight="1" x14ac:dyDescent="0.25">
      <c r="A424" s="330" t="s">
        <v>588</v>
      </c>
      <c r="B424" s="330"/>
      <c r="C424" s="330"/>
      <c r="D424" s="330"/>
      <c r="E424" s="330"/>
      <c r="F424" s="331" t="s">
        <v>589</v>
      </c>
      <c r="G424" s="331"/>
      <c r="H424" s="182" t="s">
        <v>590</v>
      </c>
      <c r="I424" s="186"/>
    </row>
    <row r="425" spans="1:9" ht="15.75" x14ac:dyDescent="0.25">
      <c r="A425" s="332" t="s">
        <v>404</v>
      </c>
      <c r="B425" s="332" t="s">
        <v>405</v>
      </c>
      <c r="C425" s="334" t="s">
        <v>406</v>
      </c>
      <c r="D425" s="335"/>
      <c r="E425" s="332" t="s">
        <v>407</v>
      </c>
      <c r="F425" s="332"/>
      <c r="G425" s="332" t="s">
        <v>408</v>
      </c>
      <c r="H425" s="332" t="s">
        <v>409</v>
      </c>
      <c r="I425" s="336" t="s">
        <v>410</v>
      </c>
    </row>
    <row r="426" spans="1:9" ht="31.5" x14ac:dyDescent="0.25">
      <c r="A426" s="333"/>
      <c r="B426" s="333"/>
      <c r="C426" s="183" t="s">
        <v>404</v>
      </c>
      <c r="D426" s="183" t="s">
        <v>411</v>
      </c>
      <c r="E426" s="183" t="s">
        <v>412</v>
      </c>
      <c r="F426" s="183" t="s">
        <v>413</v>
      </c>
      <c r="G426" s="333"/>
      <c r="H426" s="333"/>
      <c r="I426" s="337"/>
    </row>
    <row r="427" spans="1:9" ht="362.25" customHeight="1" x14ac:dyDescent="0.25">
      <c r="A427" s="326">
        <v>12</v>
      </c>
      <c r="B427" s="321" t="s">
        <v>591</v>
      </c>
      <c r="C427" s="327">
        <v>1</v>
      </c>
      <c r="D427" s="328" t="s">
        <v>592</v>
      </c>
      <c r="E427" s="329" t="s">
        <v>593</v>
      </c>
      <c r="F427" s="321" t="s">
        <v>594</v>
      </c>
      <c r="G427" s="321" t="s">
        <v>595</v>
      </c>
      <c r="H427" s="322" t="s">
        <v>596</v>
      </c>
      <c r="I427" s="325" t="s">
        <v>597</v>
      </c>
    </row>
    <row r="428" spans="1:9" ht="409.6" customHeight="1" x14ac:dyDescent="0.25">
      <c r="A428" s="326"/>
      <c r="B428" s="321"/>
      <c r="C428" s="327"/>
      <c r="D428" s="328"/>
      <c r="E428" s="329"/>
      <c r="F428" s="321"/>
      <c r="G428" s="321"/>
      <c r="H428" s="323"/>
      <c r="I428" s="325"/>
    </row>
    <row r="429" spans="1:9" ht="387" customHeight="1" x14ac:dyDescent="0.25">
      <c r="A429" s="326"/>
      <c r="B429" s="321"/>
      <c r="C429" s="327"/>
      <c r="D429" s="328"/>
      <c r="E429" s="329"/>
      <c r="F429" s="321"/>
      <c r="G429" s="321"/>
      <c r="H429" s="324"/>
      <c r="I429" s="325"/>
    </row>
  </sheetData>
  <mergeCells count="221">
    <mergeCell ref="A1:E1"/>
    <mergeCell ref="F1:G1"/>
    <mergeCell ref="A2:A3"/>
    <mergeCell ref="B2:B3"/>
    <mergeCell ref="C2:D2"/>
    <mergeCell ref="E2:F2"/>
    <mergeCell ref="G2:G3"/>
    <mergeCell ref="H2:H3"/>
    <mergeCell ref="I2:I3"/>
    <mergeCell ref="A4:A85"/>
    <mergeCell ref="B4:B85"/>
    <mergeCell ref="E4:E85"/>
    <mergeCell ref="F4:F85"/>
    <mergeCell ref="G4:G85"/>
    <mergeCell ref="H4:H85"/>
    <mergeCell ref="I4:I85"/>
    <mergeCell ref="A87:I87"/>
    <mergeCell ref="A88:E88"/>
    <mergeCell ref="F88:G88"/>
    <mergeCell ref="A89:A90"/>
    <mergeCell ref="B89:B90"/>
    <mergeCell ref="C89:D89"/>
    <mergeCell ref="E89:F89"/>
    <mergeCell ref="G89:G90"/>
    <mergeCell ref="H89:H90"/>
    <mergeCell ref="I89:I90"/>
    <mergeCell ref="G91:G93"/>
    <mergeCell ref="H91:H93"/>
    <mergeCell ref="I91:I93"/>
    <mergeCell ref="A95:I95"/>
    <mergeCell ref="A96:E96"/>
    <mergeCell ref="F96:G96"/>
    <mergeCell ref="A91:A93"/>
    <mergeCell ref="B91:B93"/>
    <mergeCell ref="C91:C93"/>
    <mergeCell ref="D91:D93"/>
    <mergeCell ref="E91:E93"/>
    <mergeCell ref="F91:F93"/>
    <mergeCell ref="I97:I98"/>
    <mergeCell ref="A99:A101"/>
    <mergeCell ref="B99:B101"/>
    <mergeCell ref="C99:C101"/>
    <mergeCell ref="D99:D101"/>
    <mergeCell ref="E99:E101"/>
    <mergeCell ref="F99:F101"/>
    <mergeCell ref="G99:G101"/>
    <mergeCell ref="H99:H101"/>
    <mergeCell ref="I99:I101"/>
    <mergeCell ref="A97:A98"/>
    <mergeCell ref="B97:B98"/>
    <mergeCell ref="C97:D97"/>
    <mergeCell ref="E97:F97"/>
    <mergeCell ref="G97:G98"/>
    <mergeCell ref="H97:H98"/>
    <mergeCell ref="A103:I103"/>
    <mergeCell ref="A104:E104"/>
    <mergeCell ref="F104:G104"/>
    <mergeCell ref="A105:A106"/>
    <mergeCell ref="B105:B106"/>
    <mergeCell ref="C105:D105"/>
    <mergeCell ref="E105:F105"/>
    <mergeCell ref="G105:G106"/>
    <mergeCell ref="H105:H106"/>
    <mergeCell ref="I105:I106"/>
    <mergeCell ref="G107:G141"/>
    <mergeCell ref="H107:H141"/>
    <mergeCell ref="I107:I141"/>
    <mergeCell ref="A143:I143"/>
    <mergeCell ref="A144:E144"/>
    <mergeCell ref="F144:G144"/>
    <mergeCell ref="A107:A141"/>
    <mergeCell ref="B107:B141"/>
    <mergeCell ref="C107:C141"/>
    <mergeCell ref="D107:D141"/>
    <mergeCell ref="E107:E141"/>
    <mergeCell ref="F107:F141"/>
    <mergeCell ref="I145:I146"/>
    <mergeCell ref="A147:A181"/>
    <mergeCell ref="B147:B181"/>
    <mergeCell ref="C147:C181"/>
    <mergeCell ref="D147:D181"/>
    <mergeCell ref="E147:E181"/>
    <mergeCell ref="F147:F181"/>
    <mergeCell ref="G147:G181"/>
    <mergeCell ref="H147:H181"/>
    <mergeCell ref="I147:I181"/>
    <mergeCell ref="A145:A146"/>
    <mergeCell ref="B145:B146"/>
    <mergeCell ref="C145:D145"/>
    <mergeCell ref="E145:F145"/>
    <mergeCell ref="G145:G146"/>
    <mergeCell ref="H145:H146"/>
    <mergeCell ref="A183:I183"/>
    <mergeCell ref="A184:E184"/>
    <mergeCell ref="F184:G184"/>
    <mergeCell ref="A185:A186"/>
    <mergeCell ref="B185:B186"/>
    <mergeCell ref="C185:D185"/>
    <mergeCell ref="E185:F185"/>
    <mergeCell ref="G185:G186"/>
    <mergeCell ref="H185:H186"/>
    <mergeCell ref="I185:I186"/>
    <mergeCell ref="G187:G221"/>
    <mergeCell ref="H187:H221"/>
    <mergeCell ref="I187:I221"/>
    <mergeCell ref="A224:I224"/>
    <mergeCell ref="A225:E225"/>
    <mergeCell ref="F225:G225"/>
    <mergeCell ref="A187:A221"/>
    <mergeCell ref="B187:B221"/>
    <mergeCell ref="C187:C221"/>
    <mergeCell ref="D187:D221"/>
    <mergeCell ref="E187:E221"/>
    <mergeCell ref="F187:F221"/>
    <mergeCell ref="I226:I227"/>
    <mergeCell ref="A228:A262"/>
    <mergeCell ref="B228:B262"/>
    <mergeCell ref="C228:C262"/>
    <mergeCell ref="D228:D262"/>
    <mergeCell ref="E228:E262"/>
    <mergeCell ref="F228:F262"/>
    <mergeCell ref="G228:G262"/>
    <mergeCell ref="H228:H262"/>
    <mergeCell ref="I228:I262"/>
    <mergeCell ref="A226:A227"/>
    <mergeCell ref="B226:B227"/>
    <mergeCell ref="C226:D226"/>
    <mergeCell ref="E226:F226"/>
    <mergeCell ref="G226:G227"/>
    <mergeCell ref="H226:H227"/>
    <mergeCell ref="A264:I264"/>
    <mergeCell ref="A265:E265"/>
    <mergeCell ref="F265:G265"/>
    <mergeCell ref="A266:A267"/>
    <mergeCell ref="B266:B267"/>
    <mergeCell ref="C266:D266"/>
    <mergeCell ref="E266:F266"/>
    <mergeCell ref="G266:G267"/>
    <mergeCell ref="H266:H267"/>
    <mergeCell ref="I266:I267"/>
    <mergeCell ref="G268:G302"/>
    <mergeCell ref="H268:H302"/>
    <mergeCell ref="I268:I302"/>
    <mergeCell ref="A305:E305"/>
    <mergeCell ref="F305:G305"/>
    <mergeCell ref="A306:A307"/>
    <mergeCell ref="B306:B307"/>
    <mergeCell ref="C306:D306"/>
    <mergeCell ref="E306:F306"/>
    <mergeCell ref="G306:G307"/>
    <mergeCell ref="A268:A302"/>
    <mergeCell ref="B268:B302"/>
    <mergeCell ref="C268:C302"/>
    <mergeCell ref="D268:D302"/>
    <mergeCell ref="E268:E302"/>
    <mergeCell ref="F268:F302"/>
    <mergeCell ref="H306:H307"/>
    <mergeCell ref="I306:I307"/>
    <mergeCell ref="A308:A342"/>
    <mergeCell ref="B308:B342"/>
    <mergeCell ref="C308:C342"/>
    <mergeCell ref="D308:D342"/>
    <mergeCell ref="E308:E342"/>
    <mergeCell ref="F308:F342"/>
    <mergeCell ref="G308:G342"/>
    <mergeCell ref="H308:H342"/>
    <mergeCell ref="I308:I342"/>
    <mergeCell ref="A345:E345"/>
    <mergeCell ref="F345:G345"/>
    <mergeCell ref="A346:A347"/>
    <mergeCell ref="B346:B347"/>
    <mergeCell ref="C346:D346"/>
    <mergeCell ref="E346:F346"/>
    <mergeCell ref="G346:G347"/>
    <mergeCell ref="H346:H347"/>
    <mergeCell ref="I346:I347"/>
    <mergeCell ref="G348:G382"/>
    <mergeCell ref="H348:H382"/>
    <mergeCell ref="I348:I382"/>
    <mergeCell ref="A385:E385"/>
    <mergeCell ref="F385:G385"/>
    <mergeCell ref="A386:A387"/>
    <mergeCell ref="B386:B387"/>
    <mergeCell ref="C386:D386"/>
    <mergeCell ref="E386:F386"/>
    <mergeCell ref="G386:G387"/>
    <mergeCell ref="A348:A382"/>
    <mergeCell ref="B348:B382"/>
    <mergeCell ref="C348:C382"/>
    <mergeCell ref="D348:D382"/>
    <mergeCell ref="E348:E382"/>
    <mergeCell ref="F348:F382"/>
    <mergeCell ref="H386:H387"/>
    <mergeCell ref="I386:I387"/>
    <mergeCell ref="A388:A422"/>
    <mergeCell ref="B388:B422"/>
    <mergeCell ref="C388:C422"/>
    <mergeCell ref="D388:D422"/>
    <mergeCell ref="E388:E422"/>
    <mergeCell ref="F388:F422"/>
    <mergeCell ref="G388:G422"/>
    <mergeCell ref="H388:H422"/>
    <mergeCell ref="I388:I422"/>
    <mergeCell ref="A424:E424"/>
    <mergeCell ref="F424:G424"/>
    <mergeCell ref="A425:A426"/>
    <mergeCell ref="B425:B426"/>
    <mergeCell ref="C425:D425"/>
    <mergeCell ref="E425:F425"/>
    <mergeCell ref="G425:G426"/>
    <mergeCell ref="H425:H426"/>
    <mergeCell ref="I425:I426"/>
    <mergeCell ref="G427:G429"/>
    <mergeCell ref="H427:H429"/>
    <mergeCell ref="I427:I429"/>
    <mergeCell ref="A427:A429"/>
    <mergeCell ref="B427:B429"/>
    <mergeCell ref="C427:C429"/>
    <mergeCell ref="D427:D429"/>
    <mergeCell ref="E427:E429"/>
    <mergeCell ref="F427:F4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ДПЗ 2022-2026 1изм</vt:lpstr>
      <vt:lpstr>ПКО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cp:lastPrinted>2021-09-16T05:05:28Z</cp:lastPrinted>
  <dcterms:created xsi:type="dcterms:W3CDTF">2021-09-14T09:29:11Z</dcterms:created>
  <dcterms:modified xsi:type="dcterms:W3CDTF">2022-03-18T11:10:41Z</dcterms:modified>
</cp:coreProperties>
</file>