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Тусипкалиева Айгуль Мугиевна" algorithmName="SHA-512" hashValue="wlPBi/xjBtSAIthnVHpwDxNn36C80A94idYbOzWMrdObI8IpBNVvdis33I6W+LUmwarySf7+0/64iaBHWO9O7g==" saltValue="axpFWRIADm2qjST3TpX9Og==" spinCount="100000"/>
  <workbookPr defaultThemeVersion="153222"/>
  <mc:AlternateContent xmlns:mc="http://schemas.openxmlformats.org/markup-compatibility/2006">
    <mc:Choice Requires="x15">
      <x15ac:absPath xmlns:x15ac="http://schemas.microsoft.com/office/spreadsheetml/2010/11/ac" url="Z:\1. ПЛАН ЗАКУПОК\Долгосрочный\"/>
    </mc:Choice>
  </mc:AlternateContent>
  <bookViews>
    <workbookView xWindow="0" yWindow="0" windowWidth="28800" windowHeight="12435"/>
  </bookViews>
  <sheets>
    <sheet name="2021-2025-13" sheetId="2" r:id="rId1"/>
  </sheets>
  <externalReferences>
    <externalReference r:id="rId2"/>
    <externalReference r:id="rId3"/>
    <externalReference r:id="rId4"/>
    <externalReference r:id="rId5"/>
    <externalReference r:id="rId6"/>
  </externalReferences>
  <definedNames>
    <definedName name="_xlnm._FilterDatabase" localSheetId="0" hidden="1">'2021-2025-13'!$A$18:$WXF$340</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51" i="2" l="1"/>
  <c r="AX251" i="2" s="1"/>
  <c r="AW223" i="2"/>
  <c r="AW221" i="2"/>
  <c r="AW219" i="2"/>
  <c r="AX219" i="2" s="1"/>
  <c r="AW217" i="2"/>
  <c r="AX217" i="2" s="1"/>
  <c r="AW215" i="2"/>
  <c r="AW212" i="2"/>
  <c r="AW210" i="2"/>
  <c r="AX210" i="2" s="1"/>
  <c r="AW206" i="2"/>
  <c r="AX206" i="2" s="1"/>
  <c r="AW208" i="2"/>
  <c r="AX223" i="2"/>
  <c r="AX221" i="2"/>
  <c r="AX215" i="2"/>
  <c r="AX212" i="2"/>
  <c r="AX208" i="2"/>
  <c r="AM251" i="2"/>
  <c r="AI251" i="2"/>
  <c r="AE251" i="2"/>
  <c r="AD223" i="2"/>
  <c r="AD215" i="2"/>
  <c r="AD219" i="2"/>
  <c r="AD221" i="2"/>
  <c r="AD217" i="2"/>
  <c r="AE309" i="2"/>
  <c r="AD212" i="2"/>
  <c r="AD210" i="2"/>
  <c r="AD208" i="2"/>
  <c r="AE206" i="2"/>
  <c r="AD206" i="2"/>
  <c r="AE223" i="2" l="1"/>
  <c r="AE215" i="2"/>
  <c r="AE219" i="2"/>
  <c r="AE221" i="2"/>
  <c r="AE217" i="2"/>
  <c r="AE212" i="2"/>
  <c r="AE210" i="2"/>
  <c r="AE208" i="2"/>
  <c r="AM327" i="2"/>
  <c r="AI327" i="2"/>
  <c r="AW157" i="2" l="1"/>
  <c r="AX201" i="2"/>
  <c r="AW201" i="2"/>
  <c r="AW198" i="2"/>
  <c r="AX198" i="2" s="1"/>
  <c r="AX197" i="2" l="1"/>
  <c r="AW200" i="2"/>
  <c r="AX328" i="2" l="1"/>
  <c r="AU328" i="2"/>
  <c r="AQ328" i="2"/>
  <c r="AM328" i="2"/>
  <c r="AI328" i="2"/>
  <c r="AM199" i="2"/>
  <c r="AI199" i="2"/>
  <c r="AE199" i="2"/>
  <c r="AI196" i="2"/>
  <c r="AE196" i="2"/>
  <c r="AV156" i="2"/>
  <c r="AM156" i="2"/>
  <c r="AL156" i="2"/>
  <c r="AH156" i="2"/>
  <c r="AW156" i="2" s="1"/>
  <c r="AX156" i="2" s="1"/>
  <c r="AV154" i="2"/>
  <c r="AM154" i="2"/>
  <c r="AL154" i="2"/>
  <c r="AH154" i="2"/>
  <c r="AW154" i="2" s="1"/>
  <c r="AX154" i="2" s="1"/>
  <c r="AV152" i="2"/>
  <c r="AM152" i="2"/>
  <c r="AL152" i="2"/>
  <c r="AH152" i="2"/>
  <c r="AW152" i="2" s="1"/>
  <c r="AX152" i="2" s="1"/>
  <c r="AV150" i="2"/>
  <c r="AM150" i="2"/>
  <c r="AL150" i="2"/>
  <c r="AH150" i="2"/>
  <c r="AW150" i="2" s="1"/>
  <c r="AX150" i="2" s="1"/>
  <c r="AV148" i="2"/>
  <c r="AM148" i="2"/>
  <c r="AL148" i="2"/>
  <c r="AH148" i="2"/>
  <c r="AW148" i="2" s="1"/>
  <c r="AX148" i="2" s="1"/>
  <c r="AV146" i="2"/>
  <c r="AM146" i="2"/>
  <c r="AL146" i="2"/>
  <c r="AH146" i="2"/>
  <c r="AW146" i="2" s="1"/>
  <c r="AX146" i="2" s="1"/>
  <c r="AV144" i="2"/>
  <c r="AM144" i="2"/>
  <c r="AL144" i="2"/>
  <c r="AH144" i="2"/>
  <c r="AW144" i="2" s="1"/>
  <c r="AX144" i="2" s="1"/>
  <c r="AV142" i="2"/>
  <c r="AM142" i="2"/>
  <c r="AL142" i="2"/>
  <c r="AH142" i="2"/>
  <c r="AW142" i="2" s="1"/>
  <c r="AX142" i="2" s="1"/>
  <c r="AV140" i="2"/>
  <c r="AM140" i="2"/>
  <c r="AL140" i="2"/>
  <c r="AH140" i="2"/>
  <c r="AW140" i="2" s="1"/>
  <c r="AX140" i="2" s="1"/>
  <c r="AI156" i="2" l="1"/>
  <c r="AI154" i="2"/>
  <c r="AI152" i="2"/>
  <c r="AI150" i="2"/>
  <c r="AI148" i="2"/>
  <c r="AI146" i="2"/>
  <c r="AI144" i="2"/>
  <c r="AI142" i="2"/>
  <c r="AI140" i="2"/>
  <c r="AW273" i="2"/>
  <c r="AX174" i="2"/>
  <c r="AX163" i="2"/>
  <c r="AX322" i="2"/>
  <c r="AX318" i="2"/>
  <c r="AX314" i="2"/>
  <c r="AX323" i="2"/>
  <c r="AU323" i="2"/>
  <c r="AQ323" i="2"/>
  <c r="AM323" i="2"/>
  <c r="AI323" i="2"/>
  <c r="AE323" i="2"/>
  <c r="AX319" i="2"/>
  <c r="AU319" i="2"/>
  <c r="AQ319" i="2"/>
  <c r="AM319" i="2"/>
  <c r="AI319" i="2"/>
  <c r="AE319" i="2"/>
  <c r="AX315" i="2"/>
  <c r="AU315" i="2"/>
  <c r="AQ315" i="2"/>
  <c r="AM315" i="2"/>
  <c r="AI315" i="2"/>
  <c r="AE315" i="2"/>
  <c r="AX311" i="2"/>
  <c r="AU311" i="2"/>
  <c r="AQ311" i="2"/>
  <c r="AM311" i="2"/>
  <c r="AI311" i="2"/>
  <c r="AE311" i="2"/>
  <c r="AW175" i="2"/>
  <c r="AX175" i="2" s="1"/>
  <c r="AI175" i="2"/>
  <c r="AE175" i="2"/>
  <c r="AW164" i="2"/>
  <c r="AX164" i="2" s="1"/>
  <c r="AI164" i="2"/>
  <c r="AE164" i="2"/>
  <c r="AX326" i="2" l="1"/>
  <c r="AM326" i="2"/>
  <c r="AI326" i="2"/>
  <c r="AE326" i="2"/>
  <c r="AW259" i="2"/>
  <c r="AX259" i="2" s="1"/>
  <c r="AM259" i="2"/>
  <c r="AI259" i="2"/>
  <c r="AE259" i="2"/>
  <c r="AX195" i="2"/>
  <c r="AI195" i="2"/>
  <c r="AE195" i="2"/>
  <c r="AW184" i="2"/>
  <c r="AX184" i="2" s="1"/>
  <c r="AI184" i="2"/>
  <c r="AE184" i="2"/>
  <c r="AX286" i="2" l="1"/>
  <c r="AX282" i="2"/>
  <c r="AX279" i="2"/>
  <c r="AX277" i="2"/>
  <c r="AX192" i="2"/>
  <c r="AX190" i="2"/>
  <c r="AX188" i="2"/>
  <c r="AX186" i="2"/>
  <c r="AX180" i="2"/>
  <c r="AX177" i="2"/>
  <c r="AU322" i="2"/>
  <c r="AQ322" i="2"/>
  <c r="AM322" i="2"/>
  <c r="AI322" i="2"/>
  <c r="AE322" i="2"/>
  <c r="AU318" i="2"/>
  <c r="AQ318" i="2"/>
  <c r="AM318" i="2"/>
  <c r="AI318" i="2"/>
  <c r="AE318" i="2"/>
  <c r="AU314" i="2"/>
  <c r="AQ314" i="2"/>
  <c r="AM314" i="2"/>
  <c r="AI314" i="2"/>
  <c r="AE314" i="2"/>
  <c r="AX310" i="2"/>
  <c r="AU310" i="2"/>
  <c r="AQ310" i="2"/>
  <c r="AM310" i="2"/>
  <c r="AI310" i="2"/>
  <c r="AE310" i="2"/>
  <c r="AX194" i="2"/>
  <c r="AI194" i="2"/>
  <c r="AE194" i="2"/>
  <c r="AW287" i="2"/>
  <c r="AX287" i="2" s="1"/>
  <c r="AI287" i="2"/>
  <c r="AE287" i="2"/>
  <c r="AW283" i="2"/>
  <c r="AX283" i="2" s="1"/>
  <c r="AI283" i="2"/>
  <c r="AE283" i="2"/>
  <c r="AW280" i="2"/>
  <c r="AX280" i="2" s="1"/>
  <c r="AI280" i="2"/>
  <c r="AE280" i="2"/>
  <c r="AW278" i="2"/>
  <c r="AX278" i="2" s="1"/>
  <c r="AI278" i="2"/>
  <c r="AE278" i="2"/>
  <c r="AW193" i="2"/>
  <c r="AX193" i="2" s="1"/>
  <c r="AU193" i="2"/>
  <c r="AQ193" i="2"/>
  <c r="AM193" i="2"/>
  <c r="AI193" i="2"/>
  <c r="AE193" i="2"/>
  <c r="AW191" i="2"/>
  <c r="AX191" i="2" s="1"/>
  <c r="AU191" i="2"/>
  <c r="AQ191" i="2"/>
  <c r="AM191" i="2"/>
  <c r="AI191" i="2"/>
  <c r="AE191" i="2"/>
  <c r="AW189" i="2"/>
  <c r="AX189" i="2" s="1"/>
  <c r="AU189" i="2"/>
  <c r="AQ189" i="2"/>
  <c r="AM189" i="2"/>
  <c r="AI189" i="2"/>
  <c r="AE189" i="2"/>
  <c r="AW187" i="2"/>
  <c r="AX187" i="2" s="1"/>
  <c r="AU187" i="2"/>
  <c r="AQ187" i="2"/>
  <c r="AM187" i="2"/>
  <c r="AI187" i="2"/>
  <c r="AE187" i="2"/>
  <c r="AW181" i="2"/>
  <c r="AX181" i="2" s="1"/>
  <c r="AI181" i="2"/>
  <c r="AE181" i="2"/>
  <c r="AW178" i="2"/>
  <c r="AX178" i="2" s="1"/>
  <c r="AI178" i="2"/>
  <c r="AE178" i="2"/>
  <c r="AI174" i="2"/>
  <c r="AE174" i="2"/>
  <c r="AW169" i="2"/>
  <c r="AX169" i="2" s="1"/>
  <c r="AI169" i="2"/>
  <c r="AE169" i="2"/>
  <c r="AI163" i="2"/>
  <c r="AE163" i="2"/>
  <c r="AW203" i="2" l="1"/>
  <c r="AX203" i="2" l="1"/>
  <c r="AX285" i="2"/>
  <c r="AX281" i="2"/>
  <c r="AX276" i="2"/>
  <c r="AX267" i="2"/>
  <c r="AX182" i="2"/>
  <c r="AX179" i="2"/>
  <c r="AX176" i="2"/>
  <c r="AX172" i="2"/>
  <c r="AX167" i="2"/>
  <c r="AX161" i="2"/>
  <c r="AX135" i="2"/>
  <c r="AX132" i="2"/>
  <c r="AX129" i="2"/>
  <c r="AX126" i="2"/>
  <c r="AX123" i="2"/>
  <c r="AX120" i="2"/>
  <c r="AX117" i="2"/>
  <c r="AX114" i="2"/>
  <c r="AX109" i="2"/>
  <c r="AX106" i="2"/>
  <c r="AX103" i="2"/>
  <c r="AX100" i="2"/>
  <c r="AX97" i="2"/>
  <c r="AX94" i="2"/>
  <c r="AX91" i="2"/>
  <c r="AX88" i="2"/>
  <c r="AX85" i="2"/>
  <c r="AX82" i="2"/>
  <c r="AX79" i="2"/>
  <c r="AX76" i="2"/>
  <c r="AX73" i="2"/>
  <c r="AX70" i="2"/>
  <c r="AX67" i="2"/>
  <c r="AX64" i="2"/>
  <c r="AX61" i="2"/>
  <c r="AX58" i="2"/>
  <c r="AX55" i="2"/>
  <c r="AX52" i="2"/>
  <c r="AX49" i="2"/>
  <c r="AX46" i="2"/>
  <c r="AX43" i="2"/>
  <c r="AX40" i="2"/>
  <c r="AX37" i="2"/>
  <c r="AX34" i="2"/>
  <c r="AX30" i="2"/>
  <c r="AX26" i="2"/>
  <c r="AX22" i="2"/>
  <c r="AX308" i="2"/>
  <c r="AE308" i="2"/>
  <c r="AX307" i="2"/>
  <c r="AU307" i="2"/>
  <c r="AQ307" i="2"/>
  <c r="AM307" i="2"/>
  <c r="AI307" i="2"/>
  <c r="AE307" i="2"/>
  <c r="AX306" i="2"/>
  <c r="AU306" i="2"/>
  <c r="AQ306" i="2"/>
  <c r="AM306" i="2"/>
  <c r="AI306" i="2"/>
  <c r="AE306" i="2"/>
  <c r="AX305" i="2"/>
  <c r="AU305" i="2"/>
  <c r="AQ305" i="2"/>
  <c r="AM305" i="2"/>
  <c r="AI305" i="2"/>
  <c r="AE305" i="2"/>
  <c r="AX304" i="2"/>
  <c r="AU304" i="2"/>
  <c r="AQ304" i="2"/>
  <c r="AM304" i="2"/>
  <c r="AI304" i="2"/>
  <c r="AE304" i="2"/>
  <c r="AI277" i="2"/>
  <c r="AE277" i="2"/>
  <c r="AW268" i="2"/>
  <c r="AX268" i="2" s="1"/>
  <c r="AU268" i="2"/>
  <c r="AQ268" i="2"/>
  <c r="AM268" i="2"/>
  <c r="AI268" i="2"/>
  <c r="AE268" i="2"/>
  <c r="AU192" i="2"/>
  <c r="AQ192" i="2"/>
  <c r="AM192" i="2"/>
  <c r="AI192" i="2"/>
  <c r="AE192" i="2"/>
  <c r="AU190" i="2"/>
  <c r="AQ190" i="2"/>
  <c r="AM190" i="2"/>
  <c r="AI190" i="2"/>
  <c r="AE190" i="2"/>
  <c r="AU188" i="2"/>
  <c r="AQ188" i="2"/>
  <c r="AM188" i="2"/>
  <c r="AI188" i="2"/>
  <c r="AE188" i="2"/>
  <c r="AU186" i="2"/>
  <c r="AQ186" i="2"/>
  <c r="AM186" i="2"/>
  <c r="AI186" i="2"/>
  <c r="AE186" i="2"/>
  <c r="AW185" i="2"/>
  <c r="AX185" i="2" s="1"/>
  <c r="AM185" i="2"/>
  <c r="AI185" i="2"/>
  <c r="AE185" i="2"/>
  <c r="AX183" i="2"/>
  <c r="AI183" i="2"/>
  <c r="AE183" i="2"/>
  <c r="AI180" i="2"/>
  <c r="AE180" i="2"/>
  <c r="AI177" i="2"/>
  <c r="AE177" i="2"/>
  <c r="AX173" i="2"/>
  <c r="AI173" i="2"/>
  <c r="AE173" i="2"/>
  <c r="AX168" i="2"/>
  <c r="AI168" i="2"/>
  <c r="AE168" i="2"/>
  <c r="AI162" i="2"/>
  <c r="AE162" i="2"/>
  <c r="AV155" i="2"/>
  <c r="AL155" i="2"/>
  <c r="AH155" i="2"/>
  <c r="AI155" i="2" s="1"/>
  <c r="AV153" i="2"/>
  <c r="AL153" i="2"/>
  <c r="AH153" i="2"/>
  <c r="AI153" i="2" s="1"/>
  <c r="AV151" i="2"/>
  <c r="AL151" i="2"/>
  <c r="AM151" i="2" s="1"/>
  <c r="AH151" i="2"/>
  <c r="AI151" i="2" s="1"/>
  <c r="AV149" i="2"/>
  <c r="AL149" i="2"/>
  <c r="AM149" i="2" s="1"/>
  <c r="AH149" i="2"/>
  <c r="AI149" i="2" s="1"/>
  <c r="AV147" i="2"/>
  <c r="AL147" i="2"/>
  <c r="AM147" i="2" s="1"/>
  <c r="AH147" i="2"/>
  <c r="AI147" i="2" s="1"/>
  <c r="AV145" i="2"/>
  <c r="AL145" i="2"/>
  <c r="AM145" i="2" s="1"/>
  <c r="AH145" i="2"/>
  <c r="AV143" i="2"/>
  <c r="AL143" i="2"/>
  <c r="AH143" i="2"/>
  <c r="AI143" i="2" s="1"/>
  <c r="AV141" i="2"/>
  <c r="AL141" i="2"/>
  <c r="AH141" i="2"/>
  <c r="AI141" i="2" s="1"/>
  <c r="AV139" i="2"/>
  <c r="AL139" i="2"/>
  <c r="AM139" i="2" s="1"/>
  <c r="AH139" i="2"/>
  <c r="AI139" i="2" s="1"/>
  <c r="AW136" i="2"/>
  <c r="AX136" i="2" s="1"/>
  <c r="AV136" i="2"/>
  <c r="AW133" i="2"/>
  <c r="AX133" i="2" s="1"/>
  <c r="AV133" i="2"/>
  <c r="AW130" i="2"/>
  <c r="AX130" i="2" s="1"/>
  <c r="AV130" i="2"/>
  <c r="AW127" i="2"/>
  <c r="AX127" i="2" s="1"/>
  <c r="AV127" i="2"/>
  <c r="AW124" i="2"/>
  <c r="AX124" i="2" s="1"/>
  <c r="AV124" i="2"/>
  <c r="AW121" i="2"/>
  <c r="AX121" i="2" s="1"/>
  <c r="AV121" i="2"/>
  <c r="AW118" i="2"/>
  <c r="AX118" i="2" s="1"/>
  <c r="AV118" i="2"/>
  <c r="AW115" i="2"/>
  <c r="AX115" i="2" s="1"/>
  <c r="AV115" i="2"/>
  <c r="AW110" i="2"/>
  <c r="AX110" i="2" s="1"/>
  <c r="AV110" i="2"/>
  <c r="AW107" i="2"/>
  <c r="AX107" i="2" s="1"/>
  <c r="AV107" i="2"/>
  <c r="AW104" i="2"/>
  <c r="AX104" i="2" s="1"/>
  <c r="AV104" i="2"/>
  <c r="AW101" i="2"/>
  <c r="AX101" i="2" s="1"/>
  <c r="AV101" i="2"/>
  <c r="AW98" i="2"/>
  <c r="AX98" i="2" s="1"/>
  <c r="AV98" i="2"/>
  <c r="AW95" i="2"/>
  <c r="AX95" i="2" s="1"/>
  <c r="AV95" i="2"/>
  <c r="AW92" i="2"/>
  <c r="AX92" i="2" s="1"/>
  <c r="AV92" i="2"/>
  <c r="AW89" i="2"/>
  <c r="AX89" i="2" s="1"/>
  <c r="AV89" i="2"/>
  <c r="AW86" i="2"/>
  <c r="AX86" i="2" s="1"/>
  <c r="AV86" i="2"/>
  <c r="AW83" i="2"/>
  <c r="AX83" i="2" s="1"/>
  <c r="AV83" i="2"/>
  <c r="AW80" i="2"/>
  <c r="AX80" i="2" s="1"/>
  <c r="AV80" i="2"/>
  <c r="AW77" i="2"/>
  <c r="AX77" i="2" s="1"/>
  <c r="AV77" i="2"/>
  <c r="AW74" i="2"/>
  <c r="AX74" i="2" s="1"/>
  <c r="AV74" i="2"/>
  <c r="AW71" i="2"/>
  <c r="AX71" i="2" s="1"/>
  <c r="AV71" i="2"/>
  <c r="AW68" i="2"/>
  <c r="AX68" i="2" s="1"/>
  <c r="AV68" i="2"/>
  <c r="AW65" i="2"/>
  <c r="AX65" i="2" s="1"/>
  <c r="AV65" i="2"/>
  <c r="AW62" i="2"/>
  <c r="AX62" i="2" s="1"/>
  <c r="AV62" i="2"/>
  <c r="AW59" i="2"/>
  <c r="AX59" i="2" s="1"/>
  <c r="AV59" i="2"/>
  <c r="AW56" i="2"/>
  <c r="AX56" i="2" s="1"/>
  <c r="AV56" i="2"/>
  <c r="AW53" i="2"/>
  <c r="AX53" i="2" s="1"/>
  <c r="AV53" i="2"/>
  <c r="AW50" i="2"/>
  <c r="AX50" i="2" s="1"/>
  <c r="AV50" i="2"/>
  <c r="AW47" i="2"/>
  <c r="AX47" i="2" s="1"/>
  <c r="AV47" i="2"/>
  <c r="AW44" i="2"/>
  <c r="AX44" i="2" s="1"/>
  <c r="AV44" i="2"/>
  <c r="AW41" i="2"/>
  <c r="AX41" i="2" s="1"/>
  <c r="AV41" i="2"/>
  <c r="AW38" i="2"/>
  <c r="AX38" i="2" s="1"/>
  <c r="AV38" i="2"/>
  <c r="AW35" i="2"/>
  <c r="AX35" i="2" s="1"/>
  <c r="AV35" i="2"/>
  <c r="AW31" i="2"/>
  <c r="AX31" i="2" s="1"/>
  <c r="AV31" i="2"/>
  <c r="AW27" i="2"/>
  <c r="AX27" i="2" s="1"/>
  <c r="AV27" i="2"/>
  <c r="AW23" i="2"/>
  <c r="AV23" i="2"/>
  <c r="AX145" i="2" l="1"/>
  <c r="AX149" i="2"/>
  <c r="AX162" i="2"/>
  <c r="AX143" i="2"/>
  <c r="AX23" i="2"/>
  <c r="AX155" i="2"/>
  <c r="AX153" i="2"/>
  <c r="AX141" i="2"/>
  <c r="AX147" i="2"/>
  <c r="AM141" i="2"/>
  <c r="AI145" i="2"/>
  <c r="AM153" i="2"/>
  <c r="AX139" i="2"/>
  <c r="AM143" i="2"/>
  <c r="AX151" i="2"/>
  <c r="AM155" i="2"/>
  <c r="AW264" i="2" l="1"/>
  <c r="AX264" i="2" s="1"/>
  <c r="AM264" i="2"/>
  <c r="AI264" i="2"/>
  <c r="AE264" i="2"/>
  <c r="AW272" i="2"/>
  <c r="AX272" i="2" s="1"/>
  <c r="AI272" i="2"/>
  <c r="AE272" i="2"/>
  <c r="AV138" i="2"/>
  <c r="AT138" i="2"/>
  <c r="AP138" i="2"/>
  <c r="AQ138" i="2" s="1"/>
  <c r="AL138" i="2"/>
  <c r="AM138" i="2" s="1"/>
  <c r="AH138" i="2"/>
  <c r="AI138" i="2" s="1"/>
  <c r="AD138" i="2"/>
  <c r="AE138" i="2" s="1"/>
  <c r="AV137" i="2"/>
  <c r="AT137" i="2"/>
  <c r="AP137" i="2"/>
  <c r="AQ137" i="2" s="1"/>
  <c r="AL137" i="2"/>
  <c r="AM137" i="2" s="1"/>
  <c r="AH137" i="2"/>
  <c r="AI137" i="2" s="1"/>
  <c r="AD137" i="2"/>
  <c r="AE137" i="2" s="1"/>
  <c r="AW137" i="2" l="1"/>
  <c r="AX137" i="2" s="1"/>
  <c r="AX138" i="2"/>
  <c r="AX157" i="2" s="1"/>
  <c r="AU138" i="2"/>
  <c r="AU137" i="2"/>
  <c r="AW303" i="2" l="1"/>
  <c r="AX303" i="2" s="1"/>
  <c r="AM303" i="2"/>
  <c r="AI303" i="2"/>
  <c r="AE303" i="2"/>
  <c r="AW302" i="2"/>
  <c r="AX302" i="2" s="1"/>
  <c r="AM302" i="2"/>
  <c r="AI302" i="2"/>
  <c r="AE302" i="2"/>
  <c r="AW301" i="2"/>
  <c r="AX301" i="2" s="1"/>
  <c r="AM301" i="2"/>
  <c r="AI301" i="2"/>
  <c r="AE301" i="2"/>
  <c r="AW300" i="2"/>
  <c r="AX300" i="2" s="1"/>
  <c r="AM300" i="2"/>
  <c r="AI300" i="2"/>
  <c r="AE300" i="2"/>
  <c r="AW299" i="2"/>
  <c r="AX299" i="2" s="1"/>
  <c r="AM299" i="2"/>
  <c r="AI299" i="2"/>
  <c r="AE299" i="2"/>
  <c r="AW298" i="2"/>
  <c r="AX298" i="2" s="1"/>
  <c r="AM298" i="2"/>
  <c r="AI298" i="2"/>
  <c r="AE298" i="2"/>
  <c r="AW297" i="2"/>
  <c r="AX297" i="2" s="1"/>
  <c r="AM297" i="2"/>
  <c r="AI297" i="2"/>
  <c r="AE297" i="2"/>
  <c r="AW296" i="2"/>
  <c r="AX296" i="2" s="1"/>
  <c r="AM296" i="2"/>
  <c r="AI296" i="2"/>
  <c r="AE296" i="2"/>
  <c r="AW295" i="2"/>
  <c r="AX295" i="2" s="1"/>
  <c r="AM295" i="2"/>
  <c r="AI295" i="2"/>
  <c r="AE295" i="2"/>
  <c r="AW294" i="2"/>
  <c r="AX294" i="2" s="1"/>
  <c r="AM294" i="2"/>
  <c r="AI294" i="2"/>
  <c r="AE294" i="2"/>
  <c r="AW293" i="2"/>
  <c r="AX293" i="2" s="1"/>
  <c r="AM293" i="2"/>
  <c r="AI293" i="2"/>
  <c r="AE293" i="2"/>
  <c r="AW292" i="2"/>
  <c r="AX292" i="2" s="1"/>
  <c r="AM292" i="2"/>
  <c r="AI292" i="2"/>
  <c r="AE292" i="2"/>
  <c r="AW291" i="2"/>
  <c r="AX291" i="2" s="1"/>
  <c r="AM291" i="2"/>
  <c r="AI291" i="2"/>
  <c r="AE291" i="2"/>
  <c r="AW290" i="2"/>
  <c r="AX290" i="2" s="1"/>
  <c r="AM290" i="2"/>
  <c r="AI290" i="2"/>
  <c r="AE290" i="2"/>
  <c r="AW289" i="2"/>
  <c r="AX289" i="2" s="1"/>
  <c r="AM289" i="2"/>
  <c r="AI289" i="2"/>
  <c r="AE289" i="2"/>
  <c r="AW288" i="2"/>
  <c r="AX288" i="2" s="1"/>
  <c r="AM288" i="2"/>
  <c r="AI288" i="2"/>
  <c r="AE288" i="2"/>
  <c r="AX134" i="2" l="1"/>
  <c r="AX131" i="2"/>
  <c r="AX128" i="2"/>
  <c r="AX125" i="2"/>
  <c r="AX122" i="2"/>
  <c r="AX119" i="2"/>
  <c r="AX116" i="2"/>
  <c r="AX113" i="2"/>
  <c r="AX111" i="2"/>
  <c r="AX108" i="2"/>
  <c r="AX105" i="2"/>
  <c r="AX102" i="2"/>
  <c r="AX99" i="2"/>
  <c r="AX96" i="2"/>
  <c r="AX93" i="2"/>
  <c r="AX90" i="2"/>
  <c r="AX87" i="2"/>
  <c r="AX84" i="2"/>
  <c r="AX81" i="2"/>
  <c r="AX78" i="2"/>
  <c r="AX75" i="2"/>
  <c r="AX72" i="2"/>
  <c r="AX69" i="2"/>
  <c r="AX66" i="2"/>
  <c r="AX63" i="2"/>
  <c r="AX60" i="2"/>
  <c r="AX57" i="2"/>
  <c r="AX54" i="2"/>
  <c r="AX51" i="2"/>
  <c r="AX48" i="2"/>
  <c r="AX45" i="2"/>
  <c r="AX42" i="2"/>
  <c r="AX39" i="2"/>
  <c r="AX36" i="2"/>
  <c r="AX33" i="2"/>
  <c r="AX29" i="2"/>
  <c r="AX25" i="2"/>
  <c r="AX21" i="2"/>
  <c r="AV135" i="2"/>
  <c r="AH135" i="2"/>
  <c r="AI135" i="2" s="1"/>
  <c r="AD135" i="2"/>
  <c r="AV132" i="2"/>
  <c r="AH132" i="2"/>
  <c r="AI132" i="2" s="1"/>
  <c r="AD132" i="2"/>
  <c r="AE132" i="2" s="1"/>
  <c r="AV129" i="2"/>
  <c r="AH129" i="2"/>
  <c r="AI129" i="2" s="1"/>
  <c r="AD129" i="2"/>
  <c r="AE129" i="2" s="1"/>
  <c r="AV126" i="2"/>
  <c r="AH126" i="2"/>
  <c r="AI126" i="2" s="1"/>
  <c r="AD126" i="2"/>
  <c r="AE126" i="2" s="1"/>
  <c r="AV123" i="2"/>
  <c r="AH123" i="2"/>
  <c r="AI123" i="2" s="1"/>
  <c r="AD123" i="2"/>
  <c r="AE123" i="2" s="1"/>
  <c r="AV120" i="2"/>
  <c r="AH120" i="2"/>
  <c r="AI120" i="2" s="1"/>
  <c r="AD120" i="2"/>
  <c r="AE120" i="2" s="1"/>
  <c r="AV117" i="2"/>
  <c r="AH117" i="2"/>
  <c r="AI117" i="2" s="1"/>
  <c r="AD117" i="2"/>
  <c r="AE117" i="2" s="1"/>
  <c r="AV114" i="2"/>
  <c r="AH114" i="2"/>
  <c r="AI114" i="2" s="1"/>
  <c r="AD114" i="2"/>
  <c r="AE114" i="2" s="1"/>
  <c r="AV112" i="2"/>
  <c r="AH112" i="2"/>
  <c r="AI112" i="2" s="1"/>
  <c r="AD112" i="2"/>
  <c r="AE112" i="2" s="1"/>
  <c r="AV109" i="2"/>
  <c r="AH109" i="2"/>
  <c r="AI109" i="2" s="1"/>
  <c r="AD109" i="2"/>
  <c r="AE109" i="2" s="1"/>
  <c r="AV106" i="2"/>
  <c r="AH106" i="2"/>
  <c r="AI106" i="2" s="1"/>
  <c r="AD106" i="2"/>
  <c r="AE106" i="2" s="1"/>
  <c r="AV103" i="2"/>
  <c r="AH103" i="2"/>
  <c r="AI103" i="2" s="1"/>
  <c r="AD103" i="2"/>
  <c r="AE103" i="2" s="1"/>
  <c r="AV100" i="2"/>
  <c r="AH100" i="2"/>
  <c r="AI100" i="2" s="1"/>
  <c r="AD100" i="2"/>
  <c r="AE100" i="2" s="1"/>
  <c r="AV97" i="2"/>
  <c r="AH97" i="2"/>
  <c r="AI97" i="2" s="1"/>
  <c r="AD97" i="2"/>
  <c r="AE97" i="2" s="1"/>
  <c r="AV94" i="2"/>
  <c r="AH94" i="2"/>
  <c r="AI94" i="2" s="1"/>
  <c r="AD94" i="2"/>
  <c r="AE94" i="2" s="1"/>
  <c r="AV91" i="2"/>
  <c r="AH91" i="2"/>
  <c r="AI91" i="2" s="1"/>
  <c r="AD91" i="2"/>
  <c r="AE91" i="2" s="1"/>
  <c r="AV88" i="2"/>
  <c r="AH88" i="2"/>
  <c r="AI88" i="2" s="1"/>
  <c r="AD88" i="2"/>
  <c r="AE88" i="2" s="1"/>
  <c r="AV85" i="2"/>
  <c r="AH85" i="2"/>
  <c r="AI85" i="2" s="1"/>
  <c r="AD85" i="2"/>
  <c r="AE85" i="2" s="1"/>
  <c r="AV82" i="2"/>
  <c r="AH82" i="2"/>
  <c r="AI82" i="2" s="1"/>
  <c r="AD82" i="2"/>
  <c r="AE82" i="2" s="1"/>
  <c r="AV79" i="2"/>
  <c r="AH79" i="2"/>
  <c r="AI79" i="2" s="1"/>
  <c r="AD79" i="2"/>
  <c r="AE79" i="2" s="1"/>
  <c r="AV76" i="2"/>
  <c r="AH76" i="2"/>
  <c r="AI76" i="2" s="1"/>
  <c r="AD76" i="2"/>
  <c r="AE76" i="2" s="1"/>
  <c r="AV73" i="2"/>
  <c r="AH73" i="2"/>
  <c r="AI73" i="2" s="1"/>
  <c r="AD73" i="2"/>
  <c r="AE73" i="2" s="1"/>
  <c r="AV70" i="2"/>
  <c r="AH70" i="2"/>
  <c r="AI70" i="2" s="1"/>
  <c r="AD70" i="2"/>
  <c r="AE70" i="2" s="1"/>
  <c r="AV67" i="2"/>
  <c r="AH67" i="2"/>
  <c r="AI67" i="2" s="1"/>
  <c r="AD67" i="2"/>
  <c r="AE67" i="2" s="1"/>
  <c r="AV64" i="2"/>
  <c r="AH64" i="2"/>
  <c r="AD64" i="2"/>
  <c r="AE64" i="2" s="1"/>
  <c r="AV61" i="2"/>
  <c r="AH61" i="2"/>
  <c r="AI61" i="2" s="1"/>
  <c r="AD61" i="2"/>
  <c r="AV58" i="2"/>
  <c r="AH58" i="2"/>
  <c r="AI58" i="2" s="1"/>
  <c r="AD58" i="2"/>
  <c r="AE58" i="2" s="1"/>
  <c r="AV55" i="2"/>
  <c r="AH55" i="2"/>
  <c r="AI55" i="2" s="1"/>
  <c r="AD55" i="2"/>
  <c r="AE55" i="2" s="1"/>
  <c r="AV52" i="2"/>
  <c r="AH52" i="2"/>
  <c r="AI52" i="2" s="1"/>
  <c r="AD52" i="2"/>
  <c r="AE52" i="2" s="1"/>
  <c r="AV49" i="2"/>
  <c r="AH49" i="2"/>
  <c r="AI49" i="2" s="1"/>
  <c r="AD49" i="2"/>
  <c r="AE49" i="2" s="1"/>
  <c r="AV46" i="2"/>
  <c r="AH46" i="2"/>
  <c r="AI46" i="2" s="1"/>
  <c r="AD46" i="2"/>
  <c r="AV43" i="2"/>
  <c r="AH43" i="2"/>
  <c r="AI43" i="2" s="1"/>
  <c r="AD43" i="2"/>
  <c r="AV40" i="2"/>
  <c r="AH40" i="2"/>
  <c r="AI40" i="2" s="1"/>
  <c r="AD40" i="2"/>
  <c r="AE40" i="2" s="1"/>
  <c r="AV37" i="2"/>
  <c r="AH37" i="2"/>
  <c r="AI37" i="2" s="1"/>
  <c r="AD37" i="2"/>
  <c r="AE37" i="2" s="1"/>
  <c r="AV34" i="2"/>
  <c r="AH34" i="2"/>
  <c r="AI34" i="2" s="1"/>
  <c r="AD34" i="2"/>
  <c r="AV30" i="2"/>
  <c r="AH30" i="2"/>
  <c r="AI30" i="2" s="1"/>
  <c r="AD30" i="2"/>
  <c r="AV26" i="2"/>
  <c r="AH26" i="2"/>
  <c r="AI26" i="2" s="1"/>
  <c r="AD26" i="2"/>
  <c r="AE26" i="2" s="1"/>
  <c r="AV22" i="2"/>
  <c r="AH22" i="2"/>
  <c r="AI22" i="2" s="1"/>
  <c r="AD22" i="2"/>
  <c r="AE22" i="2" s="1"/>
  <c r="AX266" i="2"/>
  <c r="AX262" i="2"/>
  <c r="AX249" i="2"/>
  <c r="AX246" i="2"/>
  <c r="AX243" i="2"/>
  <c r="AX240" i="2"/>
  <c r="AX237" i="2"/>
  <c r="AX234" i="2"/>
  <c r="AX231" i="2"/>
  <c r="AX228" i="2"/>
  <c r="AX225" i="2"/>
  <c r="AX235" i="2"/>
  <c r="AM235" i="2"/>
  <c r="AI235" i="2"/>
  <c r="AE235" i="2"/>
  <c r="AX232" i="2"/>
  <c r="AM232" i="2"/>
  <c r="AI232" i="2"/>
  <c r="AE232" i="2"/>
  <c r="AX229" i="2"/>
  <c r="AM229" i="2"/>
  <c r="AI229" i="2"/>
  <c r="AE229" i="2"/>
  <c r="AX226" i="2"/>
  <c r="AM226" i="2"/>
  <c r="AI226" i="2"/>
  <c r="AE226" i="2"/>
  <c r="AX263" i="2"/>
  <c r="AM263" i="2"/>
  <c r="AI263" i="2"/>
  <c r="AE263" i="2"/>
  <c r="AX250" i="2"/>
  <c r="AM250" i="2"/>
  <c r="AI250" i="2"/>
  <c r="AE250" i="2"/>
  <c r="AW247" i="2"/>
  <c r="AX247" i="2" s="1"/>
  <c r="AM247" i="2"/>
  <c r="AI247" i="2"/>
  <c r="AE247" i="2"/>
  <c r="AW244" i="2"/>
  <c r="AX244" i="2" s="1"/>
  <c r="AM244" i="2"/>
  <c r="AI244" i="2"/>
  <c r="AE244" i="2"/>
  <c r="AW241" i="2"/>
  <c r="AX241" i="2" s="1"/>
  <c r="AM241" i="2"/>
  <c r="AI241" i="2"/>
  <c r="AE241" i="2"/>
  <c r="AW238" i="2"/>
  <c r="AX238" i="2" s="1"/>
  <c r="AM238" i="2"/>
  <c r="AI238" i="2"/>
  <c r="AE238" i="2"/>
  <c r="AU267" i="2"/>
  <c r="AQ267" i="2"/>
  <c r="AM267" i="2"/>
  <c r="AI267" i="2"/>
  <c r="AE267" i="2"/>
  <c r="AU285" i="2"/>
  <c r="AQ285" i="2"/>
  <c r="AM285" i="2"/>
  <c r="AI285" i="2"/>
  <c r="AE285" i="2"/>
  <c r="AW284" i="2"/>
  <c r="AX284" i="2" s="1"/>
  <c r="AU284" i="2"/>
  <c r="AQ284" i="2"/>
  <c r="AM284" i="2"/>
  <c r="AI284" i="2"/>
  <c r="AE284" i="2"/>
  <c r="AU281" i="2"/>
  <c r="AQ281" i="2"/>
  <c r="AM281" i="2"/>
  <c r="AI281" i="2"/>
  <c r="AE281" i="2"/>
  <c r="AU279" i="2"/>
  <c r="AQ279" i="2"/>
  <c r="AM279" i="2"/>
  <c r="AI279" i="2"/>
  <c r="AE279" i="2"/>
  <c r="AU276" i="2"/>
  <c r="AQ276" i="2"/>
  <c r="AM276" i="2"/>
  <c r="AI276" i="2"/>
  <c r="AE276" i="2"/>
  <c r="AW275" i="2"/>
  <c r="AX275" i="2" s="1"/>
  <c r="AU275" i="2"/>
  <c r="AQ275" i="2"/>
  <c r="AM275" i="2"/>
  <c r="AI275" i="2"/>
  <c r="AE275" i="2"/>
  <c r="AX166" i="2"/>
  <c r="AX160" i="2"/>
  <c r="AU167" i="2"/>
  <c r="AQ167" i="2"/>
  <c r="AI167" i="2"/>
  <c r="AE167" i="2"/>
  <c r="AU161" i="2"/>
  <c r="AQ161" i="2"/>
  <c r="AM161" i="2"/>
  <c r="AI161" i="2"/>
  <c r="AE161" i="2"/>
  <c r="AI182" i="2"/>
  <c r="AE182" i="2"/>
  <c r="AI179" i="2"/>
  <c r="AE179" i="2"/>
  <c r="AI176" i="2"/>
  <c r="AE176" i="2"/>
  <c r="AI172" i="2"/>
  <c r="AE172" i="2"/>
  <c r="AE34" i="2" l="1"/>
  <c r="AE43" i="2"/>
  <c r="AE30" i="2"/>
  <c r="AW112" i="2"/>
  <c r="AE46" i="2"/>
  <c r="AE135" i="2"/>
  <c r="AI64" i="2"/>
  <c r="AE61" i="2"/>
  <c r="AX112" i="2" l="1"/>
  <c r="AX274" i="2"/>
  <c r="AV274" i="2"/>
  <c r="AM274" i="2"/>
  <c r="AI274" i="2"/>
  <c r="AE274" i="2"/>
  <c r="AV134" i="2" l="1"/>
  <c r="AH134" i="2"/>
  <c r="AI134" i="2" s="1"/>
  <c r="AD134" i="2"/>
  <c r="AE134" i="2" s="1"/>
  <c r="AV131" i="2"/>
  <c r="AH131" i="2"/>
  <c r="AI131" i="2" s="1"/>
  <c r="AD131" i="2"/>
  <c r="AE131" i="2" s="1"/>
  <c r="AV128" i="2"/>
  <c r="AH128" i="2"/>
  <c r="AI128" i="2" s="1"/>
  <c r="AD128" i="2"/>
  <c r="AE128" i="2" s="1"/>
  <c r="AV125" i="2"/>
  <c r="AH125" i="2"/>
  <c r="AI125" i="2" s="1"/>
  <c r="AD125" i="2"/>
  <c r="AV122" i="2"/>
  <c r="AH122" i="2"/>
  <c r="AI122" i="2" s="1"/>
  <c r="AD122" i="2"/>
  <c r="AV119" i="2"/>
  <c r="AH119" i="2"/>
  <c r="AD119" i="2"/>
  <c r="AE119" i="2" s="1"/>
  <c r="AV116" i="2"/>
  <c r="AH116" i="2"/>
  <c r="AI116" i="2" s="1"/>
  <c r="AD116" i="2"/>
  <c r="AE116" i="2" s="1"/>
  <c r="AV113" i="2"/>
  <c r="AH113" i="2"/>
  <c r="AI113" i="2" s="1"/>
  <c r="AD113" i="2"/>
  <c r="AE113" i="2" s="1"/>
  <c r="AV111" i="2"/>
  <c r="AH111" i="2"/>
  <c r="AI111" i="2" s="1"/>
  <c r="AD111" i="2"/>
  <c r="AE111" i="2" s="1"/>
  <c r="AV108" i="2"/>
  <c r="AH108" i="2"/>
  <c r="AI108" i="2" s="1"/>
  <c r="AD108" i="2"/>
  <c r="AV105" i="2"/>
  <c r="AH105" i="2"/>
  <c r="AI105" i="2" s="1"/>
  <c r="AD105" i="2"/>
  <c r="AV102" i="2"/>
  <c r="AH102" i="2"/>
  <c r="AD102" i="2"/>
  <c r="AE102" i="2" s="1"/>
  <c r="AV99" i="2"/>
  <c r="AH99" i="2"/>
  <c r="AI99" i="2" s="1"/>
  <c r="AD99" i="2"/>
  <c r="AE99" i="2" s="1"/>
  <c r="AV96" i="2"/>
  <c r="AH96" i="2"/>
  <c r="AI96" i="2" s="1"/>
  <c r="AD96" i="2"/>
  <c r="AE96" i="2" s="1"/>
  <c r="AV93" i="2"/>
  <c r="AH93" i="2"/>
  <c r="AI93" i="2" s="1"/>
  <c r="AD93" i="2"/>
  <c r="AE93" i="2" s="1"/>
  <c r="AV90" i="2"/>
  <c r="AH90" i="2"/>
  <c r="AI90" i="2" s="1"/>
  <c r="AD90" i="2"/>
  <c r="AV87" i="2"/>
  <c r="AH87" i="2"/>
  <c r="AI87" i="2" s="1"/>
  <c r="AD87" i="2"/>
  <c r="AE87" i="2" s="1"/>
  <c r="AV84" i="2"/>
  <c r="AH84" i="2"/>
  <c r="AI84" i="2" s="1"/>
  <c r="AD84" i="2"/>
  <c r="AE84" i="2" s="1"/>
  <c r="AV81" i="2"/>
  <c r="AH81" i="2"/>
  <c r="AI81" i="2" s="1"/>
  <c r="AD81" i="2"/>
  <c r="AE81" i="2" s="1"/>
  <c r="AV78" i="2"/>
  <c r="AH78" i="2"/>
  <c r="AI78" i="2" s="1"/>
  <c r="AD78" i="2"/>
  <c r="AE78" i="2" s="1"/>
  <c r="AV75" i="2"/>
  <c r="AH75" i="2"/>
  <c r="AI75" i="2" s="1"/>
  <c r="AD75" i="2"/>
  <c r="AE75" i="2" s="1"/>
  <c r="AV72" i="2"/>
  <c r="AH72" i="2"/>
  <c r="AI72" i="2" s="1"/>
  <c r="AD72" i="2"/>
  <c r="AV69" i="2"/>
  <c r="AH69" i="2"/>
  <c r="AI69" i="2" s="1"/>
  <c r="AD69" i="2"/>
  <c r="AE69" i="2" s="1"/>
  <c r="AV66" i="2"/>
  <c r="AH66" i="2"/>
  <c r="AI66" i="2" s="1"/>
  <c r="AD66" i="2"/>
  <c r="AE66" i="2" s="1"/>
  <c r="AV63" i="2"/>
  <c r="AH63" i="2"/>
  <c r="AI63" i="2" s="1"/>
  <c r="AD63" i="2"/>
  <c r="AE63" i="2" s="1"/>
  <c r="AV60" i="2"/>
  <c r="AH60" i="2"/>
  <c r="AI60" i="2" s="1"/>
  <c r="AD60" i="2"/>
  <c r="AE60" i="2" s="1"/>
  <c r="AV57" i="2"/>
  <c r="AH57" i="2"/>
  <c r="AI57" i="2" s="1"/>
  <c r="AD57" i="2"/>
  <c r="AE57" i="2" s="1"/>
  <c r="AV54" i="2"/>
  <c r="AH54" i="2"/>
  <c r="AI54" i="2" s="1"/>
  <c r="AD54" i="2"/>
  <c r="AV51" i="2"/>
  <c r="AH51" i="2"/>
  <c r="AI51" i="2" s="1"/>
  <c r="AD51" i="2"/>
  <c r="AE51" i="2" s="1"/>
  <c r="AV48" i="2"/>
  <c r="AH48" i="2"/>
  <c r="AD48" i="2"/>
  <c r="AE48" i="2" s="1"/>
  <c r="AV45" i="2"/>
  <c r="AH45" i="2"/>
  <c r="AI45" i="2" s="1"/>
  <c r="AD45" i="2"/>
  <c r="AE45" i="2" s="1"/>
  <c r="AV42" i="2"/>
  <c r="AH42" i="2"/>
  <c r="AI42" i="2" s="1"/>
  <c r="AD42" i="2"/>
  <c r="AE42" i="2" s="1"/>
  <c r="AV39" i="2"/>
  <c r="AH39" i="2"/>
  <c r="AI39" i="2" s="1"/>
  <c r="AD39" i="2"/>
  <c r="AE39" i="2" s="1"/>
  <c r="AV36" i="2"/>
  <c r="AH36" i="2"/>
  <c r="AI36" i="2" s="1"/>
  <c r="AD36" i="2"/>
  <c r="AT273" i="2"/>
  <c r="AU273" i="2" s="1"/>
  <c r="AP273" i="2"/>
  <c r="AQ273" i="2" s="1"/>
  <c r="AL273" i="2"/>
  <c r="AM273" i="2" s="1"/>
  <c r="AH273" i="2"/>
  <c r="AX273" i="2" s="1"/>
  <c r="AD273" i="2"/>
  <c r="AE273" i="2" s="1"/>
  <c r="AX32" i="2"/>
  <c r="AX28" i="2"/>
  <c r="AX24" i="2"/>
  <c r="AX20" i="2"/>
  <c r="AV33" i="2"/>
  <c r="AV29" i="2"/>
  <c r="AV25" i="2"/>
  <c r="AV21" i="2"/>
  <c r="AX248" i="2"/>
  <c r="AX245" i="2"/>
  <c r="AX242" i="2"/>
  <c r="AX239" i="2"/>
  <c r="AX236" i="2"/>
  <c r="AX233" i="2"/>
  <c r="AX230" i="2"/>
  <c r="AX227" i="2"/>
  <c r="AM249" i="2"/>
  <c r="AI249" i="2"/>
  <c r="AE249" i="2"/>
  <c r="AM246" i="2"/>
  <c r="AI246" i="2"/>
  <c r="AE246" i="2"/>
  <c r="AM243" i="2"/>
  <c r="AI243" i="2"/>
  <c r="AE243" i="2"/>
  <c r="AM240" i="2"/>
  <c r="AI240" i="2"/>
  <c r="AE240" i="2"/>
  <c r="AM237" i="2"/>
  <c r="AI237" i="2"/>
  <c r="AE237" i="2"/>
  <c r="AM234" i="2"/>
  <c r="AI234" i="2"/>
  <c r="AE234" i="2"/>
  <c r="AM231" i="2"/>
  <c r="AI231" i="2"/>
  <c r="AE231" i="2"/>
  <c r="AM228" i="2"/>
  <c r="AI228" i="2"/>
  <c r="AE228" i="2"/>
  <c r="AM225" i="2"/>
  <c r="AI225" i="2"/>
  <c r="AE225" i="2"/>
  <c r="AX261" i="2"/>
  <c r="AX270" i="2"/>
  <c r="AE105" i="2" l="1"/>
  <c r="AE122" i="2"/>
  <c r="AE36" i="2"/>
  <c r="AI48" i="2"/>
  <c r="AE54" i="2"/>
  <c r="AI102" i="2"/>
  <c r="AE108" i="2"/>
  <c r="AI119" i="2"/>
  <c r="AE125" i="2"/>
  <c r="AE72" i="2"/>
  <c r="AE90" i="2"/>
  <c r="AI273" i="2"/>
  <c r="AX271" i="2" l="1"/>
  <c r="AW265" i="2"/>
  <c r="AW257" i="2"/>
  <c r="AW256" i="2"/>
  <c r="AW255" i="2"/>
  <c r="AW204" i="2"/>
  <c r="AW171" i="2"/>
  <c r="AX165" i="2"/>
  <c r="AX159" i="2"/>
  <c r="AV24" i="2"/>
  <c r="AV28" i="2"/>
  <c r="AV32" i="2"/>
  <c r="AV20" i="2"/>
  <c r="AI271" i="2"/>
  <c r="AE271" i="2"/>
  <c r="AM261" i="2"/>
  <c r="AI261" i="2"/>
  <c r="AE261" i="2"/>
  <c r="AU166" i="2"/>
  <c r="AQ166" i="2"/>
  <c r="AM166" i="2"/>
  <c r="AI166" i="2"/>
  <c r="AE166" i="2"/>
  <c r="AU160" i="2"/>
  <c r="AQ160" i="2"/>
  <c r="AM160" i="2"/>
  <c r="AI160" i="2"/>
  <c r="AE160" i="2"/>
  <c r="AW337" i="2" l="1"/>
  <c r="AW338" i="2" s="1"/>
  <c r="AX171" i="2"/>
  <c r="AX170" i="2"/>
  <c r="AX252" i="2"/>
  <c r="AX253" i="2"/>
  <c r="AX255" i="2"/>
  <c r="AX256" i="2"/>
  <c r="AX257" i="2"/>
  <c r="AX258" i="2"/>
  <c r="AX260" i="2"/>
  <c r="AX265" i="2"/>
  <c r="AX269" i="2"/>
  <c r="AX254" i="2"/>
  <c r="AT270" i="2" l="1"/>
  <c r="AP270" i="2"/>
  <c r="AQ270" i="2" s="1"/>
  <c r="AL270" i="2"/>
  <c r="AM270" i="2" s="1"/>
  <c r="AH270" i="2"/>
  <c r="AI270" i="2" s="1"/>
  <c r="AD270" i="2"/>
  <c r="AU266" i="2"/>
  <c r="AQ266" i="2"/>
  <c r="AM266" i="2"/>
  <c r="AI266" i="2"/>
  <c r="AE266" i="2"/>
  <c r="AM262" i="2"/>
  <c r="AI262" i="2"/>
  <c r="AE262" i="2"/>
  <c r="AX224" i="2"/>
  <c r="AX222" i="2"/>
  <c r="AX220" i="2"/>
  <c r="AX218" i="2"/>
  <c r="AX216" i="2"/>
  <c r="AX214" i="2"/>
  <c r="AX213" i="2"/>
  <c r="AX209" i="2"/>
  <c r="AX207" i="2"/>
  <c r="AX205" i="2"/>
  <c r="AX204" i="2"/>
  <c r="AI170" i="2"/>
  <c r="AE170" i="2"/>
  <c r="AX337" i="2" l="1"/>
  <c r="AX338" i="2" s="1"/>
  <c r="AE270" i="2"/>
  <c r="AU270" i="2"/>
</calcChain>
</file>

<file path=xl/sharedStrings.xml><?xml version="1.0" encoding="utf-8"?>
<sst xmlns="http://schemas.openxmlformats.org/spreadsheetml/2006/main" count="6402" uniqueCount="906">
  <si>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</si>
  <si>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</si>
  <si>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</si>
  <si>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</si>
  <si>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</si>
  <si>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</si>
  <si>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</si>
  <si>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</si>
  <si>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</si>
  <si>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</si>
  <si>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</si>
  <si>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</si>
  <si>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</si>
  <si>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</si>
  <si>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</si>
  <si>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</si>
  <si>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</si>
  <si>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</si>
  <si>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</si>
  <si>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</si>
  <si>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</si>
  <si>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</si>
  <si>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</si>
  <si>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</si>
  <si>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</si>
  <si>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</si>
  <si>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</si>
  <si>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</si>
  <si>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</si>
  <si>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</si>
  <si>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</si>
  <si>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</si>
  <si>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</si>
  <si>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</si>
  <si>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</si>
  <si>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</si>
  <si>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</si>
  <si>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</si>
  <si>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</si>
  <si>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</si>
  <si>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</si>
  <si>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</si>
  <si>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</si>
  <si>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</si>
  <si>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</si>
  <si>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</si>
  <si>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</si>
  <si>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</si>
  <si>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</si>
  <si>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</si>
  <si>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</si>
  <si>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</si>
  <si>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</si>
  <si>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</si>
  <si>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</si>
  <si>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</si>
  <si>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</si>
  <si>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</si>
  <si>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</si>
  <si>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</si>
  <si>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</si>
  <si>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</si>
  <si>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</si>
  <si>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</si>
  <si>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</si>
  <si>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</si>
  <si>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</si>
  <si>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</si>
  <si>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</si>
  <si>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</si>
  <si>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</si>
  <si>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</si>
  <si>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</si>
  <si>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</si>
  <si>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</si>
  <si>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</si>
  <si>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</si>
  <si>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</si>
  <si>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</si>
  <si>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</si>
  <si>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</si>
  <si>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</si>
  <si>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</si>
  <si>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</si>
  <si>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</si>
  <si>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</si>
  <si>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</si>
  <si>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</si>
  <si>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</si>
  <si>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</si>
  <si>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</si>
  <si>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</si>
  <si>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</si>
  <si>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</si>
  <si>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</si>
  <si>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</si>
  <si>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</si>
  <si>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</si>
  <si>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</si>
  <si>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</si>
  <si>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</si>
  <si>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</si>
  <si>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</si>
  <si>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</si>
  <si>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</si>
  <si>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</si>
  <si>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</si>
  <si>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</si>
  <si>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</si>
  <si>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</si>
  <si>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</si>
  <si>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</si>
  <si>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</si>
  <si>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</si>
  <si>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</si>
  <si>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</si>
  <si>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</si>
  <si>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</si>
  <si>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</si>
  <si>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</si>
  <si>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</si>
  <si>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</si>
  <si>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</si>
  <si>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</si>
  <si>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</si>
  <si>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</si>
  <si>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</si>
  <si>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</si>
  <si>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</si>
  <si>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</si>
  <si>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</si>
  <si>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</si>
  <si>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</si>
  <si>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</si>
  <si>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</si>
  <si>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</si>
  <si>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</si>
  <si>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</si>
  <si>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</si>
  <si>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</si>
  <si>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</si>
  <si>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</si>
  <si>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</si>
  <si>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</si>
  <si>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</si>
  <si>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</si>
  <si>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</si>
  <si>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</si>
  <si>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</si>
  <si>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</si>
  <si>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</si>
  <si>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</si>
  <si>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</si>
  <si>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</si>
  <si>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</si>
  <si>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</si>
  <si>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</si>
  <si>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</si>
  <si>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</si>
  <si>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</si>
  <si>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</si>
  <si>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</si>
  <si>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</si>
  <si>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</si>
  <si>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</si>
  <si>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</si>
  <si>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</si>
  <si>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</si>
  <si>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</si>
  <si>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</si>
  <si>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</si>
  <si>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</si>
  <si>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</si>
  <si>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</si>
  <si>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</si>
  <si>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</si>
  <si>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</si>
  <si>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</si>
  <si>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</si>
  <si>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</si>
  <si>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</si>
  <si>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</si>
  <si>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</si>
  <si>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</si>
  <si>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</si>
  <si>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</si>
  <si>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</si>
  <si>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</si>
  <si>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</si>
  <si>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</si>
  <si>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</si>
  <si>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</si>
  <si>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</si>
  <si>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</si>
  <si>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</si>
  <si>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</si>
  <si>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</si>
  <si>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</si>
  <si>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</si>
  <si>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</si>
  <si>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</si>
  <si>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</si>
  <si>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</si>
  <si>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</si>
  <si>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</si>
  <si>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</si>
  <si>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</si>
  <si>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</si>
  <si>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</si>
  <si>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</si>
  <si>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</si>
  <si>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</si>
  <si>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</si>
  <si>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</si>
  <si>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</si>
  <si>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</si>
  <si>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</si>
  <si>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</si>
  <si>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</si>
  <si>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</si>
  <si>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</si>
  <si>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</si>
  <si>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</si>
  <si>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</si>
  <si>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</si>
  <si>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</si>
  <si>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</si>
  <si>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</si>
  <si>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</si>
  <si>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</si>
  <si>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</si>
  <si>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</si>
  <si>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</si>
  <si>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</si>
  <si>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</si>
  <si>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</si>
  <si>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</si>
  <si>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</si>
  <si>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</si>
  <si>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</si>
  <si>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</si>
  <si>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</si>
  <si>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</si>
  <si>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</si>
  <si>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</si>
  <si>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</si>
  <si>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</si>
  <si>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</si>
  <si>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</si>
  <si>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</si>
  <si>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</si>
  <si>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</si>
  <si>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</si>
  <si>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</si>
  <si>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</si>
  <si>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</si>
  <si>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</si>
  <si>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</si>
  <si>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</si>
  <si>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</si>
  <si>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</si>
  <si>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</si>
  <si>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</si>
  <si>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</si>
  <si>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</si>
  <si>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</si>
  <si>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</si>
  <si>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</si>
  <si>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</si>
  <si>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</si>
  <si>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</si>
  <si>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</si>
  <si>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</si>
  <si>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</si>
  <si>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</si>
  <si>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</si>
  <si>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</si>
  <si>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</si>
  <si>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</si>
  <si>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</si>
  <si>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</si>
  <si>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</si>
  <si>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</si>
  <si>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</si>
  <si>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</si>
  <si>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</si>
  <si>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</si>
  <si>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</si>
  <si>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</si>
  <si>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</si>
  <si>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</si>
  <si>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</si>
  <si>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</si>
  <si>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</si>
  <si>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</si>
  <si>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</si>
  <si>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</si>
  <si>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</si>
  <si>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</si>
  <si>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</si>
  <si>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</si>
  <si>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</si>
  <si>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</si>
  <si>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</si>
  <si>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</si>
  <si>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</si>
  <si>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</si>
  <si>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</si>
  <si>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</si>
  <si>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</si>
  <si>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</si>
  <si>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</si>
  <si>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</si>
  <si>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</si>
  <si>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</si>
  <si>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</si>
  <si>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</si>
  <si>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</si>
  <si>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</si>
  <si>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</si>
  <si>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</si>
  <si>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</si>
  <si>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</si>
  <si>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</si>
  <si>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</si>
  <si>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</si>
  <si>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</si>
  <si>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</si>
  <si>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</si>
  <si>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</si>
  <si>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</si>
  <si>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</si>
  <si>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</si>
  <si>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</si>
  <si>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</si>
  <si>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</si>
  <si>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</si>
  <si>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</si>
  <si>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</si>
  <si>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</si>
  <si>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</si>
  <si>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</si>
  <si>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</si>
  <si>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</si>
  <si>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</si>
  <si>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</si>
  <si>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</si>
  <si>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</si>
  <si>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</si>
  <si>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</si>
  <si>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</si>
  <si>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</si>
  <si>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</si>
  <si>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</si>
  <si>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</si>
  <si>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</si>
  <si>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</si>
  <si>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</si>
  <si>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</si>
  <si>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</si>
  <si>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</si>
  <si>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</si>
  <si>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</si>
  <si>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</si>
  <si>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</si>
  <si>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</si>
  <si>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</si>
  <si>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</si>
  <si>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</si>
  <si>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</si>
  <si>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</si>
  <si>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</si>
  <si>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</si>
  <si>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</si>
  <si>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</si>
  <si>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</si>
  <si>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</si>
  <si>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</si>
  <si>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</si>
  <si>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</si>
  <si>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</si>
  <si>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</si>
  <si>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</si>
  <si>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</si>
  <si>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</si>
  <si>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</si>
  <si>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</si>
  <si>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</si>
  <si>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</si>
  <si>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</si>
  <si>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</si>
  <si>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</si>
  <si>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</si>
  <si>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</si>
  <si>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</si>
  <si>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</si>
  <si>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</si>
  <si>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</si>
  <si>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</si>
  <si>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</si>
  <si>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</si>
  <si>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</si>
  <si>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</si>
  <si>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</si>
  <si>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</si>
  <si>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</si>
  <si>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</si>
  <si>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</si>
  <si>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</si>
  <si>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</si>
  <si>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</si>
  <si>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</si>
  <si>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</si>
  <si>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</si>
  <si>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</si>
  <si>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</si>
  <si>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</si>
  <si>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</si>
  <si>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</si>
  <si>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</si>
  <si>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</si>
  <si>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</si>
  <si>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</si>
  <si>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</si>
  <si>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</si>
  <si>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</si>
  <si>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</si>
  <si>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</si>
  <si>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</si>
  <si>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</si>
  <si>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</si>
  <si>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</si>
  <si>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</si>
  <si>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</si>
  <si>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</si>
  <si>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</si>
  <si>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</si>
  <si>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</si>
  <si>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</si>
  <si>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</si>
  <si>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</si>
  <si>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</si>
  <si>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</si>
  <si>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</si>
  <si>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</si>
  <si>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</si>
  <si>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</si>
  <si>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</si>
  <si>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</si>
  <si>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</si>
  <si>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</si>
  <si>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</si>
  <si>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</si>
  <si>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</si>
  <si>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</si>
  <si>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</si>
  <si>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</si>
  <si>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</si>
  <si>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</si>
  <si>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</si>
  <si>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</si>
  <si>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</si>
  <si>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</si>
  <si>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</si>
  <si>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</si>
  <si>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</si>
  <si>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</si>
  <si>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</si>
  <si>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</si>
  <si>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</si>
  <si>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</si>
  <si>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</si>
  <si>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</si>
  <si>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</si>
  <si>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</si>
  <si>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</si>
  <si>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</si>
  <si>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</si>
  <si>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</si>
  <si>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</si>
  <si>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</si>
  <si>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</si>
  <si>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</si>
  <si>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</si>
  <si>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</si>
  <si>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</si>
  <si>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</si>
  <si>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</si>
  <si>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</si>
  <si>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</si>
  <si>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</si>
  <si>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</si>
  <si>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</si>
  <si>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</si>
  <si>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</si>
  <si>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</si>
  <si>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</si>
  <si>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</si>
  <si>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</si>
  <si>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</si>
  <si>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</si>
  <si>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</si>
  <si>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</si>
  <si>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</si>
  <si>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</si>
  <si>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</si>
  <si>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</si>
  <si>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</si>
  <si>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</si>
  <si>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</si>
  <si>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</si>
  <si>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</si>
  <si>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</si>
  <si>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</si>
  <si>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</si>
  <si>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</si>
  <si>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</si>
  <si>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</si>
  <si>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</si>
  <si>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</si>
  <si>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</si>
  <si>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</si>
  <si>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</si>
  <si>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</si>
  <si>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</si>
  <si>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</si>
  <si>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</si>
  <si>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</si>
  <si>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</si>
  <si>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</si>
  <si>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</si>
  <si>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</si>
  <si>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</si>
  <si>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</si>
  <si>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</si>
  <si>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</si>
  <si>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</si>
  <si>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</si>
  <si>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</si>
  <si>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</si>
  <si>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</si>
  <si>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</si>
  <si>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</si>
  <si>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</si>
  <si>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</si>
  <si>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</si>
  <si>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</si>
  <si>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</si>
  <si>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</si>
  <si>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</si>
  <si>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</si>
  <si>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</si>
  <si>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</si>
  <si>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</si>
  <si>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</si>
  <si>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</si>
  <si>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</si>
  <si>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</si>
  <si>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</si>
  <si>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</si>
  <si>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</si>
  <si>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</si>
  <si>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</si>
  <si>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</si>
  <si>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</si>
  <si>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</si>
  <si>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</si>
  <si>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</si>
  <si>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</si>
  <si>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</si>
  <si>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</si>
  <si>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</si>
  <si>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</si>
  <si>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</si>
  <si>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</si>
  <si>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</si>
  <si>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</si>
  <si>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</si>
  <si>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</si>
  <si>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</si>
  <si>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</si>
  <si>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</si>
  <si>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</si>
  <si>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</si>
  <si>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</si>
  <si>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</si>
  <si>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</si>
  <si>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</si>
  <si>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</si>
  <si>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</si>
  <si>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</si>
  <si>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</si>
  <si>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</si>
  <si>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</si>
  <si>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</si>
  <si>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</si>
  <si>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</si>
  <si>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</si>
  <si>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</si>
  <si>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</si>
  <si>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</si>
  <si>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</si>
  <si>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</si>
  <si>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</si>
  <si>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</si>
  <si>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</si>
  <si>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</si>
  <si>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</si>
  <si>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</si>
  <si>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</si>
  <si>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</si>
  <si>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</si>
  <si>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</si>
  <si>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</si>
  <si>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</si>
  <si>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</si>
  <si>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</si>
  <si>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</si>
  <si>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</si>
  <si>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</si>
  <si>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</si>
  <si>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</si>
  <si>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</si>
  <si>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</si>
  <si>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</si>
  <si>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</si>
  <si>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</si>
  <si>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</si>
  <si>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</si>
  <si>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</si>
  <si>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</si>
  <si>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</si>
  <si>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</si>
  <si>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</si>
  <si>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</si>
  <si>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</si>
  <si>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</si>
  <si>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</si>
  <si>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</si>
  <si>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</si>
  <si>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</si>
  <si>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</si>
  <si>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</si>
  <si>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</si>
  <si>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</si>
  <si>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</si>
  <si>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</si>
  <si>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</si>
  <si>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</si>
  <si>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</si>
  <si>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</si>
  <si>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</si>
  <si>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</si>
  <si>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</si>
  <si>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</si>
  <si>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</si>
  <si>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</si>
  <si>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</si>
  <si>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</si>
  <si>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</si>
  <si>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</si>
  <si>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</si>
  <si>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</si>
  <si>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</si>
  <si>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</si>
  <si>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</si>
  <si>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</si>
  <si>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</si>
  <si>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</si>
  <si>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</si>
  <si>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</si>
  <si>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</si>
  <si>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</si>
  <si>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</si>
  <si>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</si>
  <si>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</si>
  <si>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</si>
  <si>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</si>
  <si>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</si>
  <si>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</si>
  <si>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</si>
  <si>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</si>
  <si>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</si>
  <si>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</si>
  <si>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</si>
  <si>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</si>
  <si>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</si>
  <si>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</si>
  <si>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</si>
  <si>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</si>
  <si>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</si>
  <si>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</si>
  <si>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</si>
  <si>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</si>
  <si>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</si>
  <si>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</si>
  <si>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</si>
  <si>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</si>
  <si>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</si>
  <si>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</si>
  <si>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</si>
  <si>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</si>
  <si>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</si>
  <si>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</si>
  <si>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</si>
  <si>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</si>
  <si>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</si>
  <si>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</si>
  <si>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</si>
  <si>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</si>
  <si>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</si>
  <si>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</si>
  <si>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</si>
  <si>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</si>
  <si>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</si>
  <si>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</si>
  <si>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</si>
  <si>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</si>
  <si>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</si>
  <si>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</si>
  <si>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</si>
  <si>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</si>
  <si>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</si>
  <si>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</si>
  <si>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</si>
  <si>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</si>
  <si>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</si>
  <si>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</si>
  <si>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</si>
  <si>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</si>
  <si>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</si>
  <si>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</si>
  <si>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</si>
  <si>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</si>
  <si>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</si>
  <si>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</si>
  <si>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</si>
  <si>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</si>
  <si>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</si>
  <si>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</si>
  <si>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</si>
  <si>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</si>
  <si>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</si>
  <si>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</si>
  <si>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</si>
  <si>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</si>
  <si>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</si>
  <si>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</si>
  <si>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</si>
  <si>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</si>
  <si>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</si>
  <si>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</si>
  <si>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</si>
  <si>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</si>
  <si>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</si>
  <si>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</si>
  <si>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</si>
  <si>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</si>
  <si>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</si>
  <si>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</si>
  <si>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</si>
  <si>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</si>
  <si>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</si>
  <si>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</si>
  <si>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</si>
  <si>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</si>
  <si>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</si>
  <si>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</si>
  <si>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</si>
  <si>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</si>
  <si>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</si>
  <si>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</si>
  <si>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</si>
  <si>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</si>
  <si>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</si>
  <si>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</si>
  <si>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</si>
  <si>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</si>
  <si>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</si>
  <si>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</si>
  <si>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</si>
  <si>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</si>
  <si>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</si>
  <si>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</si>
  <si>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</si>
  <si>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</si>
  <si>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</si>
  <si>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</si>
  <si>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</si>
  <si>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</si>
  <si>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</si>
  <si>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</si>
  <si>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</si>
  <si>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</si>
  <si>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</si>
  <si>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</si>
  <si>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</si>
  <si>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</si>
  <si>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</si>
  <si>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</si>
  <si>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</si>
  <si>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</si>
  <si>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</si>
  <si>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</si>
  <si>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</si>
  <si>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</si>
  <si>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</si>
  <si>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</si>
  <si>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</si>
  <si>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</si>
  <si>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</si>
  <si>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</si>
  <si>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</si>
  <si>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</si>
  <si>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</si>
  <si>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</si>
  <si>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</si>
  <si>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</si>
  <si>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</si>
  <si>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</si>
  <si>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</si>
  <si>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</si>
  <si>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</si>
  <si>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</si>
  <si>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</si>
  <si>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</si>
  <si>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</si>
  <si>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</si>
  <si>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</si>
  <si>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</si>
  <si>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</si>
  <si>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</si>
  <si>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</si>
  <si>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</si>
  <si>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</si>
  <si>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</si>
  <si>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</si>
  <si>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</si>
  <si>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</si>
  <si>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</si>
  <si>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</si>
  <si>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</si>
  <si>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</si>
  <si>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</si>
  <si>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</si>
  <si>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</si>
  <si>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</si>
  <si>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</si>
  <si>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</si>
  <si>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</si>
  <si>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</si>
  <si>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</si>
  <si>
    <t>загрузить ПСД</t>
  </si>
  <si>
    <t>14-4 Р</t>
  </si>
  <si>
    <t>08.2021</t>
  </si>
  <si>
    <t>столбец 14,29,30,33,34</t>
  </si>
  <si>
    <t>ФД</t>
  </si>
  <si>
    <t>72 У</t>
  </si>
  <si>
    <t>495011.100.000000</t>
  </si>
  <si>
    <t>Услуги транспортирования по трубопроводам сырой нефти</t>
  </si>
  <si>
    <t>12.2024</t>
  </si>
  <si>
    <t>Без НДС</t>
  </si>
  <si>
    <t>Магистральдық құбыр жүйесі арқылы мұнай тасымалдау қызметі (KTO TR - Экспорт бойынша тасымалдау)</t>
  </si>
  <si>
    <t>Услуги по транспортировке нефти по системе магистрального трубопровода (KTO TR - Транспортировка по экспорту)</t>
  </si>
  <si>
    <t>новая позиция</t>
  </si>
  <si>
    <t>73 У</t>
  </si>
  <si>
    <t>Магистральдық құбыр жүйесі арқылы мұнай тасымалдау қызметі (KTO TR - Ішкі рынок бойынша тасымалдау)</t>
  </si>
  <si>
    <t>Услуги по транспортировке нефти по системе магистрального трубопровода (KTO TR - Транспортировка по внутреннему рынку)</t>
  </si>
  <si>
    <t>74 У</t>
  </si>
  <si>
    <t>RU</t>
  </si>
  <si>
    <t>РФ</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</si>
  <si>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</si>
  <si>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</si>
  <si>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75 У</t>
  </si>
  <si>
    <t>Акмолинская область, г.Нур-Султан</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</si>
  <si>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</si>
  <si>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</si>
  <si>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76 У</t>
  </si>
  <si>
    <t>Магистральдық құбыр жүйесі арқылы мұнайды айдау бойынша қызметтер (МұнайТас)</t>
  </si>
  <si>
    <t>Услуги по перекачке нефти по системе магистрального трубопровода (МунайТас)</t>
  </si>
  <si>
    <t>77 У</t>
  </si>
  <si>
    <t>Магистральдық құбыр жүйесі арқылы мұнайды айдау бойынша қызметтер (ҚҚҚ)</t>
  </si>
  <si>
    <t>Услуги по перекачке нефти по системе магистрального трубопровода (ККТ)</t>
  </si>
  <si>
    <t>71 У</t>
  </si>
  <si>
    <t>467113.100.000001</t>
  </si>
  <si>
    <t>Услуги по торговле оптовой нефтью сырой</t>
  </si>
  <si>
    <t>Оптовая торговля через агента (за вознаграждение на договорной основе) нефтью сырой</t>
  </si>
  <si>
    <t>Экспортқа мұнай сатуды қамтамасыз ету қызметтері (тапсырыс  шарты)</t>
  </si>
  <si>
    <t>Услуги по обеспечению реализации нефти на экспорт (договор поручения)</t>
  </si>
  <si>
    <t>12 изменения и дополнения №120240021112-ПЗ-2021-12 от 22.07.2021г., утвержден решением директора департамента ДЗиМС Жылкайдаровым М.О.</t>
  </si>
  <si>
    <t>13 изменения и дополнения №120240021112-ПЗ-2021-13 от 13.08.2021г., утвержден решением директора департамента ДЗиМС Жылкайдаровым М.О.</t>
  </si>
  <si>
    <t>22-1 У</t>
  </si>
  <si>
    <t>уменьшение объема</t>
  </si>
  <si>
    <t>19-1 У</t>
  </si>
  <si>
    <t>20-1 У</t>
  </si>
  <si>
    <t>21-1 У</t>
  </si>
  <si>
    <t>64-1 У</t>
  </si>
  <si>
    <t>10-1 У</t>
  </si>
  <si>
    <t>увеличение объема</t>
  </si>
  <si>
    <t>8-1 У</t>
  </si>
  <si>
    <t>7-1 У</t>
  </si>
  <si>
    <t>9-1 У</t>
  </si>
  <si>
    <t>11-1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</si>
  <si>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</si>
  <si>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17-3 У</t>
  </si>
  <si>
    <t>исключена в переводом в ГПЗ 2022гол</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</si>
</sst>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s>
  <borders count="5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360">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5" fillId="0" borderId="45" xfId="0" applyFont="1" applyFill="1" applyBorder="1" applyAlignment="1">
      <alignment horizontal="left" vertical="center"/>
    </xf>
    <xf numFmtId="0" fontId="13" fillId="0" borderId="39" xfId="2" applyFont="1" applyFill="1" applyBorder="1" applyAlignment="1">
      <alignment horizontal="left" vertical="center"/>
    </xf>
    <xf numFmtId="0" fontId="13" fillId="0" borderId="39" xfId="0" applyFont="1" applyFill="1" applyBorder="1" applyAlignment="1">
      <alignment horizontal="left" vertical="center"/>
    </xf>
    <xf numFmtId="49" fontId="5" fillId="0" borderId="50"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0" fontId="11" fillId="0" borderId="41" xfId="0" applyFont="1" applyFill="1" applyBorder="1" applyAlignment="1">
      <alignment horizontal="left" vertical="center"/>
    </xf>
    <xf numFmtId="0" fontId="13" fillId="0" borderId="39" xfId="3" applyFont="1" applyFill="1" applyBorder="1" applyAlignment="1">
      <alignment horizontal="left" vertical="center"/>
    </xf>
    <xf numFmtId="49" fontId="13" fillId="0" borderId="39" xfId="4" applyNumberFormat="1" applyFont="1" applyFill="1" applyBorder="1" applyAlignment="1">
      <alignment horizontal="left" vertical="center"/>
    </xf>
    <xf numFmtId="0" fontId="13" fillId="0" borderId="39" xfId="0" applyNumberFormat="1" applyFont="1" applyFill="1" applyBorder="1" applyAlignment="1">
      <alignment horizontal="left" vertical="center"/>
    </xf>
    <xf numFmtId="1" fontId="13" fillId="0" borderId="39" xfId="0" applyNumberFormat="1" applyFont="1" applyFill="1" applyBorder="1" applyAlignment="1">
      <alignment horizontal="left" vertical="center"/>
    </xf>
    <xf numFmtId="37" fontId="13" fillId="0" borderId="39" xfId="1" applyNumberFormat="1" applyFont="1" applyFill="1" applyBorder="1" applyAlignment="1">
      <alignment horizontal="left" vertical="center"/>
    </xf>
    <xf numFmtId="39" fontId="13" fillId="0" borderId="39" xfId="1" applyNumberFormat="1" applyFont="1" applyFill="1" applyBorder="1" applyAlignment="1">
      <alignment horizontal="left" vertical="center"/>
    </xf>
    <xf numFmtId="172" fontId="13" fillId="0" borderId="39" xfId="8" applyNumberFormat="1" applyFont="1" applyFill="1" applyBorder="1" applyAlignment="1">
      <alignment horizontal="left" vertical="center"/>
    </xf>
    <xf numFmtId="49" fontId="5" fillId="4" borderId="42" xfId="0" applyNumberFormat="1" applyFont="1" applyFill="1" applyBorder="1" applyAlignment="1">
      <alignment horizontal="left" vertical="center"/>
    </xf>
    <xf numFmtId="49" fontId="5" fillId="4" borderId="42" xfId="4" applyNumberFormat="1" applyFont="1" applyFill="1" applyBorder="1" applyAlignment="1">
      <alignment horizontal="left" vertical="center"/>
    </xf>
    <xf numFmtId="167" fontId="5" fillId="0" borderId="42" xfId="1" applyFont="1" applyFill="1" applyBorder="1" applyAlignment="1">
      <alignment horizontal="left" vertical="center"/>
    </xf>
    <xf numFmtId="4" fontId="5" fillId="0" borderId="42" xfId="0" applyNumberFormat="1" applyFont="1" applyFill="1" applyBorder="1" applyAlignment="1">
      <alignment horizontal="right" vertical="center"/>
    </xf>
    <xf numFmtId="4" fontId="5" fillId="0" borderId="42" xfId="1" applyNumberFormat="1" applyFont="1" applyFill="1" applyBorder="1" applyAlignment="1">
      <alignment horizontal="right" vertical="center"/>
    </xf>
    <xf numFmtId="2" fontId="5" fillId="0" borderId="42" xfId="1" applyNumberFormat="1" applyFont="1" applyFill="1" applyBorder="1" applyAlignment="1">
      <alignment horizontal="left" vertical="center"/>
    </xf>
    <xf numFmtId="0" fontId="5" fillId="0" borderId="42" xfId="0" applyFont="1" applyFill="1" applyBorder="1" applyAlignment="1">
      <alignment horizontal="left" vertical="center" wrapText="1"/>
    </xf>
    <xf numFmtId="167" fontId="10" fillId="3" borderId="6" xfId="1" applyFont="1" applyFill="1" applyBorder="1" applyAlignment="1">
      <alignment horizontal="right" vertical="center"/>
    </xf>
    <xf numFmtId="165" fontId="5" fillId="3" borderId="6" xfId="0" applyNumberFormat="1" applyFont="1" applyFill="1" applyBorder="1" applyAlignment="1">
      <alignment horizontal="right" vertical="center"/>
    </xf>
    <xf numFmtId="0" fontId="6" fillId="4" borderId="39" xfId="0" applyFont="1" applyFill="1" applyBorder="1" applyAlignment="1">
      <alignment horizontal="left" vertical="center"/>
    </xf>
    <xf numFmtId="0" fontId="5" fillId="4" borderId="17" xfId="0" applyFont="1" applyFill="1" applyBorder="1" applyAlignment="1">
      <alignment horizontal="left" vertical="center"/>
    </xf>
    <xf numFmtId="0" fontId="10" fillId="4" borderId="6" xfId="9" applyNumberFormat="1" applyFont="1" applyFill="1" applyBorder="1" applyAlignment="1">
      <alignment horizontal="left" vertical="center"/>
    </xf>
    <xf numFmtId="49" fontId="5" fillId="4" borderId="6" xfId="9" applyNumberFormat="1" applyFont="1" applyFill="1" applyBorder="1" applyAlignment="1">
      <alignment horizontal="left" vertical="center"/>
    </xf>
    <xf numFmtId="49" fontId="5" fillId="4" borderId="6" xfId="4" applyNumberFormat="1" applyFont="1" applyFill="1" applyBorder="1" applyAlignment="1">
      <alignment horizontal="left" vertical="center"/>
    </xf>
    <xf numFmtId="49" fontId="5" fillId="4" borderId="6" xfId="7" applyNumberFormat="1" applyFont="1" applyFill="1" applyBorder="1" applyAlignment="1">
      <alignment horizontal="left" vertical="center"/>
    </xf>
    <xf numFmtId="0" fontId="5" fillId="4" borderId="6" xfId="7" applyFont="1" applyFill="1" applyBorder="1" applyAlignment="1">
      <alignment horizontal="left" vertical="center"/>
    </xf>
    <xf numFmtId="166" fontId="5" fillId="4" borderId="6" xfId="8" applyNumberFormat="1" applyFont="1" applyFill="1" applyBorder="1" applyAlignment="1">
      <alignment horizontal="left" vertical="center"/>
    </xf>
    <xf numFmtId="167" fontId="10" fillId="4" borderId="6" xfId="1" applyFont="1" applyFill="1" applyBorder="1" applyAlignment="1">
      <alignment horizontal="left" vertical="center"/>
    </xf>
    <xf numFmtId="167" fontId="10" fillId="4" borderId="6" xfId="1" applyFont="1" applyFill="1" applyBorder="1" applyAlignment="1">
      <alignment horizontal="right" vertical="center"/>
    </xf>
    <xf numFmtId="39" fontId="6" fillId="4" borderId="6" xfId="1" applyNumberFormat="1" applyFont="1" applyFill="1" applyBorder="1" applyAlignment="1">
      <alignment horizontal="left" vertical="center"/>
    </xf>
    <xf numFmtId="165" fontId="6" fillId="4" borderId="6" xfId="1" applyNumberFormat="1" applyFont="1" applyFill="1" applyBorder="1" applyAlignment="1">
      <alignment horizontal="left" vertical="center"/>
    </xf>
    <xf numFmtId="0" fontId="5" fillId="4" borderId="6" xfId="0"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0" fontId="5" fillId="4" borderId="6" xfId="2" applyFont="1" applyFill="1" applyBorder="1" applyAlignment="1">
      <alignment horizontal="left" vertical="center"/>
    </xf>
    <xf numFmtId="49" fontId="5" fillId="4" borderId="7" xfId="4" applyNumberFormat="1" applyFont="1" applyFill="1" applyBorder="1" applyAlignment="1">
      <alignment horizontal="left" vertical="center"/>
    </xf>
    <xf numFmtId="0" fontId="6" fillId="4" borderId="6" xfId="0" applyFont="1" applyFill="1" applyBorder="1" applyAlignment="1">
      <alignment horizontal="left" vertical="center"/>
    </xf>
    <xf numFmtId="0" fontId="5" fillId="4" borderId="6" xfId="3" applyFont="1" applyFill="1" applyBorder="1" applyAlignment="1">
      <alignment horizontal="left" vertical="center"/>
    </xf>
    <xf numFmtId="0" fontId="5" fillId="4" borderId="6" xfId="0" applyFont="1" applyFill="1" applyBorder="1" applyAlignment="1">
      <alignment horizontal="left" vertical="center"/>
    </xf>
    <xf numFmtId="1" fontId="5" fillId="4" borderId="6" xfId="0" applyNumberFormat="1" applyFont="1" applyFill="1" applyBorder="1" applyAlignment="1">
      <alignment horizontal="left" vertical="center"/>
    </xf>
    <xf numFmtId="39" fontId="5" fillId="3" borderId="6" xfId="1" applyNumberFormat="1" applyFont="1" applyFill="1" applyBorder="1" applyAlignment="1">
      <alignment horizontal="right" vertical="center"/>
    </xf>
    <xf numFmtId="39" fontId="5" fillId="4" borderId="6" xfId="1" applyNumberFormat="1" applyFont="1" applyFill="1" applyBorder="1" applyAlignment="1">
      <alignment horizontal="right" vertical="center"/>
    </xf>
    <xf numFmtId="39" fontId="5" fillId="4" borderId="6" xfId="1" applyNumberFormat="1" applyFont="1" applyFill="1" applyBorder="1" applyAlignment="1">
      <alignment horizontal="left" vertical="center"/>
    </xf>
    <xf numFmtId="0" fontId="5" fillId="4" borderId="51" xfId="0" applyFont="1" applyFill="1" applyBorder="1" applyAlignment="1">
      <alignment horizontal="left" vertical="center"/>
    </xf>
    <xf numFmtId="0" fontId="10" fillId="4" borderId="50" xfId="9" applyNumberFormat="1" applyFont="1" applyFill="1" applyBorder="1" applyAlignment="1">
      <alignment horizontal="left" vertical="center"/>
    </xf>
    <xf numFmtId="0" fontId="10" fillId="4" borderId="42" xfId="9" applyNumberFormat="1" applyFont="1" applyFill="1" applyBorder="1" applyAlignment="1">
      <alignment horizontal="left" vertical="center"/>
    </xf>
    <xf numFmtId="49" fontId="5" fillId="4" borderId="42" xfId="9" applyNumberFormat="1" applyFont="1" applyFill="1" applyBorder="1" applyAlignment="1">
      <alignment horizontal="left" vertical="center"/>
    </xf>
    <xf numFmtId="49" fontId="5" fillId="4" borderId="42" xfId="7" applyNumberFormat="1" applyFont="1" applyFill="1" applyBorder="1" applyAlignment="1">
      <alignment horizontal="left" vertical="center"/>
    </xf>
    <xf numFmtId="0" fontId="5" fillId="4" borderId="42" xfId="7" applyFont="1" applyFill="1" applyBorder="1" applyAlignment="1">
      <alignment horizontal="left" vertical="center"/>
    </xf>
    <xf numFmtId="166" fontId="5" fillId="4" borderId="42" xfId="8" applyNumberFormat="1" applyFont="1" applyFill="1" applyBorder="1" applyAlignment="1">
      <alignment horizontal="left" vertical="center"/>
    </xf>
    <xf numFmtId="167" fontId="10" fillId="4" borderId="42" xfId="1" applyFont="1" applyFill="1" applyBorder="1" applyAlignment="1">
      <alignment horizontal="left" vertical="center"/>
    </xf>
    <xf numFmtId="167" fontId="10" fillId="3" borderId="42" xfId="1" applyFont="1" applyFill="1" applyBorder="1" applyAlignment="1">
      <alignment horizontal="left" vertical="center"/>
    </xf>
    <xf numFmtId="165" fontId="5" fillId="3" borderId="42" xfId="0" applyNumberFormat="1" applyFont="1" applyFill="1" applyBorder="1" applyAlignment="1">
      <alignment horizontal="right" vertical="center"/>
    </xf>
    <xf numFmtId="39" fontId="6" fillId="4" borderId="42" xfId="1" applyNumberFormat="1" applyFont="1" applyFill="1" applyBorder="1" applyAlignment="1">
      <alignment horizontal="left" vertical="center"/>
    </xf>
    <xf numFmtId="165" fontId="6" fillId="4" borderId="42" xfId="1" applyNumberFormat="1" applyFont="1" applyFill="1" applyBorder="1" applyAlignment="1">
      <alignment horizontal="left" vertical="center"/>
    </xf>
    <xf numFmtId="0" fontId="5" fillId="4" borderId="42" xfId="0" applyNumberFormat="1" applyFont="1" applyFill="1" applyBorder="1" applyAlignment="1">
      <alignment horizontal="left" vertical="center"/>
    </xf>
    <xf numFmtId="167" fontId="10" fillId="3" borderId="6" xfId="1" applyFont="1" applyFill="1" applyBorder="1" applyAlignment="1">
      <alignment horizontal="left" vertical="center"/>
    </xf>
    <xf numFmtId="0" fontId="5" fillId="4" borderId="41" xfId="0" applyFont="1" applyFill="1" applyBorder="1" applyAlignment="1">
      <alignment horizontal="left" vertical="center"/>
    </xf>
    <xf numFmtId="49" fontId="5" fillId="4" borderId="15" xfId="9" applyNumberFormat="1" applyFont="1" applyFill="1" applyBorder="1" applyAlignment="1">
      <alignment horizontal="left" vertical="center"/>
    </xf>
    <xf numFmtId="0" fontId="5" fillId="4" borderId="52" xfId="0" applyFont="1" applyFill="1" applyBorder="1" applyAlignment="1">
      <alignment horizontal="left" vertical="center"/>
    </xf>
    <xf numFmtId="49" fontId="5" fillId="3" borderId="6" xfId="0" applyNumberFormat="1" applyFont="1" applyFill="1" applyBorder="1" applyAlignment="1">
      <alignment horizontal="left" vertical="center"/>
    </xf>
    <xf numFmtId="165" fontId="5" fillId="4" borderId="6" xfId="0" applyNumberFormat="1" applyFont="1" applyFill="1" applyBorder="1" applyAlignment="1">
      <alignment horizontal="right" vertical="center"/>
    </xf>
    <xf numFmtId="165" fontId="5" fillId="4" borderId="6" xfId="0" applyNumberFormat="1" applyFont="1" applyFill="1" applyBorder="1" applyAlignment="1">
      <alignment horizontal="left" vertical="center"/>
    </xf>
    <xf numFmtId="167" fontId="6" fillId="4" borderId="6" xfId="1" applyFont="1" applyFill="1" applyBorder="1" applyAlignment="1">
      <alignment horizontal="left" vertical="center"/>
    </xf>
    <xf numFmtId="49" fontId="5" fillId="5" borderId="39" xfId="0" applyNumberFormat="1" applyFont="1" applyFill="1" applyBorder="1" applyAlignment="1">
      <alignment horizontal="center" vertical="center" wrapText="1"/>
    </xf>
    <xf numFmtId="49" fontId="5" fillId="5" borderId="39" xfId="0" applyNumberFormat="1" applyFont="1" applyFill="1" applyBorder="1" applyAlignment="1">
      <alignment horizontal="left" vertical="center"/>
    </xf>
    <xf numFmtId="0" fontId="11" fillId="5" borderId="17" xfId="0" applyFont="1" applyFill="1" applyBorder="1" applyAlignment="1">
      <alignment horizontal="left" vertical="center"/>
    </xf>
    <xf numFmtId="49" fontId="5" fillId="5" borderId="7" xfId="0" applyNumberFormat="1" applyFont="1" applyFill="1" applyBorder="1" applyAlignment="1">
      <alignment horizontal="left" vertical="center"/>
    </xf>
    <xf numFmtId="49" fontId="5" fillId="5" borderId="6" xfId="0" applyNumberFormat="1" applyFont="1" applyFill="1" applyBorder="1" applyAlignment="1">
      <alignment horizontal="left" vertical="center"/>
    </xf>
    <xf numFmtId="0" fontId="5" fillId="5" borderId="6" xfId="2" applyFont="1" applyFill="1" applyBorder="1" applyAlignment="1">
      <alignment horizontal="left" vertical="center"/>
    </xf>
    <xf numFmtId="0" fontId="5" fillId="5" borderId="6" xfId="3" applyFont="1" applyFill="1" applyBorder="1" applyAlignment="1">
      <alignment horizontal="left" vertical="center"/>
    </xf>
    <xf numFmtId="0" fontId="5" fillId="5" borderId="6" xfId="0" applyFont="1" applyFill="1" applyBorder="1" applyAlignment="1">
      <alignment horizontal="left" vertical="center"/>
    </xf>
    <xf numFmtId="0" fontId="13" fillId="5" borderId="6" xfId="2" applyFont="1" applyFill="1" applyBorder="1" applyAlignment="1">
      <alignment horizontal="left" vertical="center"/>
    </xf>
    <xf numFmtId="4" fontId="5" fillId="5" borderId="6" xfId="0" applyNumberFormat="1" applyFont="1" applyFill="1" applyBorder="1" applyAlignment="1">
      <alignment horizontal="left" vertical="center"/>
    </xf>
    <xf numFmtId="165" fontId="5" fillId="5" borderId="6" xfId="0" applyNumberFormat="1" applyFont="1" applyFill="1" applyBorder="1" applyAlignment="1">
      <alignment horizontal="left" vertical="center"/>
    </xf>
    <xf numFmtId="167" fontId="5" fillId="5" borderId="6" xfId="1" applyFont="1" applyFill="1" applyBorder="1" applyAlignment="1">
      <alignment horizontal="left" vertical="center"/>
    </xf>
    <xf numFmtId="39" fontId="5" fillId="5" borderId="6" xfId="1" applyNumberFormat="1" applyFont="1" applyFill="1" applyBorder="1" applyAlignment="1">
      <alignment horizontal="left" vertical="center"/>
    </xf>
    <xf numFmtId="2" fontId="5" fillId="5" borderId="6" xfId="0" applyNumberFormat="1" applyFont="1" applyFill="1" applyBorder="1" applyAlignment="1">
      <alignment horizontal="left" vertical="center"/>
    </xf>
    <xf numFmtId="49" fontId="6" fillId="5" borderId="6" xfId="0" applyNumberFormat="1" applyFont="1" applyFill="1" applyBorder="1" applyAlignment="1">
      <alignment horizontal="left" vertical="center"/>
    </xf>
    <xf numFmtId="2" fontId="6" fillId="0" borderId="7"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0" fontId="6" fillId="4" borderId="7" xfId="0" applyFont="1" applyFill="1" applyBorder="1" applyAlignment="1">
      <alignment horizontal="left" vertical="center"/>
    </xf>
    <xf numFmtId="0" fontId="5" fillId="5" borderId="7" xfId="0" applyFont="1" applyFill="1" applyBorder="1" applyAlignment="1">
      <alignment horizontal="left" vertical="center"/>
    </xf>
    <xf numFmtId="0" fontId="15" fillId="0" borderId="0" xfId="0" applyFont="1" applyFill="1" applyBorder="1"/>
    <xf numFmtId="49" fontId="13" fillId="0" borderId="0" xfId="0" applyNumberFormat="1" applyFont="1" applyFill="1" applyBorder="1" applyAlignment="1">
      <alignment horizontal="center"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40"/>
  <sheetViews>
    <sheetView tabSelected="1" topLeftCell="AP10" zoomScale="70" zoomScaleNormal="70" workbookViewId="0">
      <pane ySplit="9" topLeftCell="A203" activePane="bottomLeft" state="frozen"/>
      <selection activeCell="A11" sqref="A11"/>
      <selection pane="bottomLeft" activeCell="AW224" sqref="AW224"/>
    </sheetView>
  </sheetViews>
  <sheetFormatPr defaultRowHeight="12.95" customHeight="1" x14ac:dyDescent="0.25"/>
  <cols>
    <col min="1" max="1" width="8" style="20" customWidth="1"/>
    <col min="2" max="2" width="11.85546875" style="20" customWidth="1"/>
    <col min="3" max="3" width="10.85546875" style="20" customWidth="1"/>
    <col min="4" max="4" width="11" style="20" customWidth="1"/>
    <col min="5" max="5" width="7.7109375" style="20" hidden="1" customWidth="1"/>
    <col min="6" max="6" width="17.42578125" style="20" customWidth="1"/>
    <col min="7" max="8" width="19.5703125" style="20" customWidth="1"/>
    <col min="9" max="9" width="5" style="20" customWidth="1"/>
    <col min="10" max="10" width="10.140625" style="20" customWidth="1"/>
    <col min="11" max="11" width="16.5703125" style="20" customWidth="1"/>
    <col min="12" max="12" width="4" style="20" customWidth="1"/>
    <col min="13" max="13" width="10.85546875" style="20" customWidth="1"/>
    <col min="14" max="14" width="22.85546875" style="20" customWidth="1"/>
    <col min="15" max="15" width="8.140625" style="20" customWidth="1"/>
    <col min="16" max="16" width="8" style="20" customWidth="1"/>
    <col min="17" max="17" width="11" style="20" customWidth="1"/>
    <col min="18" max="18" width="21.7109375" style="20" customWidth="1"/>
    <col min="19" max="19" width="6.85546875" style="20" customWidth="1"/>
    <col min="20" max="20" width="7.5703125" style="20" customWidth="1"/>
    <col min="21" max="21" width="8" style="20" customWidth="1"/>
    <col min="22" max="22" width="8.140625" style="20" customWidth="1"/>
    <col min="23" max="23" width="5.28515625" style="20" customWidth="1"/>
    <col min="24" max="24" width="5" style="20" customWidth="1"/>
    <col min="25" max="25" width="5.42578125" style="20" customWidth="1"/>
    <col min="26" max="26" width="3.85546875" style="20" customWidth="1"/>
    <col min="27" max="27" width="7" style="20" customWidth="1"/>
    <col min="28" max="28" width="16.28515625" style="20" customWidth="1"/>
    <col min="29" max="29" width="24.42578125" style="20" customWidth="1"/>
    <col min="30" max="30" width="24" style="20" customWidth="1"/>
    <col min="31" max="31" width="23.42578125" style="20" customWidth="1"/>
    <col min="32" max="32" width="19" style="20" customWidth="1"/>
    <col min="33" max="33" width="21" style="20" customWidth="1"/>
    <col min="34" max="34" width="25.7109375" style="20" customWidth="1"/>
    <col min="35" max="35" width="22.42578125" style="20" customWidth="1"/>
    <col min="36" max="36" width="23.7109375" style="20" customWidth="1"/>
    <col min="37" max="37" width="20.85546875" style="20" customWidth="1"/>
    <col min="38" max="38" width="25.7109375" style="20" customWidth="1"/>
    <col min="39" max="39" width="25.28515625" style="20" customWidth="1"/>
    <col min="40" max="40" width="23.5703125" style="20" customWidth="1"/>
    <col min="41" max="43" width="28.140625" style="20" customWidth="1"/>
    <col min="44" max="44" width="21.42578125" style="20" customWidth="1"/>
    <col min="45" max="45" width="18.5703125" style="20" customWidth="1"/>
    <col min="46" max="46" width="23.85546875" style="20" customWidth="1"/>
    <col min="47" max="47" width="26.7109375" style="20" customWidth="1"/>
    <col min="48" max="48" width="14" style="51" customWidth="1"/>
    <col min="49" max="50" width="28.140625" style="51" customWidth="1"/>
    <col min="51" max="51" width="18.5703125" style="20" customWidth="1"/>
    <col min="52" max="52" width="3.140625" style="20" customWidth="1"/>
    <col min="53" max="53" width="71.7109375" style="20" customWidth="1"/>
    <col min="54" max="61" width="3.140625" style="20" customWidth="1"/>
    <col min="62" max="62" width="2.7109375" style="20" customWidth="1"/>
    <col min="63" max="63" width="15.7109375" style="20" customWidth="1"/>
    <col min="64" max="244" width="9.140625" style="20"/>
    <col min="245" max="245" width="7.42578125" style="20" customWidth="1"/>
    <col min="246" max="246" width="20.28515625" style="20" customWidth="1"/>
    <col min="247" max="247" width="24.7109375" style="20" customWidth="1"/>
    <col min="248" max="248" width="35.7109375" style="20" customWidth="1"/>
    <col min="249" max="249" width="5" style="20" customWidth="1"/>
    <col min="250" max="250" width="12.85546875" style="20" customWidth="1"/>
    <col min="251" max="251" width="10.7109375" style="20" customWidth="1"/>
    <col min="252" max="252" width="7" style="20" customWidth="1"/>
    <col min="253" max="253" width="12.28515625" style="20" customWidth="1"/>
    <col min="254" max="254" width="10.7109375" style="20" customWidth="1"/>
    <col min="255" max="255" width="10.85546875" style="20" customWidth="1"/>
    <col min="256" max="256" width="8.85546875" style="20" customWidth="1"/>
    <col min="257" max="257" width="13.85546875" style="20" customWidth="1"/>
    <col min="258" max="258" width="20.42578125" style="20" customWidth="1"/>
    <col min="259" max="259" width="12.28515625" style="20" customWidth="1"/>
    <col min="260" max="260" width="19.28515625" style="20" customWidth="1"/>
    <col min="261" max="261" width="11.85546875" style="20" customWidth="1"/>
    <col min="262" max="262" width="9.140625" style="20" customWidth="1"/>
    <col min="263" max="263" width="13.42578125" style="20" customWidth="1"/>
    <col min="264" max="264" width="15.28515625" style="20" customWidth="1"/>
    <col min="265" max="265" width="15.42578125" style="20" customWidth="1"/>
    <col min="266" max="267" width="14.42578125" style="20" customWidth="1"/>
    <col min="268" max="268" width="5" style="20" customWidth="1"/>
    <col min="269" max="271" width="15.140625" style="20" customWidth="1"/>
    <col min="272" max="272" width="4.28515625" style="20" customWidth="1"/>
    <col min="273" max="273" width="16" style="20" customWidth="1"/>
    <col min="274" max="274" width="17.140625" style="20" customWidth="1"/>
    <col min="275" max="275" width="18.28515625" style="20" customWidth="1"/>
    <col min="276" max="276" width="4.85546875" style="20" customWidth="1"/>
    <col min="277" max="277" width="16" style="20" customWidth="1"/>
    <col min="278" max="278" width="17.140625" style="20" customWidth="1"/>
    <col min="279" max="279" width="18.28515625" style="20" customWidth="1"/>
    <col min="280" max="280" width="13.7109375" style="20" customWidth="1"/>
    <col min="281" max="281" width="16" style="20" customWidth="1"/>
    <col min="282" max="282" width="17.140625" style="20" customWidth="1"/>
    <col min="283" max="283" width="18.28515625" style="20" customWidth="1"/>
    <col min="284" max="284" width="13.7109375" style="20" customWidth="1"/>
    <col min="285" max="285" width="16" style="20" customWidth="1"/>
    <col min="286" max="286" width="17.140625" style="20" customWidth="1"/>
    <col min="287" max="287" width="18.28515625" style="20" customWidth="1"/>
    <col min="288" max="288" width="13.7109375" style="20" customWidth="1"/>
    <col min="289" max="289" width="16" style="20" customWidth="1"/>
    <col min="290" max="290" width="17.140625" style="20" customWidth="1"/>
    <col min="291" max="294" width="18.28515625" style="20" customWidth="1"/>
    <col min="295" max="295" width="15" style="20" customWidth="1"/>
    <col min="296" max="296" width="15.7109375" style="20" customWidth="1"/>
    <col min="297" max="297" width="49" style="20" customWidth="1"/>
    <col min="298" max="298" width="19.42578125" style="20" customWidth="1"/>
    <col min="299" max="299" width="14.5703125" style="20" customWidth="1"/>
    <col min="300" max="300" width="12.28515625" style="20" customWidth="1"/>
    <col min="301" max="301" width="14.5703125" style="20" customWidth="1"/>
    <col min="302" max="302" width="11.7109375" style="20" customWidth="1"/>
    <col min="303" max="303" width="14" style="20" customWidth="1"/>
    <col min="304" max="304" width="20.5703125" style="20" customWidth="1"/>
    <col min="305" max="305" width="11.7109375" style="20" customWidth="1"/>
    <col min="306" max="306" width="10.85546875" style="20" customWidth="1"/>
    <col min="307" max="500" width="9.140625" style="20"/>
    <col min="501" max="501" width="7.42578125" style="20" customWidth="1"/>
    <col min="502" max="502" width="20.28515625" style="20" customWidth="1"/>
    <col min="503" max="503" width="24.7109375" style="20" customWidth="1"/>
    <col min="504" max="504" width="35.7109375" style="20" customWidth="1"/>
    <col min="505" max="505" width="5" style="20" customWidth="1"/>
    <col min="506" max="506" width="12.85546875" style="20" customWidth="1"/>
    <col min="507" max="507" width="10.7109375" style="20" customWidth="1"/>
    <col min="508" max="508" width="7" style="20" customWidth="1"/>
    <col min="509" max="509" width="12.28515625" style="20" customWidth="1"/>
    <col min="510" max="510" width="10.7109375" style="20" customWidth="1"/>
    <col min="511" max="511" width="10.85546875" style="20" customWidth="1"/>
    <col min="512" max="512" width="8.85546875" style="20" customWidth="1"/>
    <col min="513" max="513" width="13.85546875" style="20" customWidth="1"/>
    <col min="514" max="514" width="20.42578125" style="20" customWidth="1"/>
    <col min="515" max="515" width="12.28515625" style="20" customWidth="1"/>
    <col min="516" max="516" width="19.28515625" style="20" customWidth="1"/>
    <col min="517" max="517" width="11.85546875" style="20" customWidth="1"/>
    <col min="518" max="518" width="9.140625" style="20" customWidth="1"/>
    <col min="519" max="519" width="13.42578125" style="20" customWidth="1"/>
    <col min="520" max="520" width="15.28515625" style="20" customWidth="1"/>
    <col min="521" max="521" width="15.42578125" style="20" customWidth="1"/>
    <col min="522" max="523" width="14.42578125" style="20" customWidth="1"/>
    <col min="524" max="524" width="5" style="20" customWidth="1"/>
    <col min="525" max="527" width="15.140625" style="20" customWidth="1"/>
    <col min="528" max="528" width="4.28515625" style="20" customWidth="1"/>
    <col min="529" max="529" width="16" style="20" customWidth="1"/>
    <col min="530" max="530" width="17.140625" style="20" customWidth="1"/>
    <col min="531" max="531" width="18.28515625" style="20" customWidth="1"/>
    <col min="532" max="532" width="4.85546875" style="20" customWidth="1"/>
    <col min="533" max="533" width="16" style="20" customWidth="1"/>
    <col min="534" max="534" width="17.140625" style="20" customWidth="1"/>
    <col min="535" max="535" width="18.28515625" style="20" customWidth="1"/>
    <col min="536" max="536" width="13.7109375" style="20" customWidth="1"/>
    <col min="537" max="537" width="16" style="20" customWidth="1"/>
    <col min="538" max="538" width="17.140625" style="20" customWidth="1"/>
    <col min="539" max="539" width="18.28515625" style="20" customWidth="1"/>
    <col min="540" max="540" width="13.7109375" style="20" customWidth="1"/>
    <col min="541" max="541" width="16" style="20" customWidth="1"/>
    <col min="542" max="542" width="17.140625" style="20" customWidth="1"/>
    <col min="543" max="543" width="18.28515625" style="20" customWidth="1"/>
    <col min="544" max="544" width="13.7109375" style="20" customWidth="1"/>
    <col min="545" max="545" width="16" style="20" customWidth="1"/>
    <col min="546" max="546" width="17.140625" style="20" customWidth="1"/>
    <col min="547" max="550" width="18.28515625" style="20" customWidth="1"/>
    <col min="551" max="551" width="15" style="20" customWidth="1"/>
    <col min="552" max="552" width="15.7109375" style="20" customWidth="1"/>
    <col min="553" max="553" width="49" style="20" customWidth="1"/>
    <col min="554" max="554" width="19.42578125" style="20" customWidth="1"/>
    <col min="555" max="555" width="14.5703125" style="20" customWidth="1"/>
    <col min="556" max="556" width="12.28515625" style="20" customWidth="1"/>
    <col min="557" max="557" width="14.5703125" style="20" customWidth="1"/>
    <col min="558" max="558" width="11.7109375" style="20" customWidth="1"/>
    <col min="559" max="559" width="14" style="20" customWidth="1"/>
    <col min="560" max="560" width="20.5703125" style="20" customWidth="1"/>
    <col min="561" max="561" width="11.7109375" style="20" customWidth="1"/>
    <col min="562" max="562" width="10.85546875" style="20" customWidth="1"/>
    <col min="563" max="756" width="9.140625" style="20"/>
    <col min="757" max="757" width="7.42578125" style="20" customWidth="1"/>
    <col min="758" max="758" width="20.28515625" style="20" customWidth="1"/>
    <col min="759" max="759" width="24.7109375" style="20" customWidth="1"/>
    <col min="760" max="760" width="35.7109375" style="20" customWidth="1"/>
    <col min="761" max="761" width="5" style="20" customWidth="1"/>
    <col min="762" max="762" width="12.85546875" style="20" customWidth="1"/>
    <col min="763" max="763" width="10.7109375" style="20" customWidth="1"/>
    <col min="764" max="764" width="7" style="20" customWidth="1"/>
    <col min="765" max="765" width="12.28515625" style="20" customWidth="1"/>
    <col min="766" max="766" width="10.7109375" style="20" customWidth="1"/>
    <col min="767" max="767" width="10.85546875" style="20" customWidth="1"/>
    <col min="768" max="768" width="8.85546875" style="20" customWidth="1"/>
    <col min="769" max="769" width="13.85546875" style="20" customWidth="1"/>
    <col min="770" max="770" width="20.42578125" style="20" customWidth="1"/>
    <col min="771" max="771" width="12.28515625" style="20" customWidth="1"/>
    <col min="772" max="772" width="19.28515625" style="20" customWidth="1"/>
    <col min="773" max="773" width="11.85546875" style="20" customWidth="1"/>
    <col min="774" max="774" width="9.140625" style="20" customWidth="1"/>
    <col min="775" max="775" width="13.42578125" style="20" customWidth="1"/>
    <col min="776" max="776" width="15.28515625" style="20" customWidth="1"/>
    <col min="777" max="777" width="15.42578125" style="20" customWidth="1"/>
    <col min="778" max="779" width="14.42578125" style="20" customWidth="1"/>
    <col min="780" max="780" width="5" style="20" customWidth="1"/>
    <col min="781" max="783" width="15.140625" style="20" customWidth="1"/>
    <col min="784" max="784" width="4.28515625" style="20" customWidth="1"/>
    <col min="785" max="785" width="16" style="20" customWidth="1"/>
    <col min="786" max="786" width="17.140625" style="20" customWidth="1"/>
    <col min="787" max="787" width="18.28515625" style="20" customWidth="1"/>
    <col min="788" max="788" width="4.85546875" style="20" customWidth="1"/>
    <col min="789" max="789" width="16" style="20" customWidth="1"/>
    <col min="790" max="790" width="17.140625" style="20" customWidth="1"/>
    <col min="791" max="791" width="18.28515625" style="20" customWidth="1"/>
    <col min="792" max="792" width="13.7109375" style="20" customWidth="1"/>
    <col min="793" max="793" width="16" style="20" customWidth="1"/>
    <col min="794" max="794" width="17.140625" style="20" customWidth="1"/>
    <col min="795" max="795" width="18.28515625" style="20" customWidth="1"/>
    <col min="796" max="796" width="13.7109375" style="20" customWidth="1"/>
    <col min="797" max="797" width="16" style="20" customWidth="1"/>
    <col min="798" max="798" width="17.140625" style="20" customWidth="1"/>
    <col min="799" max="799" width="18.28515625" style="20" customWidth="1"/>
    <col min="800" max="800" width="13.7109375" style="20" customWidth="1"/>
    <col min="801" max="801" width="16" style="20" customWidth="1"/>
    <col min="802" max="802" width="17.140625" style="20" customWidth="1"/>
    <col min="803" max="806" width="18.28515625" style="20" customWidth="1"/>
    <col min="807" max="807" width="15" style="20" customWidth="1"/>
    <col min="808" max="808" width="15.7109375" style="20" customWidth="1"/>
    <col min="809" max="809" width="49" style="20" customWidth="1"/>
    <col min="810" max="810" width="19.42578125" style="20" customWidth="1"/>
    <col min="811" max="811" width="14.5703125" style="20" customWidth="1"/>
    <col min="812" max="812" width="12.28515625" style="20" customWidth="1"/>
    <col min="813" max="813" width="14.5703125" style="20" customWidth="1"/>
    <col min="814" max="814" width="11.7109375" style="20" customWidth="1"/>
    <col min="815" max="815" width="14" style="20" customWidth="1"/>
    <col min="816" max="816" width="20.5703125" style="20" customWidth="1"/>
    <col min="817" max="817" width="11.7109375" style="20" customWidth="1"/>
    <col min="818" max="818" width="10.85546875" style="20" customWidth="1"/>
    <col min="819" max="1012" width="9.140625" style="20"/>
    <col min="1013" max="1013" width="7.42578125" style="20" customWidth="1"/>
    <col min="1014" max="1014" width="20.28515625" style="20" customWidth="1"/>
    <col min="1015" max="1015" width="24.7109375" style="20" customWidth="1"/>
    <col min="1016" max="1016" width="35.7109375" style="20" customWidth="1"/>
    <col min="1017" max="1017" width="5" style="20" customWidth="1"/>
    <col min="1018" max="1018" width="12.85546875" style="20" customWidth="1"/>
    <col min="1019" max="1019" width="10.7109375" style="20" customWidth="1"/>
    <col min="1020" max="1020" width="7" style="20" customWidth="1"/>
    <col min="1021" max="1021" width="12.28515625" style="20" customWidth="1"/>
    <col min="1022" max="1022" width="10.7109375" style="20" customWidth="1"/>
    <col min="1023" max="1023" width="10.85546875" style="20" customWidth="1"/>
    <col min="1024" max="1024" width="8.85546875" style="20" customWidth="1"/>
    <col min="1025" max="1025" width="13.85546875" style="20" customWidth="1"/>
    <col min="1026" max="1026" width="20.42578125" style="20" customWidth="1"/>
    <col min="1027" max="1027" width="12.28515625" style="20" customWidth="1"/>
    <col min="1028" max="1028" width="19.28515625" style="20" customWidth="1"/>
    <col min="1029" max="1029" width="11.85546875" style="20" customWidth="1"/>
    <col min="1030" max="1030" width="9.140625" style="20" customWidth="1"/>
    <col min="1031" max="1031" width="13.42578125" style="20" customWidth="1"/>
    <col min="1032" max="1032" width="15.28515625" style="20" customWidth="1"/>
    <col min="1033" max="1033" width="15.42578125" style="20" customWidth="1"/>
    <col min="1034" max="1035" width="14.42578125" style="20" customWidth="1"/>
    <col min="1036" max="1036" width="5" style="20" customWidth="1"/>
    <col min="1037" max="1039" width="15.140625" style="20" customWidth="1"/>
    <col min="1040" max="1040" width="4.28515625" style="20" customWidth="1"/>
    <col min="1041" max="1041" width="16" style="20" customWidth="1"/>
    <col min="1042" max="1042" width="17.140625" style="20" customWidth="1"/>
    <col min="1043" max="1043" width="18.28515625" style="20" customWidth="1"/>
    <col min="1044" max="1044" width="4.85546875" style="20" customWidth="1"/>
    <col min="1045" max="1045" width="16" style="20" customWidth="1"/>
    <col min="1046" max="1046" width="17.140625" style="20" customWidth="1"/>
    <col min="1047" max="1047" width="18.28515625" style="20" customWidth="1"/>
    <col min="1048" max="1048" width="13.7109375" style="20" customWidth="1"/>
    <col min="1049" max="1049" width="16" style="20" customWidth="1"/>
    <col min="1050" max="1050" width="17.140625" style="20" customWidth="1"/>
    <col min="1051" max="1051" width="18.28515625" style="20" customWidth="1"/>
    <col min="1052" max="1052" width="13.7109375" style="20" customWidth="1"/>
    <col min="1053" max="1053" width="16" style="20" customWidth="1"/>
    <col min="1054" max="1054" width="17.140625" style="20" customWidth="1"/>
    <col min="1055" max="1055" width="18.28515625" style="20" customWidth="1"/>
    <col min="1056" max="1056" width="13.7109375" style="20" customWidth="1"/>
    <col min="1057" max="1057" width="16" style="20" customWidth="1"/>
    <col min="1058" max="1058" width="17.140625" style="20" customWidth="1"/>
    <col min="1059" max="1062" width="18.28515625" style="20" customWidth="1"/>
    <col min="1063" max="1063" width="15" style="20" customWidth="1"/>
    <col min="1064" max="1064" width="15.7109375" style="20" customWidth="1"/>
    <col min="1065" max="1065" width="49" style="20" customWidth="1"/>
    <col min="1066" max="1066" width="19.42578125" style="20" customWidth="1"/>
    <col min="1067" max="1067" width="14.5703125" style="20" customWidth="1"/>
    <col min="1068" max="1068" width="12.28515625" style="20" customWidth="1"/>
    <col min="1069" max="1069" width="14.5703125" style="20" customWidth="1"/>
    <col min="1070" max="1070" width="11.7109375" style="20" customWidth="1"/>
    <col min="1071" max="1071" width="14" style="20" customWidth="1"/>
    <col min="1072" max="1072" width="20.5703125" style="20" customWidth="1"/>
    <col min="1073" max="1073" width="11.7109375" style="20" customWidth="1"/>
    <col min="1074" max="1074" width="10.85546875" style="20" customWidth="1"/>
    <col min="1075" max="1268" width="9.140625" style="20"/>
    <col min="1269" max="1269" width="7.42578125" style="20" customWidth="1"/>
    <col min="1270" max="1270" width="20.28515625" style="20" customWidth="1"/>
    <col min="1271" max="1271" width="24.7109375" style="20" customWidth="1"/>
    <col min="1272" max="1272" width="35.7109375" style="20" customWidth="1"/>
    <col min="1273" max="1273" width="5" style="20" customWidth="1"/>
    <col min="1274" max="1274" width="12.85546875" style="20" customWidth="1"/>
    <col min="1275" max="1275" width="10.7109375" style="20" customWidth="1"/>
    <col min="1276" max="1276" width="7" style="20" customWidth="1"/>
    <col min="1277" max="1277" width="12.28515625" style="20" customWidth="1"/>
    <col min="1278" max="1278" width="10.7109375" style="20" customWidth="1"/>
    <col min="1279" max="1279" width="10.85546875" style="20" customWidth="1"/>
    <col min="1280" max="1280" width="8.85546875" style="20" customWidth="1"/>
    <col min="1281" max="1281" width="13.85546875" style="20" customWidth="1"/>
    <col min="1282" max="1282" width="20.42578125" style="20" customWidth="1"/>
    <col min="1283" max="1283" width="12.28515625" style="20" customWidth="1"/>
    <col min="1284" max="1284" width="19.28515625" style="20" customWidth="1"/>
    <col min="1285" max="1285" width="11.85546875" style="20" customWidth="1"/>
    <col min="1286" max="1286" width="9.140625" style="20" customWidth="1"/>
    <col min="1287" max="1287" width="13.42578125" style="20" customWidth="1"/>
    <col min="1288" max="1288" width="15.28515625" style="20" customWidth="1"/>
    <col min="1289" max="1289" width="15.42578125" style="20" customWidth="1"/>
    <col min="1290" max="1291" width="14.42578125" style="20" customWidth="1"/>
    <col min="1292" max="1292" width="5" style="20" customWidth="1"/>
    <col min="1293" max="1295" width="15.140625" style="20" customWidth="1"/>
    <col min="1296" max="1296" width="4.28515625" style="20" customWidth="1"/>
    <col min="1297" max="1297" width="16" style="20" customWidth="1"/>
    <col min="1298" max="1298" width="17.140625" style="20" customWidth="1"/>
    <col min="1299" max="1299" width="18.28515625" style="20" customWidth="1"/>
    <col min="1300" max="1300" width="4.85546875" style="20" customWidth="1"/>
    <col min="1301" max="1301" width="16" style="20" customWidth="1"/>
    <col min="1302" max="1302" width="17.140625" style="20" customWidth="1"/>
    <col min="1303" max="1303" width="18.28515625" style="20" customWidth="1"/>
    <col min="1304" max="1304" width="13.7109375" style="20" customWidth="1"/>
    <col min="1305" max="1305" width="16" style="20" customWidth="1"/>
    <col min="1306" max="1306" width="17.140625" style="20" customWidth="1"/>
    <col min="1307" max="1307" width="18.28515625" style="20" customWidth="1"/>
    <col min="1308" max="1308" width="13.7109375" style="20" customWidth="1"/>
    <col min="1309" max="1309" width="16" style="20" customWidth="1"/>
    <col min="1310" max="1310" width="17.140625" style="20" customWidth="1"/>
    <col min="1311" max="1311" width="18.28515625" style="20" customWidth="1"/>
    <col min="1312" max="1312" width="13.7109375" style="20" customWidth="1"/>
    <col min="1313" max="1313" width="16" style="20" customWidth="1"/>
    <col min="1314" max="1314" width="17.140625" style="20" customWidth="1"/>
    <col min="1315" max="1318" width="18.28515625" style="20" customWidth="1"/>
    <col min="1319" max="1319" width="15" style="20" customWidth="1"/>
    <col min="1320" max="1320" width="15.7109375" style="20" customWidth="1"/>
    <col min="1321" max="1321" width="49" style="20" customWidth="1"/>
    <col min="1322" max="1322" width="19.42578125" style="20" customWidth="1"/>
    <col min="1323" max="1323" width="14.5703125" style="20" customWidth="1"/>
    <col min="1324" max="1324" width="12.28515625" style="20" customWidth="1"/>
    <col min="1325" max="1325" width="14.5703125" style="20" customWidth="1"/>
    <col min="1326" max="1326" width="11.7109375" style="20" customWidth="1"/>
    <col min="1327" max="1327" width="14" style="20" customWidth="1"/>
    <col min="1328" max="1328" width="20.5703125" style="20" customWidth="1"/>
    <col min="1329" max="1329" width="11.7109375" style="20" customWidth="1"/>
    <col min="1330" max="1330" width="10.85546875" style="20" customWidth="1"/>
    <col min="1331" max="1524" width="9.140625" style="20"/>
    <col min="1525" max="1525" width="7.42578125" style="20" customWidth="1"/>
    <col min="1526" max="1526" width="20.28515625" style="20" customWidth="1"/>
    <col min="1527" max="1527" width="24.7109375" style="20" customWidth="1"/>
    <col min="1528" max="1528" width="35.7109375" style="20" customWidth="1"/>
    <col min="1529" max="1529" width="5" style="20" customWidth="1"/>
    <col min="1530" max="1530" width="12.85546875" style="20" customWidth="1"/>
    <col min="1531" max="1531" width="10.7109375" style="20" customWidth="1"/>
    <col min="1532" max="1532" width="7" style="20" customWidth="1"/>
    <col min="1533" max="1533" width="12.28515625" style="20" customWidth="1"/>
    <col min="1534" max="1534" width="10.7109375" style="20" customWidth="1"/>
    <col min="1535" max="1535" width="10.85546875" style="20" customWidth="1"/>
    <col min="1536" max="1536" width="8.85546875" style="20" customWidth="1"/>
    <col min="1537" max="1537" width="13.85546875" style="20" customWidth="1"/>
    <col min="1538" max="1538" width="20.42578125" style="20" customWidth="1"/>
    <col min="1539" max="1539" width="12.28515625" style="20" customWidth="1"/>
    <col min="1540" max="1540" width="19.28515625" style="20" customWidth="1"/>
    <col min="1541" max="1541" width="11.85546875" style="20" customWidth="1"/>
    <col min="1542" max="1542" width="9.140625" style="20" customWidth="1"/>
    <col min="1543" max="1543" width="13.42578125" style="20" customWidth="1"/>
    <col min="1544" max="1544" width="15.28515625" style="20" customWidth="1"/>
    <col min="1545" max="1545" width="15.42578125" style="20" customWidth="1"/>
    <col min="1546" max="1547" width="14.42578125" style="20" customWidth="1"/>
    <col min="1548" max="1548" width="5" style="20" customWidth="1"/>
    <col min="1549" max="1551" width="15.140625" style="20" customWidth="1"/>
    <col min="1552" max="1552" width="4.28515625" style="20" customWidth="1"/>
    <col min="1553" max="1553" width="16" style="20" customWidth="1"/>
    <col min="1554" max="1554" width="17.140625" style="20" customWidth="1"/>
    <col min="1555" max="1555" width="18.28515625" style="20" customWidth="1"/>
    <col min="1556" max="1556" width="4.85546875" style="20" customWidth="1"/>
    <col min="1557" max="1557" width="16" style="20" customWidth="1"/>
    <col min="1558" max="1558" width="17.140625" style="20" customWidth="1"/>
    <col min="1559" max="1559" width="18.28515625" style="20" customWidth="1"/>
    <col min="1560" max="1560" width="13.7109375" style="20" customWidth="1"/>
    <col min="1561" max="1561" width="16" style="20" customWidth="1"/>
    <col min="1562" max="1562" width="17.140625" style="20" customWidth="1"/>
    <col min="1563" max="1563" width="18.28515625" style="20" customWidth="1"/>
    <col min="1564" max="1564" width="13.7109375" style="20" customWidth="1"/>
    <col min="1565" max="1565" width="16" style="20" customWidth="1"/>
    <col min="1566" max="1566" width="17.140625" style="20" customWidth="1"/>
    <col min="1567" max="1567" width="18.28515625" style="20" customWidth="1"/>
    <col min="1568" max="1568" width="13.7109375" style="20" customWidth="1"/>
    <col min="1569" max="1569" width="16" style="20" customWidth="1"/>
    <col min="1570" max="1570" width="17.140625" style="20" customWidth="1"/>
    <col min="1571" max="1574" width="18.28515625" style="20" customWidth="1"/>
    <col min="1575" max="1575" width="15" style="20" customWidth="1"/>
    <col min="1576" max="1576" width="15.7109375" style="20" customWidth="1"/>
    <col min="1577" max="1577" width="49" style="20" customWidth="1"/>
    <col min="1578" max="1578" width="19.42578125" style="20" customWidth="1"/>
    <col min="1579" max="1579" width="14.5703125" style="20" customWidth="1"/>
    <col min="1580" max="1580" width="12.28515625" style="20" customWidth="1"/>
    <col min="1581" max="1581" width="14.5703125" style="20" customWidth="1"/>
    <col min="1582" max="1582" width="11.7109375" style="20" customWidth="1"/>
    <col min="1583" max="1583" width="14" style="20" customWidth="1"/>
    <col min="1584" max="1584" width="20.5703125" style="20" customWidth="1"/>
    <col min="1585" max="1585" width="11.7109375" style="20" customWidth="1"/>
    <col min="1586" max="1586" width="10.85546875" style="20" customWidth="1"/>
    <col min="1587" max="1780" width="9.140625" style="20"/>
    <col min="1781" max="1781" width="7.42578125" style="20" customWidth="1"/>
    <col min="1782" max="1782" width="20.28515625" style="20" customWidth="1"/>
    <col min="1783" max="1783" width="24.7109375" style="20" customWidth="1"/>
    <col min="1784" max="1784" width="35.7109375" style="20" customWidth="1"/>
    <col min="1785" max="1785" width="5" style="20" customWidth="1"/>
    <col min="1786" max="1786" width="12.85546875" style="20" customWidth="1"/>
    <col min="1787" max="1787" width="10.7109375" style="20" customWidth="1"/>
    <col min="1788" max="1788" width="7" style="20" customWidth="1"/>
    <col min="1789" max="1789" width="12.28515625" style="20" customWidth="1"/>
    <col min="1790" max="1790" width="10.7109375" style="20" customWidth="1"/>
    <col min="1791" max="1791" width="10.85546875" style="20" customWidth="1"/>
    <col min="1792" max="1792" width="8.85546875" style="20" customWidth="1"/>
    <col min="1793" max="1793" width="13.85546875" style="20" customWidth="1"/>
    <col min="1794" max="1794" width="20.42578125" style="20" customWidth="1"/>
    <col min="1795" max="1795" width="12.28515625" style="20" customWidth="1"/>
    <col min="1796" max="1796" width="19.28515625" style="20" customWidth="1"/>
    <col min="1797" max="1797" width="11.85546875" style="20" customWidth="1"/>
    <col min="1798" max="1798" width="9.140625" style="20" customWidth="1"/>
    <col min="1799" max="1799" width="13.42578125" style="20" customWidth="1"/>
    <col min="1800" max="1800" width="15.28515625" style="20" customWidth="1"/>
    <col min="1801" max="1801" width="15.42578125" style="20" customWidth="1"/>
    <col min="1802" max="1803" width="14.42578125" style="20" customWidth="1"/>
    <col min="1804" max="1804" width="5" style="20" customWidth="1"/>
    <col min="1805" max="1807" width="15.140625" style="20" customWidth="1"/>
    <col min="1808" max="1808" width="4.28515625" style="20" customWidth="1"/>
    <col min="1809" max="1809" width="16" style="20" customWidth="1"/>
    <col min="1810" max="1810" width="17.140625" style="20" customWidth="1"/>
    <col min="1811" max="1811" width="18.28515625" style="20" customWidth="1"/>
    <col min="1812" max="1812" width="4.85546875" style="20" customWidth="1"/>
    <col min="1813" max="1813" width="16" style="20" customWidth="1"/>
    <col min="1814" max="1814" width="17.140625" style="20" customWidth="1"/>
    <col min="1815" max="1815" width="18.28515625" style="20" customWidth="1"/>
    <col min="1816" max="1816" width="13.7109375" style="20" customWidth="1"/>
    <col min="1817" max="1817" width="16" style="20" customWidth="1"/>
    <col min="1818" max="1818" width="17.140625" style="20" customWidth="1"/>
    <col min="1819" max="1819" width="18.28515625" style="20" customWidth="1"/>
    <col min="1820" max="1820" width="13.7109375" style="20" customWidth="1"/>
    <col min="1821" max="1821" width="16" style="20" customWidth="1"/>
    <col min="1822" max="1822" width="17.140625" style="20" customWidth="1"/>
    <col min="1823" max="1823" width="18.28515625" style="20" customWidth="1"/>
    <col min="1824" max="1824" width="13.7109375" style="20" customWidth="1"/>
    <col min="1825" max="1825" width="16" style="20" customWidth="1"/>
    <col min="1826" max="1826" width="17.140625" style="20" customWidth="1"/>
    <col min="1827" max="1830" width="18.28515625" style="20" customWidth="1"/>
    <col min="1831" max="1831" width="15" style="20" customWidth="1"/>
    <col min="1832" max="1832" width="15.7109375" style="20" customWidth="1"/>
    <col min="1833" max="1833" width="49" style="20" customWidth="1"/>
    <col min="1834" max="1834" width="19.42578125" style="20" customWidth="1"/>
    <col min="1835" max="1835" width="14.5703125" style="20" customWidth="1"/>
    <col min="1836" max="1836" width="12.28515625" style="20" customWidth="1"/>
    <col min="1837" max="1837" width="14.5703125" style="20" customWidth="1"/>
    <col min="1838" max="1838" width="11.7109375" style="20" customWidth="1"/>
    <col min="1839" max="1839" width="14" style="20" customWidth="1"/>
    <col min="1840" max="1840" width="20.5703125" style="20" customWidth="1"/>
    <col min="1841" max="1841" width="11.7109375" style="20" customWidth="1"/>
    <col min="1842" max="1842" width="10.85546875" style="20" customWidth="1"/>
    <col min="1843" max="2036" width="9.140625" style="20"/>
    <col min="2037" max="2037" width="7.42578125" style="20" customWidth="1"/>
    <col min="2038" max="2038" width="20.28515625" style="20" customWidth="1"/>
    <col min="2039" max="2039" width="24.7109375" style="20" customWidth="1"/>
    <col min="2040" max="2040" width="35.7109375" style="20" customWidth="1"/>
    <col min="2041" max="2041" width="5" style="20" customWidth="1"/>
    <col min="2042" max="2042" width="12.85546875" style="20" customWidth="1"/>
    <col min="2043" max="2043" width="10.7109375" style="20" customWidth="1"/>
    <col min="2044" max="2044" width="7" style="20" customWidth="1"/>
    <col min="2045" max="2045" width="12.28515625" style="20" customWidth="1"/>
    <col min="2046" max="2046" width="10.7109375" style="20" customWidth="1"/>
    <col min="2047" max="2047" width="10.85546875" style="20" customWidth="1"/>
    <col min="2048" max="2048" width="8.85546875" style="20" customWidth="1"/>
    <col min="2049" max="2049" width="13.85546875" style="20" customWidth="1"/>
    <col min="2050" max="2050" width="20.42578125" style="20" customWidth="1"/>
    <col min="2051" max="2051" width="12.28515625" style="20" customWidth="1"/>
    <col min="2052" max="2052" width="19.28515625" style="20" customWidth="1"/>
    <col min="2053" max="2053" width="11.85546875" style="20" customWidth="1"/>
    <col min="2054" max="2054" width="9.140625" style="20" customWidth="1"/>
    <col min="2055" max="2055" width="13.42578125" style="20" customWidth="1"/>
    <col min="2056" max="2056" width="15.28515625" style="20" customWidth="1"/>
    <col min="2057" max="2057" width="15.42578125" style="20" customWidth="1"/>
    <col min="2058" max="2059" width="14.42578125" style="20" customWidth="1"/>
    <col min="2060" max="2060" width="5" style="20" customWidth="1"/>
    <col min="2061" max="2063" width="15.140625" style="20" customWidth="1"/>
    <col min="2064" max="2064" width="4.28515625" style="20" customWidth="1"/>
    <col min="2065" max="2065" width="16" style="20" customWidth="1"/>
    <col min="2066" max="2066" width="17.140625" style="20" customWidth="1"/>
    <col min="2067" max="2067" width="18.28515625" style="20" customWidth="1"/>
    <col min="2068" max="2068" width="4.85546875" style="20" customWidth="1"/>
    <col min="2069" max="2069" width="16" style="20" customWidth="1"/>
    <col min="2070" max="2070" width="17.140625" style="20" customWidth="1"/>
    <col min="2071" max="2071" width="18.28515625" style="20" customWidth="1"/>
    <col min="2072" max="2072" width="13.7109375" style="20" customWidth="1"/>
    <col min="2073" max="2073" width="16" style="20" customWidth="1"/>
    <col min="2074" max="2074" width="17.140625" style="20" customWidth="1"/>
    <col min="2075" max="2075" width="18.28515625" style="20" customWidth="1"/>
    <col min="2076" max="2076" width="13.7109375" style="20" customWidth="1"/>
    <col min="2077" max="2077" width="16" style="20" customWidth="1"/>
    <col min="2078" max="2078" width="17.140625" style="20" customWidth="1"/>
    <col min="2079" max="2079" width="18.28515625" style="20" customWidth="1"/>
    <col min="2080" max="2080" width="13.7109375" style="20" customWidth="1"/>
    <col min="2081" max="2081" width="16" style="20" customWidth="1"/>
    <col min="2082" max="2082" width="17.140625" style="20" customWidth="1"/>
    <col min="2083" max="2086" width="18.28515625" style="20" customWidth="1"/>
    <col min="2087" max="2087" width="15" style="20" customWidth="1"/>
    <col min="2088" max="2088" width="15.7109375" style="20" customWidth="1"/>
    <col min="2089" max="2089" width="49" style="20" customWidth="1"/>
    <col min="2090" max="2090" width="19.42578125" style="20" customWidth="1"/>
    <col min="2091" max="2091" width="14.5703125" style="20" customWidth="1"/>
    <col min="2092" max="2092" width="12.28515625" style="20" customWidth="1"/>
    <col min="2093" max="2093" width="14.5703125" style="20" customWidth="1"/>
    <col min="2094" max="2094" width="11.7109375" style="20" customWidth="1"/>
    <col min="2095" max="2095" width="14" style="20" customWidth="1"/>
    <col min="2096" max="2096" width="20.5703125" style="20" customWidth="1"/>
    <col min="2097" max="2097" width="11.7109375" style="20" customWidth="1"/>
    <col min="2098" max="2098" width="10.85546875" style="20" customWidth="1"/>
    <col min="2099" max="2292" width="9.140625" style="20"/>
    <col min="2293" max="2293" width="7.42578125" style="20" customWidth="1"/>
    <col min="2294" max="2294" width="20.28515625" style="20" customWidth="1"/>
    <col min="2295" max="2295" width="24.7109375" style="20" customWidth="1"/>
    <col min="2296" max="2296" width="35.7109375" style="20" customWidth="1"/>
    <col min="2297" max="2297" width="5" style="20" customWidth="1"/>
    <col min="2298" max="2298" width="12.85546875" style="20" customWidth="1"/>
    <col min="2299" max="2299" width="10.7109375" style="20" customWidth="1"/>
    <col min="2300" max="2300" width="7" style="20" customWidth="1"/>
    <col min="2301" max="2301" width="12.28515625" style="20" customWidth="1"/>
    <col min="2302" max="2302" width="10.7109375" style="20" customWidth="1"/>
    <col min="2303" max="2303" width="10.85546875" style="20" customWidth="1"/>
    <col min="2304" max="2304" width="8.85546875" style="20" customWidth="1"/>
    <col min="2305" max="2305" width="13.85546875" style="20" customWidth="1"/>
    <col min="2306" max="2306" width="20.42578125" style="20" customWidth="1"/>
    <col min="2307" max="2307" width="12.28515625" style="20" customWidth="1"/>
    <col min="2308" max="2308" width="19.28515625" style="20" customWidth="1"/>
    <col min="2309" max="2309" width="11.85546875" style="20" customWidth="1"/>
    <col min="2310" max="2310" width="9.140625" style="20" customWidth="1"/>
    <col min="2311" max="2311" width="13.42578125" style="20" customWidth="1"/>
    <col min="2312" max="2312" width="15.28515625" style="20" customWidth="1"/>
    <col min="2313" max="2313" width="15.42578125" style="20" customWidth="1"/>
    <col min="2314" max="2315" width="14.42578125" style="20" customWidth="1"/>
    <col min="2316" max="2316" width="5" style="20" customWidth="1"/>
    <col min="2317" max="2319" width="15.140625" style="20" customWidth="1"/>
    <col min="2320" max="2320" width="4.28515625" style="20" customWidth="1"/>
    <col min="2321" max="2321" width="16" style="20" customWidth="1"/>
    <col min="2322" max="2322" width="17.140625" style="20" customWidth="1"/>
    <col min="2323" max="2323" width="18.28515625" style="20" customWidth="1"/>
    <col min="2324" max="2324" width="4.85546875" style="20" customWidth="1"/>
    <col min="2325" max="2325" width="16" style="20" customWidth="1"/>
    <col min="2326" max="2326" width="17.140625" style="20" customWidth="1"/>
    <col min="2327" max="2327" width="18.28515625" style="20" customWidth="1"/>
    <col min="2328" max="2328" width="13.7109375" style="20" customWidth="1"/>
    <col min="2329" max="2329" width="16" style="20" customWidth="1"/>
    <col min="2330" max="2330" width="17.140625" style="20" customWidth="1"/>
    <col min="2331" max="2331" width="18.28515625" style="20" customWidth="1"/>
    <col min="2332" max="2332" width="13.7109375" style="20" customWidth="1"/>
    <col min="2333" max="2333" width="16" style="20" customWidth="1"/>
    <col min="2334" max="2334" width="17.140625" style="20" customWidth="1"/>
    <col min="2335" max="2335" width="18.28515625" style="20" customWidth="1"/>
    <col min="2336" max="2336" width="13.7109375" style="20" customWidth="1"/>
    <col min="2337" max="2337" width="16" style="20" customWidth="1"/>
    <col min="2338" max="2338" width="17.140625" style="20" customWidth="1"/>
    <col min="2339" max="2342" width="18.28515625" style="20" customWidth="1"/>
    <col min="2343" max="2343" width="15" style="20" customWidth="1"/>
    <col min="2344" max="2344" width="15.7109375" style="20" customWidth="1"/>
    <col min="2345" max="2345" width="49" style="20" customWidth="1"/>
    <col min="2346" max="2346" width="19.42578125" style="20" customWidth="1"/>
    <col min="2347" max="2347" width="14.5703125" style="20" customWidth="1"/>
    <col min="2348" max="2348" width="12.28515625" style="20" customWidth="1"/>
    <col min="2349" max="2349" width="14.5703125" style="20" customWidth="1"/>
    <col min="2350" max="2350" width="11.7109375" style="20" customWidth="1"/>
    <col min="2351" max="2351" width="14" style="20" customWidth="1"/>
    <col min="2352" max="2352" width="20.5703125" style="20" customWidth="1"/>
    <col min="2353" max="2353" width="11.7109375" style="20" customWidth="1"/>
    <col min="2354" max="2354" width="10.85546875" style="20" customWidth="1"/>
    <col min="2355" max="2548" width="9.140625" style="20"/>
    <col min="2549" max="2549" width="7.42578125" style="20" customWidth="1"/>
    <col min="2550" max="2550" width="20.28515625" style="20" customWidth="1"/>
    <col min="2551" max="2551" width="24.7109375" style="20" customWidth="1"/>
    <col min="2552" max="2552" width="35.7109375" style="20" customWidth="1"/>
    <col min="2553" max="2553" width="5" style="20" customWidth="1"/>
    <col min="2554" max="2554" width="12.85546875" style="20" customWidth="1"/>
    <col min="2555" max="2555" width="10.7109375" style="20" customWidth="1"/>
    <col min="2556" max="2556" width="7" style="20" customWidth="1"/>
    <col min="2557" max="2557" width="12.28515625" style="20" customWidth="1"/>
    <col min="2558" max="2558" width="10.7109375" style="20" customWidth="1"/>
    <col min="2559" max="2559" width="10.85546875" style="20" customWidth="1"/>
    <col min="2560" max="2560" width="8.85546875" style="20" customWidth="1"/>
    <col min="2561" max="2561" width="13.85546875" style="20" customWidth="1"/>
    <col min="2562" max="2562" width="20.42578125" style="20" customWidth="1"/>
    <col min="2563" max="2563" width="12.28515625" style="20" customWidth="1"/>
    <col min="2564" max="2564" width="19.28515625" style="20" customWidth="1"/>
    <col min="2565" max="2565" width="11.85546875" style="20" customWidth="1"/>
    <col min="2566" max="2566" width="9.140625" style="20" customWidth="1"/>
    <col min="2567" max="2567" width="13.42578125" style="20" customWidth="1"/>
    <col min="2568" max="2568" width="15.28515625" style="20" customWidth="1"/>
    <col min="2569" max="2569" width="15.42578125" style="20" customWidth="1"/>
    <col min="2570" max="2571" width="14.42578125" style="20" customWidth="1"/>
    <col min="2572" max="2572" width="5" style="20" customWidth="1"/>
    <col min="2573" max="2575" width="15.140625" style="20" customWidth="1"/>
    <col min="2576" max="2576" width="4.28515625" style="20" customWidth="1"/>
    <col min="2577" max="2577" width="16" style="20" customWidth="1"/>
    <col min="2578" max="2578" width="17.140625" style="20" customWidth="1"/>
    <col min="2579" max="2579" width="18.28515625" style="20" customWidth="1"/>
    <col min="2580" max="2580" width="4.85546875" style="20" customWidth="1"/>
    <col min="2581" max="2581" width="16" style="20" customWidth="1"/>
    <col min="2582" max="2582" width="17.140625" style="20" customWidth="1"/>
    <col min="2583" max="2583" width="18.28515625" style="20" customWidth="1"/>
    <col min="2584" max="2584" width="13.7109375" style="20" customWidth="1"/>
    <col min="2585" max="2585" width="16" style="20" customWidth="1"/>
    <col min="2586" max="2586" width="17.140625" style="20" customWidth="1"/>
    <col min="2587" max="2587" width="18.28515625" style="20" customWidth="1"/>
    <col min="2588" max="2588" width="13.7109375" style="20" customWidth="1"/>
    <col min="2589" max="2589" width="16" style="20" customWidth="1"/>
    <col min="2590" max="2590" width="17.140625" style="20" customWidth="1"/>
    <col min="2591" max="2591" width="18.28515625" style="20" customWidth="1"/>
    <col min="2592" max="2592" width="13.7109375" style="20" customWidth="1"/>
    <col min="2593" max="2593" width="16" style="20" customWidth="1"/>
    <col min="2594" max="2594" width="17.140625" style="20" customWidth="1"/>
    <col min="2595" max="2598" width="18.28515625" style="20" customWidth="1"/>
    <col min="2599" max="2599" width="15" style="20" customWidth="1"/>
    <col min="2600" max="2600" width="15.7109375" style="20" customWidth="1"/>
    <col min="2601" max="2601" width="49" style="20" customWidth="1"/>
    <col min="2602" max="2602" width="19.42578125" style="20" customWidth="1"/>
    <col min="2603" max="2603" width="14.5703125" style="20" customWidth="1"/>
    <col min="2604" max="2604" width="12.28515625" style="20" customWidth="1"/>
    <col min="2605" max="2605" width="14.5703125" style="20" customWidth="1"/>
    <col min="2606" max="2606" width="11.7109375" style="20" customWidth="1"/>
    <col min="2607" max="2607" width="14" style="20" customWidth="1"/>
    <col min="2608" max="2608" width="20.5703125" style="20" customWidth="1"/>
    <col min="2609" max="2609" width="11.7109375" style="20" customWidth="1"/>
    <col min="2610" max="2610" width="10.85546875" style="20" customWidth="1"/>
    <col min="2611" max="2804" width="9.140625" style="20"/>
    <col min="2805" max="2805" width="7.42578125" style="20" customWidth="1"/>
    <col min="2806" max="2806" width="20.28515625" style="20" customWidth="1"/>
    <col min="2807" max="2807" width="24.7109375" style="20" customWidth="1"/>
    <col min="2808" max="2808" width="35.7109375" style="20" customWidth="1"/>
    <col min="2809" max="2809" width="5" style="20" customWidth="1"/>
    <col min="2810" max="2810" width="12.85546875" style="20" customWidth="1"/>
    <col min="2811" max="2811" width="10.7109375" style="20" customWidth="1"/>
    <col min="2812" max="2812" width="7" style="20" customWidth="1"/>
    <col min="2813" max="2813" width="12.28515625" style="20" customWidth="1"/>
    <col min="2814" max="2814" width="10.7109375" style="20" customWidth="1"/>
    <col min="2815" max="2815" width="10.85546875" style="20" customWidth="1"/>
    <col min="2816" max="2816" width="8.85546875" style="20" customWidth="1"/>
    <col min="2817" max="2817" width="13.85546875" style="20" customWidth="1"/>
    <col min="2818" max="2818" width="20.42578125" style="20" customWidth="1"/>
    <col min="2819" max="2819" width="12.28515625" style="20" customWidth="1"/>
    <col min="2820" max="2820" width="19.28515625" style="20" customWidth="1"/>
    <col min="2821" max="2821" width="11.85546875" style="20" customWidth="1"/>
    <col min="2822" max="2822" width="9.140625" style="20" customWidth="1"/>
    <col min="2823" max="2823" width="13.42578125" style="20" customWidth="1"/>
    <col min="2824" max="2824" width="15.28515625" style="20" customWidth="1"/>
    <col min="2825" max="2825" width="15.42578125" style="20" customWidth="1"/>
    <col min="2826" max="2827" width="14.42578125" style="20" customWidth="1"/>
    <col min="2828" max="2828" width="5" style="20" customWidth="1"/>
    <col min="2829" max="2831" width="15.140625" style="20" customWidth="1"/>
    <col min="2832" max="2832" width="4.28515625" style="20" customWidth="1"/>
    <col min="2833" max="2833" width="16" style="20" customWidth="1"/>
    <col min="2834" max="2834" width="17.140625" style="20" customWidth="1"/>
    <col min="2835" max="2835" width="18.28515625" style="20" customWidth="1"/>
    <col min="2836" max="2836" width="4.85546875" style="20" customWidth="1"/>
    <col min="2837" max="2837" width="16" style="20" customWidth="1"/>
    <col min="2838" max="2838" width="17.140625" style="20" customWidth="1"/>
    <col min="2839" max="2839" width="18.28515625" style="20" customWidth="1"/>
    <col min="2840" max="2840" width="13.7109375" style="20" customWidth="1"/>
    <col min="2841" max="2841" width="16" style="20" customWidth="1"/>
    <col min="2842" max="2842" width="17.140625" style="20" customWidth="1"/>
    <col min="2843" max="2843" width="18.28515625" style="20" customWidth="1"/>
    <col min="2844" max="2844" width="13.7109375" style="20" customWidth="1"/>
    <col min="2845" max="2845" width="16" style="20" customWidth="1"/>
    <col min="2846" max="2846" width="17.140625" style="20" customWidth="1"/>
    <col min="2847" max="2847" width="18.28515625" style="20" customWidth="1"/>
    <col min="2848" max="2848" width="13.7109375" style="20" customWidth="1"/>
    <col min="2849" max="2849" width="16" style="20" customWidth="1"/>
    <col min="2850" max="2850" width="17.140625" style="20" customWidth="1"/>
    <col min="2851" max="2854" width="18.28515625" style="20" customWidth="1"/>
    <col min="2855" max="2855" width="15" style="20" customWidth="1"/>
    <col min="2856" max="2856" width="15.7109375" style="20" customWidth="1"/>
    <col min="2857" max="2857" width="49" style="20" customWidth="1"/>
    <col min="2858" max="2858" width="19.42578125" style="20" customWidth="1"/>
    <col min="2859" max="2859" width="14.5703125" style="20" customWidth="1"/>
    <col min="2860" max="2860" width="12.28515625" style="20" customWidth="1"/>
    <col min="2861" max="2861" width="14.5703125" style="20" customWidth="1"/>
    <col min="2862" max="2862" width="11.7109375" style="20" customWidth="1"/>
    <col min="2863" max="2863" width="14" style="20" customWidth="1"/>
    <col min="2864" max="2864" width="20.5703125" style="20" customWidth="1"/>
    <col min="2865" max="2865" width="11.7109375" style="20" customWidth="1"/>
    <col min="2866" max="2866" width="10.85546875" style="20" customWidth="1"/>
    <col min="2867" max="3060" width="9.140625" style="20"/>
    <col min="3061" max="3061" width="7.42578125" style="20" customWidth="1"/>
    <col min="3062" max="3062" width="20.28515625" style="20" customWidth="1"/>
    <col min="3063" max="3063" width="24.7109375" style="20" customWidth="1"/>
    <col min="3064" max="3064" width="35.7109375" style="20" customWidth="1"/>
    <col min="3065" max="3065" width="5" style="20" customWidth="1"/>
    <col min="3066" max="3066" width="12.85546875" style="20" customWidth="1"/>
    <col min="3067" max="3067" width="10.7109375" style="20" customWidth="1"/>
    <col min="3068" max="3068" width="7" style="20" customWidth="1"/>
    <col min="3069" max="3069" width="12.28515625" style="20" customWidth="1"/>
    <col min="3070" max="3070" width="10.7109375" style="20" customWidth="1"/>
    <col min="3071" max="3071" width="10.85546875" style="20" customWidth="1"/>
    <col min="3072" max="3072" width="8.85546875" style="20" customWidth="1"/>
    <col min="3073" max="3073" width="13.85546875" style="20" customWidth="1"/>
    <col min="3074" max="3074" width="20.42578125" style="20" customWidth="1"/>
    <col min="3075" max="3075" width="12.28515625" style="20" customWidth="1"/>
    <col min="3076" max="3076" width="19.28515625" style="20" customWidth="1"/>
    <col min="3077" max="3077" width="11.85546875" style="20" customWidth="1"/>
    <col min="3078" max="3078" width="9.140625" style="20" customWidth="1"/>
    <col min="3079" max="3079" width="13.42578125" style="20" customWidth="1"/>
    <col min="3080" max="3080" width="15.28515625" style="20" customWidth="1"/>
    <col min="3081" max="3081" width="15.42578125" style="20" customWidth="1"/>
    <col min="3082" max="3083" width="14.42578125" style="20" customWidth="1"/>
    <col min="3084" max="3084" width="5" style="20" customWidth="1"/>
    <col min="3085" max="3087" width="15.140625" style="20" customWidth="1"/>
    <col min="3088" max="3088" width="4.28515625" style="20" customWidth="1"/>
    <col min="3089" max="3089" width="16" style="20" customWidth="1"/>
    <col min="3090" max="3090" width="17.140625" style="20" customWidth="1"/>
    <col min="3091" max="3091" width="18.28515625" style="20" customWidth="1"/>
    <col min="3092" max="3092" width="4.85546875" style="20" customWidth="1"/>
    <col min="3093" max="3093" width="16" style="20" customWidth="1"/>
    <col min="3094" max="3094" width="17.140625" style="20" customWidth="1"/>
    <col min="3095" max="3095" width="18.28515625" style="20" customWidth="1"/>
    <col min="3096" max="3096" width="13.7109375" style="20" customWidth="1"/>
    <col min="3097" max="3097" width="16" style="20" customWidth="1"/>
    <col min="3098" max="3098" width="17.140625" style="20" customWidth="1"/>
    <col min="3099" max="3099" width="18.28515625" style="20" customWidth="1"/>
    <col min="3100" max="3100" width="13.7109375" style="20" customWidth="1"/>
    <col min="3101" max="3101" width="16" style="20" customWidth="1"/>
    <col min="3102" max="3102" width="17.140625" style="20" customWidth="1"/>
    <col min="3103" max="3103" width="18.28515625" style="20" customWidth="1"/>
    <col min="3104" max="3104" width="13.7109375" style="20" customWidth="1"/>
    <col min="3105" max="3105" width="16" style="20" customWidth="1"/>
    <col min="3106" max="3106" width="17.140625" style="20" customWidth="1"/>
    <col min="3107" max="3110" width="18.28515625" style="20" customWidth="1"/>
    <col min="3111" max="3111" width="15" style="20" customWidth="1"/>
    <col min="3112" max="3112" width="15.7109375" style="20" customWidth="1"/>
    <col min="3113" max="3113" width="49" style="20" customWidth="1"/>
    <col min="3114" max="3114" width="19.42578125" style="20" customWidth="1"/>
    <col min="3115" max="3115" width="14.5703125" style="20" customWidth="1"/>
    <col min="3116" max="3116" width="12.28515625" style="20" customWidth="1"/>
    <col min="3117" max="3117" width="14.5703125" style="20" customWidth="1"/>
    <col min="3118" max="3118" width="11.7109375" style="20" customWidth="1"/>
    <col min="3119" max="3119" width="14" style="20" customWidth="1"/>
    <col min="3120" max="3120" width="20.5703125" style="20" customWidth="1"/>
    <col min="3121" max="3121" width="11.7109375" style="20" customWidth="1"/>
    <col min="3122" max="3122" width="10.85546875" style="20" customWidth="1"/>
    <col min="3123" max="3316" width="9.140625" style="20"/>
    <col min="3317" max="3317" width="7.42578125" style="20" customWidth="1"/>
    <col min="3318" max="3318" width="20.28515625" style="20" customWidth="1"/>
    <col min="3319" max="3319" width="24.7109375" style="20" customWidth="1"/>
    <col min="3320" max="3320" width="35.7109375" style="20" customWidth="1"/>
    <col min="3321" max="3321" width="5" style="20" customWidth="1"/>
    <col min="3322" max="3322" width="12.85546875" style="20" customWidth="1"/>
    <col min="3323" max="3323" width="10.7109375" style="20" customWidth="1"/>
    <col min="3324" max="3324" width="7" style="20" customWidth="1"/>
    <col min="3325" max="3325" width="12.28515625" style="20" customWidth="1"/>
    <col min="3326" max="3326" width="10.7109375" style="20" customWidth="1"/>
    <col min="3327" max="3327" width="10.85546875" style="20" customWidth="1"/>
    <col min="3328" max="3328" width="8.85546875" style="20" customWidth="1"/>
    <col min="3329" max="3329" width="13.85546875" style="20" customWidth="1"/>
    <col min="3330" max="3330" width="20.42578125" style="20" customWidth="1"/>
    <col min="3331" max="3331" width="12.28515625" style="20" customWidth="1"/>
    <col min="3332" max="3332" width="19.28515625" style="20" customWidth="1"/>
    <col min="3333" max="3333" width="11.85546875" style="20" customWidth="1"/>
    <col min="3334" max="3334" width="9.140625" style="20" customWidth="1"/>
    <col min="3335" max="3335" width="13.42578125" style="20" customWidth="1"/>
    <col min="3336" max="3336" width="15.28515625" style="20" customWidth="1"/>
    <col min="3337" max="3337" width="15.42578125" style="20" customWidth="1"/>
    <col min="3338" max="3339" width="14.42578125" style="20" customWidth="1"/>
    <col min="3340" max="3340" width="5" style="20" customWidth="1"/>
    <col min="3341" max="3343" width="15.140625" style="20" customWidth="1"/>
    <col min="3344" max="3344" width="4.28515625" style="20" customWidth="1"/>
    <col min="3345" max="3345" width="16" style="20" customWidth="1"/>
    <col min="3346" max="3346" width="17.140625" style="20" customWidth="1"/>
    <col min="3347" max="3347" width="18.28515625" style="20" customWidth="1"/>
    <col min="3348" max="3348" width="4.85546875" style="20" customWidth="1"/>
    <col min="3349" max="3349" width="16" style="20" customWidth="1"/>
    <col min="3350" max="3350" width="17.140625" style="20" customWidth="1"/>
    <col min="3351" max="3351" width="18.28515625" style="20" customWidth="1"/>
    <col min="3352" max="3352" width="13.7109375" style="20" customWidth="1"/>
    <col min="3353" max="3353" width="16" style="20" customWidth="1"/>
    <col min="3354" max="3354" width="17.140625" style="20" customWidth="1"/>
    <col min="3355" max="3355" width="18.28515625" style="20" customWidth="1"/>
    <col min="3356" max="3356" width="13.7109375" style="20" customWidth="1"/>
    <col min="3357" max="3357" width="16" style="20" customWidth="1"/>
    <col min="3358" max="3358" width="17.140625" style="20" customWidth="1"/>
    <col min="3359" max="3359" width="18.28515625" style="20" customWidth="1"/>
    <col min="3360" max="3360" width="13.7109375" style="20" customWidth="1"/>
    <col min="3361" max="3361" width="16" style="20" customWidth="1"/>
    <col min="3362" max="3362" width="17.140625" style="20" customWidth="1"/>
    <col min="3363" max="3366" width="18.28515625" style="20" customWidth="1"/>
    <col min="3367" max="3367" width="15" style="20" customWidth="1"/>
    <col min="3368" max="3368" width="15.7109375" style="20" customWidth="1"/>
    <col min="3369" max="3369" width="49" style="20" customWidth="1"/>
    <col min="3370" max="3370" width="19.42578125" style="20" customWidth="1"/>
    <col min="3371" max="3371" width="14.5703125" style="20" customWidth="1"/>
    <col min="3372" max="3372" width="12.28515625" style="20" customWidth="1"/>
    <col min="3373" max="3373" width="14.5703125" style="20" customWidth="1"/>
    <col min="3374" max="3374" width="11.7109375" style="20" customWidth="1"/>
    <col min="3375" max="3375" width="14" style="20" customWidth="1"/>
    <col min="3376" max="3376" width="20.5703125" style="20" customWidth="1"/>
    <col min="3377" max="3377" width="11.7109375" style="20" customWidth="1"/>
    <col min="3378" max="3378" width="10.85546875" style="20" customWidth="1"/>
    <col min="3379" max="3572" width="9.140625" style="20"/>
    <col min="3573" max="3573" width="7.42578125" style="20" customWidth="1"/>
    <col min="3574" max="3574" width="20.28515625" style="20" customWidth="1"/>
    <col min="3575" max="3575" width="24.7109375" style="20" customWidth="1"/>
    <col min="3576" max="3576" width="35.7109375" style="20" customWidth="1"/>
    <col min="3577" max="3577" width="5" style="20" customWidth="1"/>
    <col min="3578" max="3578" width="12.85546875" style="20" customWidth="1"/>
    <col min="3579" max="3579" width="10.7109375" style="20" customWidth="1"/>
    <col min="3580" max="3580" width="7" style="20" customWidth="1"/>
    <col min="3581" max="3581" width="12.28515625" style="20" customWidth="1"/>
    <col min="3582" max="3582" width="10.7109375" style="20" customWidth="1"/>
    <col min="3583" max="3583" width="10.85546875" style="20" customWidth="1"/>
    <col min="3584" max="3584" width="8.85546875" style="20" customWidth="1"/>
    <col min="3585" max="3585" width="13.85546875" style="20" customWidth="1"/>
    <col min="3586" max="3586" width="20.42578125" style="20" customWidth="1"/>
    <col min="3587" max="3587" width="12.28515625" style="20" customWidth="1"/>
    <col min="3588" max="3588" width="19.28515625" style="20" customWidth="1"/>
    <col min="3589" max="3589" width="11.85546875" style="20" customWidth="1"/>
    <col min="3590" max="3590" width="9.140625" style="20" customWidth="1"/>
    <col min="3591" max="3591" width="13.42578125" style="20" customWidth="1"/>
    <col min="3592" max="3592" width="15.28515625" style="20" customWidth="1"/>
    <col min="3593" max="3593" width="15.42578125" style="20" customWidth="1"/>
    <col min="3594" max="3595" width="14.42578125" style="20" customWidth="1"/>
    <col min="3596" max="3596" width="5" style="20" customWidth="1"/>
    <col min="3597" max="3599" width="15.140625" style="20" customWidth="1"/>
    <col min="3600" max="3600" width="4.28515625" style="20" customWidth="1"/>
    <col min="3601" max="3601" width="16" style="20" customWidth="1"/>
    <col min="3602" max="3602" width="17.140625" style="20" customWidth="1"/>
    <col min="3603" max="3603" width="18.28515625" style="20" customWidth="1"/>
    <col min="3604" max="3604" width="4.85546875" style="20" customWidth="1"/>
    <col min="3605" max="3605" width="16" style="20" customWidth="1"/>
    <col min="3606" max="3606" width="17.140625" style="20" customWidth="1"/>
    <col min="3607" max="3607" width="18.28515625" style="20" customWidth="1"/>
    <col min="3608" max="3608" width="13.7109375" style="20" customWidth="1"/>
    <col min="3609" max="3609" width="16" style="20" customWidth="1"/>
    <col min="3610" max="3610" width="17.140625" style="20" customWidth="1"/>
    <col min="3611" max="3611" width="18.28515625" style="20" customWidth="1"/>
    <col min="3612" max="3612" width="13.7109375" style="20" customWidth="1"/>
    <col min="3613" max="3613" width="16" style="20" customWidth="1"/>
    <col min="3614" max="3614" width="17.140625" style="20" customWidth="1"/>
    <col min="3615" max="3615" width="18.28515625" style="20" customWidth="1"/>
    <col min="3616" max="3616" width="13.7109375" style="20" customWidth="1"/>
    <col min="3617" max="3617" width="16" style="20" customWidth="1"/>
    <col min="3618" max="3618" width="17.140625" style="20" customWidth="1"/>
    <col min="3619" max="3622" width="18.28515625" style="20" customWidth="1"/>
    <col min="3623" max="3623" width="15" style="20" customWidth="1"/>
    <col min="3624" max="3624" width="15.7109375" style="20" customWidth="1"/>
    <col min="3625" max="3625" width="49" style="20" customWidth="1"/>
    <col min="3626" max="3626" width="19.42578125" style="20" customWidth="1"/>
    <col min="3627" max="3627" width="14.5703125" style="20" customWidth="1"/>
    <col min="3628" max="3628" width="12.28515625" style="20" customWidth="1"/>
    <col min="3629" max="3629" width="14.5703125" style="20" customWidth="1"/>
    <col min="3630" max="3630" width="11.7109375" style="20" customWidth="1"/>
    <col min="3631" max="3631" width="14" style="20" customWidth="1"/>
    <col min="3632" max="3632" width="20.5703125" style="20" customWidth="1"/>
    <col min="3633" max="3633" width="11.7109375" style="20" customWidth="1"/>
    <col min="3634" max="3634" width="10.85546875" style="20" customWidth="1"/>
    <col min="3635" max="3828" width="9.140625" style="20"/>
    <col min="3829" max="3829" width="7.42578125" style="20" customWidth="1"/>
    <col min="3830" max="3830" width="20.28515625" style="20" customWidth="1"/>
    <col min="3831" max="3831" width="24.7109375" style="20" customWidth="1"/>
    <col min="3832" max="3832" width="35.7109375" style="20" customWidth="1"/>
    <col min="3833" max="3833" width="5" style="20" customWidth="1"/>
    <col min="3834" max="3834" width="12.85546875" style="20" customWidth="1"/>
    <col min="3835" max="3835" width="10.7109375" style="20" customWidth="1"/>
    <col min="3836" max="3836" width="7" style="20" customWidth="1"/>
    <col min="3837" max="3837" width="12.28515625" style="20" customWidth="1"/>
    <col min="3838" max="3838" width="10.7109375" style="20" customWidth="1"/>
    <col min="3839" max="3839" width="10.85546875" style="20" customWidth="1"/>
    <col min="3840" max="3840" width="8.85546875" style="20" customWidth="1"/>
    <col min="3841" max="3841" width="13.85546875" style="20" customWidth="1"/>
    <col min="3842" max="3842" width="20.42578125" style="20" customWidth="1"/>
    <col min="3843" max="3843" width="12.28515625" style="20" customWidth="1"/>
    <col min="3844" max="3844" width="19.28515625" style="20" customWidth="1"/>
    <col min="3845" max="3845" width="11.85546875" style="20" customWidth="1"/>
    <col min="3846" max="3846" width="9.140625" style="20" customWidth="1"/>
    <col min="3847" max="3847" width="13.42578125" style="20" customWidth="1"/>
    <col min="3848" max="3848" width="15.28515625" style="20" customWidth="1"/>
    <col min="3849" max="3849" width="15.42578125" style="20" customWidth="1"/>
    <col min="3850" max="3851" width="14.42578125" style="20" customWidth="1"/>
    <col min="3852" max="3852" width="5" style="20" customWidth="1"/>
    <col min="3853" max="3855" width="15.140625" style="20" customWidth="1"/>
    <col min="3856" max="3856" width="4.28515625" style="20" customWidth="1"/>
    <col min="3857" max="3857" width="16" style="20" customWidth="1"/>
    <col min="3858" max="3858" width="17.140625" style="20" customWidth="1"/>
    <col min="3859" max="3859" width="18.28515625" style="20" customWidth="1"/>
    <col min="3860" max="3860" width="4.85546875" style="20" customWidth="1"/>
    <col min="3861" max="3861" width="16" style="20" customWidth="1"/>
    <col min="3862" max="3862" width="17.140625" style="20" customWidth="1"/>
    <col min="3863" max="3863" width="18.28515625" style="20" customWidth="1"/>
    <col min="3864" max="3864" width="13.7109375" style="20" customWidth="1"/>
    <col min="3865" max="3865" width="16" style="20" customWidth="1"/>
    <col min="3866" max="3866" width="17.140625" style="20" customWidth="1"/>
    <col min="3867" max="3867" width="18.28515625" style="20" customWidth="1"/>
    <col min="3868" max="3868" width="13.7109375" style="20" customWidth="1"/>
    <col min="3869" max="3869" width="16" style="20" customWidth="1"/>
    <col min="3870" max="3870" width="17.140625" style="20" customWidth="1"/>
    <col min="3871" max="3871" width="18.28515625" style="20" customWidth="1"/>
    <col min="3872" max="3872" width="13.7109375" style="20" customWidth="1"/>
    <col min="3873" max="3873" width="16" style="20" customWidth="1"/>
    <col min="3874" max="3874" width="17.140625" style="20" customWidth="1"/>
    <col min="3875" max="3878" width="18.28515625" style="20" customWidth="1"/>
    <col min="3879" max="3879" width="15" style="20" customWidth="1"/>
    <col min="3880" max="3880" width="15.7109375" style="20" customWidth="1"/>
    <col min="3881" max="3881" width="49" style="20" customWidth="1"/>
    <col min="3882" max="3882" width="19.42578125" style="20" customWidth="1"/>
    <col min="3883" max="3883" width="14.5703125" style="20" customWidth="1"/>
    <col min="3884" max="3884" width="12.28515625" style="20" customWidth="1"/>
    <col min="3885" max="3885" width="14.5703125" style="20" customWidth="1"/>
    <col min="3886" max="3886" width="11.7109375" style="20" customWidth="1"/>
    <col min="3887" max="3887" width="14" style="20" customWidth="1"/>
    <col min="3888" max="3888" width="20.5703125" style="20" customWidth="1"/>
    <col min="3889" max="3889" width="11.7109375" style="20" customWidth="1"/>
    <col min="3890" max="3890" width="10.85546875" style="20" customWidth="1"/>
    <col min="3891" max="4084" width="9.140625" style="20"/>
    <col min="4085" max="4085" width="7.42578125" style="20" customWidth="1"/>
    <col min="4086" max="4086" width="20.28515625" style="20" customWidth="1"/>
    <col min="4087" max="4087" width="24.7109375" style="20" customWidth="1"/>
    <col min="4088" max="4088" width="35.7109375" style="20" customWidth="1"/>
    <col min="4089" max="4089" width="5" style="20" customWidth="1"/>
    <col min="4090" max="4090" width="12.85546875" style="20" customWidth="1"/>
    <col min="4091" max="4091" width="10.7109375" style="20" customWidth="1"/>
    <col min="4092" max="4092" width="7" style="20" customWidth="1"/>
    <col min="4093" max="4093" width="12.28515625" style="20" customWidth="1"/>
    <col min="4094" max="4094" width="10.7109375" style="20" customWidth="1"/>
    <col min="4095" max="4095" width="10.85546875" style="20" customWidth="1"/>
    <col min="4096" max="4096" width="8.85546875" style="20" customWidth="1"/>
    <col min="4097" max="4097" width="13.85546875" style="20" customWidth="1"/>
    <col min="4098" max="4098" width="20.42578125" style="20" customWidth="1"/>
    <col min="4099" max="4099" width="12.28515625" style="20" customWidth="1"/>
    <col min="4100" max="4100" width="19.28515625" style="20" customWidth="1"/>
    <col min="4101" max="4101" width="11.85546875" style="20" customWidth="1"/>
    <col min="4102" max="4102" width="9.140625" style="20" customWidth="1"/>
    <col min="4103" max="4103" width="13.42578125" style="20" customWidth="1"/>
    <col min="4104" max="4104" width="15.28515625" style="20" customWidth="1"/>
    <col min="4105" max="4105" width="15.42578125" style="20" customWidth="1"/>
    <col min="4106" max="4107" width="14.42578125" style="20" customWidth="1"/>
    <col min="4108" max="4108" width="5" style="20" customWidth="1"/>
    <col min="4109" max="4111" width="15.140625" style="20" customWidth="1"/>
    <col min="4112" max="4112" width="4.28515625" style="20" customWidth="1"/>
    <col min="4113" max="4113" width="16" style="20" customWidth="1"/>
    <col min="4114" max="4114" width="17.140625" style="20" customWidth="1"/>
    <col min="4115" max="4115" width="18.28515625" style="20" customWidth="1"/>
    <col min="4116" max="4116" width="4.85546875" style="20" customWidth="1"/>
    <col min="4117" max="4117" width="16" style="20" customWidth="1"/>
    <col min="4118" max="4118" width="17.140625" style="20" customWidth="1"/>
    <col min="4119" max="4119" width="18.28515625" style="20" customWidth="1"/>
    <col min="4120" max="4120" width="13.7109375" style="20" customWidth="1"/>
    <col min="4121" max="4121" width="16" style="20" customWidth="1"/>
    <col min="4122" max="4122" width="17.140625" style="20" customWidth="1"/>
    <col min="4123" max="4123" width="18.28515625" style="20" customWidth="1"/>
    <col min="4124" max="4124" width="13.7109375" style="20" customWidth="1"/>
    <col min="4125" max="4125" width="16" style="20" customWidth="1"/>
    <col min="4126" max="4126" width="17.140625" style="20" customWidth="1"/>
    <col min="4127" max="4127" width="18.28515625" style="20" customWidth="1"/>
    <col min="4128" max="4128" width="13.7109375" style="20" customWidth="1"/>
    <col min="4129" max="4129" width="16" style="20" customWidth="1"/>
    <col min="4130" max="4130" width="17.140625" style="20" customWidth="1"/>
    <col min="4131" max="4134" width="18.28515625" style="20" customWidth="1"/>
    <col min="4135" max="4135" width="15" style="20" customWidth="1"/>
    <col min="4136" max="4136" width="15.7109375" style="20" customWidth="1"/>
    <col min="4137" max="4137" width="49" style="20" customWidth="1"/>
    <col min="4138" max="4138" width="19.42578125" style="20" customWidth="1"/>
    <col min="4139" max="4139" width="14.5703125" style="20" customWidth="1"/>
    <col min="4140" max="4140" width="12.28515625" style="20" customWidth="1"/>
    <col min="4141" max="4141" width="14.5703125" style="20" customWidth="1"/>
    <col min="4142" max="4142" width="11.7109375" style="20" customWidth="1"/>
    <col min="4143" max="4143" width="14" style="20" customWidth="1"/>
    <col min="4144" max="4144" width="20.5703125" style="20" customWidth="1"/>
    <col min="4145" max="4145" width="11.7109375" style="20" customWidth="1"/>
    <col min="4146" max="4146" width="10.85546875" style="20" customWidth="1"/>
    <col min="4147" max="4340" width="9.140625" style="20"/>
    <col min="4341" max="4341" width="7.42578125" style="20" customWidth="1"/>
    <col min="4342" max="4342" width="20.28515625" style="20" customWidth="1"/>
    <col min="4343" max="4343" width="24.7109375" style="20" customWidth="1"/>
    <col min="4344" max="4344" width="35.7109375" style="20" customWidth="1"/>
    <col min="4345" max="4345" width="5" style="20" customWidth="1"/>
    <col min="4346" max="4346" width="12.85546875" style="20" customWidth="1"/>
    <col min="4347" max="4347" width="10.7109375" style="20" customWidth="1"/>
    <col min="4348" max="4348" width="7" style="20" customWidth="1"/>
    <col min="4349" max="4349" width="12.28515625" style="20" customWidth="1"/>
    <col min="4350" max="4350" width="10.7109375" style="20" customWidth="1"/>
    <col min="4351" max="4351" width="10.85546875" style="20" customWidth="1"/>
    <col min="4352" max="4352" width="8.85546875" style="20" customWidth="1"/>
    <col min="4353" max="4353" width="13.85546875" style="20" customWidth="1"/>
    <col min="4354" max="4354" width="20.42578125" style="20" customWidth="1"/>
    <col min="4355" max="4355" width="12.28515625" style="20" customWidth="1"/>
    <col min="4356" max="4356" width="19.28515625" style="20" customWidth="1"/>
    <col min="4357" max="4357" width="11.85546875" style="20" customWidth="1"/>
    <col min="4358" max="4358" width="9.140625" style="20" customWidth="1"/>
    <col min="4359" max="4359" width="13.42578125" style="20" customWidth="1"/>
    <col min="4360" max="4360" width="15.28515625" style="20" customWidth="1"/>
    <col min="4361" max="4361" width="15.42578125" style="20" customWidth="1"/>
    <col min="4362" max="4363" width="14.42578125" style="20" customWidth="1"/>
    <col min="4364" max="4364" width="5" style="20" customWidth="1"/>
    <col min="4365" max="4367" width="15.140625" style="20" customWidth="1"/>
    <col min="4368" max="4368" width="4.28515625" style="20" customWidth="1"/>
    <col min="4369" max="4369" width="16" style="20" customWidth="1"/>
    <col min="4370" max="4370" width="17.140625" style="20" customWidth="1"/>
    <col min="4371" max="4371" width="18.28515625" style="20" customWidth="1"/>
    <col min="4372" max="4372" width="4.85546875" style="20" customWidth="1"/>
    <col min="4373" max="4373" width="16" style="20" customWidth="1"/>
    <col min="4374" max="4374" width="17.140625" style="20" customWidth="1"/>
    <col min="4375" max="4375" width="18.28515625" style="20" customWidth="1"/>
    <col min="4376" max="4376" width="13.7109375" style="20" customWidth="1"/>
    <col min="4377" max="4377" width="16" style="20" customWidth="1"/>
    <col min="4378" max="4378" width="17.140625" style="20" customWidth="1"/>
    <col min="4379" max="4379" width="18.28515625" style="20" customWidth="1"/>
    <col min="4380" max="4380" width="13.7109375" style="20" customWidth="1"/>
    <col min="4381" max="4381" width="16" style="20" customWidth="1"/>
    <col min="4382" max="4382" width="17.140625" style="20" customWidth="1"/>
    <col min="4383" max="4383" width="18.28515625" style="20" customWidth="1"/>
    <col min="4384" max="4384" width="13.7109375" style="20" customWidth="1"/>
    <col min="4385" max="4385" width="16" style="20" customWidth="1"/>
    <col min="4386" max="4386" width="17.140625" style="20" customWidth="1"/>
    <col min="4387" max="4390" width="18.28515625" style="20" customWidth="1"/>
    <col min="4391" max="4391" width="15" style="20" customWidth="1"/>
    <col min="4392" max="4392" width="15.7109375" style="20" customWidth="1"/>
    <col min="4393" max="4393" width="49" style="20" customWidth="1"/>
    <col min="4394" max="4394" width="19.42578125" style="20" customWidth="1"/>
    <col min="4395" max="4395" width="14.5703125" style="20" customWidth="1"/>
    <col min="4396" max="4396" width="12.28515625" style="20" customWidth="1"/>
    <col min="4397" max="4397" width="14.5703125" style="20" customWidth="1"/>
    <col min="4398" max="4398" width="11.7109375" style="20" customWidth="1"/>
    <col min="4399" max="4399" width="14" style="20" customWidth="1"/>
    <col min="4400" max="4400" width="20.5703125" style="20" customWidth="1"/>
    <col min="4401" max="4401" width="11.7109375" style="20" customWidth="1"/>
    <col min="4402" max="4402" width="10.85546875" style="20" customWidth="1"/>
    <col min="4403" max="4596" width="9.140625" style="20"/>
    <col min="4597" max="4597" width="7.42578125" style="20" customWidth="1"/>
    <col min="4598" max="4598" width="20.28515625" style="20" customWidth="1"/>
    <col min="4599" max="4599" width="24.7109375" style="20" customWidth="1"/>
    <col min="4600" max="4600" width="35.7109375" style="20" customWidth="1"/>
    <col min="4601" max="4601" width="5" style="20" customWidth="1"/>
    <col min="4602" max="4602" width="12.85546875" style="20" customWidth="1"/>
    <col min="4603" max="4603" width="10.7109375" style="20" customWidth="1"/>
    <col min="4604" max="4604" width="7" style="20" customWidth="1"/>
    <col min="4605" max="4605" width="12.28515625" style="20" customWidth="1"/>
    <col min="4606" max="4606" width="10.7109375" style="20" customWidth="1"/>
    <col min="4607" max="4607" width="10.85546875" style="20" customWidth="1"/>
    <col min="4608" max="4608" width="8.85546875" style="20" customWidth="1"/>
    <col min="4609" max="4609" width="13.85546875" style="20" customWidth="1"/>
    <col min="4610" max="4610" width="20.42578125" style="20" customWidth="1"/>
    <col min="4611" max="4611" width="12.28515625" style="20" customWidth="1"/>
    <col min="4612" max="4612" width="19.28515625" style="20" customWidth="1"/>
    <col min="4613" max="4613" width="11.85546875" style="20" customWidth="1"/>
    <col min="4614" max="4614" width="9.140625" style="20" customWidth="1"/>
    <col min="4615" max="4615" width="13.42578125" style="20" customWidth="1"/>
    <col min="4616" max="4616" width="15.28515625" style="20" customWidth="1"/>
    <col min="4617" max="4617" width="15.42578125" style="20" customWidth="1"/>
    <col min="4618" max="4619" width="14.42578125" style="20" customWidth="1"/>
    <col min="4620" max="4620" width="5" style="20" customWidth="1"/>
    <col min="4621" max="4623" width="15.140625" style="20" customWidth="1"/>
    <col min="4624" max="4624" width="4.28515625" style="20" customWidth="1"/>
    <col min="4625" max="4625" width="16" style="20" customWidth="1"/>
    <col min="4626" max="4626" width="17.140625" style="20" customWidth="1"/>
    <col min="4627" max="4627" width="18.28515625" style="20" customWidth="1"/>
    <col min="4628" max="4628" width="4.85546875" style="20" customWidth="1"/>
    <col min="4629" max="4629" width="16" style="20" customWidth="1"/>
    <col min="4630" max="4630" width="17.140625" style="20" customWidth="1"/>
    <col min="4631" max="4631" width="18.28515625" style="20" customWidth="1"/>
    <col min="4632" max="4632" width="13.7109375" style="20" customWidth="1"/>
    <col min="4633" max="4633" width="16" style="20" customWidth="1"/>
    <col min="4634" max="4634" width="17.140625" style="20" customWidth="1"/>
    <col min="4635" max="4635" width="18.28515625" style="20" customWidth="1"/>
    <col min="4636" max="4636" width="13.7109375" style="20" customWidth="1"/>
    <col min="4637" max="4637" width="16" style="20" customWidth="1"/>
    <col min="4638" max="4638" width="17.140625" style="20" customWidth="1"/>
    <col min="4639" max="4639" width="18.28515625" style="20" customWidth="1"/>
    <col min="4640" max="4640" width="13.7109375" style="20" customWidth="1"/>
    <col min="4641" max="4641" width="16" style="20" customWidth="1"/>
    <col min="4642" max="4642" width="17.140625" style="20" customWidth="1"/>
    <col min="4643" max="4646" width="18.28515625" style="20" customWidth="1"/>
    <col min="4647" max="4647" width="15" style="20" customWidth="1"/>
    <col min="4648" max="4648" width="15.7109375" style="20" customWidth="1"/>
    <col min="4649" max="4649" width="49" style="20" customWidth="1"/>
    <col min="4650" max="4650" width="19.42578125" style="20" customWidth="1"/>
    <col min="4651" max="4651" width="14.5703125" style="20" customWidth="1"/>
    <col min="4652" max="4652" width="12.28515625" style="20" customWidth="1"/>
    <col min="4653" max="4653" width="14.5703125" style="20" customWidth="1"/>
    <col min="4654" max="4654" width="11.7109375" style="20" customWidth="1"/>
    <col min="4655" max="4655" width="14" style="20" customWidth="1"/>
    <col min="4656" max="4656" width="20.5703125" style="20" customWidth="1"/>
    <col min="4657" max="4657" width="11.7109375" style="20" customWidth="1"/>
    <col min="4658" max="4658" width="10.85546875" style="20" customWidth="1"/>
    <col min="4659" max="4852" width="9.140625" style="20"/>
    <col min="4853" max="4853" width="7.42578125" style="20" customWidth="1"/>
    <col min="4854" max="4854" width="20.28515625" style="20" customWidth="1"/>
    <col min="4855" max="4855" width="24.7109375" style="20" customWidth="1"/>
    <col min="4856" max="4856" width="35.7109375" style="20" customWidth="1"/>
    <col min="4857" max="4857" width="5" style="20" customWidth="1"/>
    <col min="4858" max="4858" width="12.85546875" style="20" customWidth="1"/>
    <col min="4859" max="4859" width="10.7109375" style="20" customWidth="1"/>
    <col min="4860" max="4860" width="7" style="20" customWidth="1"/>
    <col min="4861" max="4861" width="12.28515625" style="20" customWidth="1"/>
    <col min="4862" max="4862" width="10.7109375" style="20" customWidth="1"/>
    <col min="4863" max="4863" width="10.85546875" style="20" customWidth="1"/>
    <col min="4864" max="4864" width="8.85546875" style="20" customWidth="1"/>
    <col min="4865" max="4865" width="13.85546875" style="20" customWidth="1"/>
    <col min="4866" max="4866" width="20.42578125" style="20" customWidth="1"/>
    <col min="4867" max="4867" width="12.28515625" style="20" customWidth="1"/>
    <col min="4868" max="4868" width="19.28515625" style="20" customWidth="1"/>
    <col min="4869" max="4869" width="11.85546875" style="20" customWidth="1"/>
    <col min="4870" max="4870" width="9.140625" style="20" customWidth="1"/>
    <col min="4871" max="4871" width="13.42578125" style="20" customWidth="1"/>
    <col min="4872" max="4872" width="15.28515625" style="20" customWidth="1"/>
    <col min="4873" max="4873" width="15.42578125" style="20" customWidth="1"/>
    <col min="4874" max="4875" width="14.42578125" style="20" customWidth="1"/>
    <col min="4876" max="4876" width="5" style="20" customWidth="1"/>
    <col min="4877" max="4879" width="15.140625" style="20" customWidth="1"/>
    <col min="4880" max="4880" width="4.28515625" style="20" customWidth="1"/>
    <col min="4881" max="4881" width="16" style="20" customWidth="1"/>
    <col min="4882" max="4882" width="17.140625" style="20" customWidth="1"/>
    <col min="4883" max="4883" width="18.28515625" style="20" customWidth="1"/>
    <col min="4884" max="4884" width="4.85546875" style="20" customWidth="1"/>
    <col min="4885" max="4885" width="16" style="20" customWidth="1"/>
    <col min="4886" max="4886" width="17.140625" style="20" customWidth="1"/>
    <col min="4887" max="4887" width="18.28515625" style="20" customWidth="1"/>
    <col min="4888" max="4888" width="13.7109375" style="20" customWidth="1"/>
    <col min="4889" max="4889" width="16" style="20" customWidth="1"/>
    <col min="4890" max="4890" width="17.140625" style="20" customWidth="1"/>
    <col min="4891" max="4891" width="18.28515625" style="20" customWidth="1"/>
    <col min="4892" max="4892" width="13.7109375" style="20" customWidth="1"/>
    <col min="4893" max="4893" width="16" style="20" customWidth="1"/>
    <col min="4894" max="4894" width="17.140625" style="20" customWidth="1"/>
    <col min="4895" max="4895" width="18.28515625" style="20" customWidth="1"/>
    <col min="4896" max="4896" width="13.7109375" style="20" customWidth="1"/>
    <col min="4897" max="4897" width="16" style="20" customWidth="1"/>
    <col min="4898" max="4898" width="17.140625" style="20" customWidth="1"/>
    <col min="4899" max="4902" width="18.28515625" style="20" customWidth="1"/>
    <col min="4903" max="4903" width="15" style="20" customWidth="1"/>
    <col min="4904" max="4904" width="15.7109375" style="20" customWidth="1"/>
    <col min="4905" max="4905" width="49" style="20" customWidth="1"/>
    <col min="4906" max="4906" width="19.42578125" style="20" customWidth="1"/>
    <col min="4907" max="4907" width="14.5703125" style="20" customWidth="1"/>
    <col min="4908" max="4908" width="12.28515625" style="20" customWidth="1"/>
    <col min="4909" max="4909" width="14.5703125" style="20" customWidth="1"/>
    <col min="4910" max="4910" width="11.7109375" style="20" customWidth="1"/>
    <col min="4911" max="4911" width="14" style="20" customWidth="1"/>
    <col min="4912" max="4912" width="20.5703125" style="20" customWidth="1"/>
    <col min="4913" max="4913" width="11.7109375" style="20" customWidth="1"/>
    <col min="4914" max="4914" width="10.85546875" style="20" customWidth="1"/>
    <col min="4915" max="5108" width="9.140625" style="20"/>
    <col min="5109" max="5109" width="7.42578125" style="20" customWidth="1"/>
    <col min="5110" max="5110" width="20.28515625" style="20" customWidth="1"/>
    <col min="5111" max="5111" width="24.7109375" style="20" customWidth="1"/>
    <col min="5112" max="5112" width="35.7109375" style="20" customWidth="1"/>
    <col min="5113" max="5113" width="5" style="20" customWidth="1"/>
    <col min="5114" max="5114" width="12.85546875" style="20" customWidth="1"/>
    <col min="5115" max="5115" width="10.7109375" style="20" customWidth="1"/>
    <col min="5116" max="5116" width="7" style="20" customWidth="1"/>
    <col min="5117" max="5117" width="12.28515625" style="20" customWidth="1"/>
    <col min="5118" max="5118" width="10.7109375" style="20" customWidth="1"/>
    <col min="5119" max="5119" width="10.85546875" style="20" customWidth="1"/>
    <col min="5120" max="5120" width="8.85546875" style="20" customWidth="1"/>
    <col min="5121" max="5121" width="13.85546875" style="20" customWidth="1"/>
    <col min="5122" max="5122" width="20.42578125" style="20" customWidth="1"/>
    <col min="5123" max="5123" width="12.28515625" style="20" customWidth="1"/>
    <col min="5124" max="5124" width="19.28515625" style="20" customWidth="1"/>
    <col min="5125" max="5125" width="11.85546875" style="20" customWidth="1"/>
    <col min="5126" max="5126" width="9.140625" style="20" customWidth="1"/>
    <col min="5127" max="5127" width="13.42578125" style="20" customWidth="1"/>
    <col min="5128" max="5128" width="15.28515625" style="20" customWidth="1"/>
    <col min="5129" max="5129" width="15.42578125" style="20" customWidth="1"/>
    <col min="5130" max="5131" width="14.42578125" style="20" customWidth="1"/>
    <col min="5132" max="5132" width="5" style="20" customWidth="1"/>
    <col min="5133" max="5135" width="15.140625" style="20" customWidth="1"/>
    <col min="5136" max="5136" width="4.28515625" style="20" customWidth="1"/>
    <col min="5137" max="5137" width="16" style="20" customWidth="1"/>
    <col min="5138" max="5138" width="17.140625" style="20" customWidth="1"/>
    <col min="5139" max="5139" width="18.28515625" style="20" customWidth="1"/>
    <col min="5140" max="5140" width="4.85546875" style="20" customWidth="1"/>
    <col min="5141" max="5141" width="16" style="20" customWidth="1"/>
    <col min="5142" max="5142" width="17.140625" style="20" customWidth="1"/>
    <col min="5143" max="5143" width="18.28515625" style="20" customWidth="1"/>
    <col min="5144" max="5144" width="13.7109375" style="20" customWidth="1"/>
    <col min="5145" max="5145" width="16" style="20" customWidth="1"/>
    <col min="5146" max="5146" width="17.140625" style="20" customWidth="1"/>
    <col min="5147" max="5147" width="18.28515625" style="20" customWidth="1"/>
    <col min="5148" max="5148" width="13.7109375" style="20" customWidth="1"/>
    <col min="5149" max="5149" width="16" style="20" customWidth="1"/>
    <col min="5150" max="5150" width="17.140625" style="20" customWidth="1"/>
    <col min="5151" max="5151" width="18.28515625" style="20" customWidth="1"/>
    <col min="5152" max="5152" width="13.7109375" style="20" customWidth="1"/>
    <col min="5153" max="5153" width="16" style="20" customWidth="1"/>
    <col min="5154" max="5154" width="17.140625" style="20" customWidth="1"/>
    <col min="5155" max="5158" width="18.28515625" style="20" customWidth="1"/>
    <col min="5159" max="5159" width="15" style="20" customWidth="1"/>
    <col min="5160" max="5160" width="15.7109375" style="20" customWidth="1"/>
    <col min="5161" max="5161" width="49" style="20" customWidth="1"/>
    <col min="5162" max="5162" width="19.42578125" style="20" customWidth="1"/>
    <col min="5163" max="5163" width="14.5703125" style="20" customWidth="1"/>
    <col min="5164" max="5164" width="12.28515625" style="20" customWidth="1"/>
    <col min="5165" max="5165" width="14.5703125" style="20" customWidth="1"/>
    <col min="5166" max="5166" width="11.7109375" style="20" customWidth="1"/>
    <col min="5167" max="5167" width="14" style="20" customWidth="1"/>
    <col min="5168" max="5168" width="20.5703125" style="20" customWidth="1"/>
    <col min="5169" max="5169" width="11.7109375" style="20" customWidth="1"/>
    <col min="5170" max="5170" width="10.85546875" style="20" customWidth="1"/>
    <col min="5171" max="5364" width="9.140625" style="20"/>
    <col min="5365" max="5365" width="7.42578125" style="20" customWidth="1"/>
    <col min="5366" max="5366" width="20.28515625" style="20" customWidth="1"/>
    <col min="5367" max="5367" width="24.7109375" style="20" customWidth="1"/>
    <col min="5368" max="5368" width="35.7109375" style="20" customWidth="1"/>
    <col min="5369" max="5369" width="5" style="20" customWidth="1"/>
    <col min="5370" max="5370" width="12.85546875" style="20" customWidth="1"/>
    <col min="5371" max="5371" width="10.7109375" style="20" customWidth="1"/>
    <col min="5372" max="5372" width="7" style="20" customWidth="1"/>
    <col min="5373" max="5373" width="12.28515625" style="20" customWidth="1"/>
    <col min="5374" max="5374" width="10.7109375" style="20" customWidth="1"/>
    <col min="5375" max="5375" width="10.85546875" style="20" customWidth="1"/>
    <col min="5376" max="5376" width="8.85546875" style="20" customWidth="1"/>
    <col min="5377" max="5377" width="13.85546875" style="20" customWidth="1"/>
    <col min="5378" max="5378" width="20.42578125" style="20" customWidth="1"/>
    <col min="5379" max="5379" width="12.28515625" style="20" customWidth="1"/>
    <col min="5380" max="5380" width="19.28515625" style="20" customWidth="1"/>
    <col min="5381" max="5381" width="11.85546875" style="20" customWidth="1"/>
    <col min="5382" max="5382" width="9.140625" style="20" customWidth="1"/>
    <col min="5383" max="5383" width="13.42578125" style="20" customWidth="1"/>
    <col min="5384" max="5384" width="15.28515625" style="20" customWidth="1"/>
    <col min="5385" max="5385" width="15.42578125" style="20" customWidth="1"/>
    <col min="5386" max="5387" width="14.42578125" style="20" customWidth="1"/>
    <col min="5388" max="5388" width="5" style="20" customWidth="1"/>
    <col min="5389" max="5391" width="15.140625" style="20" customWidth="1"/>
    <col min="5392" max="5392" width="4.28515625" style="20" customWidth="1"/>
    <col min="5393" max="5393" width="16" style="20" customWidth="1"/>
    <col min="5394" max="5394" width="17.140625" style="20" customWidth="1"/>
    <col min="5395" max="5395" width="18.28515625" style="20" customWidth="1"/>
    <col min="5396" max="5396" width="4.85546875" style="20" customWidth="1"/>
    <col min="5397" max="5397" width="16" style="20" customWidth="1"/>
    <col min="5398" max="5398" width="17.140625" style="20" customWidth="1"/>
    <col min="5399" max="5399" width="18.28515625" style="20" customWidth="1"/>
    <col min="5400" max="5400" width="13.7109375" style="20" customWidth="1"/>
    <col min="5401" max="5401" width="16" style="20" customWidth="1"/>
    <col min="5402" max="5402" width="17.140625" style="20" customWidth="1"/>
    <col min="5403" max="5403" width="18.28515625" style="20" customWidth="1"/>
    <col min="5404" max="5404" width="13.7109375" style="20" customWidth="1"/>
    <col min="5405" max="5405" width="16" style="20" customWidth="1"/>
    <col min="5406" max="5406" width="17.140625" style="20" customWidth="1"/>
    <col min="5407" max="5407" width="18.28515625" style="20" customWidth="1"/>
    <col min="5408" max="5408" width="13.7109375" style="20" customWidth="1"/>
    <col min="5409" max="5409" width="16" style="20" customWidth="1"/>
    <col min="5410" max="5410" width="17.140625" style="20" customWidth="1"/>
    <col min="5411" max="5414" width="18.28515625" style="20" customWidth="1"/>
    <col min="5415" max="5415" width="15" style="20" customWidth="1"/>
    <col min="5416" max="5416" width="15.7109375" style="20" customWidth="1"/>
    <col min="5417" max="5417" width="49" style="20" customWidth="1"/>
    <col min="5418" max="5418" width="19.42578125" style="20" customWidth="1"/>
    <col min="5419" max="5419" width="14.5703125" style="20" customWidth="1"/>
    <col min="5420" max="5420" width="12.28515625" style="20" customWidth="1"/>
    <col min="5421" max="5421" width="14.5703125" style="20" customWidth="1"/>
    <col min="5422" max="5422" width="11.7109375" style="20" customWidth="1"/>
    <col min="5423" max="5423" width="14" style="20" customWidth="1"/>
    <col min="5424" max="5424" width="20.5703125" style="20" customWidth="1"/>
    <col min="5425" max="5425" width="11.7109375" style="20" customWidth="1"/>
    <col min="5426" max="5426" width="10.85546875" style="20" customWidth="1"/>
    <col min="5427" max="5620" width="9.140625" style="20"/>
    <col min="5621" max="5621" width="7.42578125" style="20" customWidth="1"/>
    <col min="5622" max="5622" width="20.28515625" style="20" customWidth="1"/>
    <col min="5623" max="5623" width="24.7109375" style="20" customWidth="1"/>
    <col min="5624" max="5624" width="35.7109375" style="20" customWidth="1"/>
    <col min="5625" max="5625" width="5" style="20" customWidth="1"/>
    <col min="5626" max="5626" width="12.85546875" style="20" customWidth="1"/>
    <col min="5627" max="5627" width="10.7109375" style="20" customWidth="1"/>
    <col min="5628" max="5628" width="7" style="20" customWidth="1"/>
    <col min="5629" max="5629" width="12.28515625" style="20" customWidth="1"/>
    <col min="5630" max="5630" width="10.7109375" style="20" customWidth="1"/>
    <col min="5631" max="5631" width="10.85546875" style="20" customWidth="1"/>
    <col min="5632" max="5632" width="8.85546875" style="20" customWidth="1"/>
    <col min="5633" max="5633" width="13.85546875" style="20" customWidth="1"/>
    <col min="5634" max="5634" width="20.42578125" style="20" customWidth="1"/>
    <col min="5635" max="5635" width="12.28515625" style="20" customWidth="1"/>
    <col min="5636" max="5636" width="19.28515625" style="20" customWidth="1"/>
    <col min="5637" max="5637" width="11.85546875" style="20" customWidth="1"/>
    <col min="5638" max="5638" width="9.140625" style="20" customWidth="1"/>
    <col min="5639" max="5639" width="13.42578125" style="20" customWidth="1"/>
    <col min="5640" max="5640" width="15.28515625" style="20" customWidth="1"/>
    <col min="5641" max="5641" width="15.42578125" style="20" customWidth="1"/>
    <col min="5642" max="5643" width="14.42578125" style="20" customWidth="1"/>
    <col min="5644" max="5644" width="5" style="20" customWidth="1"/>
    <col min="5645" max="5647" width="15.140625" style="20" customWidth="1"/>
    <col min="5648" max="5648" width="4.28515625" style="20" customWidth="1"/>
    <col min="5649" max="5649" width="16" style="20" customWidth="1"/>
    <col min="5650" max="5650" width="17.140625" style="20" customWidth="1"/>
    <col min="5651" max="5651" width="18.28515625" style="20" customWidth="1"/>
    <col min="5652" max="5652" width="4.85546875" style="20" customWidth="1"/>
    <col min="5653" max="5653" width="16" style="20" customWidth="1"/>
    <col min="5654" max="5654" width="17.140625" style="20" customWidth="1"/>
    <col min="5655" max="5655" width="18.28515625" style="20" customWidth="1"/>
    <col min="5656" max="5656" width="13.7109375" style="20" customWidth="1"/>
    <col min="5657" max="5657" width="16" style="20" customWidth="1"/>
    <col min="5658" max="5658" width="17.140625" style="20" customWidth="1"/>
    <col min="5659" max="5659" width="18.28515625" style="20" customWidth="1"/>
    <col min="5660" max="5660" width="13.7109375" style="20" customWidth="1"/>
    <col min="5661" max="5661" width="16" style="20" customWidth="1"/>
    <col min="5662" max="5662" width="17.140625" style="20" customWidth="1"/>
    <col min="5663" max="5663" width="18.28515625" style="20" customWidth="1"/>
    <col min="5664" max="5664" width="13.7109375" style="20" customWidth="1"/>
    <col min="5665" max="5665" width="16" style="20" customWidth="1"/>
    <col min="5666" max="5666" width="17.140625" style="20" customWidth="1"/>
    <col min="5667" max="5670" width="18.28515625" style="20" customWidth="1"/>
    <col min="5671" max="5671" width="15" style="20" customWidth="1"/>
    <col min="5672" max="5672" width="15.7109375" style="20" customWidth="1"/>
    <col min="5673" max="5673" width="49" style="20" customWidth="1"/>
    <col min="5674" max="5674" width="19.42578125" style="20" customWidth="1"/>
    <col min="5675" max="5675" width="14.5703125" style="20" customWidth="1"/>
    <col min="5676" max="5676" width="12.28515625" style="20" customWidth="1"/>
    <col min="5677" max="5677" width="14.5703125" style="20" customWidth="1"/>
    <col min="5678" max="5678" width="11.7109375" style="20" customWidth="1"/>
    <col min="5679" max="5679" width="14" style="20" customWidth="1"/>
    <col min="5680" max="5680" width="20.5703125" style="20" customWidth="1"/>
    <col min="5681" max="5681" width="11.7109375" style="20" customWidth="1"/>
    <col min="5682" max="5682" width="10.85546875" style="20" customWidth="1"/>
    <col min="5683" max="5876" width="9.140625" style="20"/>
    <col min="5877" max="5877" width="7.42578125" style="20" customWidth="1"/>
    <col min="5878" max="5878" width="20.28515625" style="20" customWidth="1"/>
    <col min="5879" max="5879" width="24.7109375" style="20" customWidth="1"/>
    <col min="5880" max="5880" width="35.7109375" style="20" customWidth="1"/>
    <col min="5881" max="5881" width="5" style="20" customWidth="1"/>
    <col min="5882" max="5882" width="12.85546875" style="20" customWidth="1"/>
    <col min="5883" max="5883" width="10.7109375" style="20" customWidth="1"/>
    <col min="5884" max="5884" width="7" style="20" customWidth="1"/>
    <col min="5885" max="5885" width="12.28515625" style="20" customWidth="1"/>
    <col min="5886" max="5886" width="10.7109375" style="20" customWidth="1"/>
    <col min="5887" max="5887" width="10.85546875" style="20" customWidth="1"/>
    <col min="5888" max="5888" width="8.85546875" style="20" customWidth="1"/>
    <col min="5889" max="5889" width="13.85546875" style="20" customWidth="1"/>
    <col min="5890" max="5890" width="20.42578125" style="20" customWidth="1"/>
    <col min="5891" max="5891" width="12.28515625" style="20" customWidth="1"/>
    <col min="5892" max="5892" width="19.28515625" style="20" customWidth="1"/>
    <col min="5893" max="5893" width="11.85546875" style="20" customWidth="1"/>
    <col min="5894" max="5894" width="9.140625" style="20" customWidth="1"/>
    <col min="5895" max="5895" width="13.42578125" style="20" customWidth="1"/>
    <col min="5896" max="5896" width="15.28515625" style="20" customWidth="1"/>
    <col min="5897" max="5897" width="15.42578125" style="20" customWidth="1"/>
    <col min="5898" max="5899" width="14.42578125" style="20" customWidth="1"/>
    <col min="5900" max="5900" width="5" style="20" customWidth="1"/>
    <col min="5901" max="5903" width="15.140625" style="20" customWidth="1"/>
    <col min="5904" max="5904" width="4.28515625" style="20" customWidth="1"/>
    <col min="5905" max="5905" width="16" style="20" customWidth="1"/>
    <col min="5906" max="5906" width="17.140625" style="20" customWidth="1"/>
    <col min="5907" max="5907" width="18.28515625" style="20" customWidth="1"/>
    <col min="5908" max="5908" width="4.85546875" style="20" customWidth="1"/>
    <col min="5909" max="5909" width="16" style="20" customWidth="1"/>
    <col min="5910" max="5910" width="17.140625" style="20" customWidth="1"/>
    <col min="5911" max="5911" width="18.28515625" style="20" customWidth="1"/>
    <col min="5912" max="5912" width="13.7109375" style="20" customWidth="1"/>
    <col min="5913" max="5913" width="16" style="20" customWidth="1"/>
    <col min="5914" max="5914" width="17.140625" style="20" customWidth="1"/>
    <col min="5915" max="5915" width="18.28515625" style="20" customWidth="1"/>
    <col min="5916" max="5916" width="13.7109375" style="20" customWidth="1"/>
    <col min="5917" max="5917" width="16" style="20" customWidth="1"/>
    <col min="5918" max="5918" width="17.140625" style="20" customWidth="1"/>
    <col min="5919" max="5919" width="18.28515625" style="20" customWidth="1"/>
    <col min="5920" max="5920" width="13.7109375" style="20" customWidth="1"/>
    <col min="5921" max="5921" width="16" style="20" customWidth="1"/>
    <col min="5922" max="5922" width="17.140625" style="20" customWidth="1"/>
    <col min="5923" max="5926" width="18.28515625" style="20" customWidth="1"/>
    <col min="5927" max="5927" width="15" style="20" customWidth="1"/>
    <col min="5928" max="5928" width="15.7109375" style="20" customWidth="1"/>
    <col min="5929" max="5929" width="49" style="20" customWidth="1"/>
    <col min="5930" max="5930" width="19.42578125" style="20" customWidth="1"/>
    <col min="5931" max="5931" width="14.5703125" style="20" customWidth="1"/>
    <col min="5932" max="5932" width="12.28515625" style="20" customWidth="1"/>
    <col min="5933" max="5933" width="14.5703125" style="20" customWidth="1"/>
    <col min="5934" max="5934" width="11.7109375" style="20" customWidth="1"/>
    <col min="5935" max="5935" width="14" style="20" customWidth="1"/>
    <col min="5936" max="5936" width="20.5703125" style="20" customWidth="1"/>
    <col min="5937" max="5937" width="11.7109375" style="20" customWidth="1"/>
    <col min="5938" max="5938" width="10.85546875" style="20" customWidth="1"/>
    <col min="5939" max="6132" width="9.140625" style="20"/>
    <col min="6133" max="6133" width="7.42578125" style="20" customWidth="1"/>
    <col min="6134" max="6134" width="20.28515625" style="20" customWidth="1"/>
    <col min="6135" max="6135" width="24.7109375" style="20" customWidth="1"/>
    <col min="6136" max="6136" width="35.7109375" style="20" customWidth="1"/>
    <col min="6137" max="6137" width="5" style="20" customWidth="1"/>
    <col min="6138" max="6138" width="12.85546875" style="20" customWidth="1"/>
    <col min="6139" max="6139" width="10.7109375" style="20" customWidth="1"/>
    <col min="6140" max="6140" width="7" style="20" customWidth="1"/>
    <col min="6141" max="6141" width="12.28515625" style="20" customWidth="1"/>
    <col min="6142" max="6142" width="10.7109375" style="20" customWidth="1"/>
    <col min="6143" max="6143" width="10.85546875" style="20" customWidth="1"/>
    <col min="6144" max="6144" width="8.85546875" style="20" customWidth="1"/>
    <col min="6145" max="6145" width="13.85546875" style="20" customWidth="1"/>
    <col min="6146" max="6146" width="20.42578125" style="20" customWidth="1"/>
    <col min="6147" max="6147" width="12.28515625" style="20" customWidth="1"/>
    <col min="6148" max="6148" width="19.28515625" style="20" customWidth="1"/>
    <col min="6149" max="6149" width="11.85546875" style="20" customWidth="1"/>
    <col min="6150" max="6150" width="9.140625" style="20" customWidth="1"/>
    <col min="6151" max="6151" width="13.42578125" style="20" customWidth="1"/>
    <col min="6152" max="6152" width="15.28515625" style="20" customWidth="1"/>
    <col min="6153" max="6153" width="15.42578125" style="20" customWidth="1"/>
    <col min="6154" max="6155" width="14.42578125" style="20" customWidth="1"/>
    <col min="6156" max="6156" width="5" style="20" customWidth="1"/>
    <col min="6157" max="6159" width="15.140625" style="20" customWidth="1"/>
    <col min="6160" max="6160" width="4.28515625" style="20" customWidth="1"/>
    <col min="6161" max="6161" width="16" style="20" customWidth="1"/>
    <col min="6162" max="6162" width="17.140625" style="20" customWidth="1"/>
    <col min="6163" max="6163" width="18.28515625" style="20" customWidth="1"/>
    <col min="6164" max="6164" width="4.85546875" style="20" customWidth="1"/>
    <col min="6165" max="6165" width="16" style="20" customWidth="1"/>
    <col min="6166" max="6166" width="17.140625" style="20" customWidth="1"/>
    <col min="6167" max="6167" width="18.28515625" style="20" customWidth="1"/>
    <col min="6168" max="6168" width="13.7109375" style="20" customWidth="1"/>
    <col min="6169" max="6169" width="16" style="20" customWidth="1"/>
    <col min="6170" max="6170" width="17.140625" style="20" customWidth="1"/>
    <col min="6171" max="6171" width="18.28515625" style="20" customWidth="1"/>
    <col min="6172" max="6172" width="13.7109375" style="20" customWidth="1"/>
    <col min="6173" max="6173" width="16" style="20" customWidth="1"/>
    <col min="6174" max="6174" width="17.140625" style="20" customWidth="1"/>
    <col min="6175" max="6175" width="18.28515625" style="20" customWidth="1"/>
    <col min="6176" max="6176" width="13.7109375" style="20" customWidth="1"/>
    <col min="6177" max="6177" width="16" style="20" customWidth="1"/>
    <col min="6178" max="6178" width="17.140625" style="20" customWidth="1"/>
    <col min="6179" max="6182" width="18.28515625" style="20" customWidth="1"/>
    <col min="6183" max="6183" width="15" style="20" customWidth="1"/>
    <col min="6184" max="6184" width="15.7109375" style="20" customWidth="1"/>
    <col min="6185" max="6185" width="49" style="20" customWidth="1"/>
    <col min="6186" max="6186" width="19.42578125" style="20" customWidth="1"/>
    <col min="6187" max="6187" width="14.5703125" style="20" customWidth="1"/>
    <col min="6188" max="6188" width="12.28515625" style="20" customWidth="1"/>
    <col min="6189" max="6189" width="14.5703125" style="20" customWidth="1"/>
    <col min="6190" max="6190" width="11.7109375" style="20" customWidth="1"/>
    <col min="6191" max="6191" width="14" style="20" customWidth="1"/>
    <col min="6192" max="6192" width="20.5703125" style="20" customWidth="1"/>
    <col min="6193" max="6193" width="11.7109375" style="20" customWidth="1"/>
    <col min="6194" max="6194" width="10.85546875" style="20" customWidth="1"/>
    <col min="6195" max="6388" width="9.140625" style="20"/>
    <col min="6389" max="6389" width="7.42578125" style="20" customWidth="1"/>
    <col min="6390" max="6390" width="20.28515625" style="20" customWidth="1"/>
    <col min="6391" max="6391" width="24.7109375" style="20" customWidth="1"/>
    <col min="6392" max="6392" width="35.7109375" style="20" customWidth="1"/>
    <col min="6393" max="6393" width="5" style="20" customWidth="1"/>
    <col min="6394" max="6394" width="12.85546875" style="20" customWidth="1"/>
    <col min="6395" max="6395" width="10.7109375" style="20" customWidth="1"/>
    <col min="6396" max="6396" width="7" style="20" customWidth="1"/>
    <col min="6397" max="6397" width="12.28515625" style="20" customWidth="1"/>
    <col min="6398" max="6398" width="10.7109375" style="20" customWidth="1"/>
    <col min="6399" max="6399" width="10.85546875" style="20" customWidth="1"/>
    <col min="6400" max="6400" width="8.85546875" style="20" customWidth="1"/>
    <col min="6401" max="6401" width="13.85546875" style="20" customWidth="1"/>
    <col min="6402" max="6402" width="20.42578125" style="20" customWidth="1"/>
    <col min="6403" max="6403" width="12.28515625" style="20" customWidth="1"/>
    <col min="6404" max="6404" width="19.28515625" style="20" customWidth="1"/>
    <col min="6405" max="6405" width="11.85546875" style="20" customWidth="1"/>
    <col min="6406" max="6406" width="9.140625" style="20" customWidth="1"/>
    <col min="6407" max="6407" width="13.42578125" style="20" customWidth="1"/>
    <col min="6408" max="6408" width="15.28515625" style="20" customWidth="1"/>
    <col min="6409" max="6409" width="15.42578125" style="20" customWidth="1"/>
    <col min="6410" max="6411" width="14.42578125" style="20" customWidth="1"/>
    <col min="6412" max="6412" width="5" style="20" customWidth="1"/>
    <col min="6413" max="6415" width="15.140625" style="20" customWidth="1"/>
    <col min="6416" max="6416" width="4.28515625" style="20" customWidth="1"/>
    <col min="6417" max="6417" width="16" style="20" customWidth="1"/>
    <col min="6418" max="6418" width="17.140625" style="20" customWidth="1"/>
    <col min="6419" max="6419" width="18.28515625" style="20" customWidth="1"/>
    <col min="6420" max="6420" width="4.85546875" style="20" customWidth="1"/>
    <col min="6421" max="6421" width="16" style="20" customWidth="1"/>
    <col min="6422" max="6422" width="17.140625" style="20" customWidth="1"/>
    <col min="6423" max="6423" width="18.28515625" style="20" customWidth="1"/>
    <col min="6424" max="6424" width="13.7109375" style="20" customWidth="1"/>
    <col min="6425" max="6425" width="16" style="20" customWidth="1"/>
    <col min="6426" max="6426" width="17.140625" style="20" customWidth="1"/>
    <col min="6427" max="6427" width="18.28515625" style="20" customWidth="1"/>
    <col min="6428" max="6428" width="13.7109375" style="20" customWidth="1"/>
    <col min="6429" max="6429" width="16" style="20" customWidth="1"/>
    <col min="6430" max="6430" width="17.140625" style="20" customWidth="1"/>
    <col min="6431" max="6431" width="18.28515625" style="20" customWidth="1"/>
    <col min="6432" max="6432" width="13.7109375" style="20" customWidth="1"/>
    <col min="6433" max="6433" width="16" style="20" customWidth="1"/>
    <col min="6434" max="6434" width="17.140625" style="20" customWidth="1"/>
    <col min="6435" max="6438" width="18.28515625" style="20" customWidth="1"/>
    <col min="6439" max="6439" width="15" style="20" customWidth="1"/>
    <col min="6440" max="6440" width="15.7109375" style="20" customWidth="1"/>
    <col min="6441" max="6441" width="49" style="20" customWidth="1"/>
    <col min="6442" max="6442" width="19.42578125" style="20" customWidth="1"/>
    <col min="6443" max="6443" width="14.5703125" style="20" customWidth="1"/>
    <col min="6444" max="6444" width="12.28515625" style="20" customWidth="1"/>
    <col min="6445" max="6445" width="14.5703125" style="20" customWidth="1"/>
    <col min="6446" max="6446" width="11.7109375" style="20" customWidth="1"/>
    <col min="6447" max="6447" width="14" style="20" customWidth="1"/>
    <col min="6448" max="6448" width="20.5703125" style="20" customWidth="1"/>
    <col min="6449" max="6449" width="11.7109375" style="20" customWidth="1"/>
    <col min="6450" max="6450" width="10.85546875" style="20" customWidth="1"/>
    <col min="6451" max="6644" width="9.140625" style="20"/>
    <col min="6645" max="6645" width="7.42578125" style="20" customWidth="1"/>
    <col min="6646" max="6646" width="20.28515625" style="20" customWidth="1"/>
    <col min="6647" max="6647" width="24.7109375" style="20" customWidth="1"/>
    <col min="6648" max="6648" width="35.7109375" style="20" customWidth="1"/>
    <col min="6649" max="6649" width="5" style="20" customWidth="1"/>
    <col min="6650" max="6650" width="12.85546875" style="20" customWidth="1"/>
    <col min="6651" max="6651" width="10.7109375" style="20" customWidth="1"/>
    <col min="6652" max="6652" width="7" style="20" customWidth="1"/>
    <col min="6653" max="6653" width="12.28515625" style="20" customWidth="1"/>
    <col min="6654" max="6654" width="10.7109375" style="20" customWidth="1"/>
    <col min="6655" max="6655" width="10.85546875" style="20" customWidth="1"/>
    <col min="6656" max="6656" width="8.85546875" style="20" customWidth="1"/>
    <col min="6657" max="6657" width="13.85546875" style="20" customWidth="1"/>
    <col min="6658" max="6658" width="20.42578125" style="20" customWidth="1"/>
    <col min="6659" max="6659" width="12.28515625" style="20" customWidth="1"/>
    <col min="6660" max="6660" width="19.28515625" style="20" customWidth="1"/>
    <col min="6661" max="6661" width="11.85546875" style="20" customWidth="1"/>
    <col min="6662" max="6662" width="9.140625" style="20" customWidth="1"/>
    <col min="6663" max="6663" width="13.42578125" style="20" customWidth="1"/>
    <col min="6664" max="6664" width="15.28515625" style="20" customWidth="1"/>
    <col min="6665" max="6665" width="15.42578125" style="20" customWidth="1"/>
    <col min="6666" max="6667" width="14.42578125" style="20" customWidth="1"/>
    <col min="6668" max="6668" width="5" style="20" customWidth="1"/>
    <col min="6669" max="6671" width="15.140625" style="20" customWidth="1"/>
    <col min="6672" max="6672" width="4.28515625" style="20" customWidth="1"/>
    <col min="6673" max="6673" width="16" style="20" customWidth="1"/>
    <col min="6674" max="6674" width="17.140625" style="20" customWidth="1"/>
    <col min="6675" max="6675" width="18.28515625" style="20" customWidth="1"/>
    <col min="6676" max="6676" width="4.85546875" style="20" customWidth="1"/>
    <col min="6677" max="6677" width="16" style="20" customWidth="1"/>
    <col min="6678" max="6678" width="17.140625" style="20" customWidth="1"/>
    <col min="6679" max="6679" width="18.28515625" style="20" customWidth="1"/>
    <col min="6680" max="6680" width="13.7109375" style="20" customWidth="1"/>
    <col min="6681" max="6681" width="16" style="20" customWidth="1"/>
    <col min="6682" max="6682" width="17.140625" style="20" customWidth="1"/>
    <col min="6683" max="6683" width="18.28515625" style="20" customWidth="1"/>
    <col min="6684" max="6684" width="13.7109375" style="20" customWidth="1"/>
    <col min="6685" max="6685" width="16" style="20" customWidth="1"/>
    <col min="6686" max="6686" width="17.140625" style="20" customWidth="1"/>
    <col min="6687" max="6687" width="18.28515625" style="20" customWidth="1"/>
    <col min="6688" max="6688" width="13.7109375" style="20" customWidth="1"/>
    <col min="6689" max="6689" width="16" style="20" customWidth="1"/>
    <col min="6690" max="6690" width="17.140625" style="20" customWidth="1"/>
    <col min="6691" max="6694" width="18.28515625" style="20" customWidth="1"/>
    <col min="6695" max="6695" width="15" style="20" customWidth="1"/>
    <col min="6696" max="6696" width="15.7109375" style="20" customWidth="1"/>
    <col min="6697" max="6697" width="49" style="20" customWidth="1"/>
    <col min="6698" max="6698" width="19.42578125" style="20" customWidth="1"/>
    <col min="6699" max="6699" width="14.5703125" style="20" customWidth="1"/>
    <col min="6700" max="6700" width="12.28515625" style="20" customWidth="1"/>
    <col min="6701" max="6701" width="14.5703125" style="20" customWidth="1"/>
    <col min="6702" max="6702" width="11.7109375" style="20" customWidth="1"/>
    <col min="6703" max="6703" width="14" style="20" customWidth="1"/>
    <col min="6704" max="6704" width="20.5703125" style="20" customWidth="1"/>
    <col min="6705" max="6705" width="11.7109375" style="20" customWidth="1"/>
    <col min="6706" max="6706" width="10.85546875" style="20" customWidth="1"/>
    <col min="6707" max="6900" width="9.140625" style="20"/>
    <col min="6901" max="6901" width="7.42578125" style="20" customWidth="1"/>
    <col min="6902" max="6902" width="20.28515625" style="20" customWidth="1"/>
    <col min="6903" max="6903" width="24.7109375" style="20" customWidth="1"/>
    <col min="6904" max="6904" width="35.7109375" style="20" customWidth="1"/>
    <col min="6905" max="6905" width="5" style="20" customWidth="1"/>
    <col min="6906" max="6906" width="12.85546875" style="20" customWidth="1"/>
    <col min="6907" max="6907" width="10.7109375" style="20" customWidth="1"/>
    <col min="6908" max="6908" width="7" style="20" customWidth="1"/>
    <col min="6909" max="6909" width="12.28515625" style="20" customWidth="1"/>
    <col min="6910" max="6910" width="10.7109375" style="20" customWidth="1"/>
    <col min="6911" max="6911" width="10.85546875" style="20" customWidth="1"/>
    <col min="6912" max="6912" width="8.85546875" style="20" customWidth="1"/>
    <col min="6913" max="6913" width="13.85546875" style="20" customWidth="1"/>
    <col min="6914" max="6914" width="20.42578125" style="20" customWidth="1"/>
    <col min="6915" max="6915" width="12.28515625" style="20" customWidth="1"/>
    <col min="6916" max="6916" width="19.28515625" style="20" customWidth="1"/>
    <col min="6917" max="6917" width="11.85546875" style="20" customWidth="1"/>
    <col min="6918" max="6918" width="9.140625" style="20" customWidth="1"/>
    <col min="6919" max="6919" width="13.42578125" style="20" customWidth="1"/>
    <col min="6920" max="6920" width="15.28515625" style="20" customWidth="1"/>
    <col min="6921" max="6921" width="15.42578125" style="20" customWidth="1"/>
    <col min="6922" max="6923" width="14.42578125" style="20" customWidth="1"/>
    <col min="6924" max="6924" width="5" style="20" customWidth="1"/>
    <col min="6925" max="6927" width="15.140625" style="20" customWidth="1"/>
    <col min="6928" max="6928" width="4.28515625" style="20" customWidth="1"/>
    <col min="6929" max="6929" width="16" style="20" customWidth="1"/>
    <col min="6930" max="6930" width="17.140625" style="20" customWidth="1"/>
    <col min="6931" max="6931" width="18.28515625" style="20" customWidth="1"/>
    <col min="6932" max="6932" width="4.85546875" style="20" customWidth="1"/>
    <col min="6933" max="6933" width="16" style="20" customWidth="1"/>
    <col min="6934" max="6934" width="17.140625" style="20" customWidth="1"/>
    <col min="6935" max="6935" width="18.28515625" style="20" customWidth="1"/>
    <col min="6936" max="6936" width="13.7109375" style="20" customWidth="1"/>
    <col min="6937" max="6937" width="16" style="20" customWidth="1"/>
    <col min="6938" max="6938" width="17.140625" style="20" customWidth="1"/>
    <col min="6939" max="6939" width="18.28515625" style="20" customWidth="1"/>
    <col min="6940" max="6940" width="13.7109375" style="20" customWidth="1"/>
    <col min="6941" max="6941" width="16" style="20" customWidth="1"/>
    <col min="6942" max="6942" width="17.140625" style="20" customWidth="1"/>
    <col min="6943" max="6943" width="18.28515625" style="20" customWidth="1"/>
    <col min="6944" max="6944" width="13.7109375" style="20" customWidth="1"/>
    <col min="6945" max="6945" width="16" style="20" customWidth="1"/>
    <col min="6946" max="6946" width="17.140625" style="20" customWidth="1"/>
    <col min="6947" max="6950" width="18.28515625" style="20" customWidth="1"/>
    <col min="6951" max="6951" width="15" style="20" customWidth="1"/>
    <col min="6952" max="6952" width="15.7109375" style="20" customWidth="1"/>
    <col min="6953" max="6953" width="49" style="20" customWidth="1"/>
    <col min="6954" max="6954" width="19.42578125" style="20" customWidth="1"/>
    <col min="6955" max="6955" width="14.5703125" style="20" customWidth="1"/>
    <col min="6956" max="6956" width="12.28515625" style="20" customWidth="1"/>
    <col min="6957" max="6957" width="14.5703125" style="20" customWidth="1"/>
    <col min="6958" max="6958" width="11.7109375" style="20" customWidth="1"/>
    <col min="6959" max="6959" width="14" style="20" customWidth="1"/>
    <col min="6960" max="6960" width="20.5703125" style="20" customWidth="1"/>
    <col min="6961" max="6961" width="11.7109375" style="20" customWidth="1"/>
    <col min="6962" max="6962" width="10.85546875" style="20" customWidth="1"/>
    <col min="6963" max="7156" width="9.140625" style="20"/>
    <col min="7157" max="7157" width="7.42578125" style="20" customWidth="1"/>
    <col min="7158" max="7158" width="20.28515625" style="20" customWidth="1"/>
    <col min="7159" max="7159" width="24.7109375" style="20" customWidth="1"/>
    <col min="7160" max="7160" width="35.7109375" style="20" customWidth="1"/>
    <col min="7161" max="7161" width="5" style="20" customWidth="1"/>
    <col min="7162" max="7162" width="12.85546875" style="20" customWidth="1"/>
    <col min="7163" max="7163" width="10.7109375" style="20" customWidth="1"/>
    <col min="7164" max="7164" width="7" style="20" customWidth="1"/>
    <col min="7165" max="7165" width="12.28515625" style="20" customWidth="1"/>
    <col min="7166" max="7166" width="10.7109375" style="20" customWidth="1"/>
    <col min="7167" max="7167" width="10.85546875" style="20" customWidth="1"/>
    <col min="7168" max="7168" width="8.85546875" style="20" customWidth="1"/>
    <col min="7169" max="7169" width="13.85546875" style="20" customWidth="1"/>
    <col min="7170" max="7170" width="20.42578125" style="20" customWidth="1"/>
    <col min="7171" max="7171" width="12.28515625" style="20" customWidth="1"/>
    <col min="7172" max="7172" width="19.28515625" style="20" customWidth="1"/>
    <col min="7173" max="7173" width="11.85546875" style="20" customWidth="1"/>
    <col min="7174" max="7174" width="9.140625" style="20" customWidth="1"/>
    <col min="7175" max="7175" width="13.42578125" style="20" customWidth="1"/>
    <col min="7176" max="7176" width="15.28515625" style="20" customWidth="1"/>
    <col min="7177" max="7177" width="15.42578125" style="20" customWidth="1"/>
    <col min="7178" max="7179" width="14.42578125" style="20" customWidth="1"/>
    <col min="7180" max="7180" width="5" style="20" customWidth="1"/>
    <col min="7181" max="7183" width="15.140625" style="20" customWidth="1"/>
    <col min="7184" max="7184" width="4.28515625" style="20" customWidth="1"/>
    <col min="7185" max="7185" width="16" style="20" customWidth="1"/>
    <col min="7186" max="7186" width="17.140625" style="20" customWidth="1"/>
    <col min="7187" max="7187" width="18.28515625" style="20" customWidth="1"/>
    <col min="7188" max="7188" width="4.85546875" style="20" customWidth="1"/>
    <col min="7189" max="7189" width="16" style="20" customWidth="1"/>
    <col min="7190" max="7190" width="17.140625" style="20" customWidth="1"/>
    <col min="7191" max="7191" width="18.28515625" style="20" customWidth="1"/>
    <col min="7192" max="7192" width="13.7109375" style="20" customWidth="1"/>
    <col min="7193" max="7193" width="16" style="20" customWidth="1"/>
    <col min="7194" max="7194" width="17.140625" style="20" customWidth="1"/>
    <col min="7195" max="7195" width="18.28515625" style="20" customWidth="1"/>
    <col min="7196" max="7196" width="13.7109375" style="20" customWidth="1"/>
    <col min="7197" max="7197" width="16" style="20" customWidth="1"/>
    <col min="7198" max="7198" width="17.140625" style="20" customWidth="1"/>
    <col min="7199" max="7199" width="18.28515625" style="20" customWidth="1"/>
    <col min="7200" max="7200" width="13.7109375" style="20" customWidth="1"/>
    <col min="7201" max="7201" width="16" style="20" customWidth="1"/>
    <col min="7202" max="7202" width="17.140625" style="20" customWidth="1"/>
    <col min="7203" max="7206" width="18.28515625" style="20" customWidth="1"/>
    <col min="7207" max="7207" width="15" style="20" customWidth="1"/>
    <col min="7208" max="7208" width="15.7109375" style="20" customWidth="1"/>
    <col min="7209" max="7209" width="49" style="20" customWidth="1"/>
    <col min="7210" max="7210" width="19.42578125" style="20" customWidth="1"/>
    <col min="7211" max="7211" width="14.5703125" style="20" customWidth="1"/>
    <col min="7212" max="7212" width="12.28515625" style="20" customWidth="1"/>
    <col min="7213" max="7213" width="14.5703125" style="20" customWidth="1"/>
    <col min="7214" max="7214" width="11.7109375" style="20" customWidth="1"/>
    <col min="7215" max="7215" width="14" style="20" customWidth="1"/>
    <col min="7216" max="7216" width="20.5703125" style="20" customWidth="1"/>
    <col min="7217" max="7217" width="11.7109375" style="20" customWidth="1"/>
    <col min="7218" max="7218" width="10.85546875" style="20" customWidth="1"/>
    <col min="7219" max="7412" width="9.140625" style="20"/>
    <col min="7413" max="7413" width="7.42578125" style="20" customWidth="1"/>
    <col min="7414" max="7414" width="20.28515625" style="20" customWidth="1"/>
    <col min="7415" max="7415" width="24.7109375" style="20" customWidth="1"/>
    <col min="7416" max="7416" width="35.7109375" style="20" customWidth="1"/>
    <col min="7417" max="7417" width="5" style="20" customWidth="1"/>
    <col min="7418" max="7418" width="12.85546875" style="20" customWidth="1"/>
    <col min="7419" max="7419" width="10.7109375" style="20" customWidth="1"/>
    <col min="7420" max="7420" width="7" style="20" customWidth="1"/>
    <col min="7421" max="7421" width="12.28515625" style="20" customWidth="1"/>
    <col min="7422" max="7422" width="10.7109375" style="20" customWidth="1"/>
    <col min="7423" max="7423" width="10.85546875" style="20" customWidth="1"/>
    <col min="7424" max="7424" width="8.85546875" style="20" customWidth="1"/>
    <col min="7425" max="7425" width="13.85546875" style="20" customWidth="1"/>
    <col min="7426" max="7426" width="20.42578125" style="20" customWidth="1"/>
    <col min="7427" max="7427" width="12.28515625" style="20" customWidth="1"/>
    <col min="7428" max="7428" width="19.28515625" style="20" customWidth="1"/>
    <col min="7429" max="7429" width="11.85546875" style="20" customWidth="1"/>
    <col min="7430" max="7430" width="9.140625" style="20" customWidth="1"/>
    <col min="7431" max="7431" width="13.42578125" style="20" customWidth="1"/>
    <col min="7432" max="7432" width="15.28515625" style="20" customWidth="1"/>
    <col min="7433" max="7433" width="15.42578125" style="20" customWidth="1"/>
    <col min="7434" max="7435" width="14.42578125" style="20" customWidth="1"/>
    <col min="7436" max="7436" width="5" style="20" customWidth="1"/>
    <col min="7437" max="7439" width="15.140625" style="20" customWidth="1"/>
    <col min="7440" max="7440" width="4.28515625" style="20" customWidth="1"/>
    <col min="7441" max="7441" width="16" style="20" customWidth="1"/>
    <col min="7442" max="7442" width="17.140625" style="20" customWidth="1"/>
    <col min="7443" max="7443" width="18.28515625" style="20" customWidth="1"/>
    <col min="7444" max="7444" width="4.85546875" style="20" customWidth="1"/>
    <col min="7445" max="7445" width="16" style="20" customWidth="1"/>
    <col min="7446" max="7446" width="17.140625" style="20" customWidth="1"/>
    <col min="7447" max="7447" width="18.28515625" style="20" customWidth="1"/>
    <col min="7448" max="7448" width="13.7109375" style="20" customWidth="1"/>
    <col min="7449" max="7449" width="16" style="20" customWidth="1"/>
    <col min="7450" max="7450" width="17.140625" style="20" customWidth="1"/>
    <col min="7451" max="7451" width="18.28515625" style="20" customWidth="1"/>
    <col min="7452" max="7452" width="13.7109375" style="20" customWidth="1"/>
    <col min="7453" max="7453" width="16" style="20" customWidth="1"/>
    <col min="7454" max="7454" width="17.140625" style="20" customWidth="1"/>
    <col min="7455" max="7455" width="18.28515625" style="20" customWidth="1"/>
    <col min="7456" max="7456" width="13.7109375" style="20" customWidth="1"/>
    <col min="7457" max="7457" width="16" style="20" customWidth="1"/>
    <col min="7458" max="7458" width="17.140625" style="20" customWidth="1"/>
    <col min="7459" max="7462" width="18.28515625" style="20" customWidth="1"/>
    <col min="7463" max="7463" width="15" style="20" customWidth="1"/>
    <col min="7464" max="7464" width="15.7109375" style="20" customWidth="1"/>
    <col min="7465" max="7465" width="49" style="20" customWidth="1"/>
    <col min="7466" max="7466" width="19.42578125" style="20" customWidth="1"/>
    <col min="7467" max="7467" width="14.5703125" style="20" customWidth="1"/>
    <col min="7468" max="7468" width="12.28515625" style="20" customWidth="1"/>
    <col min="7469" max="7469" width="14.5703125" style="20" customWidth="1"/>
    <col min="7470" max="7470" width="11.7109375" style="20" customWidth="1"/>
    <col min="7471" max="7471" width="14" style="20" customWidth="1"/>
    <col min="7472" max="7472" width="20.5703125" style="20" customWidth="1"/>
    <col min="7473" max="7473" width="11.7109375" style="20" customWidth="1"/>
    <col min="7474" max="7474" width="10.85546875" style="20" customWidth="1"/>
    <col min="7475" max="7668" width="9.140625" style="20"/>
    <col min="7669" max="7669" width="7.42578125" style="20" customWidth="1"/>
    <col min="7670" max="7670" width="20.28515625" style="20" customWidth="1"/>
    <col min="7671" max="7671" width="24.7109375" style="20" customWidth="1"/>
    <col min="7672" max="7672" width="35.7109375" style="20" customWidth="1"/>
    <col min="7673" max="7673" width="5" style="20" customWidth="1"/>
    <col min="7674" max="7674" width="12.85546875" style="20" customWidth="1"/>
    <col min="7675" max="7675" width="10.7109375" style="20" customWidth="1"/>
    <col min="7676" max="7676" width="7" style="20" customWidth="1"/>
    <col min="7677" max="7677" width="12.28515625" style="20" customWidth="1"/>
    <col min="7678" max="7678" width="10.7109375" style="20" customWidth="1"/>
    <col min="7679" max="7679" width="10.85546875" style="20" customWidth="1"/>
    <col min="7680" max="7680" width="8.85546875" style="20" customWidth="1"/>
    <col min="7681" max="7681" width="13.85546875" style="20" customWidth="1"/>
    <col min="7682" max="7682" width="20.42578125" style="20" customWidth="1"/>
    <col min="7683" max="7683" width="12.28515625" style="20" customWidth="1"/>
    <col min="7684" max="7684" width="19.28515625" style="20" customWidth="1"/>
    <col min="7685" max="7685" width="11.85546875" style="20" customWidth="1"/>
    <col min="7686" max="7686" width="9.140625" style="20" customWidth="1"/>
    <col min="7687" max="7687" width="13.42578125" style="20" customWidth="1"/>
    <col min="7688" max="7688" width="15.28515625" style="20" customWidth="1"/>
    <col min="7689" max="7689" width="15.42578125" style="20" customWidth="1"/>
    <col min="7690" max="7691" width="14.42578125" style="20" customWidth="1"/>
    <col min="7692" max="7692" width="5" style="20" customWidth="1"/>
    <col min="7693" max="7695" width="15.140625" style="20" customWidth="1"/>
    <col min="7696" max="7696" width="4.28515625" style="20" customWidth="1"/>
    <col min="7697" max="7697" width="16" style="20" customWidth="1"/>
    <col min="7698" max="7698" width="17.140625" style="20" customWidth="1"/>
    <col min="7699" max="7699" width="18.28515625" style="20" customWidth="1"/>
    <col min="7700" max="7700" width="4.85546875" style="20" customWidth="1"/>
    <col min="7701" max="7701" width="16" style="20" customWidth="1"/>
    <col min="7702" max="7702" width="17.140625" style="20" customWidth="1"/>
    <col min="7703" max="7703" width="18.28515625" style="20" customWidth="1"/>
    <col min="7704" max="7704" width="13.7109375" style="20" customWidth="1"/>
    <col min="7705" max="7705" width="16" style="20" customWidth="1"/>
    <col min="7706" max="7706" width="17.140625" style="20" customWidth="1"/>
    <col min="7707" max="7707" width="18.28515625" style="20" customWidth="1"/>
    <col min="7708" max="7708" width="13.7109375" style="20" customWidth="1"/>
    <col min="7709" max="7709" width="16" style="20" customWidth="1"/>
    <col min="7710" max="7710" width="17.140625" style="20" customWidth="1"/>
    <col min="7711" max="7711" width="18.28515625" style="20" customWidth="1"/>
    <col min="7712" max="7712" width="13.7109375" style="20" customWidth="1"/>
    <col min="7713" max="7713" width="16" style="20" customWidth="1"/>
    <col min="7714" max="7714" width="17.140625" style="20" customWidth="1"/>
    <col min="7715" max="7718" width="18.28515625" style="20" customWidth="1"/>
    <col min="7719" max="7719" width="15" style="20" customWidth="1"/>
    <col min="7720" max="7720" width="15.7109375" style="20" customWidth="1"/>
    <col min="7721" max="7721" width="49" style="20" customWidth="1"/>
    <col min="7722" max="7722" width="19.42578125" style="20" customWidth="1"/>
    <col min="7723" max="7723" width="14.5703125" style="20" customWidth="1"/>
    <col min="7724" max="7724" width="12.28515625" style="20" customWidth="1"/>
    <col min="7725" max="7725" width="14.5703125" style="20" customWidth="1"/>
    <col min="7726" max="7726" width="11.7109375" style="20" customWidth="1"/>
    <col min="7727" max="7727" width="14" style="20" customWidth="1"/>
    <col min="7728" max="7728" width="20.5703125" style="20" customWidth="1"/>
    <col min="7729" max="7729" width="11.7109375" style="20" customWidth="1"/>
    <col min="7730" max="7730" width="10.85546875" style="20" customWidth="1"/>
    <col min="7731" max="7924" width="9.140625" style="20"/>
    <col min="7925" max="7925" width="7.42578125" style="20" customWidth="1"/>
    <col min="7926" max="7926" width="20.28515625" style="20" customWidth="1"/>
    <col min="7927" max="7927" width="24.7109375" style="20" customWidth="1"/>
    <col min="7928" max="7928" width="35.7109375" style="20" customWidth="1"/>
    <col min="7929" max="7929" width="5" style="20" customWidth="1"/>
    <col min="7930" max="7930" width="12.85546875" style="20" customWidth="1"/>
    <col min="7931" max="7931" width="10.7109375" style="20" customWidth="1"/>
    <col min="7932" max="7932" width="7" style="20" customWidth="1"/>
    <col min="7933" max="7933" width="12.28515625" style="20" customWidth="1"/>
    <col min="7934" max="7934" width="10.7109375" style="20" customWidth="1"/>
    <col min="7935" max="7935" width="10.85546875" style="20" customWidth="1"/>
    <col min="7936" max="7936" width="8.85546875" style="20" customWidth="1"/>
    <col min="7937" max="7937" width="13.85546875" style="20" customWidth="1"/>
    <col min="7938" max="7938" width="20.42578125" style="20" customWidth="1"/>
    <col min="7939" max="7939" width="12.28515625" style="20" customWidth="1"/>
    <col min="7940" max="7940" width="19.28515625" style="20" customWidth="1"/>
    <col min="7941" max="7941" width="11.85546875" style="20" customWidth="1"/>
    <col min="7942" max="7942" width="9.140625" style="20" customWidth="1"/>
    <col min="7943" max="7943" width="13.42578125" style="20" customWidth="1"/>
    <col min="7944" max="7944" width="15.28515625" style="20" customWidth="1"/>
    <col min="7945" max="7945" width="15.42578125" style="20" customWidth="1"/>
    <col min="7946" max="7947" width="14.42578125" style="20" customWidth="1"/>
    <col min="7948" max="7948" width="5" style="20" customWidth="1"/>
    <col min="7949" max="7951" width="15.140625" style="20" customWidth="1"/>
    <col min="7952" max="7952" width="4.28515625" style="20" customWidth="1"/>
    <col min="7953" max="7953" width="16" style="20" customWidth="1"/>
    <col min="7954" max="7954" width="17.140625" style="20" customWidth="1"/>
    <col min="7955" max="7955" width="18.28515625" style="20" customWidth="1"/>
    <col min="7956" max="7956" width="4.85546875" style="20" customWidth="1"/>
    <col min="7957" max="7957" width="16" style="20" customWidth="1"/>
    <col min="7958" max="7958" width="17.140625" style="20" customWidth="1"/>
    <col min="7959" max="7959" width="18.28515625" style="20" customWidth="1"/>
    <col min="7960" max="7960" width="13.7109375" style="20" customWidth="1"/>
    <col min="7961" max="7961" width="16" style="20" customWidth="1"/>
    <col min="7962" max="7962" width="17.140625" style="20" customWidth="1"/>
    <col min="7963" max="7963" width="18.28515625" style="20" customWidth="1"/>
    <col min="7964" max="7964" width="13.7109375" style="20" customWidth="1"/>
    <col min="7965" max="7965" width="16" style="20" customWidth="1"/>
    <col min="7966" max="7966" width="17.140625" style="20" customWidth="1"/>
    <col min="7967" max="7967" width="18.28515625" style="20" customWidth="1"/>
    <col min="7968" max="7968" width="13.7109375" style="20" customWidth="1"/>
    <col min="7969" max="7969" width="16" style="20" customWidth="1"/>
    <col min="7970" max="7970" width="17.140625" style="20" customWidth="1"/>
    <col min="7971" max="7974" width="18.28515625" style="20" customWidth="1"/>
    <col min="7975" max="7975" width="15" style="20" customWidth="1"/>
    <col min="7976" max="7976" width="15.7109375" style="20" customWidth="1"/>
    <col min="7977" max="7977" width="49" style="20" customWidth="1"/>
    <col min="7978" max="7978" width="19.42578125" style="20" customWidth="1"/>
    <col min="7979" max="7979" width="14.5703125" style="20" customWidth="1"/>
    <col min="7980" max="7980" width="12.28515625" style="20" customWidth="1"/>
    <col min="7981" max="7981" width="14.5703125" style="20" customWidth="1"/>
    <col min="7982" max="7982" width="11.7109375" style="20" customWidth="1"/>
    <col min="7983" max="7983" width="14" style="20" customWidth="1"/>
    <col min="7984" max="7984" width="20.5703125" style="20" customWidth="1"/>
    <col min="7985" max="7985" width="11.7109375" style="20" customWidth="1"/>
    <col min="7986" max="7986" width="10.85546875" style="20" customWidth="1"/>
    <col min="7987" max="8180" width="9.140625" style="20"/>
    <col min="8181" max="8181" width="7.42578125" style="20" customWidth="1"/>
    <col min="8182" max="8182" width="20.28515625" style="20" customWidth="1"/>
    <col min="8183" max="8183" width="24.7109375" style="20" customWidth="1"/>
    <col min="8184" max="8184" width="35.7109375" style="20" customWidth="1"/>
    <col min="8185" max="8185" width="5" style="20" customWidth="1"/>
    <col min="8186" max="8186" width="12.85546875" style="20" customWidth="1"/>
    <col min="8187" max="8187" width="10.7109375" style="20" customWidth="1"/>
    <col min="8188" max="8188" width="7" style="20" customWidth="1"/>
    <col min="8189" max="8189" width="12.28515625" style="20" customWidth="1"/>
    <col min="8190" max="8190" width="10.7109375" style="20" customWidth="1"/>
    <col min="8191" max="8191" width="10.85546875" style="20" customWidth="1"/>
    <col min="8192" max="8192" width="8.85546875" style="20" customWidth="1"/>
    <col min="8193" max="8193" width="13.85546875" style="20" customWidth="1"/>
    <col min="8194" max="8194" width="20.42578125" style="20" customWidth="1"/>
    <col min="8195" max="8195" width="12.28515625" style="20" customWidth="1"/>
    <col min="8196" max="8196" width="19.28515625" style="20" customWidth="1"/>
    <col min="8197" max="8197" width="11.85546875" style="20" customWidth="1"/>
    <col min="8198" max="8198" width="9.140625" style="20" customWidth="1"/>
    <col min="8199" max="8199" width="13.42578125" style="20" customWidth="1"/>
    <col min="8200" max="8200" width="15.28515625" style="20" customWidth="1"/>
    <col min="8201" max="8201" width="15.42578125" style="20" customWidth="1"/>
    <col min="8202" max="8203" width="14.42578125" style="20" customWidth="1"/>
    <col min="8204" max="8204" width="5" style="20" customWidth="1"/>
    <col min="8205" max="8207" width="15.140625" style="20" customWidth="1"/>
    <col min="8208" max="8208" width="4.28515625" style="20" customWidth="1"/>
    <col min="8209" max="8209" width="16" style="20" customWidth="1"/>
    <col min="8210" max="8210" width="17.140625" style="20" customWidth="1"/>
    <col min="8211" max="8211" width="18.28515625" style="20" customWidth="1"/>
    <col min="8212" max="8212" width="4.85546875" style="20" customWidth="1"/>
    <col min="8213" max="8213" width="16" style="20" customWidth="1"/>
    <col min="8214" max="8214" width="17.140625" style="20" customWidth="1"/>
    <col min="8215" max="8215" width="18.28515625" style="20" customWidth="1"/>
    <col min="8216" max="8216" width="13.7109375" style="20" customWidth="1"/>
    <col min="8217" max="8217" width="16" style="20" customWidth="1"/>
    <col min="8218" max="8218" width="17.140625" style="20" customWidth="1"/>
    <col min="8219" max="8219" width="18.28515625" style="20" customWidth="1"/>
    <col min="8220" max="8220" width="13.7109375" style="20" customWidth="1"/>
    <col min="8221" max="8221" width="16" style="20" customWidth="1"/>
    <col min="8222" max="8222" width="17.140625" style="20" customWidth="1"/>
    <col min="8223" max="8223" width="18.28515625" style="20" customWidth="1"/>
    <col min="8224" max="8224" width="13.7109375" style="20" customWidth="1"/>
    <col min="8225" max="8225" width="16" style="20" customWidth="1"/>
    <col min="8226" max="8226" width="17.140625" style="20" customWidth="1"/>
    <col min="8227" max="8230" width="18.28515625" style="20" customWidth="1"/>
    <col min="8231" max="8231" width="15" style="20" customWidth="1"/>
    <col min="8232" max="8232" width="15.7109375" style="20" customWidth="1"/>
    <col min="8233" max="8233" width="49" style="20" customWidth="1"/>
    <col min="8234" max="8234" width="19.42578125" style="20" customWidth="1"/>
    <col min="8235" max="8235" width="14.5703125" style="20" customWidth="1"/>
    <col min="8236" max="8236" width="12.28515625" style="20" customWidth="1"/>
    <col min="8237" max="8237" width="14.5703125" style="20" customWidth="1"/>
    <col min="8238" max="8238" width="11.7109375" style="20" customWidth="1"/>
    <col min="8239" max="8239" width="14" style="20" customWidth="1"/>
    <col min="8240" max="8240" width="20.5703125" style="20" customWidth="1"/>
    <col min="8241" max="8241" width="11.7109375" style="20" customWidth="1"/>
    <col min="8242" max="8242" width="10.85546875" style="20" customWidth="1"/>
    <col min="8243" max="8436" width="9.140625" style="20"/>
    <col min="8437" max="8437" width="7.42578125" style="20" customWidth="1"/>
    <col min="8438" max="8438" width="20.28515625" style="20" customWidth="1"/>
    <col min="8439" max="8439" width="24.7109375" style="20" customWidth="1"/>
    <col min="8440" max="8440" width="35.7109375" style="20" customWidth="1"/>
    <col min="8441" max="8441" width="5" style="20" customWidth="1"/>
    <col min="8442" max="8442" width="12.85546875" style="20" customWidth="1"/>
    <col min="8443" max="8443" width="10.7109375" style="20" customWidth="1"/>
    <col min="8444" max="8444" width="7" style="20" customWidth="1"/>
    <col min="8445" max="8445" width="12.28515625" style="20" customWidth="1"/>
    <col min="8446" max="8446" width="10.7109375" style="20" customWidth="1"/>
    <col min="8447" max="8447" width="10.85546875" style="20" customWidth="1"/>
    <col min="8448" max="8448" width="8.85546875" style="20" customWidth="1"/>
    <col min="8449" max="8449" width="13.85546875" style="20" customWidth="1"/>
    <col min="8450" max="8450" width="20.42578125" style="20" customWidth="1"/>
    <col min="8451" max="8451" width="12.28515625" style="20" customWidth="1"/>
    <col min="8452" max="8452" width="19.28515625" style="20" customWidth="1"/>
    <col min="8453" max="8453" width="11.85546875" style="20" customWidth="1"/>
    <col min="8454" max="8454" width="9.140625" style="20" customWidth="1"/>
    <col min="8455" max="8455" width="13.42578125" style="20" customWidth="1"/>
    <col min="8456" max="8456" width="15.28515625" style="20" customWidth="1"/>
    <col min="8457" max="8457" width="15.42578125" style="20" customWidth="1"/>
    <col min="8458" max="8459" width="14.42578125" style="20" customWidth="1"/>
    <col min="8460" max="8460" width="5" style="20" customWidth="1"/>
    <col min="8461" max="8463" width="15.140625" style="20" customWidth="1"/>
    <col min="8464" max="8464" width="4.28515625" style="20" customWidth="1"/>
    <col min="8465" max="8465" width="16" style="20" customWidth="1"/>
    <col min="8466" max="8466" width="17.140625" style="20" customWidth="1"/>
    <col min="8467" max="8467" width="18.28515625" style="20" customWidth="1"/>
    <col min="8468" max="8468" width="4.85546875" style="20" customWidth="1"/>
    <col min="8469" max="8469" width="16" style="20" customWidth="1"/>
    <col min="8470" max="8470" width="17.140625" style="20" customWidth="1"/>
    <col min="8471" max="8471" width="18.28515625" style="20" customWidth="1"/>
    <col min="8472" max="8472" width="13.7109375" style="20" customWidth="1"/>
    <col min="8473" max="8473" width="16" style="20" customWidth="1"/>
    <col min="8474" max="8474" width="17.140625" style="20" customWidth="1"/>
    <col min="8475" max="8475" width="18.28515625" style="20" customWidth="1"/>
    <col min="8476" max="8476" width="13.7109375" style="20" customWidth="1"/>
    <col min="8477" max="8477" width="16" style="20" customWidth="1"/>
    <col min="8478" max="8478" width="17.140625" style="20" customWidth="1"/>
    <col min="8479" max="8479" width="18.28515625" style="20" customWidth="1"/>
    <col min="8480" max="8480" width="13.7109375" style="20" customWidth="1"/>
    <col min="8481" max="8481" width="16" style="20" customWidth="1"/>
    <col min="8482" max="8482" width="17.140625" style="20" customWidth="1"/>
    <col min="8483" max="8486" width="18.28515625" style="20" customWidth="1"/>
    <col min="8487" max="8487" width="15" style="20" customWidth="1"/>
    <col min="8488" max="8488" width="15.7109375" style="20" customWidth="1"/>
    <col min="8489" max="8489" width="49" style="20" customWidth="1"/>
    <col min="8490" max="8490" width="19.42578125" style="20" customWidth="1"/>
    <col min="8491" max="8491" width="14.5703125" style="20" customWidth="1"/>
    <col min="8492" max="8492" width="12.28515625" style="20" customWidth="1"/>
    <col min="8493" max="8493" width="14.5703125" style="20" customWidth="1"/>
    <col min="8494" max="8494" width="11.7109375" style="20" customWidth="1"/>
    <col min="8495" max="8495" width="14" style="20" customWidth="1"/>
    <col min="8496" max="8496" width="20.5703125" style="20" customWidth="1"/>
    <col min="8497" max="8497" width="11.7109375" style="20" customWidth="1"/>
    <col min="8498" max="8498" width="10.85546875" style="20" customWidth="1"/>
    <col min="8499" max="8692" width="9.140625" style="20"/>
    <col min="8693" max="8693" width="7.42578125" style="20" customWidth="1"/>
    <col min="8694" max="8694" width="20.28515625" style="20" customWidth="1"/>
    <col min="8695" max="8695" width="24.7109375" style="20" customWidth="1"/>
    <col min="8696" max="8696" width="35.7109375" style="20" customWidth="1"/>
    <col min="8697" max="8697" width="5" style="20" customWidth="1"/>
    <col min="8698" max="8698" width="12.85546875" style="20" customWidth="1"/>
    <col min="8699" max="8699" width="10.7109375" style="20" customWidth="1"/>
    <col min="8700" max="8700" width="7" style="20" customWidth="1"/>
    <col min="8701" max="8701" width="12.28515625" style="20" customWidth="1"/>
    <col min="8702" max="8702" width="10.7109375" style="20" customWidth="1"/>
    <col min="8703" max="8703" width="10.85546875" style="20" customWidth="1"/>
    <col min="8704" max="8704" width="8.85546875" style="20" customWidth="1"/>
    <col min="8705" max="8705" width="13.85546875" style="20" customWidth="1"/>
    <col min="8706" max="8706" width="20.42578125" style="20" customWidth="1"/>
    <col min="8707" max="8707" width="12.28515625" style="20" customWidth="1"/>
    <col min="8708" max="8708" width="19.28515625" style="20" customWidth="1"/>
    <col min="8709" max="8709" width="11.85546875" style="20" customWidth="1"/>
    <col min="8710" max="8710" width="9.140625" style="20" customWidth="1"/>
    <col min="8711" max="8711" width="13.42578125" style="20" customWidth="1"/>
    <col min="8712" max="8712" width="15.28515625" style="20" customWidth="1"/>
    <col min="8713" max="8713" width="15.42578125" style="20" customWidth="1"/>
    <col min="8714" max="8715" width="14.42578125" style="20" customWidth="1"/>
    <col min="8716" max="8716" width="5" style="20" customWidth="1"/>
    <col min="8717" max="8719" width="15.140625" style="20" customWidth="1"/>
    <col min="8720" max="8720" width="4.28515625" style="20" customWidth="1"/>
    <col min="8721" max="8721" width="16" style="20" customWidth="1"/>
    <col min="8722" max="8722" width="17.140625" style="20" customWidth="1"/>
    <col min="8723" max="8723" width="18.28515625" style="20" customWidth="1"/>
    <col min="8724" max="8724" width="4.85546875" style="20" customWidth="1"/>
    <col min="8725" max="8725" width="16" style="20" customWidth="1"/>
    <col min="8726" max="8726" width="17.140625" style="20" customWidth="1"/>
    <col min="8727" max="8727" width="18.28515625" style="20" customWidth="1"/>
    <col min="8728" max="8728" width="13.7109375" style="20" customWidth="1"/>
    <col min="8729" max="8729" width="16" style="20" customWidth="1"/>
    <col min="8730" max="8730" width="17.140625" style="20" customWidth="1"/>
    <col min="8731" max="8731" width="18.28515625" style="20" customWidth="1"/>
    <col min="8732" max="8732" width="13.7109375" style="20" customWidth="1"/>
    <col min="8733" max="8733" width="16" style="20" customWidth="1"/>
    <col min="8734" max="8734" width="17.140625" style="20" customWidth="1"/>
    <col min="8735" max="8735" width="18.28515625" style="20" customWidth="1"/>
    <col min="8736" max="8736" width="13.7109375" style="20" customWidth="1"/>
    <col min="8737" max="8737" width="16" style="20" customWidth="1"/>
    <col min="8738" max="8738" width="17.140625" style="20" customWidth="1"/>
    <col min="8739" max="8742" width="18.28515625" style="20" customWidth="1"/>
    <col min="8743" max="8743" width="15" style="20" customWidth="1"/>
    <col min="8744" max="8744" width="15.7109375" style="20" customWidth="1"/>
    <col min="8745" max="8745" width="49" style="20" customWidth="1"/>
    <col min="8746" max="8746" width="19.42578125" style="20" customWidth="1"/>
    <col min="8747" max="8747" width="14.5703125" style="20" customWidth="1"/>
    <col min="8748" max="8748" width="12.28515625" style="20" customWidth="1"/>
    <col min="8749" max="8749" width="14.5703125" style="20" customWidth="1"/>
    <col min="8750" max="8750" width="11.7109375" style="20" customWidth="1"/>
    <col min="8751" max="8751" width="14" style="20" customWidth="1"/>
    <col min="8752" max="8752" width="20.5703125" style="20" customWidth="1"/>
    <col min="8753" max="8753" width="11.7109375" style="20" customWidth="1"/>
    <col min="8754" max="8754" width="10.85546875" style="20" customWidth="1"/>
    <col min="8755" max="8948" width="9.140625" style="20"/>
    <col min="8949" max="8949" width="7.42578125" style="20" customWidth="1"/>
    <col min="8950" max="8950" width="20.28515625" style="20" customWidth="1"/>
    <col min="8951" max="8951" width="24.7109375" style="20" customWidth="1"/>
    <col min="8952" max="8952" width="35.7109375" style="20" customWidth="1"/>
    <col min="8953" max="8953" width="5" style="20" customWidth="1"/>
    <col min="8954" max="8954" width="12.85546875" style="20" customWidth="1"/>
    <col min="8955" max="8955" width="10.7109375" style="20" customWidth="1"/>
    <col min="8956" max="8956" width="7" style="20" customWidth="1"/>
    <col min="8957" max="8957" width="12.28515625" style="20" customWidth="1"/>
    <col min="8958" max="8958" width="10.7109375" style="20" customWidth="1"/>
    <col min="8959" max="8959" width="10.85546875" style="20" customWidth="1"/>
    <col min="8960" max="8960" width="8.85546875" style="20" customWidth="1"/>
    <col min="8961" max="8961" width="13.85546875" style="20" customWidth="1"/>
    <col min="8962" max="8962" width="20.42578125" style="20" customWidth="1"/>
    <col min="8963" max="8963" width="12.28515625" style="20" customWidth="1"/>
    <col min="8964" max="8964" width="19.28515625" style="20" customWidth="1"/>
    <col min="8965" max="8965" width="11.85546875" style="20" customWidth="1"/>
    <col min="8966" max="8966" width="9.140625" style="20" customWidth="1"/>
    <col min="8967" max="8967" width="13.42578125" style="20" customWidth="1"/>
    <col min="8968" max="8968" width="15.28515625" style="20" customWidth="1"/>
    <col min="8969" max="8969" width="15.42578125" style="20" customWidth="1"/>
    <col min="8970" max="8971" width="14.42578125" style="20" customWidth="1"/>
    <col min="8972" max="8972" width="5" style="20" customWidth="1"/>
    <col min="8973" max="8975" width="15.140625" style="20" customWidth="1"/>
    <col min="8976" max="8976" width="4.28515625" style="20" customWidth="1"/>
    <col min="8977" max="8977" width="16" style="20" customWidth="1"/>
    <col min="8978" max="8978" width="17.140625" style="20" customWidth="1"/>
    <col min="8979" max="8979" width="18.28515625" style="20" customWidth="1"/>
    <col min="8980" max="8980" width="4.85546875" style="20" customWidth="1"/>
    <col min="8981" max="8981" width="16" style="20" customWidth="1"/>
    <col min="8982" max="8982" width="17.140625" style="20" customWidth="1"/>
    <col min="8983" max="8983" width="18.28515625" style="20" customWidth="1"/>
    <col min="8984" max="8984" width="13.7109375" style="20" customWidth="1"/>
    <col min="8985" max="8985" width="16" style="20" customWidth="1"/>
    <col min="8986" max="8986" width="17.140625" style="20" customWidth="1"/>
    <col min="8987" max="8987" width="18.28515625" style="20" customWidth="1"/>
    <col min="8988" max="8988" width="13.7109375" style="20" customWidth="1"/>
    <col min="8989" max="8989" width="16" style="20" customWidth="1"/>
    <col min="8990" max="8990" width="17.140625" style="20" customWidth="1"/>
    <col min="8991" max="8991" width="18.28515625" style="20" customWidth="1"/>
    <col min="8992" max="8992" width="13.7109375" style="20" customWidth="1"/>
    <col min="8993" max="8993" width="16" style="20" customWidth="1"/>
    <col min="8994" max="8994" width="17.140625" style="20" customWidth="1"/>
    <col min="8995" max="8998" width="18.28515625" style="20" customWidth="1"/>
    <col min="8999" max="8999" width="15" style="20" customWidth="1"/>
    <col min="9000" max="9000" width="15.7109375" style="20" customWidth="1"/>
    <col min="9001" max="9001" width="49" style="20" customWidth="1"/>
    <col min="9002" max="9002" width="19.42578125" style="20" customWidth="1"/>
    <col min="9003" max="9003" width="14.5703125" style="20" customWidth="1"/>
    <col min="9004" max="9004" width="12.28515625" style="20" customWidth="1"/>
    <col min="9005" max="9005" width="14.5703125" style="20" customWidth="1"/>
    <col min="9006" max="9006" width="11.7109375" style="20" customWidth="1"/>
    <col min="9007" max="9007" width="14" style="20" customWidth="1"/>
    <col min="9008" max="9008" width="20.5703125" style="20" customWidth="1"/>
    <col min="9009" max="9009" width="11.7109375" style="20" customWidth="1"/>
    <col min="9010" max="9010" width="10.85546875" style="20" customWidth="1"/>
    <col min="9011" max="9204" width="9.140625" style="20"/>
    <col min="9205" max="9205" width="7.42578125" style="20" customWidth="1"/>
    <col min="9206" max="9206" width="20.28515625" style="20" customWidth="1"/>
    <col min="9207" max="9207" width="24.7109375" style="20" customWidth="1"/>
    <col min="9208" max="9208" width="35.7109375" style="20" customWidth="1"/>
    <col min="9209" max="9209" width="5" style="20" customWidth="1"/>
    <col min="9210" max="9210" width="12.85546875" style="20" customWidth="1"/>
    <col min="9211" max="9211" width="10.7109375" style="20" customWidth="1"/>
    <col min="9212" max="9212" width="7" style="20" customWidth="1"/>
    <col min="9213" max="9213" width="12.28515625" style="20" customWidth="1"/>
    <col min="9214" max="9214" width="10.7109375" style="20" customWidth="1"/>
    <col min="9215" max="9215" width="10.85546875" style="20" customWidth="1"/>
    <col min="9216" max="9216" width="8.85546875" style="20" customWidth="1"/>
    <col min="9217" max="9217" width="13.85546875" style="20" customWidth="1"/>
    <col min="9218" max="9218" width="20.42578125" style="20" customWidth="1"/>
    <col min="9219" max="9219" width="12.28515625" style="20" customWidth="1"/>
    <col min="9220" max="9220" width="19.28515625" style="20" customWidth="1"/>
    <col min="9221" max="9221" width="11.85546875" style="20" customWidth="1"/>
    <col min="9222" max="9222" width="9.140625" style="20" customWidth="1"/>
    <col min="9223" max="9223" width="13.42578125" style="20" customWidth="1"/>
    <col min="9224" max="9224" width="15.28515625" style="20" customWidth="1"/>
    <col min="9225" max="9225" width="15.42578125" style="20" customWidth="1"/>
    <col min="9226" max="9227" width="14.42578125" style="20" customWidth="1"/>
    <col min="9228" max="9228" width="5" style="20" customWidth="1"/>
    <col min="9229" max="9231" width="15.140625" style="20" customWidth="1"/>
    <col min="9232" max="9232" width="4.28515625" style="20" customWidth="1"/>
    <col min="9233" max="9233" width="16" style="20" customWidth="1"/>
    <col min="9234" max="9234" width="17.140625" style="20" customWidth="1"/>
    <col min="9235" max="9235" width="18.28515625" style="20" customWidth="1"/>
    <col min="9236" max="9236" width="4.85546875" style="20" customWidth="1"/>
    <col min="9237" max="9237" width="16" style="20" customWidth="1"/>
    <col min="9238" max="9238" width="17.140625" style="20" customWidth="1"/>
    <col min="9239" max="9239" width="18.28515625" style="20" customWidth="1"/>
    <col min="9240" max="9240" width="13.7109375" style="20" customWidth="1"/>
    <col min="9241" max="9241" width="16" style="20" customWidth="1"/>
    <col min="9242" max="9242" width="17.140625" style="20" customWidth="1"/>
    <col min="9243" max="9243" width="18.28515625" style="20" customWidth="1"/>
    <col min="9244" max="9244" width="13.7109375" style="20" customWidth="1"/>
    <col min="9245" max="9245" width="16" style="20" customWidth="1"/>
    <col min="9246" max="9246" width="17.140625" style="20" customWidth="1"/>
    <col min="9247" max="9247" width="18.28515625" style="20" customWidth="1"/>
    <col min="9248" max="9248" width="13.7109375" style="20" customWidth="1"/>
    <col min="9249" max="9249" width="16" style="20" customWidth="1"/>
    <col min="9250" max="9250" width="17.140625" style="20" customWidth="1"/>
    <col min="9251" max="9254" width="18.28515625" style="20" customWidth="1"/>
    <col min="9255" max="9255" width="15" style="20" customWidth="1"/>
    <col min="9256" max="9256" width="15.7109375" style="20" customWidth="1"/>
    <col min="9257" max="9257" width="49" style="20" customWidth="1"/>
    <col min="9258" max="9258" width="19.42578125" style="20" customWidth="1"/>
    <col min="9259" max="9259" width="14.5703125" style="20" customWidth="1"/>
    <col min="9260" max="9260" width="12.28515625" style="20" customWidth="1"/>
    <col min="9261" max="9261" width="14.5703125" style="20" customWidth="1"/>
    <col min="9262" max="9262" width="11.7109375" style="20" customWidth="1"/>
    <col min="9263" max="9263" width="14" style="20" customWidth="1"/>
    <col min="9264" max="9264" width="20.5703125" style="20" customWidth="1"/>
    <col min="9265" max="9265" width="11.7109375" style="20" customWidth="1"/>
    <col min="9266" max="9266" width="10.85546875" style="20" customWidth="1"/>
    <col min="9267" max="9460" width="9.140625" style="20"/>
    <col min="9461" max="9461" width="7.42578125" style="20" customWidth="1"/>
    <col min="9462" max="9462" width="20.28515625" style="20" customWidth="1"/>
    <col min="9463" max="9463" width="24.7109375" style="20" customWidth="1"/>
    <col min="9464" max="9464" width="35.7109375" style="20" customWidth="1"/>
    <col min="9465" max="9465" width="5" style="20" customWidth="1"/>
    <col min="9466" max="9466" width="12.85546875" style="20" customWidth="1"/>
    <col min="9467" max="9467" width="10.7109375" style="20" customWidth="1"/>
    <col min="9468" max="9468" width="7" style="20" customWidth="1"/>
    <col min="9469" max="9469" width="12.28515625" style="20" customWidth="1"/>
    <col min="9470" max="9470" width="10.7109375" style="20" customWidth="1"/>
    <col min="9471" max="9471" width="10.85546875" style="20" customWidth="1"/>
    <col min="9472" max="9472" width="8.85546875" style="20" customWidth="1"/>
    <col min="9473" max="9473" width="13.85546875" style="20" customWidth="1"/>
    <col min="9474" max="9474" width="20.42578125" style="20" customWidth="1"/>
    <col min="9475" max="9475" width="12.28515625" style="20" customWidth="1"/>
    <col min="9476" max="9476" width="19.28515625" style="20" customWidth="1"/>
    <col min="9477" max="9477" width="11.85546875" style="20" customWidth="1"/>
    <col min="9478" max="9478" width="9.140625" style="20" customWidth="1"/>
    <col min="9479" max="9479" width="13.42578125" style="20" customWidth="1"/>
    <col min="9480" max="9480" width="15.28515625" style="20" customWidth="1"/>
    <col min="9481" max="9481" width="15.42578125" style="20" customWidth="1"/>
    <col min="9482" max="9483" width="14.42578125" style="20" customWidth="1"/>
    <col min="9484" max="9484" width="5" style="20" customWidth="1"/>
    <col min="9485" max="9487" width="15.140625" style="20" customWidth="1"/>
    <col min="9488" max="9488" width="4.28515625" style="20" customWidth="1"/>
    <col min="9489" max="9489" width="16" style="20" customWidth="1"/>
    <col min="9490" max="9490" width="17.140625" style="20" customWidth="1"/>
    <col min="9491" max="9491" width="18.28515625" style="20" customWidth="1"/>
    <col min="9492" max="9492" width="4.85546875" style="20" customWidth="1"/>
    <col min="9493" max="9493" width="16" style="20" customWidth="1"/>
    <col min="9494" max="9494" width="17.140625" style="20" customWidth="1"/>
    <col min="9495" max="9495" width="18.28515625" style="20" customWidth="1"/>
    <col min="9496" max="9496" width="13.7109375" style="20" customWidth="1"/>
    <col min="9497" max="9497" width="16" style="20" customWidth="1"/>
    <col min="9498" max="9498" width="17.140625" style="20" customWidth="1"/>
    <col min="9499" max="9499" width="18.28515625" style="20" customWidth="1"/>
    <col min="9500" max="9500" width="13.7109375" style="20" customWidth="1"/>
    <col min="9501" max="9501" width="16" style="20" customWidth="1"/>
    <col min="9502" max="9502" width="17.140625" style="20" customWidth="1"/>
    <col min="9503" max="9503" width="18.28515625" style="20" customWidth="1"/>
    <col min="9504" max="9504" width="13.7109375" style="20" customWidth="1"/>
    <col min="9505" max="9505" width="16" style="20" customWidth="1"/>
    <col min="9506" max="9506" width="17.140625" style="20" customWidth="1"/>
    <col min="9507" max="9510" width="18.28515625" style="20" customWidth="1"/>
    <col min="9511" max="9511" width="15" style="20" customWidth="1"/>
    <col min="9512" max="9512" width="15.7109375" style="20" customWidth="1"/>
    <col min="9513" max="9513" width="49" style="20" customWidth="1"/>
    <col min="9514" max="9514" width="19.42578125" style="20" customWidth="1"/>
    <col min="9515" max="9515" width="14.5703125" style="20" customWidth="1"/>
    <col min="9516" max="9516" width="12.28515625" style="20" customWidth="1"/>
    <col min="9517" max="9517" width="14.5703125" style="20" customWidth="1"/>
    <col min="9518" max="9518" width="11.7109375" style="20" customWidth="1"/>
    <col min="9519" max="9519" width="14" style="20" customWidth="1"/>
    <col min="9520" max="9520" width="20.5703125" style="20" customWidth="1"/>
    <col min="9521" max="9521" width="11.7109375" style="20" customWidth="1"/>
    <col min="9522" max="9522" width="10.85546875" style="20" customWidth="1"/>
    <col min="9523" max="9716" width="9.140625" style="20"/>
    <col min="9717" max="9717" width="7.42578125" style="20" customWidth="1"/>
    <col min="9718" max="9718" width="20.28515625" style="20" customWidth="1"/>
    <col min="9719" max="9719" width="24.7109375" style="20" customWidth="1"/>
    <col min="9720" max="9720" width="35.7109375" style="20" customWidth="1"/>
    <col min="9721" max="9721" width="5" style="20" customWidth="1"/>
    <col min="9722" max="9722" width="12.85546875" style="20" customWidth="1"/>
    <col min="9723" max="9723" width="10.7109375" style="20" customWidth="1"/>
    <col min="9724" max="9724" width="7" style="20" customWidth="1"/>
    <col min="9725" max="9725" width="12.28515625" style="20" customWidth="1"/>
    <col min="9726" max="9726" width="10.7109375" style="20" customWidth="1"/>
    <col min="9727" max="9727" width="10.85546875" style="20" customWidth="1"/>
    <col min="9728" max="9728" width="8.85546875" style="20" customWidth="1"/>
    <col min="9729" max="9729" width="13.85546875" style="20" customWidth="1"/>
    <col min="9730" max="9730" width="20.42578125" style="20" customWidth="1"/>
    <col min="9731" max="9731" width="12.28515625" style="20" customWidth="1"/>
    <col min="9732" max="9732" width="19.28515625" style="20" customWidth="1"/>
    <col min="9733" max="9733" width="11.85546875" style="20" customWidth="1"/>
    <col min="9734" max="9734" width="9.140625" style="20" customWidth="1"/>
    <col min="9735" max="9735" width="13.42578125" style="20" customWidth="1"/>
    <col min="9736" max="9736" width="15.28515625" style="20" customWidth="1"/>
    <col min="9737" max="9737" width="15.42578125" style="20" customWidth="1"/>
    <col min="9738" max="9739" width="14.42578125" style="20" customWidth="1"/>
    <col min="9740" max="9740" width="5" style="20" customWidth="1"/>
    <col min="9741" max="9743" width="15.140625" style="20" customWidth="1"/>
    <col min="9744" max="9744" width="4.28515625" style="20" customWidth="1"/>
    <col min="9745" max="9745" width="16" style="20" customWidth="1"/>
    <col min="9746" max="9746" width="17.140625" style="20" customWidth="1"/>
    <col min="9747" max="9747" width="18.28515625" style="20" customWidth="1"/>
    <col min="9748" max="9748" width="4.85546875" style="20" customWidth="1"/>
    <col min="9749" max="9749" width="16" style="20" customWidth="1"/>
    <col min="9750" max="9750" width="17.140625" style="20" customWidth="1"/>
    <col min="9751" max="9751" width="18.28515625" style="20" customWidth="1"/>
    <col min="9752" max="9752" width="13.7109375" style="20" customWidth="1"/>
    <col min="9753" max="9753" width="16" style="20" customWidth="1"/>
    <col min="9754" max="9754" width="17.140625" style="20" customWidth="1"/>
    <col min="9755" max="9755" width="18.28515625" style="20" customWidth="1"/>
    <col min="9756" max="9756" width="13.7109375" style="20" customWidth="1"/>
    <col min="9757" max="9757" width="16" style="20" customWidth="1"/>
    <col min="9758" max="9758" width="17.140625" style="20" customWidth="1"/>
    <col min="9759" max="9759" width="18.28515625" style="20" customWidth="1"/>
    <col min="9760" max="9760" width="13.7109375" style="20" customWidth="1"/>
    <col min="9761" max="9761" width="16" style="20" customWidth="1"/>
    <col min="9762" max="9762" width="17.140625" style="20" customWidth="1"/>
    <col min="9763" max="9766" width="18.28515625" style="20" customWidth="1"/>
    <col min="9767" max="9767" width="15" style="20" customWidth="1"/>
    <col min="9768" max="9768" width="15.7109375" style="20" customWidth="1"/>
    <col min="9769" max="9769" width="49" style="20" customWidth="1"/>
    <col min="9770" max="9770" width="19.42578125" style="20" customWidth="1"/>
    <col min="9771" max="9771" width="14.5703125" style="20" customWidth="1"/>
    <col min="9772" max="9772" width="12.28515625" style="20" customWidth="1"/>
    <col min="9773" max="9773" width="14.5703125" style="20" customWidth="1"/>
    <col min="9774" max="9774" width="11.7109375" style="20" customWidth="1"/>
    <col min="9775" max="9775" width="14" style="20" customWidth="1"/>
    <col min="9776" max="9776" width="20.5703125" style="20" customWidth="1"/>
    <col min="9777" max="9777" width="11.7109375" style="20" customWidth="1"/>
    <col min="9778" max="9778" width="10.85546875" style="20" customWidth="1"/>
    <col min="9779" max="9972" width="9.140625" style="20"/>
    <col min="9973" max="9973" width="7.42578125" style="20" customWidth="1"/>
    <col min="9974" max="9974" width="20.28515625" style="20" customWidth="1"/>
    <col min="9975" max="9975" width="24.7109375" style="20" customWidth="1"/>
    <col min="9976" max="9976" width="35.7109375" style="20" customWidth="1"/>
    <col min="9977" max="9977" width="5" style="20" customWidth="1"/>
    <col min="9978" max="9978" width="12.85546875" style="20" customWidth="1"/>
    <col min="9979" max="9979" width="10.7109375" style="20" customWidth="1"/>
    <col min="9980" max="9980" width="7" style="20" customWidth="1"/>
    <col min="9981" max="9981" width="12.28515625" style="20" customWidth="1"/>
    <col min="9982" max="9982" width="10.7109375" style="20" customWidth="1"/>
    <col min="9983" max="9983" width="10.85546875" style="20" customWidth="1"/>
    <col min="9984" max="9984" width="8.85546875" style="20" customWidth="1"/>
    <col min="9985" max="9985" width="13.85546875" style="20" customWidth="1"/>
    <col min="9986" max="9986" width="20.42578125" style="20" customWidth="1"/>
    <col min="9987" max="9987" width="12.28515625" style="20" customWidth="1"/>
    <col min="9988" max="9988" width="19.28515625" style="20" customWidth="1"/>
    <col min="9989" max="9989" width="11.85546875" style="20" customWidth="1"/>
    <col min="9990" max="9990" width="9.140625" style="20" customWidth="1"/>
    <col min="9991" max="9991" width="13.42578125" style="20" customWidth="1"/>
    <col min="9992" max="9992" width="15.28515625" style="20" customWidth="1"/>
    <col min="9993" max="9993" width="15.42578125" style="20" customWidth="1"/>
    <col min="9994" max="9995" width="14.42578125" style="20" customWidth="1"/>
    <col min="9996" max="9996" width="5" style="20" customWidth="1"/>
    <col min="9997" max="9999" width="15.140625" style="20" customWidth="1"/>
    <col min="10000" max="10000" width="4.28515625" style="20" customWidth="1"/>
    <col min="10001" max="10001" width="16" style="20" customWidth="1"/>
    <col min="10002" max="10002" width="17.140625" style="20" customWidth="1"/>
    <col min="10003" max="10003" width="18.28515625" style="20" customWidth="1"/>
    <col min="10004" max="10004" width="4.85546875" style="20" customWidth="1"/>
    <col min="10005" max="10005" width="16" style="20" customWidth="1"/>
    <col min="10006" max="10006" width="17.140625" style="20" customWidth="1"/>
    <col min="10007" max="10007" width="18.28515625" style="20" customWidth="1"/>
    <col min="10008" max="10008" width="13.7109375" style="20" customWidth="1"/>
    <col min="10009" max="10009" width="16" style="20" customWidth="1"/>
    <col min="10010" max="10010" width="17.140625" style="20" customWidth="1"/>
    <col min="10011" max="10011" width="18.28515625" style="20" customWidth="1"/>
    <col min="10012" max="10012" width="13.7109375" style="20" customWidth="1"/>
    <col min="10013" max="10013" width="16" style="20" customWidth="1"/>
    <col min="10014" max="10014" width="17.140625" style="20" customWidth="1"/>
    <col min="10015" max="10015" width="18.28515625" style="20" customWidth="1"/>
    <col min="10016" max="10016" width="13.7109375" style="20" customWidth="1"/>
    <col min="10017" max="10017" width="16" style="20" customWidth="1"/>
    <col min="10018" max="10018" width="17.140625" style="20" customWidth="1"/>
    <col min="10019" max="10022" width="18.28515625" style="20" customWidth="1"/>
    <col min="10023" max="10023" width="15" style="20" customWidth="1"/>
    <col min="10024" max="10024" width="15.7109375" style="20" customWidth="1"/>
    <col min="10025" max="10025" width="49" style="20" customWidth="1"/>
    <col min="10026" max="10026" width="19.42578125" style="20" customWidth="1"/>
    <col min="10027" max="10027" width="14.5703125" style="20" customWidth="1"/>
    <col min="10028" max="10028" width="12.28515625" style="20" customWidth="1"/>
    <col min="10029" max="10029" width="14.5703125" style="20" customWidth="1"/>
    <col min="10030" max="10030" width="11.7109375" style="20" customWidth="1"/>
    <col min="10031" max="10031" width="14" style="20" customWidth="1"/>
    <col min="10032" max="10032" width="20.5703125" style="20" customWidth="1"/>
    <col min="10033" max="10033" width="11.7109375" style="20" customWidth="1"/>
    <col min="10034" max="10034" width="10.85546875" style="20" customWidth="1"/>
    <col min="10035" max="10228" width="9.140625" style="20"/>
    <col min="10229" max="10229" width="7.42578125" style="20" customWidth="1"/>
    <col min="10230" max="10230" width="20.28515625" style="20" customWidth="1"/>
    <col min="10231" max="10231" width="24.7109375" style="20" customWidth="1"/>
    <col min="10232" max="10232" width="35.7109375" style="20" customWidth="1"/>
    <col min="10233" max="10233" width="5" style="20" customWidth="1"/>
    <col min="10234" max="10234" width="12.85546875" style="20" customWidth="1"/>
    <col min="10235" max="10235" width="10.7109375" style="20" customWidth="1"/>
    <col min="10236" max="10236" width="7" style="20" customWidth="1"/>
    <col min="10237" max="10237" width="12.28515625" style="20" customWidth="1"/>
    <col min="10238" max="10238" width="10.7109375" style="20" customWidth="1"/>
    <col min="10239" max="10239" width="10.85546875" style="20" customWidth="1"/>
    <col min="10240" max="10240" width="8.85546875" style="20" customWidth="1"/>
    <col min="10241" max="10241" width="13.85546875" style="20" customWidth="1"/>
    <col min="10242" max="10242" width="20.42578125" style="20" customWidth="1"/>
    <col min="10243" max="10243" width="12.28515625" style="20" customWidth="1"/>
    <col min="10244" max="10244" width="19.28515625" style="20" customWidth="1"/>
    <col min="10245" max="10245" width="11.85546875" style="20" customWidth="1"/>
    <col min="10246" max="10246" width="9.140625" style="20" customWidth="1"/>
    <col min="10247" max="10247" width="13.42578125" style="20" customWidth="1"/>
    <col min="10248" max="10248" width="15.28515625" style="20" customWidth="1"/>
    <col min="10249" max="10249" width="15.42578125" style="20" customWidth="1"/>
    <col min="10250" max="10251" width="14.42578125" style="20" customWidth="1"/>
    <col min="10252" max="10252" width="5" style="20" customWidth="1"/>
    <col min="10253" max="10255" width="15.140625" style="20" customWidth="1"/>
    <col min="10256" max="10256" width="4.28515625" style="20" customWidth="1"/>
    <col min="10257" max="10257" width="16" style="20" customWidth="1"/>
    <col min="10258" max="10258" width="17.140625" style="20" customWidth="1"/>
    <col min="10259" max="10259" width="18.28515625" style="20" customWidth="1"/>
    <col min="10260" max="10260" width="4.85546875" style="20" customWidth="1"/>
    <col min="10261" max="10261" width="16" style="20" customWidth="1"/>
    <col min="10262" max="10262" width="17.140625" style="20" customWidth="1"/>
    <col min="10263" max="10263" width="18.28515625" style="20" customWidth="1"/>
    <col min="10264" max="10264" width="13.7109375" style="20" customWidth="1"/>
    <col min="10265" max="10265" width="16" style="20" customWidth="1"/>
    <col min="10266" max="10266" width="17.140625" style="20" customWidth="1"/>
    <col min="10267" max="10267" width="18.28515625" style="20" customWidth="1"/>
    <col min="10268" max="10268" width="13.7109375" style="20" customWidth="1"/>
    <col min="10269" max="10269" width="16" style="20" customWidth="1"/>
    <col min="10270" max="10270" width="17.140625" style="20" customWidth="1"/>
    <col min="10271" max="10271" width="18.28515625" style="20" customWidth="1"/>
    <col min="10272" max="10272" width="13.7109375" style="20" customWidth="1"/>
    <col min="10273" max="10273" width="16" style="20" customWidth="1"/>
    <col min="10274" max="10274" width="17.140625" style="20" customWidth="1"/>
    <col min="10275" max="10278" width="18.28515625" style="20" customWidth="1"/>
    <col min="10279" max="10279" width="15" style="20" customWidth="1"/>
    <col min="10280" max="10280" width="15.7109375" style="20" customWidth="1"/>
    <col min="10281" max="10281" width="49" style="20" customWidth="1"/>
    <col min="10282" max="10282" width="19.42578125" style="20" customWidth="1"/>
    <col min="10283" max="10283" width="14.5703125" style="20" customWidth="1"/>
    <col min="10284" max="10284" width="12.28515625" style="20" customWidth="1"/>
    <col min="10285" max="10285" width="14.5703125" style="20" customWidth="1"/>
    <col min="10286" max="10286" width="11.7109375" style="20" customWidth="1"/>
    <col min="10287" max="10287" width="14" style="20" customWidth="1"/>
    <col min="10288" max="10288" width="20.5703125" style="20" customWidth="1"/>
    <col min="10289" max="10289" width="11.7109375" style="20" customWidth="1"/>
    <col min="10290" max="10290" width="10.85546875" style="20" customWidth="1"/>
    <col min="10291" max="10484" width="9.140625" style="20"/>
    <col min="10485" max="10485" width="7.42578125" style="20" customWidth="1"/>
    <col min="10486" max="10486" width="20.28515625" style="20" customWidth="1"/>
    <col min="10487" max="10487" width="24.7109375" style="20" customWidth="1"/>
    <col min="10488" max="10488" width="35.7109375" style="20" customWidth="1"/>
    <col min="10489" max="10489" width="5" style="20" customWidth="1"/>
    <col min="10490" max="10490" width="12.85546875" style="20" customWidth="1"/>
    <col min="10491" max="10491" width="10.7109375" style="20" customWidth="1"/>
    <col min="10492" max="10492" width="7" style="20" customWidth="1"/>
    <col min="10493" max="10493" width="12.28515625" style="20" customWidth="1"/>
    <col min="10494" max="10494" width="10.7109375" style="20" customWidth="1"/>
    <col min="10495" max="10495" width="10.85546875" style="20" customWidth="1"/>
    <col min="10496" max="10496" width="8.85546875" style="20" customWidth="1"/>
    <col min="10497" max="10497" width="13.85546875" style="20" customWidth="1"/>
    <col min="10498" max="10498" width="20.42578125" style="20" customWidth="1"/>
    <col min="10499" max="10499" width="12.28515625" style="20" customWidth="1"/>
    <col min="10500" max="10500" width="19.28515625" style="20" customWidth="1"/>
    <col min="10501" max="10501" width="11.85546875" style="20" customWidth="1"/>
    <col min="10502" max="10502" width="9.140625" style="20" customWidth="1"/>
    <col min="10503" max="10503" width="13.42578125" style="20" customWidth="1"/>
    <col min="10504" max="10504" width="15.28515625" style="20" customWidth="1"/>
    <col min="10505" max="10505" width="15.42578125" style="20" customWidth="1"/>
    <col min="10506" max="10507" width="14.42578125" style="20" customWidth="1"/>
    <col min="10508" max="10508" width="5" style="20" customWidth="1"/>
    <col min="10509" max="10511" width="15.140625" style="20" customWidth="1"/>
    <col min="10512" max="10512" width="4.28515625" style="20" customWidth="1"/>
    <col min="10513" max="10513" width="16" style="20" customWidth="1"/>
    <col min="10514" max="10514" width="17.140625" style="20" customWidth="1"/>
    <col min="10515" max="10515" width="18.28515625" style="20" customWidth="1"/>
    <col min="10516" max="10516" width="4.85546875" style="20" customWidth="1"/>
    <col min="10517" max="10517" width="16" style="20" customWidth="1"/>
    <col min="10518" max="10518" width="17.140625" style="20" customWidth="1"/>
    <col min="10519" max="10519" width="18.28515625" style="20" customWidth="1"/>
    <col min="10520" max="10520" width="13.7109375" style="20" customWidth="1"/>
    <col min="10521" max="10521" width="16" style="20" customWidth="1"/>
    <col min="10522" max="10522" width="17.140625" style="20" customWidth="1"/>
    <col min="10523" max="10523" width="18.28515625" style="20" customWidth="1"/>
    <col min="10524" max="10524" width="13.7109375" style="20" customWidth="1"/>
    <col min="10525" max="10525" width="16" style="20" customWidth="1"/>
    <col min="10526" max="10526" width="17.140625" style="20" customWidth="1"/>
    <col min="10527" max="10527" width="18.28515625" style="20" customWidth="1"/>
    <col min="10528" max="10528" width="13.7109375" style="20" customWidth="1"/>
    <col min="10529" max="10529" width="16" style="20" customWidth="1"/>
    <col min="10530" max="10530" width="17.140625" style="20" customWidth="1"/>
    <col min="10531" max="10534" width="18.28515625" style="20" customWidth="1"/>
    <col min="10535" max="10535" width="15" style="20" customWidth="1"/>
    <col min="10536" max="10536" width="15.7109375" style="20" customWidth="1"/>
    <col min="10537" max="10537" width="49" style="20" customWidth="1"/>
    <col min="10538" max="10538" width="19.42578125" style="20" customWidth="1"/>
    <col min="10539" max="10539" width="14.5703125" style="20" customWidth="1"/>
    <col min="10540" max="10540" width="12.28515625" style="20" customWidth="1"/>
    <col min="10541" max="10541" width="14.5703125" style="20" customWidth="1"/>
    <col min="10542" max="10542" width="11.7109375" style="20" customWidth="1"/>
    <col min="10543" max="10543" width="14" style="20" customWidth="1"/>
    <col min="10544" max="10544" width="20.5703125" style="20" customWidth="1"/>
    <col min="10545" max="10545" width="11.7109375" style="20" customWidth="1"/>
    <col min="10546" max="10546" width="10.85546875" style="20" customWidth="1"/>
    <col min="10547" max="10740" width="9.140625" style="20"/>
    <col min="10741" max="10741" width="7.42578125" style="20" customWidth="1"/>
    <col min="10742" max="10742" width="20.28515625" style="20" customWidth="1"/>
    <col min="10743" max="10743" width="24.7109375" style="20" customWidth="1"/>
    <col min="10744" max="10744" width="35.7109375" style="20" customWidth="1"/>
    <col min="10745" max="10745" width="5" style="20" customWidth="1"/>
    <col min="10746" max="10746" width="12.85546875" style="20" customWidth="1"/>
    <col min="10747" max="10747" width="10.7109375" style="20" customWidth="1"/>
    <col min="10748" max="10748" width="7" style="20" customWidth="1"/>
    <col min="10749" max="10749" width="12.28515625" style="20" customWidth="1"/>
    <col min="10750" max="10750" width="10.7109375" style="20" customWidth="1"/>
    <col min="10751" max="10751" width="10.85546875" style="20" customWidth="1"/>
    <col min="10752" max="10752" width="8.85546875" style="20" customWidth="1"/>
    <col min="10753" max="10753" width="13.85546875" style="20" customWidth="1"/>
    <col min="10754" max="10754" width="20.42578125" style="20" customWidth="1"/>
    <col min="10755" max="10755" width="12.28515625" style="20" customWidth="1"/>
    <col min="10756" max="10756" width="19.28515625" style="20" customWidth="1"/>
    <col min="10757" max="10757" width="11.85546875" style="20" customWidth="1"/>
    <col min="10758" max="10758" width="9.140625" style="20" customWidth="1"/>
    <col min="10759" max="10759" width="13.42578125" style="20" customWidth="1"/>
    <col min="10760" max="10760" width="15.28515625" style="20" customWidth="1"/>
    <col min="10761" max="10761" width="15.42578125" style="20" customWidth="1"/>
    <col min="10762" max="10763" width="14.42578125" style="20" customWidth="1"/>
    <col min="10764" max="10764" width="5" style="20" customWidth="1"/>
    <col min="10765" max="10767" width="15.140625" style="20" customWidth="1"/>
    <col min="10768" max="10768" width="4.28515625" style="20" customWidth="1"/>
    <col min="10769" max="10769" width="16" style="20" customWidth="1"/>
    <col min="10770" max="10770" width="17.140625" style="20" customWidth="1"/>
    <col min="10771" max="10771" width="18.28515625" style="20" customWidth="1"/>
    <col min="10772" max="10772" width="4.85546875" style="20" customWidth="1"/>
    <col min="10773" max="10773" width="16" style="20" customWidth="1"/>
    <col min="10774" max="10774" width="17.140625" style="20" customWidth="1"/>
    <col min="10775" max="10775" width="18.28515625" style="20" customWidth="1"/>
    <col min="10776" max="10776" width="13.7109375" style="20" customWidth="1"/>
    <col min="10777" max="10777" width="16" style="20" customWidth="1"/>
    <col min="10778" max="10778" width="17.140625" style="20" customWidth="1"/>
    <col min="10779" max="10779" width="18.28515625" style="20" customWidth="1"/>
    <col min="10780" max="10780" width="13.7109375" style="20" customWidth="1"/>
    <col min="10781" max="10781" width="16" style="20" customWidth="1"/>
    <col min="10782" max="10782" width="17.140625" style="20" customWidth="1"/>
    <col min="10783" max="10783" width="18.28515625" style="20" customWidth="1"/>
    <col min="10784" max="10784" width="13.7109375" style="20" customWidth="1"/>
    <col min="10785" max="10785" width="16" style="20" customWidth="1"/>
    <col min="10786" max="10786" width="17.140625" style="20" customWidth="1"/>
    <col min="10787" max="10790" width="18.28515625" style="20" customWidth="1"/>
    <col min="10791" max="10791" width="15" style="20" customWidth="1"/>
    <col min="10792" max="10792" width="15.7109375" style="20" customWidth="1"/>
    <col min="10793" max="10793" width="49" style="20" customWidth="1"/>
    <col min="10794" max="10794" width="19.42578125" style="20" customWidth="1"/>
    <col min="10795" max="10795" width="14.5703125" style="20" customWidth="1"/>
    <col min="10796" max="10796" width="12.28515625" style="20" customWidth="1"/>
    <col min="10797" max="10797" width="14.5703125" style="20" customWidth="1"/>
    <col min="10798" max="10798" width="11.7109375" style="20" customWidth="1"/>
    <col min="10799" max="10799" width="14" style="20" customWidth="1"/>
    <col min="10800" max="10800" width="20.5703125" style="20" customWidth="1"/>
    <col min="10801" max="10801" width="11.7109375" style="20" customWidth="1"/>
    <col min="10802" max="10802" width="10.85546875" style="20" customWidth="1"/>
    <col min="10803" max="10996" width="9.140625" style="20"/>
    <col min="10997" max="10997" width="7.42578125" style="20" customWidth="1"/>
    <col min="10998" max="10998" width="20.28515625" style="20" customWidth="1"/>
    <col min="10999" max="10999" width="24.7109375" style="20" customWidth="1"/>
    <col min="11000" max="11000" width="35.7109375" style="20" customWidth="1"/>
    <col min="11001" max="11001" width="5" style="20" customWidth="1"/>
    <col min="11002" max="11002" width="12.85546875" style="20" customWidth="1"/>
    <col min="11003" max="11003" width="10.7109375" style="20" customWidth="1"/>
    <col min="11004" max="11004" width="7" style="20" customWidth="1"/>
    <col min="11005" max="11005" width="12.28515625" style="20" customWidth="1"/>
    <col min="11006" max="11006" width="10.7109375" style="20" customWidth="1"/>
    <col min="11007" max="11007" width="10.85546875" style="20" customWidth="1"/>
    <col min="11008" max="11008" width="8.85546875" style="20" customWidth="1"/>
    <col min="11009" max="11009" width="13.85546875" style="20" customWidth="1"/>
    <col min="11010" max="11010" width="20.42578125" style="20" customWidth="1"/>
    <col min="11011" max="11011" width="12.28515625" style="20" customWidth="1"/>
    <col min="11012" max="11012" width="19.28515625" style="20" customWidth="1"/>
    <col min="11013" max="11013" width="11.85546875" style="20" customWidth="1"/>
    <col min="11014" max="11014" width="9.140625" style="20" customWidth="1"/>
    <col min="11015" max="11015" width="13.42578125" style="20" customWidth="1"/>
    <col min="11016" max="11016" width="15.28515625" style="20" customWidth="1"/>
    <col min="11017" max="11017" width="15.42578125" style="20" customWidth="1"/>
    <col min="11018" max="11019" width="14.42578125" style="20" customWidth="1"/>
    <col min="11020" max="11020" width="5" style="20" customWidth="1"/>
    <col min="11021" max="11023" width="15.140625" style="20" customWidth="1"/>
    <col min="11024" max="11024" width="4.28515625" style="20" customWidth="1"/>
    <col min="11025" max="11025" width="16" style="20" customWidth="1"/>
    <col min="11026" max="11026" width="17.140625" style="20" customWidth="1"/>
    <col min="11027" max="11027" width="18.28515625" style="20" customWidth="1"/>
    <col min="11028" max="11028" width="4.85546875" style="20" customWidth="1"/>
    <col min="11029" max="11029" width="16" style="20" customWidth="1"/>
    <col min="11030" max="11030" width="17.140625" style="20" customWidth="1"/>
    <col min="11031" max="11031" width="18.28515625" style="20" customWidth="1"/>
    <col min="11032" max="11032" width="13.7109375" style="20" customWidth="1"/>
    <col min="11033" max="11033" width="16" style="20" customWidth="1"/>
    <col min="11034" max="11034" width="17.140625" style="20" customWidth="1"/>
    <col min="11035" max="11035" width="18.28515625" style="20" customWidth="1"/>
    <col min="11036" max="11036" width="13.7109375" style="20" customWidth="1"/>
    <col min="11037" max="11037" width="16" style="20" customWidth="1"/>
    <col min="11038" max="11038" width="17.140625" style="20" customWidth="1"/>
    <col min="11039" max="11039" width="18.28515625" style="20" customWidth="1"/>
    <col min="11040" max="11040" width="13.7109375" style="20" customWidth="1"/>
    <col min="11041" max="11041" width="16" style="20" customWidth="1"/>
    <col min="11042" max="11042" width="17.140625" style="20" customWidth="1"/>
    <col min="11043" max="11046" width="18.28515625" style="20" customWidth="1"/>
    <col min="11047" max="11047" width="15" style="20" customWidth="1"/>
    <col min="11048" max="11048" width="15.7109375" style="20" customWidth="1"/>
    <col min="11049" max="11049" width="49" style="20" customWidth="1"/>
    <col min="11050" max="11050" width="19.42578125" style="20" customWidth="1"/>
    <col min="11051" max="11051" width="14.5703125" style="20" customWidth="1"/>
    <col min="11052" max="11052" width="12.28515625" style="20" customWidth="1"/>
    <col min="11053" max="11053" width="14.5703125" style="20" customWidth="1"/>
    <col min="11054" max="11054" width="11.7109375" style="20" customWidth="1"/>
    <col min="11055" max="11055" width="14" style="20" customWidth="1"/>
    <col min="11056" max="11056" width="20.5703125" style="20" customWidth="1"/>
    <col min="11057" max="11057" width="11.7109375" style="20" customWidth="1"/>
    <col min="11058" max="11058" width="10.85546875" style="20" customWidth="1"/>
    <col min="11059" max="11252" width="9.140625" style="20"/>
    <col min="11253" max="11253" width="7.42578125" style="20" customWidth="1"/>
    <col min="11254" max="11254" width="20.28515625" style="20" customWidth="1"/>
    <col min="11255" max="11255" width="24.7109375" style="20" customWidth="1"/>
    <col min="11256" max="11256" width="35.7109375" style="20" customWidth="1"/>
    <col min="11257" max="11257" width="5" style="20" customWidth="1"/>
    <col min="11258" max="11258" width="12.85546875" style="20" customWidth="1"/>
    <col min="11259" max="11259" width="10.7109375" style="20" customWidth="1"/>
    <col min="11260" max="11260" width="7" style="20" customWidth="1"/>
    <col min="11261" max="11261" width="12.28515625" style="20" customWidth="1"/>
    <col min="11262" max="11262" width="10.7109375" style="20" customWidth="1"/>
    <col min="11263" max="11263" width="10.85546875" style="20" customWidth="1"/>
    <col min="11264" max="11264" width="8.85546875" style="20" customWidth="1"/>
    <col min="11265" max="11265" width="13.85546875" style="20" customWidth="1"/>
    <col min="11266" max="11266" width="20.42578125" style="20" customWidth="1"/>
    <col min="11267" max="11267" width="12.28515625" style="20" customWidth="1"/>
    <col min="11268" max="11268" width="19.28515625" style="20" customWidth="1"/>
    <col min="11269" max="11269" width="11.85546875" style="20" customWidth="1"/>
    <col min="11270" max="11270" width="9.140625" style="20" customWidth="1"/>
    <col min="11271" max="11271" width="13.42578125" style="20" customWidth="1"/>
    <col min="11272" max="11272" width="15.28515625" style="20" customWidth="1"/>
    <col min="11273" max="11273" width="15.42578125" style="20" customWidth="1"/>
    <col min="11274" max="11275" width="14.42578125" style="20" customWidth="1"/>
    <col min="11276" max="11276" width="5" style="20" customWidth="1"/>
    <col min="11277" max="11279" width="15.140625" style="20" customWidth="1"/>
    <col min="11280" max="11280" width="4.28515625" style="20" customWidth="1"/>
    <col min="11281" max="11281" width="16" style="20" customWidth="1"/>
    <col min="11282" max="11282" width="17.140625" style="20" customWidth="1"/>
    <col min="11283" max="11283" width="18.28515625" style="20" customWidth="1"/>
    <col min="11284" max="11284" width="4.85546875" style="20" customWidth="1"/>
    <col min="11285" max="11285" width="16" style="20" customWidth="1"/>
    <col min="11286" max="11286" width="17.140625" style="20" customWidth="1"/>
    <col min="11287" max="11287" width="18.28515625" style="20" customWidth="1"/>
    <col min="11288" max="11288" width="13.7109375" style="20" customWidth="1"/>
    <col min="11289" max="11289" width="16" style="20" customWidth="1"/>
    <col min="11290" max="11290" width="17.140625" style="20" customWidth="1"/>
    <col min="11291" max="11291" width="18.28515625" style="20" customWidth="1"/>
    <col min="11292" max="11292" width="13.7109375" style="20" customWidth="1"/>
    <col min="11293" max="11293" width="16" style="20" customWidth="1"/>
    <col min="11294" max="11294" width="17.140625" style="20" customWidth="1"/>
    <col min="11295" max="11295" width="18.28515625" style="20" customWidth="1"/>
    <col min="11296" max="11296" width="13.7109375" style="20" customWidth="1"/>
    <col min="11297" max="11297" width="16" style="20" customWidth="1"/>
    <col min="11298" max="11298" width="17.140625" style="20" customWidth="1"/>
    <col min="11299" max="11302" width="18.28515625" style="20" customWidth="1"/>
    <col min="11303" max="11303" width="15" style="20" customWidth="1"/>
    <col min="11304" max="11304" width="15.7109375" style="20" customWidth="1"/>
    <col min="11305" max="11305" width="49" style="20" customWidth="1"/>
    <col min="11306" max="11306" width="19.42578125" style="20" customWidth="1"/>
    <col min="11307" max="11307" width="14.5703125" style="20" customWidth="1"/>
    <col min="11308" max="11308" width="12.28515625" style="20" customWidth="1"/>
    <col min="11309" max="11309" width="14.5703125" style="20" customWidth="1"/>
    <col min="11310" max="11310" width="11.7109375" style="20" customWidth="1"/>
    <col min="11311" max="11311" width="14" style="20" customWidth="1"/>
    <col min="11312" max="11312" width="20.5703125" style="20" customWidth="1"/>
    <col min="11313" max="11313" width="11.7109375" style="20" customWidth="1"/>
    <col min="11314" max="11314" width="10.85546875" style="20" customWidth="1"/>
    <col min="11315" max="11508" width="9.140625" style="20"/>
    <col min="11509" max="11509" width="7.42578125" style="20" customWidth="1"/>
    <col min="11510" max="11510" width="20.28515625" style="20" customWidth="1"/>
    <col min="11511" max="11511" width="24.7109375" style="20" customWidth="1"/>
    <col min="11512" max="11512" width="35.7109375" style="20" customWidth="1"/>
    <col min="11513" max="11513" width="5" style="20" customWidth="1"/>
    <col min="11514" max="11514" width="12.85546875" style="20" customWidth="1"/>
    <col min="11515" max="11515" width="10.7109375" style="20" customWidth="1"/>
    <col min="11516" max="11516" width="7" style="20" customWidth="1"/>
    <col min="11517" max="11517" width="12.28515625" style="20" customWidth="1"/>
    <col min="11518" max="11518" width="10.7109375" style="20" customWidth="1"/>
    <col min="11519" max="11519" width="10.85546875" style="20" customWidth="1"/>
    <col min="11520" max="11520" width="8.85546875" style="20" customWidth="1"/>
    <col min="11521" max="11521" width="13.85546875" style="20" customWidth="1"/>
    <col min="11522" max="11522" width="20.42578125" style="20" customWidth="1"/>
    <col min="11523" max="11523" width="12.28515625" style="20" customWidth="1"/>
    <col min="11524" max="11524" width="19.28515625" style="20" customWidth="1"/>
    <col min="11525" max="11525" width="11.85546875" style="20" customWidth="1"/>
    <col min="11526" max="11526" width="9.140625" style="20" customWidth="1"/>
    <col min="11527" max="11527" width="13.42578125" style="20" customWidth="1"/>
    <col min="11528" max="11528" width="15.28515625" style="20" customWidth="1"/>
    <col min="11529" max="11529" width="15.42578125" style="20" customWidth="1"/>
    <col min="11530" max="11531" width="14.42578125" style="20" customWidth="1"/>
    <col min="11532" max="11532" width="5" style="20" customWidth="1"/>
    <col min="11533" max="11535" width="15.140625" style="20" customWidth="1"/>
    <col min="11536" max="11536" width="4.28515625" style="20" customWidth="1"/>
    <col min="11537" max="11537" width="16" style="20" customWidth="1"/>
    <col min="11538" max="11538" width="17.140625" style="20" customWidth="1"/>
    <col min="11539" max="11539" width="18.28515625" style="20" customWidth="1"/>
    <col min="11540" max="11540" width="4.85546875" style="20" customWidth="1"/>
    <col min="11541" max="11541" width="16" style="20" customWidth="1"/>
    <col min="11542" max="11542" width="17.140625" style="20" customWidth="1"/>
    <col min="11543" max="11543" width="18.28515625" style="20" customWidth="1"/>
    <col min="11544" max="11544" width="13.7109375" style="20" customWidth="1"/>
    <col min="11545" max="11545" width="16" style="20" customWidth="1"/>
    <col min="11546" max="11546" width="17.140625" style="20" customWidth="1"/>
    <col min="11547" max="11547" width="18.28515625" style="20" customWidth="1"/>
    <col min="11548" max="11548" width="13.7109375" style="20" customWidth="1"/>
    <col min="11549" max="11549" width="16" style="20" customWidth="1"/>
    <col min="11550" max="11550" width="17.140625" style="20" customWidth="1"/>
    <col min="11551" max="11551" width="18.28515625" style="20" customWidth="1"/>
    <col min="11552" max="11552" width="13.7109375" style="20" customWidth="1"/>
    <col min="11553" max="11553" width="16" style="20" customWidth="1"/>
    <col min="11554" max="11554" width="17.140625" style="20" customWidth="1"/>
    <col min="11555" max="11558" width="18.28515625" style="20" customWidth="1"/>
    <col min="11559" max="11559" width="15" style="20" customWidth="1"/>
    <col min="11560" max="11560" width="15.7109375" style="20" customWidth="1"/>
    <col min="11561" max="11561" width="49" style="20" customWidth="1"/>
    <col min="11562" max="11562" width="19.42578125" style="20" customWidth="1"/>
    <col min="11563" max="11563" width="14.5703125" style="20" customWidth="1"/>
    <col min="11564" max="11564" width="12.28515625" style="20" customWidth="1"/>
    <col min="11565" max="11565" width="14.5703125" style="20" customWidth="1"/>
    <col min="11566" max="11566" width="11.7109375" style="20" customWidth="1"/>
    <col min="11567" max="11567" width="14" style="20" customWidth="1"/>
    <col min="11568" max="11568" width="20.5703125" style="20" customWidth="1"/>
    <col min="11569" max="11569" width="11.7109375" style="20" customWidth="1"/>
    <col min="11570" max="11570" width="10.85546875" style="20" customWidth="1"/>
    <col min="11571" max="11764" width="9.140625" style="20"/>
    <col min="11765" max="11765" width="7.42578125" style="20" customWidth="1"/>
    <col min="11766" max="11766" width="20.28515625" style="20" customWidth="1"/>
    <col min="11767" max="11767" width="24.7109375" style="20" customWidth="1"/>
    <col min="11768" max="11768" width="35.7109375" style="20" customWidth="1"/>
    <col min="11769" max="11769" width="5" style="20" customWidth="1"/>
    <col min="11770" max="11770" width="12.85546875" style="20" customWidth="1"/>
    <col min="11771" max="11771" width="10.7109375" style="20" customWidth="1"/>
    <col min="11772" max="11772" width="7" style="20" customWidth="1"/>
    <col min="11773" max="11773" width="12.28515625" style="20" customWidth="1"/>
    <col min="11774" max="11774" width="10.7109375" style="20" customWidth="1"/>
    <col min="11775" max="11775" width="10.85546875" style="20" customWidth="1"/>
    <col min="11776" max="11776" width="8.85546875" style="20" customWidth="1"/>
    <col min="11777" max="11777" width="13.85546875" style="20" customWidth="1"/>
    <col min="11778" max="11778" width="20.42578125" style="20" customWidth="1"/>
    <col min="11779" max="11779" width="12.28515625" style="20" customWidth="1"/>
    <col min="11780" max="11780" width="19.28515625" style="20" customWidth="1"/>
    <col min="11781" max="11781" width="11.85546875" style="20" customWidth="1"/>
    <col min="11782" max="11782" width="9.140625" style="20" customWidth="1"/>
    <col min="11783" max="11783" width="13.42578125" style="20" customWidth="1"/>
    <col min="11784" max="11784" width="15.28515625" style="20" customWidth="1"/>
    <col min="11785" max="11785" width="15.42578125" style="20" customWidth="1"/>
    <col min="11786" max="11787" width="14.42578125" style="20" customWidth="1"/>
    <col min="11788" max="11788" width="5" style="20" customWidth="1"/>
    <col min="11789" max="11791" width="15.140625" style="20" customWidth="1"/>
    <col min="11792" max="11792" width="4.28515625" style="20" customWidth="1"/>
    <col min="11793" max="11793" width="16" style="20" customWidth="1"/>
    <col min="11794" max="11794" width="17.140625" style="20" customWidth="1"/>
    <col min="11795" max="11795" width="18.28515625" style="20" customWidth="1"/>
    <col min="11796" max="11796" width="4.85546875" style="20" customWidth="1"/>
    <col min="11797" max="11797" width="16" style="20" customWidth="1"/>
    <col min="11798" max="11798" width="17.140625" style="20" customWidth="1"/>
    <col min="11799" max="11799" width="18.28515625" style="20" customWidth="1"/>
    <col min="11800" max="11800" width="13.7109375" style="20" customWidth="1"/>
    <col min="11801" max="11801" width="16" style="20" customWidth="1"/>
    <col min="11802" max="11802" width="17.140625" style="20" customWidth="1"/>
    <col min="11803" max="11803" width="18.28515625" style="20" customWidth="1"/>
    <col min="11804" max="11804" width="13.7109375" style="20" customWidth="1"/>
    <col min="11805" max="11805" width="16" style="20" customWidth="1"/>
    <col min="11806" max="11806" width="17.140625" style="20" customWidth="1"/>
    <col min="11807" max="11807" width="18.28515625" style="20" customWidth="1"/>
    <col min="11808" max="11808" width="13.7109375" style="20" customWidth="1"/>
    <col min="11809" max="11809" width="16" style="20" customWidth="1"/>
    <col min="11810" max="11810" width="17.140625" style="20" customWidth="1"/>
    <col min="11811" max="11814" width="18.28515625" style="20" customWidth="1"/>
    <col min="11815" max="11815" width="15" style="20" customWidth="1"/>
    <col min="11816" max="11816" width="15.7109375" style="20" customWidth="1"/>
    <col min="11817" max="11817" width="49" style="20" customWidth="1"/>
    <col min="11818" max="11818" width="19.42578125" style="20" customWidth="1"/>
    <col min="11819" max="11819" width="14.5703125" style="20" customWidth="1"/>
    <col min="11820" max="11820" width="12.28515625" style="20" customWidth="1"/>
    <col min="11821" max="11821" width="14.5703125" style="20" customWidth="1"/>
    <col min="11822" max="11822" width="11.7109375" style="20" customWidth="1"/>
    <col min="11823" max="11823" width="14" style="20" customWidth="1"/>
    <col min="11824" max="11824" width="20.5703125" style="20" customWidth="1"/>
    <col min="11825" max="11825" width="11.7109375" style="20" customWidth="1"/>
    <col min="11826" max="11826" width="10.85546875" style="20" customWidth="1"/>
    <col min="11827" max="12020" width="9.140625" style="20"/>
    <col min="12021" max="12021" width="7.42578125" style="20" customWidth="1"/>
    <col min="12022" max="12022" width="20.28515625" style="20" customWidth="1"/>
    <col min="12023" max="12023" width="24.7109375" style="20" customWidth="1"/>
    <col min="12024" max="12024" width="35.7109375" style="20" customWidth="1"/>
    <col min="12025" max="12025" width="5" style="20" customWidth="1"/>
    <col min="12026" max="12026" width="12.85546875" style="20" customWidth="1"/>
    <col min="12027" max="12027" width="10.7109375" style="20" customWidth="1"/>
    <col min="12028" max="12028" width="7" style="20" customWidth="1"/>
    <col min="12029" max="12029" width="12.28515625" style="20" customWidth="1"/>
    <col min="12030" max="12030" width="10.7109375" style="20" customWidth="1"/>
    <col min="12031" max="12031" width="10.85546875" style="20" customWidth="1"/>
    <col min="12032" max="12032" width="8.85546875" style="20" customWidth="1"/>
    <col min="12033" max="12033" width="13.85546875" style="20" customWidth="1"/>
    <col min="12034" max="12034" width="20.42578125" style="20" customWidth="1"/>
    <col min="12035" max="12035" width="12.28515625" style="20" customWidth="1"/>
    <col min="12036" max="12036" width="19.28515625" style="20" customWidth="1"/>
    <col min="12037" max="12037" width="11.85546875" style="20" customWidth="1"/>
    <col min="12038" max="12038" width="9.140625" style="20" customWidth="1"/>
    <col min="12039" max="12039" width="13.42578125" style="20" customWidth="1"/>
    <col min="12040" max="12040" width="15.28515625" style="20" customWidth="1"/>
    <col min="12041" max="12041" width="15.42578125" style="20" customWidth="1"/>
    <col min="12042" max="12043" width="14.42578125" style="20" customWidth="1"/>
    <col min="12044" max="12044" width="5" style="20" customWidth="1"/>
    <col min="12045" max="12047" width="15.140625" style="20" customWidth="1"/>
    <col min="12048" max="12048" width="4.28515625" style="20" customWidth="1"/>
    <col min="12049" max="12049" width="16" style="20" customWidth="1"/>
    <col min="12050" max="12050" width="17.140625" style="20" customWidth="1"/>
    <col min="12051" max="12051" width="18.28515625" style="20" customWidth="1"/>
    <col min="12052" max="12052" width="4.85546875" style="20" customWidth="1"/>
    <col min="12053" max="12053" width="16" style="20" customWidth="1"/>
    <col min="12054" max="12054" width="17.140625" style="20" customWidth="1"/>
    <col min="12055" max="12055" width="18.28515625" style="20" customWidth="1"/>
    <col min="12056" max="12056" width="13.7109375" style="20" customWidth="1"/>
    <col min="12057" max="12057" width="16" style="20" customWidth="1"/>
    <col min="12058" max="12058" width="17.140625" style="20" customWidth="1"/>
    <col min="12059" max="12059" width="18.28515625" style="20" customWidth="1"/>
    <col min="12060" max="12060" width="13.7109375" style="20" customWidth="1"/>
    <col min="12061" max="12061" width="16" style="20" customWidth="1"/>
    <col min="12062" max="12062" width="17.140625" style="20" customWidth="1"/>
    <col min="12063" max="12063" width="18.28515625" style="20" customWidth="1"/>
    <col min="12064" max="12064" width="13.7109375" style="20" customWidth="1"/>
    <col min="12065" max="12065" width="16" style="20" customWidth="1"/>
    <col min="12066" max="12066" width="17.140625" style="20" customWidth="1"/>
    <col min="12067" max="12070" width="18.28515625" style="20" customWidth="1"/>
    <col min="12071" max="12071" width="15" style="20" customWidth="1"/>
    <col min="12072" max="12072" width="15.7109375" style="20" customWidth="1"/>
    <col min="12073" max="12073" width="49" style="20" customWidth="1"/>
    <col min="12074" max="12074" width="19.42578125" style="20" customWidth="1"/>
    <col min="12075" max="12075" width="14.5703125" style="20" customWidth="1"/>
    <col min="12076" max="12076" width="12.28515625" style="20" customWidth="1"/>
    <col min="12077" max="12077" width="14.5703125" style="20" customWidth="1"/>
    <col min="12078" max="12078" width="11.7109375" style="20" customWidth="1"/>
    <col min="12079" max="12079" width="14" style="20" customWidth="1"/>
    <col min="12080" max="12080" width="20.5703125" style="20" customWidth="1"/>
    <col min="12081" max="12081" width="11.7109375" style="20" customWidth="1"/>
    <col min="12082" max="12082" width="10.85546875" style="20" customWidth="1"/>
    <col min="12083" max="12276" width="9.140625" style="20"/>
    <col min="12277" max="12277" width="7.42578125" style="20" customWidth="1"/>
    <col min="12278" max="12278" width="20.28515625" style="20" customWidth="1"/>
    <col min="12279" max="12279" width="24.7109375" style="20" customWidth="1"/>
    <col min="12280" max="12280" width="35.7109375" style="20" customWidth="1"/>
    <col min="12281" max="12281" width="5" style="20" customWidth="1"/>
    <col min="12282" max="12282" width="12.85546875" style="20" customWidth="1"/>
    <col min="12283" max="12283" width="10.7109375" style="20" customWidth="1"/>
    <col min="12284" max="12284" width="7" style="20" customWidth="1"/>
    <col min="12285" max="12285" width="12.28515625" style="20" customWidth="1"/>
    <col min="12286" max="12286" width="10.7109375" style="20" customWidth="1"/>
    <col min="12287" max="12287" width="10.85546875" style="20" customWidth="1"/>
    <col min="12288" max="12288" width="8.85546875" style="20" customWidth="1"/>
    <col min="12289" max="12289" width="13.85546875" style="20" customWidth="1"/>
    <col min="12290" max="12290" width="20.42578125" style="20" customWidth="1"/>
    <col min="12291" max="12291" width="12.28515625" style="20" customWidth="1"/>
    <col min="12292" max="12292" width="19.28515625" style="20" customWidth="1"/>
    <col min="12293" max="12293" width="11.85546875" style="20" customWidth="1"/>
    <col min="12294" max="12294" width="9.140625" style="20" customWidth="1"/>
    <col min="12295" max="12295" width="13.42578125" style="20" customWidth="1"/>
    <col min="12296" max="12296" width="15.28515625" style="20" customWidth="1"/>
    <col min="12297" max="12297" width="15.42578125" style="20" customWidth="1"/>
    <col min="12298" max="12299" width="14.42578125" style="20" customWidth="1"/>
    <col min="12300" max="12300" width="5" style="20" customWidth="1"/>
    <col min="12301" max="12303" width="15.140625" style="20" customWidth="1"/>
    <col min="12304" max="12304" width="4.28515625" style="20" customWidth="1"/>
    <col min="12305" max="12305" width="16" style="20" customWidth="1"/>
    <col min="12306" max="12306" width="17.140625" style="20" customWidth="1"/>
    <col min="12307" max="12307" width="18.28515625" style="20" customWidth="1"/>
    <col min="12308" max="12308" width="4.85546875" style="20" customWidth="1"/>
    <col min="12309" max="12309" width="16" style="20" customWidth="1"/>
    <col min="12310" max="12310" width="17.140625" style="20" customWidth="1"/>
    <col min="12311" max="12311" width="18.28515625" style="20" customWidth="1"/>
    <col min="12312" max="12312" width="13.7109375" style="20" customWidth="1"/>
    <col min="12313" max="12313" width="16" style="20" customWidth="1"/>
    <col min="12314" max="12314" width="17.140625" style="20" customWidth="1"/>
    <col min="12315" max="12315" width="18.28515625" style="20" customWidth="1"/>
    <col min="12316" max="12316" width="13.7109375" style="20" customWidth="1"/>
    <col min="12317" max="12317" width="16" style="20" customWidth="1"/>
    <col min="12318" max="12318" width="17.140625" style="20" customWidth="1"/>
    <col min="12319" max="12319" width="18.28515625" style="20" customWidth="1"/>
    <col min="12320" max="12320" width="13.7109375" style="20" customWidth="1"/>
    <col min="12321" max="12321" width="16" style="20" customWidth="1"/>
    <col min="12322" max="12322" width="17.140625" style="20" customWidth="1"/>
    <col min="12323" max="12326" width="18.28515625" style="20" customWidth="1"/>
    <col min="12327" max="12327" width="15" style="20" customWidth="1"/>
    <col min="12328" max="12328" width="15.7109375" style="20" customWidth="1"/>
    <col min="12329" max="12329" width="49" style="20" customWidth="1"/>
    <col min="12330" max="12330" width="19.42578125" style="20" customWidth="1"/>
    <col min="12331" max="12331" width="14.5703125" style="20" customWidth="1"/>
    <col min="12332" max="12332" width="12.28515625" style="20" customWidth="1"/>
    <col min="12333" max="12333" width="14.5703125" style="20" customWidth="1"/>
    <col min="12334" max="12334" width="11.7109375" style="20" customWidth="1"/>
    <col min="12335" max="12335" width="14" style="20" customWidth="1"/>
    <col min="12336" max="12336" width="20.5703125" style="20" customWidth="1"/>
    <col min="12337" max="12337" width="11.7109375" style="20" customWidth="1"/>
    <col min="12338" max="12338" width="10.85546875" style="20" customWidth="1"/>
    <col min="12339" max="12532" width="9.140625" style="20"/>
    <col min="12533" max="12533" width="7.42578125" style="20" customWidth="1"/>
    <col min="12534" max="12534" width="20.28515625" style="20" customWidth="1"/>
    <col min="12535" max="12535" width="24.7109375" style="20" customWidth="1"/>
    <col min="12536" max="12536" width="35.7109375" style="20" customWidth="1"/>
    <col min="12537" max="12537" width="5" style="20" customWidth="1"/>
    <col min="12538" max="12538" width="12.85546875" style="20" customWidth="1"/>
    <col min="12539" max="12539" width="10.7109375" style="20" customWidth="1"/>
    <col min="12540" max="12540" width="7" style="20" customWidth="1"/>
    <col min="12541" max="12541" width="12.28515625" style="20" customWidth="1"/>
    <col min="12542" max="12542" width="10.7109375" style="20" customWidth="1"/>
    <col min="12543" max="12543" width="10.85546875" style="20" customWidth="1"/>
    <col min="12544" max="12544" width="8.85546875" style="20" customWidth="1"/>
    <col min="12545" max="12545" width="13.85546875" style="20" customWidth="1"/>
    <col min="12546" max="12546" width="20.42578125" style="20" customWidth="1"/>
    <col min="12547" max="12547" width="12.28515625" style="20" customWidth="1"/>
    <col min="12548" max="12548" width="19.28515625" style="20" customWidth="1"/>
    <col min="12549" max="12549" width="11.85546875" style="20" customWidth="1"/>
    <col min="12550" max="12550" width="9.140625" style="20" customWidth="1"/>
    <col min="12551" max="12551" width="13.42578125" style="20" customWidth="1"/>
    <col min="12552" max="12552" width="15.28515625" style="20" customWidth="1"/>
    <col min="12553" max="12553" width="15.42578125" style="20" customWidth="1"/>
    <col min="12554" max="12555" width="14.42578125" style="20" customWidth="1"/>
    <col min="12556" max="12556" width="5" style="20" customWidth="1"/>
    <col min="12557" max="12559" width="15.140625" style="20" customWidth="1"/>
    <col min="12560" max="12560" width="4.28515625" style="20" customWidth="1"/>
    <col min="12561" max="12561" width="16" style="20" customWidth="1"/>
    <col min="12562" max="12562" width="17.140625" style="20" customWidth="1"/>
    <col min="12563" max="12563" width="18.28515625" style="20" customWidth="1"/>
    <col min="12564" max="12564" width="4.85546875" style="20" customWidth="1"/>
    <col min="12565" max="12565" width="16" style="20" customWidth="1"/>
    <col min="12566" max="12566" width="17.140625" style="20" customWidth="1"/>
    <col min="12567" max="12567" width="18.28515625" style="20" customWidth="1"/>
    <col min="12568" max="12568" width="13.7109375" style="20" customWidth="1"/>
    <col min="12569" max="12569" width="16" style="20" customWidth="1"/>
    <col min="12570" max="12570" width="17.140625" style="20" customWidth="1"/>
    <col min="12571" max="12571" width="18.28515625" style="20" customWidth="1"/>
    <col min="12572" max="12572" width="13.7109375" style="20" customWidth="1"/>
    <col min="12573" max="12573" width="16" style="20" customWidth="1"/>
    <col min="12574" max="12574" width="17.140625" style="20" customWidth="1"/>
    <col min="12575" max="12575" width="18.28515625" style="20" customWidth="1"/>
    <col min="12576" max="12576" width="13.7109375" style="20" customWidth="1"/>
    <col min="12577" max="12577" width="16" style="20" customWidth="1"/>
    <col min="12578" max="12578" width="17.140625" style="20" customWidth="1"/>
    <col min="12579" max="12582" width="18.28515625" style="20" customWidth="1"/>
    <col min="12583" max="12583" width="15" style="20" customWidth="1"/>
    <col min="12584" max="12584" width="15.7109375" style="20" customWidth="1"/>
    <col min="12585" max="12585" width="49" style="20" customWidth="1"/>
    <col min="12586" max="12586" width="19.42578125" style="20" customWidth="1"/>
    <col min="12587" max="12587" width="14.5703125" style="20" customWidth="1"/>
    <col min="12588" max="12588" width="12.28515625" style="20" customWidth="1"/>
    <col min="12589" max="12589" width="14.5703125" style="20" customWidth="1"/>
    <col min="12590" max="12590" width="11.7109375" style="20" customWidth="1"/>
    <col min="12591" max="12591" width="14" style="20" customWidth="1"/>
    <col min="12592" max="12592" width="20.5703125" style="20" customWidth="1"/>
    <col min="12593" max="12593" width="11.7109375" style="20" customWidth="1"/>
    <col min="12594" max="12594" width="10.85546875" style="20" customWidth="1"/>
    <col min="12595" max="12788" width="9.140625" style="20"/>
    <col min="12789" max="12789" width="7.42578125" style="20" customWidth="1"/>
    <col min="12790" max="12790" width="20.28515625" style="20" customWidth="1"/>
    <col min="12791" max="12791" width="24.7109375" style="20" customWidth="1"/>
    <col min="12792" max="12792" width="35.7109375" style="20" customWidth="1"/>
    <col min="12793" max="12793" width="5" style="20" customWidth="1"/>
    <col min="12794" max="12794" width="12.85546875" style="20" customWidth="1"/>
    <col min="12795" max="12795" width="10.7109375" style="20" customWidth="1"/>
    <col min="12796" max="12796" width="7" style="20" customWidth="1"/>
    <col min="12797" max="12797" width="12.28515625" style="20" customWidth="1"/>
    <col min="12798" max="12798" width="10.7109375" style="20" customWidth="1"/>
    <col min="12799" max="12799" width="10.85546875" style="20" customWidth="1"/>
    <col min="12800" max="12800" width="8.85546875" style="20" customWidth="1"/>
    <col min="12801" max="12801" width="13.85546875" style="20" customWidth="1"/>
    <col min="12802" max="12802" width="20.42578125" style="20" customWidth="1"/>
    <col min="12803" max="12803" width="12.28515625" style="20" customWidth="1"/>
    <col min="12804" max="12804" width="19.28515625" style="20" customWidth="1"/>
    <col min="12805" max="12805" width="11.85546875" style="20" customWidth="1"/>
    <col min="12806" max="12806" width="9.140625" style="20" customWidth="1"/>
    <col min="12807" max="12807" width="13.42578125" style="20" customWidth="1"/>
    <col min="12808" max="12808" width="15.28515625" style="20" customWidth="1"/>
    <col min="12809" max="12809" width="15.42578125" style="20" customWidth="1"/>
    <col min="12810" max="12811" width="14.42578125" style="20" customWidth="1"/>
    <col min="12812" max="12812" width="5" style="20" customWidth="1"/>
    <col min="12813" max="12815" width="15.140625" style="20" customWidth="1"/>
    <col min="12816" max="12816" width="4.28515625" style="20" customWidth="1"/>
    <col min="12817" max="12817" width="16" style="20" customWidth="1"/>
    <col min="12818" max="12818" width="17.140625" style="20" customWidth="1"/>
    <col min="12819" max="12819" width="18.28515625" style="20" customWidth="1"/>
    <col min="12820" max="12820" width="4.85546875" style="20" customWidth="1"/>
    <col min="12821" max="12821" width="16" style="20" customWidth="1"/>
    <col min="12822" max="12822" width="17.140625" style="20" customWidth="1"/>
    <col min="12823" max="12823" width="18.28515625" style="20" customWidth="1"/>
    <col min="12824" max="12824" width="13.7109375" style="20" customWidth="1"/>
    <col min="12825" max="12825" width="16" style="20" customWidth="1"/>
    <col min="12826" max="12826" width="17.140625" style="20" customWidth="1"/>
    <col min="12827" max="12827" width="18.28515625" style="20" customWidth="1"/>
    <col min="12828" max="12828" width="13.7109375" style="20" customWidth="1"/>
    <col min="12829" max="12829" width="16" style="20" customWidth="1"/>
    <col min="12830" max="12830" width="17.140625" style="20" customWidth="1"/>
    <col min="12831" max="12831" width="18.28515625" style="20" customWidth="1"/>
    <col min="12832" max="12832" width="13.7109375" style="20" customWidth="1"/>
    <col min="12833" max="12833" width="16" style="20" customWidth="1"/>
    <col min="12834" max="12834" width="17.140625" style="20" customWidth="1"/>
    <col min="12835" max="12838" width="18.28515625" style="20" customWidth="1"/>
    <col min="12839" max="12839" width="15" style="20" customWidth="1"/>
    <col min="12840" max="12840" width="15.7109375" style="20" customWidth="1"/>
    <col min="12841" max="12841" width="49" style="20" customWidth="1"/>
    <col min="12842" max="12842" width="19.42578125" style="20" customWidth="1"/>
    <col min="12843" max="12843" width="14.5703125" style="20" customWidth="1"/>
    <col min="12844" max="12844" width="12.28515625" style="20" customWidth="1"/>
    <col min="12845" max="12845" width="14.5703125" style="20" customWidth="1"/>
    <col min="12846" max="12846" width="11.7109375" style="20" customWidth="1"/>
    <col min="12847" max="12847" width="14" style="20" customWidth="1"/>
    <col min="12848" max="12848" width="20.5703125" style="20" customWidth="1"/>
    <col min="12849" max="12849" width="11.7109375" style="20" customWidth="1"/>
    <col min="12850" max="12850" width="10.85546875" style="20" customWidth="1"/>
    <col min="12851" max="13044" width="9.140625" style="20"/>
    <col min="13045" max="13045" width="7.42578125" style="20" customWidth="1"/>
    <col min="13046" max="13046" width="20.28515625" style="20" customWidth="1"/>
    <col min="13047" max="13047" width="24.7109375" style="20" customWidth="1"/>
    <col min="13048" max="13048" width="35.7109375" style="20" customWidth="1"/>
    <col min="13049" max="13049" width="5" style="20" customWidth="1"/>
    <col min="13050" max="13050" width="12.85546875" style="20" customWidth="1"/>
    <col min="13051" max="13051" width="10.7109375" style="20" customWidth="1"/>
    <col min="13052" max="13052" width="7" style="20" customWidth="1"/>
    <col min="13053" max="13053" width="12.28515625" style="20" customWidth="1"/>
    <col min="13054" max="13054" width="10.7109375" style="20" customWidth="1"/>
    <col min="13055" max="13055" width="10.85546875" style="20" customWidth="1"/>
    <col min="13056" max="13056" width="8.85546875" style="20" customWidth="1"/>
    <col min="13057" max="13057" width="13.85546875" style="20" customWidth="1"/>
    <col min="13058" max="13058" width="20.42578125" style="20" customWidth="1"/>
    <col min="13059" max="13059" width="12.28515625" style="20" customWidth="1"/>
    <col min="13060" max="13060" width="19.28515625" style="20" customWidth="1"/>
    <col min="13061" max="13061" width="11.85546875" style="20" customWidth="1"/>
    <col min="13062" max="13062" width="9.140625" style="20" customWidth="1"/>
    <col min="13063" max="13063" width="13.42578125" style="20" customWidth="1"/>
    <col min="13064" max="13064" width="15.28515625" style="20" customWidth="1"/>
    <col min="13065" max="13065" width="15.42578125" style="20" customWidth="1"/>
    <col min="13066" max="13067" width="14.42578125" style="20" customWidth="1"/>
    <col min="13068" max="13068" width="5" style="20" customWidth="1"/>
    <col min="13069" max="13071" width="15.140625" style="20" customWidth="1"/>
    <col min="13072" max="13072" width="4.28515625" style="20" customWidth="1"/>
    <col min="13073" max="13073" width="16" style="20" customWidth="1"/>
    <col min="13074" max="13074" width="17.140625" style="20" customWidth="1"/>
    <col min="13075" max="13075" width="18.28515625" style="20" customWidth="1"/>
    <col min="13076" max="13076" width="4.85546875" style="20" customWidth="1"/>
    <col min="13077" max="13077" width="16" style="20" customWidth="1"/>
    <col min="13078" max="13078" width="17.140625" style="20" customWidth="1"/>
    <col min="13079" max="13079" width="18.28515625" style="20" customWidth="1"/>
    <col min="13080" max="13080" width="13.7109375" style="20" customWidth="1"/>
    <col min="13081" max="13081" width="16" style="20" customWidth="1"/>
    <col min="13082" max="13082" width="17.140625" style="20" customWidth="1"/>
    <col min="13083" max="13083" width="18.28515625" style="20" customWidth="1"/>
    <col min="13084" max="13084" width="13.7109375" style="20" customWidth="1"/>
    <col min="13085" max="13085" width="16" style="20" customWidth="1"/>
    <col min="13086" max="13086" width="17.140625" style="20" customWidth="1"/>
    <col min="13087" max="13087" width="18.28515625" style="20" customWidth="1"/>
    <col min="13088" max="13088" width="13.7109375" style="20" customWidth="1"/>
    <col min="13089" max="13089" width="16" style="20" customWidth="1"/>
    <col min="13090" max="13090" width="17.140625" style="20" customWidth="1"/>
    <col min="13091" max="13094" width="18.28515625" style="20" customWidth="1"/>
    <col min="13095" max="13095" width="15" style="20" customWidth="1"/>
    <col min="13096" max="13096" width="15.7109375" style="20" customWidth="1"/>
    <col min="13097" max="13097" width="49" style="20" customWidth="1"/>
    <col min="13098" max="13098" width="19.42578125" style="20" customWidth="1"/>
    <col min="13099" max="13099" width="14.5703125" style="20" customWidth="1"/>
    <col min="13100" max="13100" width="12.28515625" style="20" customWidth="1"/>
    <col min="13101" max="13101" width="14.5703125" style="20" customWidth="1"/>
    <col min="13102" max="13102" width="11.7109375" style="20" customWidth="1"/>
    <col min="13103" max="13103" width="14" style="20" customWidth="1"/>
    <col min="13104" max="13104" width="20.5703125" style="20" customWidth="1"/>
    <col min="13105" max="13105" width="11.7109375" style="20" customWidth="1"/>
    <col min="13106" max="13106" width="10.85546875" style="20" customWidth="1"/>
    <col min="13107" max="13300" width="9.140625" style="20"/>
    <col min="13301" max="13301" width="7.42578125" style="20" customWidth="1"/>
    <col min="13302" max="13302" width="20.28515625" style="20" customWidth="1"/>
    <col min="13303" max="13303" width="24.7109375" style="20" customWidth="1"/>
    <col min="13304" max="13304" width="35.7109375" style="20" customWidth="1"/>
    <col min="13305" max="13305" width="5" style="20" customWidth="1"/>
    <col min="13306" max="13306" width="12.85546875" style="20" customWidth="1"/>
    <col min="13307" max="13307" width="10.7109375" style="20" customWidth="1"/>
    <col min="13308" max="13308" width="7" style="20" customWidth="1"/>
    <col min="13309" max="13309" width="12.28515625" style="20" customWidth="1"/>
    <col min="13310" max="13310" width="10.7109375" style="20" customWidth="1"/>
    <col min="13311" max="13311" width="10.85546875" style="20" customWidth="1"/>
    <col min="13312" max="13312" width="8.85546875" style="20" customWidth="1"/>
    <col min="13313" max="13313" width="13.85546875" style="20" customWidth="1"/>
    <col min="13314" max="13314" width="20.42578125" style="20" customWidth="1"/>
    <col min="13315" max="13315" width="12.28515625" style="20" customWidth="1"/>
    <col min="13316" max="13316" width="19.28515625" style="20" customWidth="1"/>
    <col min="13317" max="13317" width="11.85546875" style="20" customWidth="1"/>
    <col min="13318" max="13318" width="9.140625" style="20" customWidth="1"/>
    <col min="13319" max="13319" width="13.42578125" style="20" customWidth="1"/>
    <col min="13320" max="13320" width="15.28515625" style="20" customWidth="1"/>
    <col min="13321" max="13321" width="15.42578125" style="20" customWidth="1"/>
    <col min="13322" max="13323" width="14.42578125" style="20" customWidth="1"/>
    <col min="13324" max="13324" width="5" style="20" customWidth="1"/>
    <col min="13325" max="13327" width="15.140625" style="20" customWidth="1"/>
    <col min="13328" max="13328" width="4.28515625" style="20" customWidth="1"/>
    <col min="13329" max="13329" width="16" style="20" customWidth="1"/>
    <col min="13330" max="13330" width="17.140625" style="20" customWidth="1"/>
    <col min="13331" max="13331" width="18.28515625" style="20" customWidth="1"/>
    <col min="13332" max="13332" width="4.85546875" style="20" customWidth="1"/>
    <col min="13333" max="13333" width="16" style="20" customWidth="1"/>
    <col min="13334" max="13334" width="17.140625" style="20" customWidth="1"/>
    <col min="13335" max="13335" width="18.28515625" style="20" customWidth="1"/>
    <col min="13336" max="13336" width="13.7109375" style="20" customWidth="1"/>
    <col min="13337" max="13337" width="16" style="20" customWidth="1"/>
    <col min="13338" max="13338" width="17.140625" style="20" customWidth="1"/>
    <col min="13339" max="13339" width="18.28515625" style="20" customWidth="1"/>
    <col min="13340" max="13340" width="13.7109375" style="20" customWidth="1"/>
    <col min="13341" max="13341" width="16" style="20" customWidth="1"/>
    <col min="13342" max="13342" width="17.140625" style="20" customWidth="1"/>
    <col min="13343" max="13343" width="18.28515625" style="20" customWidth="1"/>
    <col min="13344" max="13344" width="13.7109375" style="20" customWidth="1"/>
    <col min="13345" max="13345" width="16" style="20" customWidth="1"/>
    <col min="13346" max="13346" width="17.140625" style="20" customWidth="1"/>
    <col min="13347" max="13350" width="18.28515625" style="20" customWidth="1"/>
    <col min="13351" max="13351" width="15" style="20" customWidth="1"/>
    <col min="13352" max="13352" width="15.7109375" style="20" customWidth="1"/>
    <col min="13353" max="13353" width="49" style="20" customWidth="1"/>
    <col min="13354" max="13354" width="19.42578125" style="20" customWidth="1"/>
    <col min="13355" max="13355" width="14.5703125" style="20" customWidth="1"/>
    <col min="13356" max="13356" width="12.28515625" style="20" customWidth="1"/>
    <col min="13357" max="13357" width="14.5703125" style="20" customWidth="1"/>
    <col min="13358" max="13358" width="11.7109375" style="20" customWidth="1"/>
    <col min="13359" max="13359" width="14" style="20" customWidth="1"/>
    <col min="13360" max="13360" width="20.5703125" style="20" customWidth="1"/>
    <col min="13361" max="13361" width="11.7109375" style="20" customWidth="1"/>
    <col min="13362" max="13362" width="10.85546875" style="20" customWidth="1"/>
    <col min="13363" max="13556" width="9.140625" style="20"/>
    <col min="13557" max="13557" width="7.42578125" style="20" customWidth="1"/>
    <col min="13558" max="13558" width="20.28515625" style="20" customWidth="1"/>
    <col min="13559" max="13559" width="24.7109375" style="20" customWidth="1"/>
    <col min="13560" max="13560" width="35.7109375" style="20" customWidth="1"/>
    <col min="13561" max="13561" width="5" style="20" customWidth="1"/>
    <col min="13562" max="13562" width="12.85546875" style="20" customWidth="1"/>
    <col min="13563" max="13563" width="10.7109375" style="20" customWidth="1"/>
    <col min="13564" max="13564" width="7" style="20" customWidth="1"/>
    <col min="13565" max="13565" width="12.28515625" style="20" customWidth="1"/>
    <col min="13566" max="13566" width="10.7109375" style="20" customWidth="1"/>
    <col min="13567" max="13567" width="10.85546875" style="20" customWidth="1"/>
    <col min="13568" max="13568" width="8.85546875" style="20" customWidth="1"/>
    <col min="13569" max="13569" width="13.85546875" style="20" customWidth="1"/>
    <col min="13570" max="13570" width="20.42578125" style="20" customWidth="1"/>
    <col min="13571" max="13571" width="12.28515625" style="20" customWidth="1"/>
    <col min="13572" max="13572" width="19.28515625" style="20" customWidth="1"/>
    <col min="13573" max="13573" width="11.85546875" style="20" customWidth="1"/>
    <col min="13574" max="13574" width="9.140625" style="20" customWidth="1"/>
    <col min="13575" max="13575" width="13.42578125" style="20" customWidth="1"/>
    <col min="13576" max="13576" width="15.28515625" style="20" customWidth="1"/>
    <col min="13577" max="13577" width="15.42578125" style="20" customWidth="1"/>
    <col min="13578" max="13579" width="14.42578125" style="20" customWidth="1"/>
    <col min="13580" max="13580" width="5" style="20" customWidth="1"/>
    <col min="13581" max="13583" width="15.140625" style="20" customWidth="1"/>
    <col min="13584" max="13584" width="4.28515625" style="20" customWidth="1"/>
    <col min="13585" max="13585" width="16" style="20" customWidth="1"/>
    <col min="13586" max="13586" width="17.140625" style="20" customWidth="1"/>
    <col min="13587" max="13587" width="18.28515625" style="20" customWidth="1"/>
    <col min="13588" max="13588" width="4.85546875" style="20" customWidth="1"/>
    <col min="13589" max="13589" width="16" style="20" customWidth="1"/>
    <col min="13590" max="13590" width="17.140625" style="20" customWidth="1"/>
    <col min="13591" max="13591" width="18.28515625" style="20" customWidth="1"/>
    <col min="13592" max="13592" width="13.7109375" style="20" customWidth="1"/>
    <col min="13593" max="13593" width="16" style="20" customWidth="1"/>
    <col min="13594" max="13594" width="17.140625" style="20" customWidth="1"/>
    <col min="13595" max="13595" width="18.28515625" style="20" customWidth="1"/>
    <col min="13596" max="13596" width="13.7109375" style="20" customWidth="1"/>
    <col min="13597" max="13597" width="16" style="20" customWidth="1"/>
    <col min="13598" max="13598" width="17.140625" style="20" customWidth="1"/>
    <col min="13599" max="13599" width="18.28515625" style="20" customWidth="1"/>
    <col min="13600" max="13600" width="13.7109375" style="20" customWidth="1"/>
    <col min="13601" max="13601" width="16" style="20" customWidth="1"/>
    <col min="13602" max="13602" width="17.140625" style="20" customWidth="1"/>
    <col min="13603" max="13606" width="18.28515625" style="20" customWidth="1"/>
    <col min="13607" max="13607" width="15" style="20" customWidth="1"/>
    <col min="13608" max="13608" width="15.7109375" style="20" customWidth="1"/>
    <col min="13609" max="13609" width="49" style="20" customWidth="1"/>
    <col min="13610" max="13610" width="19.42578125" style="20" customWidth="1"/>
    <col min="13611" max="13611" width="14.5703125" style="20" customWidth="1"/>
    <col min="13612" max="13612" width="12.28515625" style="20" customWidth="1"/>
    <col min="13613" max="13613" width="14.5703125" style="20" customWidth="1"/>
    <col min="13614" max="13614" width="11.7109375" style="20" customWidth="1"/>
    <col min="13615" max="13615" width="14" style="20" customWidth="1"/>
    <col min="13616" max="13616" width="20.5703125" style="20" customWidth="1"/>
    <col min="13617" max="13617" width="11.7109375" style="20" customWidth="1"/>
    <col min="13618" max="13618" width="10.85546875" style="20" customWidth="1"/>
    <col min="13619" max="13812" width="9.140625" style="20"/>
    <col min="13813" max="13813" width="7.42578125" style="20" customWidth="1"/>
    <col min="13814" max="13814" width="20.28515625" style="20" customWidth="1"/>
    <col min="13815" max="13815" width="24.7109375" style="20" customWidth="1"/>
    <col min="13816" max="13816" width="35.7109375" style="20" customWidth="1"/>
    <col min="13817" max="13817" width="5" style="20" customWidth="1"/>
    <col min="13818" max="13818" width="12.85546875" style="20" customWidth="1"/>
    <col min="13819" max="13819" width="10.7109375" style="20" customWidth="1"/>
    <col min="13820" max="13820" width="7" style="20" customWidth="1"/>
    <col min="13821" max="13821" width="12.28515625" style="20" customWidth="1"/>
    <col min="13822" max="13822" width="10.7109375" style="20" customWidth="1"/>
    <col min="13823" max="13823" width="10.85546875" style="20" customWidth="1"/>
    <col min="13824" max="13824" width="8.85546875" style="20" customWidth="1"/>
    <col min="13825" max="13825" width="13.85546875" style="20" customWidth="1"/>
    <col min="13826" max="13826" width="20.42578125" style="20" customWidth="1"/>
    <col min="13827" max="13827" width="12.28515625" style="20" customWidth="1"/>
    <col min="13828" max="13828" width="19.28515625" style="20" customWidth="1"/>
    <col min="13829" max="13829" width="11.85546875" style="20" customWidth="1"/>
    <col min="13830" max="13830" width="9.140625" style="20" customWidth="1"/>
    <col min="13831" max="13831" width="13.42578125" style="20" customWidth="1"/>
    <col min="13832" max="13832" width="15.28515625" style="20" customWidth="1"/>
    <col min="13833" max="13833" width="15.42578125" style="20" customWidth="1"/>
    <col min="13834" max="13835" width="14.42578125" style="20" customWidth="1"/>
    <col min="13836" max="13836" width="5" style="20" customWidth="1"/>
    <col min="13837" max="13839" width="15.140625" style="20" customWidth="1"/>
    <col min="13840" max="13840" width="4.28515625" style="20" customWidth="1"/>
    <col min="13841" max="13841" width="16" style="20" customWidth="1"/>
    <col min="13842" max="13842" width="17.140625" style="20" customWidth="1"/>
    <col min="13843" max="13843" width="18.28515625" style="20" customWidth="1"/>
    <col min="13844" max="13844" width="4.85546875" style="20" customWidth="1"/>
    <col min="13845" max="13845" width="16" style="20" customWidth="1"/>
    <col min="13846" max="13846" width="17.140625" style="20" customWidth="1"/>
    <col min="13847" max="13847" width="18.28515625" style="20" customWidth="1"/>
    <col min="13848" max="13848" width="13.7109375" style="20" customWidth="1"/>
    <col min="13849" max="13849" width="16" style="20" customWidth="1"/>
    <col min="13850" max="13850" width="17.140625" style="20" customWidth="1"/>
    <col min="13851" max="13851" width="18.28515625" style="20" customWidth="1"/>
    <col min="13852" max="13852" width="13.7109375" style="20" customWidth="1"/>
    <col min="13853" max="13853" width="16" style="20" customWidth="1"/>
    <col min="13854" max="13854" width="17.140625" style="20" customWidth="1"/>
    <col min="13855" max="13855" width="18.28515625" style="20" customWidth="1"/>
    <col min="13856" max="13856" width="13.7109375" style="20" customWidth="1"/>
    <col min="13857" max="13857" width="16" style="20" customWidth="1"/>
    <col min="13858" max="13858" width="17.140625" style="20" customWidth="1"/>
    <col min="13859" max="13862" width="18.28515625" style="20" customWidth="1"/>
    <col min="13863" max="13863" width="15" style="20" customWidth="1"/>
    <col min="13864" max="13864" width="15.7109375" style="20" customWidth="1"/>
    <col min="13865" max="13865" width="49" style="20" customWidth="1"/>
    <col min="13866" max="13866" width="19.42578125" style="20" customWidth="1"/>
    <col min="13867" max="13867" width="14.5703125" style="20" customWidth="1"/>
    <col min="13868" max="13868" width="12.28515625" style="20" customWidth="1"/>
    <col min="13869" max="13869" width="14.5703125" style="20" customWidth="1"/>
    <col min="13870" max="13870" width="11.7109375" style="20" customWidth="1"/>
    <col min="13871" max="13871" width="14" style="20" customWidth="1"/>
    <col min="13872" max="13872" width="20.5703125" style="20" customWidth="1"/>
    <col min="13873" max="13873" width="11.7109375" style="20" customWidth="1"/>
    <col min="13874" max="13874" width="10.85546875" style="20" customWidth="1"/>
    <col min="13875" max="14068" width="9.140625" style="20"/>
    <col min="14069" max="14069" width="7.42578125" style="20" customWidth="1"/>
    <col min="14070" max="14070" width="20.28515625" style="20" customWidth="1"/>
    <col min="14071" max="14071" width="24.7109375" style="20" customWidth="1"/>
    <col min="14072" max="14072" width="35.7109375" style="20" customWidth="1"/>
    <col min="14073" max="14073" width="5" style="20" customWidth="1"/>
    <col min="14074" max="14074" width="12.85546875" style="20" customWidth="1"/>
    <col min="14075" max="14075" width="10.7109375" style="20" customWidth="1"/>
    <col min="14076" max="14076" width="7" style="20" customWidth="1"/>
    <col min="14077" max="14077" width="12.28515625" style="20" customWidth="1"/>
    <col min="14078" max="14078" width="10.7109375" style="20" customWidth="1"/>
    <col min="14079" max="14079" width="10.85546875" style="20" customWidth="1"/>
    <col min="14080" max="14080" width="8.85546875" style="20" customWidth="1"/>
    <col min="14081" max="14081" width="13.85546875" style="20" customWidth="1"/>
    <col min="14082" max="14082" width="20.42578125" style="20" customWidth="1"/>
    <col min="14083" max="14083" width="12.28515625" style="20" customWidth="1"/>
    <col min="14084" max="14084" width="19.28515625" style="20" customWidth="1"/>
    <col min="14085" max="14085" width="11.85546875" style="20" customWidth="1"/>
    <col min="14086" max="14086" width="9.140625" style="20" customWidth="1"/>
    <col min="14087" max="14087" width="13.42578125" style="20" customWidth="1"/>
    <col min="14088" max="14088" width="15.28515625" style="20" customWidth="1"/>
    <col min="14089" max="14089" width="15.42578125" style="20" customWidth="1"/>
    <col min="14090" max="14091" width="14.42578125" style="20" customWidth="1"/>
    <col min="14092" max="14092" width="5" style="20" customWidth="1"/>
    <col min="14093" max="14095" width="15.140625" style="20" customWidth="1"/>
    <col min="14096" max="14096" width="4.28515625" style="20" customWidth="1"/>
    <col min="14097" max="14097" width="16" style="20" customWidth="1"/>
    <col min="14098" max="14098" width="17.140625" style="20" customWidth="1"/>
    <col min="14099" max="14099" width="18.28515625" style="20" customWidth="1"/>
    <col min="14100" max="14100" width="4.85546875" style="20" customWidth="1"/>
    <col min="14101" max="14101" width="16" style="20" customWidth="1"/>
    <col min="14102" max="14102" width="17.140625" style="20" customWidth="1"/>
    <col min="14103" max="14103" width="18.28515625" style="20" customWidth="1"/>
    <col min="14104" max="14104" width="13.7109375" style="20" customWidth="1"/>
    <col min="14105" max="14105" width="16" style="20" customWidth="1"/>
    <col min="14106" max="14106" width="17.140625" style="20" customWidth="1"/>
    <col min="14107" max="14107" width="18.28515625" style="20" customWidth="1"/>
    <col min="14108" max="14108" width="13.7109375" style="20" customWidth="1"/>
    <col min="14109" max="14109" width="16" style="20" customWidth="1"/>
    <col min="14110" max="14110" width="17.140625" style="20" customWidth="1"/>
    <col min="14111" max="14111" width="18.28515625" style="20" customWidth="1"/>
    <col min="14112" max="14112" width="13.7109375" style="20" customWidth="1"/>
    <col min="14113" max="14113" width="16" style="20" customWidth="1"/>
    <col min="14114" max="14114" width="17.140625" style="20" customWidth="1"/>
    <col min="14115" max="14118" width="18.28515625" style="20" customWidth="1"/>
    <col min="14119" max="14119" width="15" style="20" customWidth="1"/>
    <col min="14120" max="14120" width="15.7109375" style="20" customWidth="1"/>
    <col min="14121" max="14121" width="49" style="20" customWidth="1"/>
    <col min="14122" max="14122" width="19.42578125" style="20" customWidth="1"/>
    <col min="14123" max="14123" width="14.5703125" style="20" customWidth="1"/>
    <col min="14124" max="14124" width="12.28515625" style="20" customWidth="1"/>
    <col min="14125" max="14125" width="14.5703125" style="20" customWidth="1"/>
    <col min="14126" max="14126" width="11.7109375" style="20" customWidth="1"/>
    <col min="14127" max="14127" width="14" style="20" customWidth="1"/>
    <col min="14128" max="14128" width="20.5703125" style="20" customWidth="1"/>
    <col min="14129" max="14129" width="11.7109375" style="20" customWidth="1"/>
    <col min="14130" max="14130" width="10.85546875" style="20" customWidth="1"/>
    <col min="14131" max="14324" width="9.140625" style="20"/>
    <col min="14325" max="14325" width="7.42578125" style="20" customWidth="1"/>
    <col min="14326" max="14326" width="20.28515625" style="20" customWidth="1"/>
    <col min="14327" max="14327" width="24.7109375" style="20" customWidth="1"/>
    <col min="14328" max="14328" width="35.7109375" style="20" customWidth="1"/>
    <col min="14329" max="14329" width="5" style="20" customWidth="1"/>
    <col min="14330" max="14330" width="12.85546875" style="20" customWidth="1"/>
    <col min="14331" max="14331" width="10.7109375" style="20" customWidth="1"/>
    <col min="14332" max="14332" width="7" style="20" customWidth="1"/>
    <col min="14333" max="14333" width="12.28515625" style="20" customWidth="1"/>
    <col min="14334" max="14334" width="10.7109375" style="20" customWidth="1"/>
    <col min="14335" max="14335" width="10.85546875" style="20" customWidth="1"/>
    <col min="14336" max="14336" width="8.85546875" style="20" customWidth="1"/>
    <col min="14337" max="14337" width="13.85546875" style="20" customWidth="1"/>
    <col min="14338" max="14338" width="20.42578125" style="20" customWidth="1"/>
    <col min="14339" max="14339" width="12.28515625" style="20" customWidth="1"/>
    <col min="14340" max="14340" width="19.28515625" style="20" customWidth="1"/>
    <col min="14341" max="14341" width="11.85546875" style="20" customWidth="1"/>
    <col min="14342" max="14342" width="9.140625" style="20" customWidth="1"/>
    <col min="14343" max="14343" width="13.42578125" style="20" customWidth="1"/>
    <col min="14344" max="14344" width="15.28515625" style="20" customWidth="1"/>
    <col min="14345" max="14345" width="15.42578125" style="20" customWidth="1"/>
    <col min="14346" max="14347" width="14.42578125" style="20" customWidth="1"/>
    <col min="14348" max="14348" width="5" style="20" customWidth="1"/>
    <col min="14349" max="14351" width="15.140625" style="20" customWidth="1"/>
    <col min="14352" max="14352" width="4.28515625" style="20" customWidth="1"/>
    <col min="14353" max="14353" width="16" style="20" customWidth="1"/>
    <col min="14354" max="14354" width="17.140625" style="20" customWidth="1"/>
    <col min="14355" max="14355" width="18.28515625" style="20" customWidth="1"/>
    <col min="14356" max="14356" width="4.85546875" style="20" customWidth="1"/>
    <col min="14357" max="14357" width="16" style="20" customWidth="1"/>
    <col min="14358" max="14358" width="17.140625" style="20" customWidth="1"/>
    <col min="14359" max="14359" width="18.28515625" style="20" customWidth="1"/>
    <col min="14360" max="14360" width="13.7109375" style="20" customWidth="1"/>
    <col min="14361" max="14361" width="16" style="20" customWidth="1"/>
    <col min="14362" max="14362" width="17.140625" style="20" customWidth="1"/>
    <col min="14363" max="14363" width="18.28515625" style="20" customWidth="1"/>
    <col min="14364" max="14364" width="13.7109375" style="20" customWidth="1"/>
    <col min="14365" max="14365" width="16" style="20" customWidth="1"/>
    <col min="14366" max="14366" width="17.140625" style="20" customWidth="1"/>
    <col min="14367" max="14367" width="18.28515625" style="20" customWidth="1"/>
    <col min="14368" max="14368" width="13.7109375" style="20" customWidth="1"/>
    <col min="14369" max="14369" width="16" style="20" customWidth="1"/>
    <col min="14370" max="14370" width="17.140625" style="20" customWidth="1"/>
    <col min="14371" max="14374" width="18.28515625" style="20" customWidth="1"/>
    <col min="14375" max="14375" width="15" style="20" customWidth="1"/>
    <col min="14376" max="14376" width="15.7109375" style="20" customWidth="1"/>
    <col min="14377" max="14377" width="49" style="20" customWidth="1"/>
    <col min="14378" max="14378" width="19.42578125" style="20" customWidth="1"/>
    <col min="14379" max="14379" width="14.5703125" style="20" customWidth="1"/>
    <col min="14380" max="14380" width="12.28515625" style="20" customWidth="1"/>
    <col min="14381" max="14381" width="14.5703125" style="20" customWidth="1"/>
    <col min="14382" max="14382" width="11.7109375" style="20" customWidth="1"/>
    <col min="14383" max="14383" width="14" style="20" customWidth="1"/>
    <col min="14384" max="14384" width="20.5703125" style="20" customWidth="1"/>
    <col min="14385" max="14385" width="11.7109375" style="20" customWidth="1"/>
    <col min="14386" max="14386" width="10.85546875" style="20" customWidth="1"/>
    <col min="14387" max="14580" width="9.140625" style="20"/>
    <col min="14581" max="14581" width="7.42578125" style="20" customWidth="1"/>
    <col min="14582" max="14582" width="20.28515625" style="20" customWidth="1"/>
    <col min="14583" max="14583" width="24.7109375" style="20" customWidth="1"/>
    <col min="14584" max="14584" width="35.7109375" style="20" customWidth="1"/>
    <col min="14585" max="14585" width="5" style="20" customWidth="1"/>
    <col min="14586" max="14586" width="12.85546875" style="20" customWidth="1"/>
    <col min="14587" max="14587" width="10.7109375" style="20" customWidth="1"/>
    <col min="14588" max="14588" width="7" style="20" customWidth="1"/>
    <col min="14589" max="14589" width="12.28515625" style="20" customWidth="1"/>
    <col min="14590" max="14590" width="10.7109375" style="20" customWidth="1"/>
    <col min="14591" max="14591" width="10.85546875" style="20" customWidth="1"/>
    <col min="14592" max="14592" width="8.85546875" style="20" customWidth="1"/>
    <col min="14593" max="14593" width="13.85546875" style="20" customWidth="1"/>
    <col min="14594" max="14594" width="20.42578125" style="20" customWidth="1"/>
    <col min="14595" max="14595" width="12.28515625" style="20" customWidth="1"/>
    <col min="14596" max="14596" width="19.28515625" style="20" customWidth="1"/>
    <col min="14597" max="14597" width="11.85546875" style="20" customWidth="1"/>
    <col min="14598" max="14598" width="9.140625" style="20" customWidth="1"/>
    <col min="14599" max="14599" width="13.42578125" style="20" customWidth="1"/>
    <col min="14600" max="14600" width="15.28515625" style="20" customWidth="1"/>
    <col min="14601" max="14601" width="15.42578125" style="20" customWidth="1"/>
    <col min="14602" max="14603" width="14.42578125" style="20" customWidth="1"/>
    <col min="14604" max="14604" width="5" style="20" customWidth="1"/>
    <col min="14605" max="14607" width="15.140625" style="20" customWidth="1"/>
    <col min="14608" max="14608" width="4.28515625" style="20" customWidth="1"/>
    <col min="14609" max="14609" width="16" style="20" customWidth="1"/>
    <col min="14610" max="14610" width="17.140625" style="20" customWidth="1"/>
    <col min="14611" max="14611" width="18.28515625" style="20" customWidth="1"/>
    <col min="14612" max="14612" width="4.85546875" style="20" customWidth="1"/>
    <col min="14613" max="14613" width="16" style="20" customWidth="1"/>
    <col min="14614" max="14614" width="17.140625" style="20" customWidth="1"/>
    <col min="14615" max="14615" width="18.28515625" style="20" customWidth="1"/>
    <col min="14616" max="14616" width="13.7109375" style="20" customWidth="1"/>
    <col min="14617" max="14617" width="16" style="20" customWidth="1"/>
    <col min="14618" max="14618" width="17.140625" style="20" customWidth="1"/>
    <col min="14619" max="14619" width="18.28515625" style="20" customWidth="1"/>
    <col min="14620" max="14620" width="13.7109375" style="20" customWidth="1"/>
    <col min="14621" max="14621" width="16" style="20" customWidth="1"/>
    <col min="14622" max="14622" width="17.140625" style="20" customWidth="1"/>
    <col min="14623" max="14623" width="18.28515625" style="20" customWidth="1"/>
    <col min="14624" max="14624" width="13.7109375" style="20" customWidth="1"/>
    <col min="14625" max="14625" width="16" style="20" customWidth="1"/>
    <col min="14626" max="14626" width="17.140625" style="20" customWidth="1"/>
    <col min="14627" max="14630" width="18.28515625" style="20" customWidth="1"/>
    <col min="14631" max="14631" width="15" style="20" customWidth="1"/>
    <col min="14632" max="14632" width="15.7109375" style="20" customWidth="1"/>
    <col min="14633" max="14633" width="49" style="20" customWidth="1"/>
    <col min="14634" max="14634" width="19.42578125" style="20" customWidth="1"/>
    <col min="14635" max="14635" width="14.5703125" style="20" customWidth="1"/>
    <col min="14636" max="14636" width="12.28515625" style="20" customWidth="1"/>
    <col min="14637" max="14637" width="14.5703125" style="20" customWidth="1"/>
    <col min="14638" max="14638" width="11.7109375" style="20" customWidth="1"/>
    <col min="14639" max="14639" width="14" style="20" customWidth="1"/>
    <col min="14640" max="14640" width="20.5703125" style="20" customWidth="1"/>
    <col min="14641" max="14641" width="11.7109375" style="20" customWidth="1"/>
    <col min="14642" max="14642" width="10.85546875" style="20" customWidth="1"/>
    <col min="14643" max="14836" width="9.140625" style="20"/>
    <col min="14837" max="14837" width="7.42578125" style="20" customWidth="1"/>
    <col min="14838" max="14838" width="20.28515625" style="20" customWidth="1"/>
    <col min="14839" max="14839" width="24.7109375" style="20" customWidth="1"/>
    <col min="14840" max="14840" width="35.7109375" style="20" customWidth="1"/>
    <col min="14841" max="14841" width="5" style="20" customWidth="1"/>
    <col min="14842" max="14842" width="12.85546875" style="20" customWidth="1"/>
    <col min="14843" max="14843" width="10.7109375" style="20" customWidth="1"/>
    <col min="14844" max="14844" width="7" style="20" customWidth="1"/>
    <col min="14845" max="14845" width="12.28515625" style="20" customWidth="1"/>
    <col min="14846" max="14846" width="10.7109375" style="20" customWidth="1"/>
    <col min="14847" max="14847" width="10.85546875" style="20" customWidth="1"/>
    <col min="14848" max="14848" width="8.85546875" style="20" customWidth="1"/>
    <col min="14849" max="14849" width="13.85546875" style="20" customWidth="1"/>
    <col min="14850" max="14850" width="20.42578125" style="20" customWidth="1"/>
    <col min="14851" max="14851" width="12.28515625" style="20" customWidth="1"/>
    <col min="14852" max="14852" width="19.28515625" style="20" customWidth="1"/>
    <col min="14853" max="14853" width="11.85546875" style="20" customWidth="1"/>
    <col min="14854" max="14854" width="9.140625" style="20" customWidth="1"/>
    <col min="14855" max="14855" width="13.42578125" style="20" customWidth="1"/>
    <col min="14856" max="14856" width="15.28515625" style="20" customWidth="1"/>
    <col min="14857" max="14857" width="15.42578125" style="20" customWidth="1"/>
    <col min="14858" max="14859" width="14.42578125" style="20" customWidth="1"/>
    <col min="14860" max="14860" width="5" style="20" customWidth="1"/>
    <col min="14861" max="14863" width="15.140625" style="20" customWidth="1"/>
    <col min="14864" max="14864" width="4.28515625" style="20" customWidth="1"/>
    <col min="14865" max="14865" width="16" style="20" customWidth="1"/>
    <col min="14866" max="14866" width="17.140625" style="20" customWidth="1"/>
    <col min="14867" max="14867" width="18.28515625" style="20" customWidth="1"/>
    <col min="14868" max="14868" width="4.85546875" style="20" customWidth="1"/>
    <col min="14869" max="14869" width="16" style="20" customWidth="1"/>
    <col min="14870" max="14870" width="17.140625" style="20" customWidth="1"/>
    <col min="14871" max="14871" width="18.28515625" style="20" customWidth="1"/>
    <col min="14872" max="14872" width="13.7109375" style="20" customWidth="1"/>
    <col min="14873" max="14873" width="16" style="20" customWidth="1"/>
    <col min="14874" max="14874" width="17.140625" style="20" customWidth="1"/>
    <col min="14875" max="14875" width="18.28515625" style="20" customWidth="1"/>
    <col min="14876" max="14876" width="13.7109375" style="20" customWidth="1"/>
    <col min="14877" max="14877" width="16" style="20" customWidth="1"/>
    <col min="14878" max="14878" width="17.140625" style="20" customWidth="1"/>
    <col min="14879" max="14879" width="18.28515625" style="20" customWidth="1"/>
    <col min="14880" max="14880" width="13.7109375" style="20" customWidth="1"/>
    <col min="14881" max="14881" width="16" style="20" customWidth="1"/>
    <col min="14882" max="14882" width="17.140625" style="20" customWidth="1"/>
    <col min="14883" max="14886" width="18.28515625" style="20" customWidth="1"/>
    <col min="14887" max="14887" width="15" style="20" customWidth="1"/>
    <col min="14888" max="14888" width="15.7109375" style="20" customWidth="1"/>
    <col min="14889" max="14889" width="49" style="20" customWidth="1"/>
    <col min="14890" max="14890" width="19.42578125" style="20" customWidth="1"/>
    <col min="14891" max="14891" width="14.5703125" style="20" customWidth="1"/>
    <col min="14892" max="14892" width="12.28515625" style="20" customWidth="1"/>
    <col min="14893" max="14893" width="14.5703125" style="20" customWidth="1"/>
    <col min="14894" max="14894" width="11.7109375" style="20" customWidth="1"/>
    <col min="14895" max="14895" width="14" style="20" customWidth="1"/>
    <col min="14896" max="14896" width="20.5703125" style="20" customWidth="1"/>
    <col min="14897" max="14897" width="11.7109375" style="20" customWidth="1"/>
    <col min="14898" max="14898" width="10.85546875" style="20" customWidth="1"/>
    <col min="14899" max="15092" width="9.140625" style="20"/>
    <col min="15093" max="15093" width="7.42578125" style="20" customWidth="1"/>
    <col min="15094" max="15094" width="20.28515625" style="20" customWidth="1"/>
    <col min="15095" max="15095" width="24.7109375" style="20" customWidth="1"/>
    <col min="15096" max="15096" width="35.7109375" style="20" customWidth="1"/>
    <col min="15097" max="15097" width="5" style="20" customWidth="1"/>
    <col min="15098" max="15098" width="12.85546875" style="20" customWidth="1"/>
    <col min="15099" max="15099" width="10.7109375" style="20" customWidth="1"/>
    <col min="15100" max="15100" width="7" style="20" customWidth="1"/>
    <col min="15101" max="15101" width="12.28515625" style="20" customWidth="1"/>
    <col min="15102" max="15102" width="10.7109375" style="20" customWidth="1"/>
    <col min="15103" max="15103" width="10.85546875" style="20" customWidth="1"/>
    <col min="15104" max="15104" width="8.85546875" style="20" customWidth="1"/>
    <col min="15105" max="15105" width="13.85546875" style="20" customWidth="1"/>
    <col min="15106" max="15106" width="20.42578125" style="20" customWidth="1"/>
    <col min="15107" max="15107" width="12.28515625" style="20" customWidth="1"/>
    <col min="15108" max="15108" width="19.28515625" style="20" customWidth="1"/>
    <col min="15109" max="15109" width="11.85546875" style="20" customWidth="1"/>
    <col min="15110" max="15110" width="9.140625" style="20" customWidth="1"/>
    <col min="15111" max="15111" width="13.42578125" style="20" customWidth="1"/>
    <col min="15112" max="15112" width="15.28515625" style="20" customWidth="1"/>
    <col min="15113" max="15113" width="15.42578125" style="20" customWidth="1"/>
    <col min="15114" max="15115" width="14.42578125" style="20" customWidth="1"/>
    <col min="15116" max="15116" width="5" style="20" customWidth="1"/>
    <col min="15117" max="15119" width="15.140625" style="20" customWidth="1"/>
    <col min="15120" max="15120" width="4.28515625" style="20" customWidth="1"/>
    <col min="15121" max="15121" width="16" style="20" customWidth="1"/>
    <col min="15122" max="15122" width="17.140625" style="20" customWidth="1"/>
    <col min="15123" max="15123" width="18.28515625" style="20" customWidth="1"/>
    <col min="15124" max="15124" width="4.85546875" style="20" customWidth="1"/>
    <col min="15125" max="15125" width="16" style="20" customWidth="1"/>
    <col min="15126" max="15126" width="17.140625" style="20" customWidth="1"/>
    <col min="15127" max="15127" width="18.28515625" style="20" customWidth="1"/>
    <col min="15128" max="15128" width="13.7109375" style="20" customWidth="1"/>
    <col min="15129" max="15129" width="16" style="20" customWidth="1"/>
    <col min="15130" max="15130" width="17.140625" style="20" customWidth="1"/>
    <col min="15131" max="15131" width="18.28515625" style="20" customWidth="1"/>
    <col min="15132" max="15132" width="13.7109375" style="20" customWidth="1"/>
    <col min="15133" max="15133" width="16" style="20" customWidth="1"/>
    <col min="15134" max="15134" width="17.140625" style="20" customWidth="1"/>
    <col min="15135" max="15135" width="18.28515625" style="20" customWidth="1"/>
    <col min="15136" max="15136" width="13.7109375" style="20" customWidth="1"/>
    <col min="15137" max="15137" width="16" style="20" customWidth="1"/>
    <col min="15138" max="15138" width="17.140625" style="20" customWidth="1"/>
    <col min="15139" max="15142" width="18.28515625" style="20" customWidth="1"/>
    <col min="15143" max="15143" width="15" style="20" customWidth="1"/>
    <col min="15144" max="15144" width="15.7109375" style="20" customWidth="1"/>
    <col min="15145" max="15145" width="49" style="20" customWidth="1"/>
    <col min="15146" max="15146" width="19.42578125" style="20" customWidth="1"/>
    <col min="15147" max="15147" width="14.5703125" style="20" customWidth="1"/>
    <col min="15148" max="15148" width="12.28515625" style="20" customWidth="1"/>
    <col min="15149" max="15149" width="14.5703125" style="20" customWidth="1"/>
    <col min="15150" max="15150" width="11.7109375" style="20" customWidth="1"/>
    <col min="15151" max="15151" width="14" style="20" customWidth="1"/>
    <col min="15152" max="15152" width="20.5703125" style="20" customWidth="1"/>
    <col min="15153" max="15153" width="11.7109375" style="20" customWidth="1"/>
    <col min="15154" max="15154" width="10.85546875" style="20" customWidth="1"/>
    <col min="15155" max="15348" width="9.140625" style="20"/>
    <col min="15349" max="15349" width="7.42578125" style="20" customWidth="1"/>
    <col min="15350" max="15350" width="20.28515625" style="20" customWidth="1"/>
    <col min="15351" max="15351" width="24.7109375" style="20" customWidth="1"/>
    <col min="15352" max="15352" width="35.7109375" style="20" customWidth="1"/>
    <col min="15353" max="15353" width="5" style="20" customWidth="1"/>
    <col min="15354" max="15354" width="12.85546875" style="20" customWidth="1"/>
    <col min="15355" max="15355" width="10.7109375" style="20" customWidth="1"/>
    <col min="15356" max="15356" width="7" style="20" customWidth="1"/>
    <col min="15357" max="15357" width="12.28515625" style="20" customWidth="1"/>
    <col min="15358" max="15358" width="10.7109375" style="20" customWidth="1"/>
    <col min="15359" max="15359" width="10.85546875" style="20" customWidth="1"/>
    <col min="15360" max="15360" width="8.85546875" style="20" customWidth="1"/>
    <col min="15361" max="15361" width="13.85546875" style="20" customWidth="1"/>
    <col min="15362" max="15362" width="20.42578125" style="20" customWidth="1"/>
    <col min="15363" max="15363" width="12.28515625" style="20" customWidth="1"/>
    <col min="15364" max="15364" width="19.28515625" style="20" customWidth="1"/>
    <col min="15365" max="15365" width="11.85546875" style="20" customWidth="1"/>
    <col min="15366" max="15366" width="9.140625" style="20" customWidth="1"/>
    <col min="15367" max="15367" width="13.42578125" style="20" customWidth="1"/>
    <col min="15368" max="15368" width="15.28515625" style="20" customWidth="1"/>
    <col min="15369" max="15369" width="15.42578125" style="20" customWidth="1"/>
    <col min="15370" max="15371" width="14.42578125" style="20" customWidth="1"/>
    <col min="15372" max="15372" width="5" style="20" customWidth="1"/>
    <col min="15373" max="15375" width="15.140625" style="20" customWidth="1"/>
    <col min="15376" max="15376" width="4.28515625" style="20" customWidth="1"/>
    <col min="15377" max="15377" width="16" style="20" customWidth="1"/>
    <col min="15378" max="15378" width="17.140625" style="20" customWidth="1"/>
    <col min="15379" max="15379" width="18.28515625" style="20" customWidth="1"/>
    <col min="15380" max="15380" width="4.85546875" style="20" customWidth="1"/>
    <col min="15381" max="15381" width="16" style="20" customWidth="1"/>
    <col min="15382" max="15382" width="17.140625" style="20" customWidth="1"/>
    <col min="15383" max="15383" width="18.28515625" style="20" customWidth="1"/>
    <col min="15384" max="15384" width="13.7109375" style="20" customWidth="1"/>
    <col min="15385" max="15385" width="16" style="20" customWidth="1"/>
    <col min="15386" max="15386" width="17.140625" style="20" customWidth="1"/>
    <col min="15387" max="15387" width="18.28515625" style="20" customWidth="1"/>
    <col min="15388" max="15388" width="13.7109375" style="20" customWidth="1"/>
    <col min="15389" max="15389" width="16" style="20" customWidth="1"/>
    <col min="15390" max="15390" width="17.140625" style="20" customWidth="1"/>
    <col min="15391" max="15391" width="18.28515625" style="20" customWidth="1"/>
    <col min="15392" max="15392" width="13.7109375" style="20" customWidth="1"/>
    <col min="15393" max="15393" width="16" style="20" customWidth="1"/>
    <col min="15394" max="15394" width="17.140625" style="20" customWidth="1"/>
    <col min="15395" max="15398" width="18.28515625" style="20" customWidth="1"/>
    <col min="15399" max="15399" width="15" style="20" customWidth="1"/>
    <col min="15400" max="15400" width="15.7109375" style="20" customWidth="1"/>
    <col min="15401" max="15401" width="49" style="20" customWidth="1"/>
    <col min="15402" max="15402" width="19.42578125" style="20" customWidth="1"/>
    <col min="15403" max="15403" width="14.5703125" style="20" customWidth="1"/>
    <col min="15404" max="15404" width="12.28515625" style="20" customWidth="1"/>
    <col min="15405" max="15405" width="14.5703125" style="20" customWidth="1"/>
    <col min="15406" max="15406" width="11.7109375" style="20" customWidth="1"/>
    <col min="15407" max="15407" width="14" style="20" customWidth="1"/>
    <col min="15408" max="15408" width="20.5703125" style="20" customWidth="1"/>
    <col min="15409" max="15409" width="11.7109375" style="20" customWidth="1"/>
    <col min="15410" max="15410" width="10.85546875" style="20" customWidth="1"/>
    <col min="15411" max="15604" width="9.140625" style="20"/>
    <col min="15605" max="15605" width="7.42578125" style="20" customWidth="1"/>
    <col min="15606" max="15606" width="20.28515625" style="20" customWidth="1"/>
    <col min="15607" max="15607" width="24.7109375" style="20" customWidth="1"/>
    <col min="15608" max="15608" width="35.7109375" style="20" customWidth="1"/>
    <col min="15609" max="15609" width="5" style="20" customWidth="1"/>
    <col min="15610" max="15610" width="12.85546875" style="20" customWidth="1"/>
    <col min="15611" max="15611" width="10.7109375" style="20" customWidth="1"/>
    <col min="15612" max="15612" width="7" style="20" customWidth="1"/>
    <col min="15613" max="15613" width="12.28515625" style="20" customWidth="1"/>
    <col min="15614" max="15614" width="10.7109375" style="20" customWidth="1"/>
    <col min="15615" max="15615" width="10.85546875" style="20" customWidth="1"/>
    <col min="15616" max="15616" width="8.85546875" style="20" customWidth="1"/>
    <col min="15617" max="15617" width="13.85546875" style="20" customWidth="1"/>
    <col min="15618" max="15618" width="20.42578125" style="20" customWidth="1"/>
    <col min="15619" max="15619" width="12.28515625" style="20" customWidth="1"/>
    <col min="15620" max="15620" width="19.28515625" style="20" customWidth="1"/>
    <col min="15621" max="15621" width="11.85546875" style="20" customWidth="1"/>
    <col min="15622" max="15622" width="9.140625" style="20" customWidth="1"/>
    <col min="15623" max="15623" width="13.42578125" style="20" customWidth="1"/>
    <col min="15624" max="15624" width="15.28515625" style="20" customWidth="1"/>
    <col min="15625" max="15625" width="15.42578125" style="20" customWidth="1"/>
    <col min="15626" max="15627" width="14.42578125" style="20" customWidth="1"/>
    <col min="15628" max="15628" width="5" style="20" customWidth="1"/>
    <col min="15629" max="15631" width="15.140625" style="20" customWidth="1"/>
    <col min="15632" max="15632" width="4.28515625" style="20" customWidth="1"/>
    <col min="15633" max="15633" width="16" style="20" customWidth="1"/>
    <col min="15634" max="15634" width="17.140625" style="20" customWidth="1"/>
    <col min="15635" max="15635" width="18.28515625" style="20" customWidth="1"/>
    <col min="15636" max="15636" width="4.85546875" style="20" customWidth="1"/>
    <col min="15637" max="15637" width="16" style="20" customWidth="1"/>
    <col min="15638" max="15638" width="17.140625" style="20" customWidth="1"/>
    <col min="15639" max="15639" width="18.28515625" style="20" customWidth="1"/>
    <col min="15640" max="15640" width="13.7109375" style="20" customWidth="1"/>
    <col min="15641" max="15641" width="16" style="20" customWidth="1"/>
    <col min="15642" max="15642" width="17.140625" style="20" customWidth="1"/>
    <col min="15643" max="15643" width="18.28515625" style="20" customWidth="1"/>
    <col min="15644" max="15644" width="13.7109375" style="20" customWidth="1"/>
    <col min="15645" max="15645" width="16" style="20" customWidth="1"/>
    <col min="15646" max="15646" width="17.140625" style="20" customWidth="1"/>
    <col min="15647" max="15647" width="18.28515625" style="20" customWidth="1"/>
    <col min="15648" max="15648" width="13.7109375" style="20" customWidth="1"/>
    <col min="15649" max="15649" width="16" style="20" customWidth="1"/>
    <col min="15650" max="15650" width="17.140625" style="20" customWidth="1"/>
    <col min="15651" max="15654" width="18.28515625" style="20" customWidth="1"/>
    <col min="15655" max="15655" width="15" style="20" customWidth="1"/>
    <col min="15656" max="15656" width="15.7109375" style="20" customWidth="1"/>
    <col min="15657" max="15657" width="49" style="20" customWidth="1"/>
    <col min="15658" max="15658" width="19.42578125" style="20" customWidth="1"/>
    <col min="15659" max="15659" width="14.5703125" style="20" customWidth="1"/>
    <col min="15660" max="15660" width="12.28515625" style="20" customWidth="1"/>
    <col min="15661" max="15661" width="14.5703125" style="20" customWidth="1"/>
    <col min="15662" max="15662" width="11.7109375" style="20" customWidth="1"/>
    <col min="15663" max="15663" width="14" style="20" customWidth="1"/>
    <col min="15664" max="15664" width="20.5703125" style="20" customWidth="1"/>
    <col min="15665" max="15665" width="11.7109375" style="20" customWidth="1"/>
    <col min="15666" max="15666" width="10.85546875" style="20" customWidth="1"/>
    <col min="15667" max="15860" width="9.140625" style="20"/>
    <col min="15861" max="15861" width="7.42578125" style="20" customWidth="1"/>
    <col min="15862" max="15862" width="20.28515625" style="20" customWidth="1"/>
    <col min="15863" max="15863" width="24.7109375" style="20" customWidth="1"/>
    <col min="15864" max="15864" width="35.7109375" style="20" customWidth="1"/>
    <col min="15865" max="15865" width="5" style="20" customWidth="1"/>
    <col min="15866" max="15866" width="12.85546875" style="20" customWidth="1"/>
    <col min="15867" max="15867" width="10.7109375" style="20" customWidth="1"/>
    <col min="15868" max="15868" width="7" style="20" customWidth="1"/>
    <col min="15869" max="15869" width="12.28515625" style="20" customWidth="1"/>
    <col min="15870" max="15870" width="10.7109375" style="20" customWidth="1"/>
    <col min="15871" max="15871" width="10.85546875" style="20" customWidth="1"/>
    <col min="15872" max="15872" width="8.85546875" style="20" customWidth="1"/>
    <col min="15873" max="15873" width="13.85546875" style="20" customWidth="1"/>
    <col min="15874" max="15874" width="20.42578125" style="20" customWidth="1"/>
    <col min="15875" max="15875" width="12.28515625" style="20" customWidth="1"/>
    <col min="15876" max="15876" width="19.28515625" style="20" customWidth="1"/>
    <col min="15877" max="15877" width="11.85546875" style="20" customWidth="1"/>
    <col min="15878" max="15878" width="9.140625" style="20" customWidth="1"/>
    <col min="15879" max="15879" width="13.42578125" style="20" customWidth="1"/>
    <col min="15880" max="15880" width="15.28515625" style="20" customWidth="1"/>
    <col min="15881" max="15881" width="15.42578125" style="20" customWidth="1"/>
    <col min="15882" max="15883" width="14.42578125" style="20" customWidth="1"/>
    <col min="15884" max="15884" width="5" style="20" customWidth="1"/>
    <col min="15885" max="15887" width="15.140625" style="20" customWidth="1"/>
    <col min="15888" max="15888" width="4.28515625" style="20" customWidth="1"/>
    <col min="15889" max="15889" width="16" style="20" customWidth="1"/>
    <col min="15890" max="15890" width="17.140625" style="20" customWidth="1"/>
    <col min="15891" max="15891" width="18.28515625" style="20" customWidth="1"/>
    <col min="15892" max="15892" width="4.85546875" style="20" customWidth="1"/>
    <col min="15893" max="15893" width="16" style="20" customWidth="1"/>
    <col min="15894" max="15894" width="17.140625" style="20" customWidth="1"/>
    <col min="15895" max="15895" width="18.28515625" style="20" customWidth="1"/>
    <col min="15896" max="15896" width="13.7109375" style="20" customWidth="1"/>
    <col min="15897" max="15897" width="16" style="20" customWidth="1"/>
    <col min="15898" max="15898" width="17.140625" style="20" customWidth="1"/>
    <col min="15899" max="15899" width="18.28515625" style="20" customWidth="1"/>
    <col min="15900" max="15900" width="13.7109375" style="20" customWidth="1"/>
    <col min="15901" max="15901" width="16" style="20" customWidth="1"/>
    <col min="15902" max="15902" width="17.140625" style="20" customWidth="1"/>
    <col min="15903" max="15903" width="18.28515625" style="20" customWidth="1"/>
    <col min="15904" max="15904" width="13.7109375" style="20" customWidth="1"/>
    <col min="15905" max="15905" width="16" style="20" customWidth="1"/>
    <col min="15906" max="15906" width="17.140625" style="20" customWidth="1"/>
    <col min="15907" max="15910" width="18.28515625" style="20" customWidth="1"/>
    <col min="15911" max="15911" width="15" style="20" customWidth="1"/>
    <col min="15912" max="15912" width="15.7109375" style="20" customWidth="1"/>
    <col min="15913" max="15913" width="49" style="20" customWidth="1"/>
    <col min="15914" max="15914" width="19.42578125" style="20" customWidth="1"/>
    <col min="15915" max="15915" width="14.5703125" style="20" customWidth="1"/>
    <col min="15916" max="15916" width="12.28515625" style="20" customWidth="1"/>
    <col min="15917" max="15917" width="14.5703125" style="20" customWidth="1"/>
    <col min="15918" max="15918" width="11.7109375" style="20" customWidth="1"/>
    <col min="15919" max="15919" width="14" style="20" customWidth="1"/>
    <col min="15920" max="15920" width="20.5703125" style="20" customWidth="1"/>
    <col min="15921" max="15921" width="11.7109375" style="20" customWidth="1"/>
    <col min="15922" max="15922" width="10.85546875" style="20" customWidth="1"/>
    <col min="15923" max="16116" width="9.140625" style="20"/>
    <col min="16117" max="16117" width="7.42578125" style="20" customWidth="1"/>
    <col min="16118" max="16118" width="20.28515625" style="20" customWidth="1"/>
    <col min="16119" max="16119" width="24.7109375" style="20" customWidth="1"/>
    <col min="16120" max="16120" width="35.7109375" style="20" customWidth="1"/>
    <col min="16121" max="16121" width="5" style="20" customWidth="1"/>
    <col min="16122" max="16122" width="12.85546875" style="20" customWidth="1"/>
    <col min="16123" max="16123" width="10.7109375" style="20" customWidth="1"/>
    <col min="16124" max="16124" width="7" style="20" customWidth="1"/>
    <col min="16125" max="16125" width="12.28515625" style="20" customWidth="1"/>
    <col min="16126" max="16126" width="10.7109375" style="20" customWidth="1"/>
    <col min="16127" max="16127" width="10.85546875" style="20" customWidth="1"/>
    <col min="16128" max="16128" width="8.85546875" style="20" customWidth="1"/>
    <col min="16129" max="16129" width="13.85546875" style="20" customWidth="1"/>
    <col min="16130" max="16130" width="20.42578125" style="20" customWidth="1"/>
    <col min="16131" max="16131" width="12.28515625" style="20" customWidth="1"/>
    <col min="16132" max="16132" width="19.28515625" style="20" customWidth="1"/>
    <col min="16133" max="16133" width="11.85546875" style="20" customWidth="1"/>
    <col min="16134" max="16134" width="9.140625" style="20" customWidth="1"/>
    <col min="16135" max="16135" width="13.42578125" style="20" customWidth="1"/>
    <col min="16136" max="16136" width="15.28515625" style="20" customWidth="1"/>
    <col min="16137" max="16137" width="15.42578125" style="20" customWidth="1"/>
    <col min="16138" max="16139" width="14.42578125" style="20" customWidth="1"/>
    <col min="16140" max="16140" width="5" style="20" customWidth="1"/>
    <col min="16141" max="16143" width="15.140625" style="20" customWidth="1"/>
    <col min="16144" max="16144" width="4.28515625" style="20" customWidth="1"/>
    <col min="16145" max="16145" width="16" style="20" customWidth="1"/>
    <col min="16146" max="16146" width="17.140625" style="20" customWidth="1"/>
    <col min="16147" max="16147" width="18.28515625" style="20" customWidth="1"/>
    <col min="16148" max="16148" width="4.85546875" style="20" customWidth="1"/>
    <col min="16149" max="16149" width="16" style="20" customWidth="1"/>
    <col min="16150" max="16150" width="17.140625" style="20" customWidth="1"/>
    <col min="16151" max="16151" width="18.28515625" style="20" customWidth="1"/>
    <col min="16152" max="16152" width="13.7109375" style="20" customWidth="1"/>
    <col min="16153" max="16153" width="16" style="20" customWidth="1"/>
    <col min="16154" max="16154" width="17.140625" style="20" customWidth="1"/>
    <col min="16155" max="16155" width="18.28515625" style="20" customWidth="1"/>
    <col min="16156" max="16156" width="13.7109375" style="20" customWidth="1"/>
    <col min="16157" max="16157" width="16" style="20" customWidth="1"/>
    <col min="16158" max="16158" width="17.140625" style="20" customWidth="1"/>
    <col min="16159" max="16159" width="18.28515625" style="20" customWidth="1"/>
    <col min="16160" max="16160" width="13.7109375" style="20" customWidth="1"/>
    <col min="16161" max="16161" width="16" style="20" customWidth="1"/>
    <col min="16162" max="16162" width="17.140625" style="20" customWidth="1"/>
    <col min="16163" max="16166" width="18.28515625" style="20" customWidth="1"/>
    <col min="16167" max="16167" width="15" style="20" customWidth="1"/>
    <col min="16168" max="16168" width="15.7109375" style="20" customWidth="1"/>
    <col min="16169" max="16169" width="49" style="20" customWidth="1"/>
    <col min="16170" max="16170" width="19.42578125" style="20" customWidth="1"/>
    <col min="16171" max="16171" width="14.5703125" style="20" customWidth="1"/>
    <col min="16172" max="16172" width="12.28515625" style="20" customWidth="1"/>
    <col min="16173" max="16173" width="14.5703125" style="20" customWidth="1"/>
    <col min="16174" max="16174" width="11.7109375" style="20" customWidth="1"/>
    <col min="16175" max="16175" width="14" style="20" customWidth="1"/>
    <col min="16176" max="16176" width="20.5703125" style="20" customWidth="1"/>
    <col min="16177" max="16177" width="11.7109375" style="20" customWidth="1"/>
    <col min="16178" max="16178" width="10.85546875" style="20" customWidth="1"/>
    <col min="16179" max="16384" width="9.140625" style="20"/>
  </cols>
  <sheetData>
    <row r="1" spans="1:63" ht="12.95" hidden="1" customHeight="1" x14ac:dyDescent="0.25">
      <c r="A1" s="35"/>
      <c r="B1" s="35"/>
      <c r="C1" s="35"/>
      <c r="D1" s="35"/>
      <c r="E1" s="35"/>
      <c r="F1" s="31"/>
      <c r="G1" s="31"/>
      <c r="H1" s="31"/>
      <c r="I1" s="31"/>
      <c r="J1" s="31"/>
      <c r="K1" s="31"/>
      <c r="L1" s="31"/>
      <c r="M1" s="31" t="s">
        <v>115</v>
      </c>
      <c r="N1" s="31"/>
      <c r="O1" s="31"/>
      <c r="P1" s="31"/>
      <c r="Q1" s="31"/>
      <c r="R1" s="31"/>
      <c r="S1" s="31"/>
      <c r="T1" s="31"/>
      <c r="U1" s="31"/>
      <c r="V1" s="31"/>
      <c r="W1" s="31"/>
      <c r="X1" s="31"/>
      <c r="Y1" s="31"/>
      <c r="Z1" s="31"/>
      <c r="AA1" s="31"/>
      <c r="AB1" s="31"/>
      <c r="AC1" s="31"/>
      <c r="AD1" s="169" t="s">
        <v>791</v>
      </c>
      <c r="AE1" s="31"/>
      <c r="AF1" s="31"/>
      <c r="AG1" s="31"/>
      <c r="AH1" s="31"/>
      <c r="AI1" s="31"/>
      <c r="AJ1" s="31"/>
      <c r="AK1" s="31"/>
      <c r="AL1" s="31"/>
      <c r="AM1" s="31"/>
      <c r="AN1" s="31"/>
      <c r="AO1" s="31"/>
      <c r="AP1" s="31"/>
      <c r="AQ1" s="31"/>
      <c r="AR1" s="31"/>
      <c r="AS1" s="31"/>
      <c r="AT1" s="31"/>
      <c r="AU1" s="31"/>
      <c r="AV1" s="50"/>
      <c r="AW1" s="50"/>
      <c r="AX1" s="50"/>
      <c r="AY1" s="31"/>
      <c r="BA1" s="36"/>
      <c r="BD1" s="35"/>
      <c r="BE1" s="35"/>
      <c r="BF1" s="35"/>
      <c r="BG1" s="35"/>
      <c r="BH1" s="35"/>
      <c r="BI1" s="35"/>
      <c r="BJ1" s="35"/>
      <c r="BK1" s="35"/>
    </row>
    <row r="2" spans="1:63" ht="12.95" hidden="1" customHeight="1" x14ac:dyDescent="0.25">
      <c r="A2" s="35"/>
      <c r="B2" s="35"/>
      <c r="C2" s="35"/>
      <c r="D2" s="35"/>
      <c r="E2" s="31"/>
      <c r="F2" s="31"/>
      <c r="G2" s="31"/>
      <c r="H2" s="31"/>
      <c r="I2" s="31"/>
      <c r="J2" s="31"/>
      <c r="K2" s="31"/>
      <c r="L2" s="31"/>
      <c r="M2" s="31"/>
      <c r="N2" s="31"/>
      <c r="O2" s="31"/>
      <c r="P2" s="31"/>
      <c r="Q2" s="31"/>
      <c r="R2" s="31"/>
      <c r="S2" s="31"/>
      <c r="T2" s="31"/>
      <c r="U2" s="31"/>
      <c r="V2" s="31"/>
      <c r="W2" s="31"/>
      <c r="X2" s="31"/>
      <c r="Y2" s="31"/>
      <c r="Z2" s="31"/>
      <c r="AA2" s="31"/>
      <c r="AB2" s="31"/>
      <c r="AC2" s="31"/>
      <c r="AD2" s="170" t="s">
        <v>792</v>
      </c>
      <c r="AE2" s="31"/>
      <c r="AF2" s="31"/>
      <c r="AG2" s="31"/>
      <c r="AH2" s="31"/>
      <c r="AI2" s="31"/>
      <c r="AJ2" s="31"/>
      <c r="AK2" s="31"/>
      <c r="AL2" s="31"/>
      <c r="AM2" s="31"/>
      <c r="AN2" s="31"/>
      <c r="AO2" s="31"/>
      <c r="AP2" s="31"/>
      <c r="AQ2" s="31"/>
      <c r="AR2" s="31"/>
      <c r="AS2" s="31"/>
      <c r="AT2" s="31"/>
      <c r="AU2" s="31"/>
      <c r="AV2" s="50"/>
      <c r="AW2" s="50"/>
      <c r="AX2" s="50"/>
      <c r="AY2" s="31"/>
      <c r="BA2" s="36"/>
      <c r="BD2" s="35"/>
      <c r="BE2" s="35"/>
      <c r="BF2" s="35"/>
      <c r="BG2" s="35"/>
      <c r="BH2" s="35"/>
      <c r="BI2" s="35"/>
      <c r="BJ2" s="35"/>
      <c r="BK2" s="35"/>
    </row>
    <row r="3" spans="1:63" ht="12.95" hidden="1" customHeight="1" x14ac:dyDescent="0.25">
      <c r="A3" s="35"/>
      <c r="B3" s="35"/>
      <c r="C3" s="35"/>
      <c r="D3" s="35"/>
      <c r="E3" s="31"/>
      <c r="F3" s="31"/>
      <c r="G3" s="31"/>
      <c r="H3" s="31"/>
      <c r="I3" s="31"/>
      <c r="J3" s="31"/>
      <c r="K3" s="31"/>
      <c r="L3" s="31"/>
      <c r="M3" s="31"/>
      <c r="N3" s="31"/>
      <c r="O3" s="31"/>
      <c r="P3" s="31"/>
      <c r="Q3" s="31"/>
      <c r="R3" s="31"/>
      <c r="S3" s="31"/>
      <c r="T3" s="31"/>
      <c r="U3" s="31"/>
      <c r="V3" s="31"/>
      <c r="W3" s="31"/>
      <c r="X3" s="31"/>
      <c r="Y3" s="31"/>
      <c r="Z3" s="31"/>
      <c r="AA3" s="31"/>
      <c r="AB3" s="31"/>
      <c r="AC3" s="31"/>
      <c r="AD3" s="170" t="s">
        <v>793</v>
      </c>
      <c r="AE3" s="31"/>
      <c r="AF3" s="31"/>
      <c r="AG3" s="31"/>
      <c r="AH3" s="31"/>
      <c r="AI3" s="31"/>
      <c r="AJ3" s="31"/>
      <c r="AK3" s="31"/>
      <c r="AL3" s="31"/>
      <c r="AM3" s="31"/>
      <c r="AN3" s="31"/>
      <c r="AO3" s="31"/>
      <c r="AP3" s="31"/>
      <c r="AQ3" s="31"/>
      <c r="AR3" s="31"/>
      <c r="AS3" s="31"/>
      <c r="AT3" s="31"/>
      <c r="AU3" s="31"/>
      <c r="AV3" s="50"/>
      <c r="AW3" s="50"/>
      <c r="AX3" s="50"/>
      <c r="AY3" s="31"/>
      <c r="BA3" s="36"/>
      <c r="BD3" s="35"/>
      <c r="BE3" s="35"/>
      <c r="BF3" s="35"/>
      <c r="BG3" s="35"/>
      <c r="BH3" s="35"/>
      <c r="BI3" s="35"/>
      <c r="BJ3" s="35"/>
      <c r="BK3" s="35"/>
    </row>
    <row r="4" spans="1:63" ht="12.95" hidden="1" customHeight="1" x14ac:dyDescent="0.25">
      <c r="A4" s="35"/>
      <c r="B4" s="35"/>
      <c r="C4" s="35"/>
      <c r="D4" s="35"/>
      <c r="E4" s="31"/>
      <c r="F4" s="31"/>
      <c r="G4" s="31"/>
      <c r="H4" s="31"/>
      <c r="I4" s="31"/>
      <c r="J4" s="31"/>
      <c r="K4" s="31"/>
      <c r="L4" s="31"/>
      <c r="M4" s="31"/>
      <c r="N4" s="31"/>
      <c r="O4" s="31"/>
      <c r="P4" s="31"/>
      <c r="Q4" s="31"/>
      <c r="R4" s="31"/>
      <c r="S4" s="31"/>
      <c r="T4" s="31"/>
      <c r="U4" s="31"/>
      <c r="V4" s="31"/>
      <c r="W4" s="31"/>
      <c r="X4" s="31"/>
      <c r="Y4" s="31"/>
      <c r="Z4" s="31"/>
      <c r="AA4" s="31"/>
      <c r="AB4" s="31"/>
      <c r="AC4" s="31"/>
      <c r="AD4" s="170" t="s">
        <v>794</v>
      </c>
      <c r="AE4" s="31"/>
      <c r="AF4" s="31"/>
      <c r="AG4" s="31"/>
      <c r="AH4" s="31"/>
      <c r="AI4" s="31"/>
      <c r="AJ4" s="31"/>
      <c r="AK4" s="31"/>
      <c r="AL4" s="31"/>
      <c r="AM4" s="31"/>
      <c r="AN4" s="31"/>
      <c r="AO4" s="31"/>
      <c r="AP4" s="31"/>
      <c r="AQ4" s="31"/>
      <c r="AR4" s="31"/>
      <c r="AS4" s="31"/>
      <c r="AT4" s="31"/>
      <c r="AU4" s="31"/>
      <c r="AV4" s="50"/>
      <c r="AW4" s="50"/>
      <c r="AX4" s="50"/>
      <c r="AY4" s="31"/>
      <c r="BA4" s="36"/>
      <c r="BD4" s="35"/>
      <c r="BE4" s="35"/>
      <c r="BF4" s="35"/>
      <c r="BG4" s="35"/>
      <c r="BH4" s="35"/>
      <c r="BI4" s="35"/>
      <c r="BJ4" s="35"/>
      <c r="BK4" s="35"/>
    </row>
    <row r="5" spans="1:63" ht="12.95" hidden="1" customHeight="1" x14ac:dyDescent="0.25">
      <c r="A5" s="35"/>
      <c r="B5" s="35"/>
      <c r="C5" s="35"/>
      <c r="D5" s="35"/>
      <c r="E5" s="31"/>
      <c r="F5" s="31"/>
      <c r="G5" s="31"/>
      <c r="H5" s="31"/>
      <c r="I5" s="31"/>
      <c r="J5" s="31"/>
      <c r="K5" s="31"/>
      <c r="L5" s="31"/>
      <c r="M5" s="31"/>
      <c r="N5" s="31"/>
      <c r="O5" s="31"/>
      <c r="P5" s="31"/>
      <c r="Q5" s="31"/>
      <c r="R5" s="31"/>
      <c r="S5" s="31"/>
      <c r="T5" s="31"/>
      <c r="U5" s="31"/>
      <c r="V5" s="31"/>
      <c r="W5" s="31"/>
      <c r="X5" s="31"/>
      <c r="Y5" s="31"/>
      <c r="Z5" s="31"/>
      <c r="AA5" s="31"/>
      <c r="AB5" s="31"/>
      <c r="AC5" s="31"/>
      <c r="AD5" s="170" t="s">
        <v>795</v>
      </c>
      <c r="AE5" s="31"/>
      <c r="AF5" s="31"/>
      <c r="AG5" s="31"/>
      <c r="AH5" s="31"/>
      <c r="AI5" s="31"/>
      <c r="AJ5" s="31"/>
      <c r="AK5" s="31"/>
      <c r="AL5" s="31"/>
      <c r="AM5" s="31"/>
      <c r="AN5" s="31"/>
      <c r="AO5" s="31"/>
      <c r="AP5" s="31"/>
      <c r="AQ5" s="31"/>
      <c r="AR5" s="31"/>
      <c r="AS5" s="31"/>
      <c r="AT5" s="31"/>
      <c r="AU5" s="31"/>
      <c r="AV5" s="50"/>
      <c r="AW5" s="50"/>
      <c r="AX5" s="50"/>
      <c r="AY5" s="31"/>
      <c r="BA5" s="36"/>
      <c r="BD5" s="35"/>
      <c r="BE5" s="35"/>
      <c r="BF5" s="35"/>
      <c r="BG5" s="35"/>
      <c r="BH5" s="35"/>
      <c r="BI5" s="35"/>
      <c r="BJ5" s="35"/>
      <c r="BK5" s="35"/>
    </row>
    <row r="6" spans="1:63" ht="12.95" hidden="1" customHeight="1" x14ac:dyDescent="0.25">
      <c r="A6" s="35"/>
      <c r="B6" s="35"/>
      <c r="C6" s="35"/>
      <c r="D6" s="35"/>
      <c r="E6" s="31"/>
      <c r="F6" s="31"/>
      <c r="G6" s="31"/>
      <c r="H6" s="31"/>
      <c r="I6" s="31"/>
      <c r="J6" s="31"/>
      <c r="K6" s="31"/>
      <c r="L6" s="31"/>
      <c r="M6" s="31"/>
      <c r="N6" s="31"/>
      <c r="O6" s="31"/>
      <c r="P6" s="31"/>
      <c r="Q6" s="31"/>
      <c r="R6" s="31"/>
      <c r="S6" s="31"/>
      <c r="T6" s="31"/>
      <c r="U6" s="31"/>
      <c r="V6" s="31"/>
      <c r="W6" s="31"/>
      <c r="X6" s="31"/>
      <c r="Y6" s="31"/>
      <c r="Z6" s="31"/>
      <c r="AA6" s="31"/>
      <c r="AB6" s="31"/>
      <c r="AC6" s="31"/>
      <c r="AD6" s="170" t="s">
        <v>796</v>
      </c>
      <c r="AE6" s="31"/>
      <c r="AF6" s="31"/>
      <c r="AG6" s="31"/>
      <c r="AH6" s="31"/>
      <c r="AI6" s="31"/>
      <c r="AJ6" s="31"/>
      <c r="AK6" s="31"/>
      <c r="AL6" s="31"/>
      <c r="AM6" s="31"/>
      <c r="AN6" s="31"/>
      <c r="AO6" s="31"/>
      <c r="AP6" s="31"/>
      <c r="AQ6" s="31"/>
      <c r="AR6" s="31"/>
      <c r="AS6" s="31"/>
      <c r="AT6" s="31"/>
      <c r="AU6" s="31"/>
      <c r="AV6" s="50"/>
      <c r="AW6" s="50"/>
      <c r="AX6" s="50"/>
      <c r="AY6" s="31"/>
      <c r="BA6" s="36"/>
      <c r="BD6" s="35"/>
      <c r="BE6" s="35"/>
      <c r="BF6" s="35"/>
      <c r="BG6" s="35"/>
      <c r="BH6" s="35"/>
      <c r="BI6" s="35"/>
      <c r="BJ6" s="35"/>
      <c r="BK6" s="35"/>
    </row>
    <row r="7" spans="1:63" ht="12.95" hidden="1" customHeight="1" x14ac:dyDescent="0.25">
      <c r="A7" s="35"/>
      <c r="B7" s="35"/>
      <c r="C7" s="35"/>
      <c r="D7" s="35"/>
      <c r="E7" s="31"/>
      <c r="F7" s="31"/>
      <c r="G7" s="31"/>
      <c r="H7" s="31"/>
      <c r="I7" s="31"/>
      <c r="J7" s="31"/>
      <c r="K7" s="31"/>
      <c r="L7" s="31"/>
      <c r="M7" s="31"/>
      <c r="N7" s="31"/>
      <c r="O7" s="31"/>
      <c r="P7" s="31"/>
      <c r="Q7" s="31"/>
      <c r="R7" s="31"/>
      <c r="S7" s="31"/>
      <c r="T7" s="31"/>
      <c r="U7" s="31"/>
      <c r="V7" s="31"/>
      <c r="W7" s="31"/>
      <c r="X7" s="31"/>
      <c r="Y7" s="31"/>
      <c r="Z7" s="31"/>
      <c r="AA7" s="31"/>
      <c r="AB7" s="31"/>
      <c r="AC7" s="31"/>
      <c r="AD7" s="170" t="s">
        <v>797</v>
      </c>
      <c r="AE7" s="31"/>
      <c r="AF7" s="31"/>
      <c r="AG7" s="31"/>
      <c r="AH7" s="31"/>
      <c r="AI7" s="31"/>
      <c r="AJ7" s="31"/>
      <c r="AK7" s="31"/>
      <c r="AL7" s="31"/>
      <c r="AM7" s="31"/>
      <c r="AN7" s="31"/>
      <c r="AO7" s="31"/>
      <c r="AP7" s="31"/>
      <c r="AQ7" s="31"/>
      <c r="AR7" s="31"/>
      <c r="AS7" s="31"/>
      <c r="AT7" s="31"/>
      <c r="AU7" s="31"/>
      <c r="AV7" s="50"/>
      <c r="AW7" s="50"/>
      <c r="AX7" s="50"/>
      <c r="AY7" s="31"/>
      <c r="BA7" s="36"/>
      <c r="BD7" s="35"/>
      <c r="BE7" s="35"/>
      <c r="BF7" s="35"/>
      <c r="BG7" s="35"/>
      <c r="BH7" s="35"/>
      <c r="BI7" s="35"/>
      <c r="BJ7" s="35"/>
      <c r="BK7" s="35"/>
    </row>
    <row r="8" spans="1:63" ht="12.95" hidden="1" customHeight="1" x14ac:dyDescent="0.25">
      <c r="A8" s="35"/>
      <c r="B8" s="35"/>
      <c r="C8" s="35"/>
      <c r="D8" s="35"/>
      <c r="E8" s="31"/>
      <c r="F8" s="31"/>
      <c r="G8" s="31"/>
      <c r="H8" s="31"/>
      <c r="I8" s="31"/>
      <c r="J8" s="31"/>
      <c r="K8" s="31"/>
      <c r="L8" s="31"/>
      <c r="M8" s="31"/>
      <c r="N8" s="31"/>
      <c r="O8" s="31"/>
      <c r="P8" s="31"/>
      <c r="Q8" s="31"/>
      <c r="R8" s="31"/>
      <c r="S8" s="31"/>
      <c r="T8" s="31"/>
      <c r="U8" s="31"/>
      <c r="V8" s="31"/>
      <c r="W8" s="31"/>
      <c r="X8" s="31"/>
      <c r="Y8" s="31"/>
      <c r="Z8" s="31"/>
      <c r="AA8" s="31"/>
      <c r="AB8" s="31"/>
      <c r="AC8" s="31"/>
      <c r="AD8" s="170" t="s">
        <v>798</v>
      </c>
      <c r="AE8" s="31"/>
      <c r="AF8" s="31"/>
      <c r="AG8" s="31"/>
      <c r="AH8" s="31"/>
      <c r="AI8" s="31"/>
      <c r="AJ8" s="31"/>
      <c r="AK8" s="31"/>
      <c r="AL8" s="31"/>
      <c r="AM8" s="31"/>
      <c r="AN8" s="31"/>
      <c r="AO8" s="31"/>
      <c r="AP8" s="31"/>
      <c r="AQ8" s="31"/>
      <c r="AR8" s="31"/>
      <c r="AS8" s="31"/>
      <c r="AT8" s="31"/>
      <c r="AU8" s="31"/>
      <c r="AV8" s="50"/>
      <c r="AW8" s="50"/>
      <c r="AX8" s="50"/>
      <c r="AY8" s="31"/>
      <c r="BA8" s="36"/>
      <c r="BD8" s="35"/>
      <c r="BE8" s="35"/>
      <c r="BF8" s="35"/>
      <c r="BG8" s="35"/>
      <c r="BH8" s="35"/>
      <c r="BI8" s="35"/>
      <c r="BJ8" s="35"/>
      <c r="BK8" s="35"/>
    </row>
    <row r="9" spans="1:63" ht="12.95" hidden="1" customHeight="1" x14ac:dyDescent="0.25">
      <c r="A9" s="35"/>
      <c r="B9" s="35"/>
      <c r="C9" s="35"/>
      <c r="D9" s="35"/>
      <c r="E9" s="35"/>
      <c r="F9" s="37"/>
      <c r="G9" s="37"/>
      <c r="H9" s="37"/>
      <c r="I9" s="37"/>
      <c r="J9" s="37"/>
      <c r="K9" s="37"/>
      <c r="L9" s="37"/>
      <c r="M9" s="37"/>
      <c r="N9" s="37"/>
      <c r="O9" s="37"/>
      <c r="P9" s="37"/>
      <c r="Q9" s="37"/>
      <c r="R9" s="37"/>
      <c r="S9" s="37"/>
      <c r="T9" s="37"/>
      <c r="U9" s="37"/>
      <c r="V9" s="37"/>
      <c r="W9" s="37"/>
      <c r="X9" s="37"/>
      <c r="Y9" s="37"/>
      <c r="Z9" s="37"/>
      <c r="AA9" s="37"/>
      <c r="AB9" s="37"/>
      <c r="AC9" s="37"/>
      <c r="AD9" s="170" t="s">
        <v>799</v>
      </c>
      <c r="AE9" s="37"/>
      <c r="AF9" s="37"/>
      <c r="AG9" s="37"/>
      <c r="AH9" s="37"/>
      <c r="AI9" s="37"/>
      <c r="AJ9" s="37"/>
      <c r="AK9" s="37"/>
      <c r="AL9" s="37"/>
      <c r="AM9" s="37"/>
      <c r="AN9" s="37"/>
      <c r="AO9" s="37"/>
      <c r="AP9" s="37"/>
      <c r="AQ9" s="37"/>
      <c r="AR9" s="37"/>
      <c r="AS9" s="37"/>
      <c r="AT9" s="37"/>
      <c r="AU9" s="37"/>
      <c r="AY9" s="35"/>
      <c r="BD9" s="35"/>
      <c r="BE9" s="35"/>
      <c r="BF9" s="35"/>
      <c r="BG9" s="35"/>
      <c r="BH9" s="35"/>
      <c r="BI9" s="35"/>
      <c r="BJ9" s="35"/>
      <c r="BK9" s="35"/>
    </row>
    <row r="10" spans="1:63" ht="18" customHeight="1" x14ac:dyDescent="0.25">
      <c r="A10" s="35"/>
      <c r="B10" s="35"/>
      <c r="C10" s="35"/>
      <c r="D10" s="35"/>
      <c r="E10" s="35"/>
      <c r="F10" s="37"/>
      <c r="G10" s="37"/>
      <c r="H10" s="37"/>
      <c r="I10" s="37"/>
      <c r="J10" s="37"/>
      <c r="K10" s="37"/>
      <c r="L10" s="37"/>
      <c r="M10" s="37"/>
      <c r="N10" s="37"/>
      <c r="O10" s="37"/>
      <c r="P10" s="37"/>
      <c r="Q10" s="37"/>
      <c r="R10" s="37"/>
      <c r="S10" s="37"/>
      <c r="T10" s="37"/>
      <c r="U10" s="37"/>
      <c r="V10" s="37"/>
      <c r="W10" s="37"/>
      <c r="X10" s="37"/>
      <c r="Y10" s="37"/>
      <c r="Z10" s="37"/>
      <c r="AA10" s="37"/>
      <c r="AB10" s="37"/>
      <c r="AC10" s="37"/>
      <c r="AD10" s="170" t="s">
        <v>810</v>
      </c>
      <c r="AE10" s="37"/>
      <c r="AF10" s="37"/>
      <c r="AG10" s="37"/>
      <c r="AH10" s="37"/>
      <c r="AI10" s="37"/>
      <c r="AJ10" s="37"/>
      <c r="AK10" s="37"/>
      <c r="AL10" s="37"/>
      <c r="AM10" s="37"/>
      <c r="AN10" s="37"/>
      <c r="AO10" s="37"/>
      <c r="AP10" s="37"/>
      <c r="AQ10" s="37"/>
      <c r="AR10" s="37"/>
      <c r="AS10" s="37"/>
      <c r="AT10" s="37"/>
      <c r="AU10" s="37"/>
      <c r="AY10" s="35"/>
      <c r="BD10" s="35"/>
      <c r="BE10" s="35"/>
      <c r="BF10" s="35"/>
      <c r="BG10" s="35"/>
      <c r="BH10" s="35"/>
      <c r="BI10" s="35"/>
      <c r="BJ10" s="35"/>
      <c r="BK10" s="35"/>
    </row>
    <row r="11" spans="1:63" ht="18" customHeight="1" x14ac:dyDescent="0.25">
      <c r="A11" s="35"/>
      <c r="B11" s="35"/>
      <c r="C11" s="35"/>
      <c r="D11" s="35"/>
      <c r="E11" s="35"/>
      <c r="F11" s="37"/>
      <c r="G11" s="37"/>
      <c r="H11" s="37"/>
      <c r="I11" s="37"/>
      <c r="J11" s="37"/>
      <c r="K11" s="37"/>
      <c r="L11" s="37"/>
      <c r="M11" s="37"/>
      <c r="N11" s="37"/>
      <c r="O11" s="37"/>
      <c r="P11" s="37"/>
      <c r="Q11" s="37"/>
      <c r="R11" s="37"/>
      <c r="S11" s="37"/>
      <c r="T11" s="37"/>
      <c r="U11" s="37"/>
      <c r="V11" s="37"/>
      <c r="W11" s="37"/>
      <c r="X11" s="37"/>
      <c r="Y11" s="37"/>
      <c r="Z11" s="37"/>
      <c r="AA11" s="37"/>
      <c r="AB11" s="37"/>
      <c r="AC11" s="37"/>
      <c r="AD11" s="170" t="s">
        <v>850</v>
      </c>
      <c r="AE11" s="37"/>
      <c r="AF11" s="37"/>
      <c r="AG11" s="37"/>
      <c r="AH11" s="37"/>
      <c r="AI11" s="37"/>
      <c r="AJ11" s="37"/>
      <c r="AK11" s="37"/>
      <c r="AL11" s="37"/>
      <c r="AM11" s="37"/>
      <c r="AN11" s="37"/>
      <c r="AO11" s="37"/>
      <c r="AP11" s="37"/>
      <c r="AQ11" s="37"/>
      <c r="AR11" s="37"/>
      <c r="AS11" s="37"/>
      <c r="AT11" s="37"/>
      <c r="AU11" s="37"/>
      <c r="AY11" s="35"/>
      <c r="BD11" s="35"/>
      <c r="BE11" s="35"/>
      <c r="BF11" s="35"/>
      <c r="BG11" s="35"/>
      <c r="BH11" s="35"/>
      <c r="BI11" s="35"/>
      <c r="BJ11" s="35"/>
      <c r="BK11" s="35"/>
    </row>
    <row r="12" spans="1:63" ht="18" customHeight="1" x14ac:dyDescent="0.25">
      <c r="A12" s="35"/>
      <c r="B12" s="35"/>
      <c r="C12" s="35"/>
      <c r="D12" s="35"/>
      <c r="E12" s="35"/>
      <c r="F12" s="37"/>
      <c r="G12" s="37"/>
      <c r="H12" s="37"/>
      <c r="I12" s="37"/>
      <c r="J12" s="37"/>
      <c r="K12" s="37"/>
      <c r="L12" s="37"/>
      <c r="M12" s="37"/>
      <c r="N12" s="37"/>
      <c r="O12" s="37"/>
      <c r="P12" s="37"/>
      <c r="Q12" s="37"/>
      <c r="R12" s="37"/>
      <c r="S12" s="37"/>
      <c r="T12" s="37"/>
      <c r="U12" s="37"/>
      <c r="V12" s="37"/>
      <c r="W12" s="37"/>
      <c r="X12" s="37"/>
      <c r="Y12" s="37"/>
      <c r="Z12" s="37"/>
      <c r="AA12" s="37"/>
      <c r="AB12" s="37"/>
      <c r="AC12" s="37"/>
      <c r="AD12" s="170" t="s">
        <v>851</v>
      </c>
      <c r="AE12" s="37"/>
      <c r="AF12" s="37"/>
      <c r="AG12" s="37"/>
      <c r="AH12" s="37"/>
      <c r="AI12" s="37"/>
      <c r="AJ12" s="37"/>
      <c r="AK12" s="37"/>
      <c r="AL12" s="37"/>
      <c r="AM12" s="37"/>
      <c r="AN12" s="37"/>
      <c r="AO12" s="37"/>
      <c r="AP12" s="37"/>
      <c r="AQ12" s="37"/>
      <c r="AR12" s="37"/>
      <c r="AS12" s="37"/>
      <c r="AT12" s="37"/>
      <c r="AU12" s="37"/>
      <c r="AY12" s="35"/>
      <c r="BD12" s="35"/>
      <c r="BE12" s="35"/>
      <c r="BF12" s="35"/>
      <c r="BG12" s="35"/>
      <c r="BH12" s="35"/>
      <c r="BI12" s="35"/>
      <c r="BJ12" s="35"/>
      <c r="BK12" s="35"/>
    </row>
    <row r="13" spans="1:63" ht="18" customHeight="1" x14ac:dyDescent="0.25">
      <c r="A13" s="35"/>
      <c r="B13" s="35"/>
      <c r="C13" s="35"/>
      <c r="D13" s="35"/>
      <c r="E13" s="35"/>
      <c r="F13" s="37"/>
      <c r="G13" s="37"/>
      <c r="H13" s="37"/>
      <c r="I13" s="37"/>
      <c r="J13" s="37"/>
      <c r="K13" s="37"/>
      <c r="L13" s="37"/>
      <c r="M13" s="37"/>
      <c r="N13" s="37"/>
      <c r="O13" s="37"/>
      <c r="P13" s="37"/>
      <c r="Q13" s="37"/>
      <c r="R13" s="37"/>
      <c r="S13" s="37"/>
      <c r="T13" s="37"/>
      <c r="U13" s="37"/>
      <c r="V13" s="37"/>
      <c r="W13" s="37"/>
      <c r="X13" s="37"/>
      <c r="Y13" s="37"/>
      <c r="Z13" s="37"/>
      <c r="AA13" s="37"/>
      <c r="AB13" s="37"/>
      <c r="AC13" s="37"/>
      <c r="AD13" s="170" t="s">
        <v>889</v>
      </c>
      <c r="AE13" s="37"/>
      <c r="AF13" s="37"/>
      <c r="AG13" s="37"/>
      <c r="AH13" s="37"/>
      <c r="AI13" s="37"/>
      <c r="AJ13" s="37"/>
      <c r="AK13" s="37"/>
      <c r="AL13" s="37"/>
      <c r="AM13" s="37"/>
      <c r="AN13" s="37"/>
      <c r="AO13" s="37"/>
      <c r="AP13" s="37"/>
      <c r="AQ13" s="37"/>
      <c r="AR13" s="37"/>
      <c r="AS13" s="37"/>
      <c r="AT13" s="37"/>
      <c r="AU13" s="37"/>
      <c r="AY13" s="35"/>
      <c r="BD13" s="35"/>
      <c r="BE13" s="35"/>
      <c r="BF13" s="35"/>
      <c r="BG13" s="35"/>
      <c r="BH13" s="35"/>
      <c r="BI13" s="35"/>
      <c r="BJ13" s="35"/>
      <c r="BK13" s="35"/>
    </row>
    <row r="14" spans="1:63" ht="18" customHeight="1" thickBot="1" x14ac:dyDescent="0.3">
      <c r="A14" s="35"/>
      <c r="B14" s="35"/>
      <c r="C14" s="35"/>
      <c r="D14" s="35"/>
      <c r="E14" s="35"/>
      <c r="F14" s="37"/>
      <c r="G14" s="37"/>
      <c r="H14" s="37"/>
      <c r="I14" s="37"/>
      <c r="J14" s="37"/>
      <c r="K14" s="37"/>
      <c r="L14" s="37"/>
      <c r="M14" s="37"/>
      <c r="N14" s="37"/>
      <c r="O14" s="37"/>
      <c r="P14" s="37"/>
      <c r="Q14" s="37"/>
      <c r="R14" s="37"/>
      <c r="S14" s="37"/>
      <c r="T14" s="37"/>
      <c r="U14" s="37"/>
      <c r="V14" s="37"/>
      <c r="W14" s="37"/>
      <c r="X14" s="37"/>
      <c r="Y14" s="37"/>
      <c r="Z14" s="37"/>
      <c r="AA14" s="37"/>
      <c r="AB14" s="37"/>
      <c r="AC14" s="37"/>
      <c r="AD14" s="170" t="s">
        <v>890</v>
      </c>
      <c r="AE14" s="37"/>
      <c r="AF14" s="37"/>
      <c r="AG14" s="37"/>
      <c r="AH14" s="37"/>
      <c r="AI14" s="37"/>
      <c r="AJ14" s="37"/>
      <c r="AK14" s="37"/>
      <c r="AL14" s="37"/>
      <c r="AM14" s="37"/>
      <c r="AN14" s="37"/>
      <c r="AO14" s="37"/>
      <c r="AP14" s="37"/>
      <c r="AQ14" s="37"/>
      <c r="AR14" s="37"/>
      <c r="AS14" s="37"/>
      <c r="AT14" s="37"/>
      <c r="AU14" s="37"/>
      <c r="AY14" s="35"/>
      <c r="BD14" s="35"/>
      <c r="BE14" s="35"/>
      <c r="BF14" s="35"/>
      <c r="BG14" s="35"/>
      <c r="BH14" s="35"/>
      <c r="BI14" s="35"/>
      <c r="BJ14" s="35"/>
      <c r="BK14" s="35"/>
    </row>
    <row r="15" spans="1:63" ht="12.95" customHeight="1" x14ac:dyDescent="0.25">
      <c r="A15" s="120" t="s">
        <v>0</v>
      </c>
      <c r="B15" s="120" t="s">
        <v>186</v>
      </c>
      <c r="C15" s="120" t="s">
        <v>184</v>
      </c>
      <c r="D15" s="120" t="s">
        <v>185</v>
      </c>
      <c r="E15" s="204" t="s">
        <v>1</v>
      </c>
      <c r="F15" s="121" t="s">
        <v>2</v>
      </c>
      <c r="G15" s="121" t="s">
        <v>3</v>
      </c>
      <c r="H15" s="121" t="s">
        <v>4</v>
      </c>
      <c r="I15" s="121" t="s">
        <v>5</v>
      </c>
      <c r="J15" s="121" t="s">
        <v>6</v>
      </c>
      <c r="K15" s="121" t="s">
        <v>7</v>
      </c>
      <c r="L15" s="121" t="s">
        <v>8</v>
      </c>
      <c r="M15" s="121" t="s">
        <v>9</v>
      </c>
      <c r="N15" s="121" t="s">
        <v>10</v>
      </c>
      <c r="O15" s="121" t="s">
        <v>11</v>
      </c>
      <c r="P15" s="121" t="s">
        <v>12</v>
      </c>
      <c r="Q15" s="121" t="s">
        <v>13</v>
      </c>
      <c r="R15" s="121" t="s">
        <v>14</v>
      </c>
      <c r="S15" s="121" t="s">
        <v>15</v>
      </c>
      <c r="T15" s="121" t="s">
        <v>16</v>
      </c>
      <c r="U15" s="121"/>
      <c r="V15" s="121"/>
      <c r="W15" s="121" t="s">
        <v>17</v>
      </c>
      <c r="X15" s="121"/>
      <c r="Y15" s="121"/>
      <c r="Z15" s="121" t="s">
        <v>18</v>
      </c>
      <c r="AA15" s="121" t="s">
        <v>19</v>
      </c>
      <c r="AB15" s="121" t="s">
        <v>20</v>
      </c>
      <c r="AC15" s="121"/>
      <c r="AD15" s="121"/>
      <c r="AE15" s="121"/>
      <c r="AF15" s="121" t="s">
        <v>21</v>
      </c>
      <c r="AG15" s="121"/>
      <c r="AH15" s="121"/>
      <c r="AI15" s="121"/>
      <c r="AJ15" s="121" t="s">
        <v>22</v>
      </c>
      <c r="AK15" s="121"/>
      <c r="AL15" s="121"/>
      <c r="AM15" s="121"/>
      <c r="AN15" s="121" t="s">
        <v>113</v>
      </c>
      <c r="AO15" s="121"/>
      <c r="AP15" s="121"/>
      <c r="AQ15" s="121"/>
      <c r="AR15" s="121" t="s">
        <v>114</v>
      </c>
      <c r="AS15" s="121"/>
      <c r="AT15" s="121"/>
      <c r="AU15" s="121"/>
      <c r="AV15" s="122" t="s">
        <v>23</v>
      </c>
      <c r="AW15" s="122"/>
      <c r="AX15" s="122"/>
      <c r="AY15" s="121" t="s">
        <v>24</v>
      </c>
      <c r="AZ15" s="121" t="s">
        <v>25</v>
      </c>
      <c r="BA15" s="121"/>
      <c r="BB15" s="121" t="s">
        <v>26</v>
      </c>
      <c r="BC15" s="121"/>
      <c r="BD15" s="121"/>
      <c r="BE15" s="121"/>
      <c r="BF15" s="121"/>
      <c r="BG15" s="121"/>
      <c r="BH15" s="121"/>
      <c r="BI15" s="121"/>
      <c r="BJ15" s="123"/>
      <c r="BK15" s="127" t="s">
        <v>27</v>
      </c>
    </row>
    <row r="16" spans="1:63" ht="12.95" customHeight="1" x14ac:dyDescent="0.25">
      <c r="A16" s="124"/>
      <c r="B16" s="124"/>
      <c r="C16" s="124"/>
      <c r="D16" s="124"/>
      <c r="E16" s="45"/>
      <c r="F16" s="125"/>
      <c r="G16" s="125"/>
      <c r="H16" s="125"/>
      <c r="I16" s="125"/>
      <c r="J16" s="125"/>
      <c r="K16" s="125"/>
      <c r="L16" s="125"/>
      <c r="M16" s="125"/>
      <c r="N16" s="125"/>
      <c r="O16" s="125"/>
      <c r="P16" s="125"/>
      <c r="Q16" s="125"/>
      <c r="R16" s="125"/>
      <c r="S16" s="125"/>
      <c r="T16" s="125" t="s">
        <v>28</v>
      </c>
      <c r="U16" s="125" t="s">
        <v>29</v>
      </c>
      <c r="V16" s="125"/>
      <c r="W16" s="125"/>
      <c r="X16" s="125"/>
      <c r="Y16" s="125"/>
      <c r="Z16" s="125"/>
      <c r="AA16" s="125"/>
      <c r="AB16" s="125" t="s">
        <v>30</v>
      </c>
      <c r="AC16" s="125" t="s">
        <v>31</v>
      </c>
      <c r="AD16" s="125" t="s">
        <v>32</v>
      </c>
      <c r="AE16" s="125" t="s">
        <v>33</v>
      </c>
      <c r="AF16" s="125" t="s">
        <v>30</v>
      </c>
      <c r="AG16" s="125" t="s">
        <v>31</v>
      </c>
      <c r="AH16" s="125" t="s">
        <v>32</v>
      </c>
      <c r="AI16" s="125" t="s">
        <v>33</v>
      </c>
      <c r="AJ16" s="125" t="s">
        <v>30</v>
      </c>
      <c r="AK16" s="125" t="s">
        <v>31</v>
      </c>
      <c r="AL16" s="125" t="s">
        <v>32</v>
      </c>
      <c r="AM16" s="125" t="s">
        <v>33</v>
      </c>
      <c r="AN16" s="125" t="s">
        <v>30</v>
      </c>
      <c r="AO16" s="125" t="s">
        <v>31</v>
      </c>
      <c r="AP16" s="125" t="s">
        <v>32</v>
      </c>
      <c r="AQ16" s="125" t="s">
        <v>33</v>
      </c>
      <c r="AR16" s="125" t="s">
        <v>30</v>
      </c>
      <c r="AS16" s="125" t="s">
        <v>31</v>
      </c>
      <c r="AT16" s="125" t="s">
        <v>32</v>
      </c>
      <c r="AU16" s="125" t="s">
        <v>33</v>
      </c>
      <c r="AV16" s="126" t="s">
        <v>30</v>
      </c>
      <c r="AW16" s="126" t="s">
        <v>32</v>
      </c>
      <c r="AX16" s="126" t="s">
        <v>33</v>
      </c>
      <c r="AY16" s="125"/>
      <c r="AZ16" s="125" t="s">
        <v>34</v>
      </c>
      <c r="BA16" s="125" t="s">
        <v>35</v>
      </c>
      <c r="BB16" s="125" t="s">
        <v>36</v>
      </c>
      <c r="BC16" s="125"/>
      <c r="BD16" s="125"/>
      <c r="BE16" s="125" t="s">
        <v>37</v>
      </c>
      <c r="BF16" s="125"/>
      <c r="BG16" s="125"/>
      <c r="BH16" s="125" t="s">
        <v>38</v>
      </c>
      <c r="BI16" s="125"/>
      <c r="BJ16" s="127"/>
      <c r="BK16" s="127"/>
    </row>
    <row r="17" spans="1:63" s="165" customFormat="1" ht="12.95" customHeight="1" thickBot="1" x14ac:dyDescent="0.3">
      <c r="A17" s="128"/>
      <c r="B17" s="128"/>
      <c r="C17" s="128"/>
      <c r="D17" s="128"/>
      <c r="E17" s="205"/>
      <c r="F17" s="129"/>
      <c r="G17" s="129"/>
      <c r="H17" s="129"/>
      <c r="I17" s="129"/>
      <c r="J17" s="129"/>
      <c r="K17" s="129"/>
      <c r="L17" s="129"/>
      <c r="M17" s="129"/>
      <c r="N17" s="129"/>
      <c r="O17" s="129"/>
      <c r="P17" s="129"/>
      <c r="Q17" s="129"/>
      <c r="R17" s="129"/>
      <c r="S17" s="129"/>
      <c r="T17" s="129" t="s">
        <v>39</v>
      </c>
      <c r="U17" s="129" t="s">
        <v>40</v>
      </c>
      <c r="V17" s="129" t="s">
        <v>39</v>
      </c>
      <c r="W17" s="129" t="s">
        <v>41</v>
      </c>
      <c r="X17" s="129" t="s">
        <v>42</v>
      </c>
      <c r="Y17" s="129" t="s">
        <v>43</v>
      </c>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30"/>
      <c r="AW17" s="130"/>
      <c r="AX17" s="130"/>
      <c r="AY17" s="129"/>
      <c r="AZ17" s="129"/>
      <c r="BA17" s="129"/>
      <c r="BB17" s="129" t="s">
        <v>44</v>
      </c>
      <c r="BC17" s="129" t="s">
        <v>45</v>
      </c>
      <c r="BD17" s="129" t="s">
        <v>46</v>
      </c>
      <c r="BE17" s="129" t="s">
        <v>44</v>
      </c>
      <c r="BF17" s="129" t="s">
        <v>45</v>
      </c>
      <c r="BG17" s="129" t="s">
        <v>46</v>
      </c>
      <c r="BH17" s="129" t="s">
        <v>44</v>
      </c>
      <c r="BI17" s="129" t="s">
        <v>45</v>
      </c>
      <c r="BJ17" s="131" t="s">
        <v>46</v>
      </c>
      <c r="BK17" s="127"/>
    </row>
    <row r="18" spans="1:63" s="165" customFormat="1" ht="12.95" customHeight="1" thickBot="1" x14ac:dyDescent="0.3">
      <c r="A18" s="132"/>
      <c r="B18" s="133" t="s">
        <v>47</v>
      </c>
      <c r="C18" s="133" t="s">
        <v>48</v>
      </c>
      <c r="D18" s="133" t="s">
        <v>49</v>
      </c>
      <c r="E18" s="206" t="s">
        <v>50</v>
      </c>
      <c r="F18" s="134" t="s">
        <v>51</v>
      </c>
      <c r="G18" s="134" t="s">
        <v>52</v>
      </c>
      <c r="H18" s="134" t="s">
        <v>53</v>
      </c>
      <c r="I18" s="134" t="s">
        <v>54</v>
      </c>
      <c r="J18" s="134" t="s">
        <v>55</v>
      </c>
      <c r="K18" s="134" t="s">
        <v>56</v>
      </c>
      <c r="L18" s="134" t="s">
        <v>57</v>
      </c>
      <c r="M18" s="134" t="s">
        <v>58</v>
      </c>
      <c r="N18" s="134" t="s">
        <v>59</v>
      </c>
      <c r="O18" s="134" t="s">
        <v>60</v>
      </c>
      <c r="P18" s="134" t="s">
        <v>61</v>
      </c>
      <c r="Q18" s="134" t="s">
        <v>62</v>
      </c>
      <c r="R18" s="134" t="s">
        <v>63</v>
      </c>
      <c r="S18" s="134" t="s">
        <v>64</v>
      </c>
      <c r="T18" s="134" t="s">
        <v>65</v>
      </c>
      <c r="U18" s="134" t="s">
        <v>66</v>
      </c>
      <c r="V18" s="134" t="s">
        <v>67</v>
      </c>
      <c r="W18" s="134" t="s">
        <v>68</v>
      </c>
      <c r="X18" s="134" t="s">
        <v>69</v>
      </c>
      <c r="Y18" s="134" t="s">
        <v>70</v>
      </c>
      <c r="Z18" s="134" t="s">
        <v>71</v>
      </c>
      <c r="AA18" s="134" t="s">
        <v>72</v>
      </c>
      <c r="AB18" s="134" t="s">
        <v>73</v>
      </c>
      <c r="AC18" s="134" t="s">
        <v>74</v>
      </c>
      <c r="AD18" s="134" t="s">
        <v>75</v>
      </c>
      <c r="AE18" s="134" t="s">
        <v>76</v>
      </c>
      <c r="AF18" s="134" t="s">
        <v>77</v>
      </c>
      <c r="AG18" s="134" t="s">
        <v>78</v>
      </c>
      <c r="AH18" s="134" t="s">
        <v>79</v>
      </c>
      <c r="AI18" s="134" t="s">
        <v>80</v>
      </c>
      <c r="AJ18" s="134" t="s">
        <v>81</v>
      </c>
      <c r="AK18" s="134" t="s">
        <v>82</v>
      </c>
      <c r="AL18" s="134" t="s">
        <v>83</v>
      </c>
      <c r="AM18" s="134" t="s">
        <v>84</v>
      </c>
      <c r="AN18" s="134" t="s">
        <v>85</v>
      </c>
      <c r="AO18" s="134" t="s">
        <v>86</v>
      </c>
      <c r="AP18" s="134" t="s">
        <v>87</v>
      </c>
      <c r="AQ18" s="134" t="s">
        <v>88</v>
      </c>
      <c r="AR18" s="134" t="s">
        <v>89</v>
      </c>
      <c r="AS18" s="134" t="s">
        <v>90</v>
      </c>
      <c r="AT18" s="134" t="s">
        <v>91</v>
      </c>
      <c r="AU18" s="134" t="s">
        <v>92</v>
      </c>
      <c r="AV18" s="135" t="s">
        <v>93</v>
      </c>
      <c r="AW18" s="135" t="s">
        <v>94</v>
      </c>
      <c r="AX18" s="135" t="s">
        <v>95</v>
      </c>
      <c r="AY18" s="134" t="s">
        <v>96</v>
      </c>
      <c r="AZ18" s="134" t="s">
        <v>97</v>
      </c>
      <c r="BA18" s="134" t="s">
        <v>98</v>
      </c>
      <c r="BB18" s="134" t="s">
        <v>99</v>
      </c>
      <c r="BC18" s="134" t="s">
        <v>100</v>
      </c>
      <c r="BD18" s="134" t="s">
        <v>101</v>
      </c>
      <c r="BE18" s="134" t="s">
        <v>102</v>
      </c>
      <c r="BF18" s="134" t="s">
        <v>103</v>
      </c>
      <c r="BG18" s="134" t="s">
        <v>104</v>
      </c>
      <c r="BH18" s="134" t="s">
        <v>105</v>
      </c>
      <c r="BI18" s="134" t="s">
        <v>106</v>
      </c>
      <c r="BJ18" s="164" t="s">
        <v>107</v>
      </c>
      <c r="BK18" s="127" t="s">
        <v>108</v>
      </c>
    </row>
    <row r="19" spans="1:63" ht="12.95" customHeight="1" x14ac:dyDescent="0.25">
      <c r="A19" s="136"/>
      <c r="B19" s="136"/>
      <c r="C19" s="136"/>
      <c r="D19" s="136"/>
      <c r="E19" s="45" t="s">
        <v>109</v>
      </c>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7"/>
      <c r="AW19" s="137"/>
      <c r="AX19" s="137"/>
      <c r="AY19" s="136"/>
      <c r="AZ19" s="136"/>
      <c r="BA19" s="136"/>
      <c r="BB19" s="136"/>
      <c r="BC19" s="136"/>
      <c r="BD19" s="136"/>
      <c r="BE19" s="136"/>
      <c r="BF19" s="136"/>
      <c r="BG19" s="136"/>
      <c r="BH19" s="136"/>
      <c r="BI19" s="136"/>
      <c r="BJ19" s="142"/>
      <c r="BK19" s="142"/>
    </row>
    <row r="20" spans="1:63" s="166" customFormat="1" ht="12.95" customHeight="1" x14ac:dyDescent="0.25">
      <c r="A20" s="15" t="s">
        <v>191</v>
      </c>
      <c r="B20" s="15"/>
      <c r="C20" s="4" t="s">
        <v>192</v>
      </c>
      <c r="D20" s="15"/>
      <c r="E20" s="207" t="s">
        <v>192</v>
      </c>
      <c r="F20" s="22" t="s">
        <v>193</v>
      </c>
      <c r="G20" s="22" t="s">
        <v>194</v>
      </c>
      <c r="H20" s="22" t="s">
        <v>195</v>
      </c>
      <c r="I20" s="23" t="s">
        <v>143</v>
      </c>
      <c r="J20" s="23" t="s">
        <v>149</v>
      </c>
      <c r="K20" s="23" t="s">
        <v>196</v>
      </c>
      <c r="L20" s="22">
        <v>30</v>
      </c>
      <c r="M20" s="5" t="s">
        <v>197</v>
      </c>
      <c r="N20" s="5" t="s">
        <v>198</v>
      </c>
      <c r="O20" s="5" t="s">
        <v>199</v>
      </c>
      <c r="P20" s="23" t="s">
        <v>125</v>
      </c>
      <c r="Q20" s="24" t="s">
        <v>122</v>
      </c>
      <c r="R20" s="25" t="s">
        <v>200</v>
      </c>
      <c r="S20" s="25" t="s">
        <v>201</v>
      </c>
      <c r="T20" s="23"/>
      <c r="U20" s="5" t="s">
        <v>126</v>
      </c>
      <c r="V20" s="23" t="s">
        <v>146</v>
      </c>
      <c r="W20" s="23" t="s">
        <v>76</v>
      </c>
      <c r="X20" s="23" t="s">
        <v>106</v>
      </c>
      <c r="Y20" s="23" t="s">
        <v>56</v>
      </c>
      <c r="Z20" s="40" t="s">
        <v>202</v>
      </c>
      <c r="AA20" s="5" t="s">
        <v>138</v>
      </c>
      <c r="AB20" s="26">
        <v>1161</v>
      </c>
      <c r="AC20" s="26">
        <v>7500</v>
      </c>
      <c r="AD20" s="26">
        <v>8707500</v>
      </c>
      <c r="AE20" s="26">
        <v>9752400</v>
      </c>
      <c r="AF20" s="26">
        <v>3636</v>
      </c>
      <c r="AG20" s="26">
        <v>7500</v>
      </c>
      <c r="AH20" s="26">
        <v>27270000</v>
      </c>
      <c r="AI20" s="26">
        <v>30542400.000000004</v>
      </c>
      <c r="AJ20" s="19">
        <v>0</v>
      </c>
      <c r="AK20" s="19">
        <v>0</v>
      </c>
      <c r="AL20" s="19">
        <v>0</v>
      </c>
      <c r="AM20" s="19">
        <v>0</v>
      </c>
      <c r="AN20" s="19">
        <v>0</v>
      </c>
      <c r="AO20" s="19">
        <v>0</v>
      </c>
      <c r="AP20" s="19">
        <v>0</v>
      </c>
      <c r="AQ20" s="19">
        <v>0</v>
      </c>
      <c r="AR20" s="19">
        <v>0</v>
      </c>
      <c r="AS20" s="19">
        <v>0</v>
      </c>
      <c r="AT20" s="19">
        <v>0</v>
      </c>
      <c r="AU20" s="19">
        <v>0</v>
      </c>
      <c r="AV20" s="42">
        <f t="shared" ref="AV20:AV38" si="0">AB20+AF20+AJ20+AN20+AR20</f>
        <v>4797</v>
      </c>
      <c r="AW20" s="42">
        <v>0</v>
      </c>
      <c r="AX20" s="42">
        <f t="shared" ref="AX20" si="1">AW20*1.12</f>
        <v>0</v>
      </c>
      <c r="AY20" s="5" t="s">
        <v>203</v>
      </c>
      <c r="AZ20" s="5"/>
      <c r="BA20" s="5"/>
      <c r="BB20" s="5"/>
      <c r="BC20" s="5" t="s">
        <v>204</v>
      </c>
      <c r="BD20" s="5" t="s">
        <v>204</v>
      </c>
      <c r="BE20" s="5"/>
      <c r="BF20" s="5"/>
      <c r="BG20" s="5"/>
      <c r="BH20" s="5"/>
      <c r="BI20" s="5"/>
      <c r="BJ20" s="168"/>
      <c r="BK20" s="27"/>
    </row>
    <row r="21" spans="1:63" s="166" customFormat="1" ht="12.95" customHeight="1" x14ac:dyDescent="0.25">
      <c r="A21" s="15" t="s">
        <v>191</v>
      </c>
      <c r="B21" s="15"/>
      <c r="C21" s="4" t="s">
        <v>397</v>
      </c>
      <c r="D21" s="15"/>
      <c r="E21" s="208" t="s">
        <v>192</v>
      </c>
      <c r="F21" s="55" t="s">
        <v>193</v>
      </c>
      <c r="G21" s="55" t="s">
        <v>194</v>
      </c>
      <c r="H21" s="55" t="s">
        <v>195</v>
      </c>
      <c r="I21" s="56" t="s">
        <v>143</v>
      </c>
      <c r="J21" s="56" t="s">
        <v>149</v>
      </c>
      <c r="K21" s="56" t="s">
        <v>196</v>
      </c>
      <c r="L21" s="55">
        <v>30</v>
      </c>
      <c r="M21" s="57" t="s">
        <v>197</v>
      </c>
      <c r="N21" s="57" t="s">
        <v>198</v>
      </c>
      <c r="O21" s="58" t="s">
        <v>126</v>
      </c>
      <c r="P21" s="56" t="s">
        <v>125</v>
      </c>
      <c r="Q21" s="59" t="s">
        <v>122</v>
      </c>
      <c r="R21" s="60" t="s">
        <v>200</v>
      </c>
      <c r="S21" s="60" t="s">
        <v>201</v>
      </c>
      <c r="T21" s="56"/>
      <c r="U21" s="57" t="s">
        <v>398</v>
      </c>
      <c r="V21" s="56" t="s">
        <v>146</v>
      </c>
      <c r="W21" s="56" t="s">
        <v>76</v>
      </c>
      <c r="X21" s="56" t="s">
        <v>106</v>
      </c>
      <c r="Y21" s="56" t="s">
        <v>56</v>
      </c>
      <c r="Z21" s="61" t="s">
        <v>202</v>
      </c>
      <c r="AA21" s="57" t="s">
        <v>138</v>
      </c>
      <c r="AB21" s="62">
        <v>1161</v>
      </c>
      <c r="AC21" s="62">
        <v>7500</v>
      </c>
      <c r="AD21" s="62">
        <v>8707500</v>
      </c>
      <c r="AE21" s="62">
        <v>9752400</v>
      </c>
      <c r="AF21" s="62">
        <v>3636</v>
      </c>
      <c r="AG21" s="62">
        <v>7500</v>
      </c>
      <c r="AH21" s="62">
        <v>27270000</v>
      </c>
      <c r="AI21" s="62">
        <v>30542400.000000004</v>
      </c>
      <c r="AJ21" s="63">
        <v>0</v>
      </c>
      <c r="AK21" s="63">
        <v>0</v>
      </c>
      <c r="AL21" s="63">
        <v>0</v>
      </c>
      <c r="AM21" s="63">
        <v>0</v>
      </c>
      <c r="AN21" s="63">
        <v>0</v>
      </c>
      <c r="AO21" s="63">
        <v>0</v>
      </c>
      <c r="AP21" s="63">
        <v>0</v>
      </c>
      <c r="AQ21" s="63">
        <v>0</v>
      </c>
      <c r="AR21" s="63">
        <v>0</v>
      </c>
      <c r="AS21" s="63">
        <v>0</v>
      </c>
      <c r="AT21" s="63">
        <v>0</v>
      </c>
      <c r="AU21" s="63">
        <v>0</v>
      </c>
      <c r="AV21" s="64">
        <f t="shared" si="0"/>
        <v>4797</v>
      </c>
      <c r="AW21" s="42">
        <v>0</v>
      </c>
      <c r="AX21" s="42">
        <f t="shared" ref="AX21" si="2">AW21*1.12</f>
        <v>0</v>
      </c>
      <c r="AY21" s="57" t="s">
        <v>203</v>
      </c>
      <c r="AZ21" s="57"/>
      <c r="BA21" s="5"/>
      <c r="BB21" s="5"/>
      <c r="BC21" s="5" t="s">
        <v>204</v>
      </c>
      <c r="BD21" s="5" t="s">
        <v>204</v>
      </c>
      <c r="BE21" s="5"/>
      <c r="BF21" s="5"/>
      <c r="BG21" s="5"/>
      <c r="BH21" s="5"/>
      <c r="BI21" s="5"/>
      <c r="BJ21" s="168"/>
      <c r="BK21" s="353">
        <v>14.2</v>
      </c>
    </row>
    <row r="22" spans="1:63" s="166" customFormat="1" ht="12.95" customHeight="1" x14ac:dyDescent="0.25">
      <c r="A22" s="89" t="s">
        <v>191</v>
      </c>
      <c r="B22" s="89"/>
      <c r="C22" s="174" t="s">
        <v>647</v>
      </c>
      <c r="D22" s="89"/>
      <c r="E22" s="209" t="s">
        <v>192</v>
      </c>
      <c r="F22" s="90" t="s">
        <v>193</v>
      </c>
      <c r="G22" s="90" t="s">
        <v>194</v>
      </c>
      <c r="H22" s="90" t="s">
        <v>195</v>
      </c>
      <c r="I22" s="91" t="s">
        <v>143</v>
      </c>
      <c r="J22" s="91" t="s">
        <v>149</v>
      </c>
      <c r="K22" s="91" t="s">
        <v>196</v>
      </c>
      <c r="L22" s="90">
        <v>30</v>
      </c>
      <c r="M22" s="92" t="s">
        <v>197</v>
      </c>
      <c r="N22" s="92" t="s">
        <v>198</v>
      </c>
      <c r="O22" s="93" t="s">
        <v>166</v>
      </c>
      <c r="P22" s="91" t="s">
        <v>125</v>
      </c>
      <c r="Q22" s="94" t="s">
        <v>122</v>
      </c>
      <c r="R22" s="95" t="s">
        <v>200</v>
      </c>
      <c r="S22" s="95" t="s">
        <v>201</v>
      </c>
      <c r="T22" s="91"/>
      <c r="U22" s="92" t="s">
        <v>398</v>
      </c>
      <c r="V22" s="91" t="s">
        <v>146</v>
      </c>
      <c r="W22" s="91" t="s">
        <v>76</v>
      </c>
      <c r="X22" s="91" t="s">
        <v>106</v>
      </c>
      <c r="Y22" s="91" t="s">
        <v>56</v>
      </c>
      <c r="Z22" s="96" t="s">
        <v>202</v>
      </c>
      <c r="AA22" s="92" t="s">
        <v>138</v>
      </c>
      <c r="AB22" s="97">
        <v>1161</v>
      </c>
      <c r="AC22" s="97">
        <v>7500</v>
      </c>
      <c r="AD22" s="98">
        <f t="shared" ref="AD22" si="3">AB22*AC22</f>
        <v>8707500</v>
      </c>
      <c r="AE22" s="98">
        <f t="shared" ref="AE22" si="4">AD22*1.12</f>
        <v>9752400</v>
      </c>
      <c r="AF22" s="97">
        <v>3636</v>
      </c>
      <c r="AG22" s="97">
        <v>7500</v>
      </c>
      <c r="AH22" s="98">
        <f t="shared" ref="AH22" si="5">AF22*AG22</f>
        <v>27270000</v>
      </c>
      <c r="AI22" s="98">
        <f t="shared" ref="AI22" si="6">AH22*1.12</f>
        <v>30542400.000000004</v>
      </c>
      <c r="AJ22" s="99">
        <v>0</v>
      </c>
      <c r="AK22" s="99">
        <v>0</v>
      </c>
      <c r="AL22" s="99">
        <v>0</v>
      </c>
      <c r="AM22" s="99">
        <v>0</v>
      </c>
      <c r="AN22" s="99">
        <v>0</v>
      </c>
      <c r="AO22" s="99">
        <v>0</v>
      </c>
      <c r="AP22" s="99">
        <v>0</v>
      </c>
      <c r="AQ22" s="99">
        <v>0</v>
      </c>
      <c r="AR22" s="99">
        <v>0</v>
      </c>
      <c r="AS22" s="99">
        <v>0</v>
      </c>
      <c r="AT22" s="99">
        <v>0</v>
      </c>
      <c r="AU22" s="99">
        <v>0</v>
      </c>
      <c r="AV22" s="100">
        <f t="shared" si="0"/>
        <v>4797</v>
      </c>
      <c r="AW22" s="42">
        <v>0</v>
      </c>
      <c r="AX22" s="42">
        <f t="shared" ref="AX22" si="7">AW22*1.12</f>
        <v>0</v>
      </c>
      <c r="AY22" s="92" t="s">
        <v>203</v>
      </c>
      <c r="AZ22" s="92"/>
      <c r="BA22" s="92"/>
      <c r="BB22" s="92"/>
      <c r="BC22" s="92" t="s">
        <v>204</v>
      </c>
      <c r="BD22" s="92" t="s">
        <v>204</v>
      </c>
      <c r="BE22" s="92"/>
      <c r="BF22" s="92"/>
      <c r="BG22" s="92"/>
      <c r="BH22" s="92"/>
      <c r="BI22" s="92"/>
      <c r="BJ22" s="168"/>
      <c r="BK22" s="27">
        <v>14</v>
      </c>
    </row>
    <row r="23" spans="1:63" s="188" customFormat="1" ht="12.95" customHeight="1" x14ac:dyDescent="0.25">
      <c r="A23" s="159" t="s">
        <v>191</v>
      </c>
      <c r="B23" s="159">
        <v>270007383</v>
      </c>
      <c r="C23" s="159" t="s">
        <v>652</v>
      </c>
      <c r="D23" s="159"/>
      <c r="E23" s="159" t="s">
        <v>192</v>
      </c>
      <c r="F23" s="180" t="s">
        <v>193</v>
      </c>
      <c r="G23" s="180" t="s">
        <v>194</v>
      </c>
      <c r="H23" s="180" t="s">
        <v>195</v>
      </c>
      <c r="I23" s="181" t="s">
        <v>143</v>
      </c>
      <c r="J23" s="181" t="s">
        <v>149</v>
      </c>
      <c r="K23" s="181" t="s">
        <v>196</v>
      </c>
      <c r="L23" s="180">
        <v>30</v>
      </c>
      <c r="M23" s="182" t="s">
        <v>197</v>
      </c>
      <c r="N23" s="182" t="s">
        <v>198</v>
      </c>
      <c r="O23" s="153" t="s">
        <v>166</v>
      </c>
      <c r="P23" s="181" t="s">
        <v>125</v>
      </c>
      <c r="Q23" s="183" t="s">
        <v>122</v>
      </c>
      <c r="R23" s="184" t="s">
        <v>200</v>
      </c>
      <c r="S23" s="184" t="s">
        <v>201</v>
      </c>
      <c r="T23" s="181"/>
      <c r="U23" s="182" t="s">
        <v>398</v>
      </c>
      <c r="V23" s="181" t="s">
        <v>146</v>
      </c>
      <c r="W23" s="181" t="s">
        <v>76</v>
      </c>
      <c r="X23" s="181" t="s">
        <v>106</v>
      </c>
      <c r="Y23" s="181" t="s">
        <v>56</v>
      </c>
      <c r="Z23" s="185" t="s">
        <v>202</v>
      </c>
      <c r="AA23" s="182" t="s">
        <v>138</v>
      </c>
      <c r="AB23" s="186">
        <v>141</v>
      </c>
      <c r="AC23" s="186">
        <v>7125</v>
      </c>
      <c r="AD23" s="186">
        <v>1004625</v>
      </c>
      <c r="AE23" s="186">
        <v>1125180</v>
      </c>
      <c r="AF23" s="186">
        <v>3636</v>
      </c>
      <c r="AG23" s="186">
        <v>7500</v>
      </c>
      <c r="AH23" s="186">
        <v>27270000</v>
      </c>
      <c r="AI23" s="186">
        <v>30542400.000000004</v>
      </c>
      <c r="AJ23" s="187">
        <v>0</v>
      </c>
      <c r="AK23" s="187">
        <v>0</v>
      </c>
      <c r="AL23" s="187">
        <v>0</v>
      </c>
      <c r="AM23" s="187">
        <v>0</v>
      </c>
      <c r="AN23" s="187">
        <v>0</v>
      </c>
      <c r="AO23" s="187">
        <v>0</v>
      </c>
      <c r="AP23" s="187">
        <v>0</v>
      </c>
      <c r="AQ23" s="187">
        <v>0</v>
      </c>
      <c r="AR23" s="187">
        <v>0</v>
      </c>
      <c r="AS23" s="187">
        <v>0</v>
      </c>
      <c r="AT23" s="187">
        <v>0</v>
      </c>
      <c r="AU23" s="187">
        <v>0</v>
      </c>
      <c r="AV23" s="187">
        <f>AB23+AF23+AJ23+AN23+AR23</f>
        <v>3777</v>
      </c>
      <c r="AW23" s="186">
        <f>AD23+AH23+AL23+AP23+AT23</f>
        <v>28274625</v>
      </c>
      <c r="AX23" s="186">
        <f>AW23*1.12</f>
        <v>31667580.000000004</v>
      </c>
      <c r="AY23" s="182" t="s">
        <v>203</v>
      </c>
      <c r="AZ23" s="182"/>
      <c r="BA23" s="182"/>
      <c r="BB23" s="182"/>
      <c r="BC23" s="182" t="s">
        <v>204</v>
      </c>
      <c r="BD23" s="182" t="s">
        <v>204</v>
      </c>
      <c r="BE23" s="182"/>
      <c r="BF23" s="182"/>
      <c r="BG23" s="182"/>
      <c r="BH23" s="182"/>
      <c r="BI23" s="182"/>
      <c r="BJ23" s="168"/>
      <c r="BK23" s="32" t="s">
        <v>653</v>
      </c>
    </row>
    <row r="24" spans="1:63" s="166" customFormat="1" ht="12.95" customHeight="1" x14ac:dyDescent="0.25">
      <c r="A24" s="15" t="s">
        <v>191</v>
      </c>
      <c r="B24" s="15"/>
      <c r="C24" s="4" t="s">
        <v>205</v>
      </c>
      <c r="D24" s="15"/>
      <c r="E24" s="207" t="s">
        <v>205</v>
      </c>
      <c r="F24" s="22" t="s">
        <v>206</v>
      </c>
      <c r="G24" s="22" t="s">
        <v>207</v>
      </c>
      <c r="H24" s="22" t="s">
        <v>208</v>
      </c>
      <c r="I24" s="23" t="s">
        <v>143</v>
      </c>
      <c r="J24" s="23" t="s">
        <v>149</v>
      </c>
      <c r="K24" s="23" t="s">
        <v>196</v>
      </c>
      <c r="L24" s="22">
        <v>30</v>
      </c>
      <c r="M24" s="5" t="s">
        <v>197</v>
      </c>
      <c r="N24" s="5" t="s">
        <v>198</v>
      </c>
      <c r="O24" s="5" t="s">
        <v>199</v>
      </c>
      <c r="P24" s="23" t="s">
        <v>125</v>
      </c>
      <c r="Q24" s="24" t="s">
        <v>122</v>
      </c>
      <c r="R24" s="25" t="s">
        <v>200</v>
      </c>
      <c r="S24" s="25" t="s">
        <v>201</v>
      </c>
      <c r="T24" s="23"/>
      <c r="U24" s="5" t="s">
        <v>126</v>
      </c>
      <c r="V24" s="23" t="s">
        <v>146</v>
      </c>
      <c r="W24" s="23" t="s">
        <v>76</v>
      </c>
      <c r="X24" s="23" t="s">
        <v>106</v>
      </c>
      <c r="Y24" s="23" t="s">
        <v>56</v>
      </c>
      <c r="Z24" s="40" t="s">
        <v>202</v>
      </c>
      <c r="AA24" s="5" t="s">
        <v>138</v>
      </c>
      <c r="AB24" s="26">
        <v>4416</v>
      </c>
      <c r="AC24" s="26">
        <v>11282.54</v>
      </c>
      <c r="AD24" s="26">
        <v>49823696.640000001</v>
      </c>
      <c r="AE24" s="26">
        <v>55802540.236800008</v>
      </c>
      <c r="AF24" s="26">
        <v>4458</v>
      </c>
      <c r="AG24" s="26">
        <v>11282.54</v>
      </c>
      <c r="AH24" s="26">
        <v>50297563.32</v>
      </c>
      <c r="AI24" s="26">
        <v>56333270.918400005</v>
      </c>
      <c r="AJ24" s="19">
        <v>0</v>
      </c>
      <c r="AK24" s="19">
        <v>0</v>
      </c>
      <c r="AL24" s="19">
        <v>0</v>
      </c>
      <c r="AM24" s="19">
        <v>0</v>
      </c>
      <c r="AN24" s="19">
        <v>0</v>
      </c>
      <c r="AO24" s="19">
        <v>0</v>
      </c>
      <c r="AP24" s="19">
        <v>0</v>
      </c>
      <c r="AQ24" s="19">
        <v>0</v>
      </c>
      <c r="AR24" s="19">
        <v>0</v>
      </c>
      <c r="AS24" s="19">
        <v>0</v>
      </c>
      <c r="AT24" s="19">
        <v>0</v>
      </c>
      <c r="AU24" s="19">
        <v>0</v>
      </c>
      <c r="AV24" s="42">
        <f t="shared" si="0"/>
        <v>8874</v>
      </c>
      <c r="AW24" s="42">
        <v>0</v>
      </c>
      <c r="AX24" s="42">
        <f t="shared" ref="AX24:AX26" si="8">AW24*1.12</f>
        <v>0</v>
      </c>
      <c r="AY24" s="5" t="s">
        <v>203</v>
      </c>
      <c r="AZ24" s="5"/>
      <c r="BA24" s="5"/>
      <c r="BB24" s="5"/>
      <c r="BC24" s="5" t="s">
        <v>209</v>
      </c>
      <c r="BD24" s="5" t="s">
        <v>209</v>
      </c>
      <c r="BE24" s="5"/>
      <c r="BF24" s="5"/>
      <c r="BG24" s="5"/>
      <c r="BH24" s="5"/>
      <c r="BI24" s="5"/>
      <c r="BJ24" s="168"/>
      <c r="BK24" s="27"/>
    </row>
    <row r="25" spans="1:63" s="166" customFormat="1" ht="12.95" customHeight="1" x14ac:dyDescent="0.25">
      <c r="A25" s="15" t="s">
        <v>191</v>
      </c>
      <c r="B25" s="15"/>
      <c r="C25" s="4" t="s">
        <v>399</v>
      </c>
      <c r="D25" s="15"/>
      <c r="E25" s="208" t="s">
        <v>205</v>
      </c>
      <c r="F25" s="22" t="s">
        <v>206</v>
      </c>
      <c r="G25" s="22" t="s">
        <v>207</v>
      </c>
      <c r="H25" s="22" t="s">
        <v>208</v>
      </c>
      <c r="I25" s="23" t="s">
        <v>143</v>
      </c>
      <c r="J25" s="23" t="s">
        <v>149</v>
      </c>
      <c r="K25" s="23" t="s">
        <v>196</v>
      </c>
      <c r="L25" s="22">
        <v>30</v>
      </c>
      <c r="M25" s="5" t="s">
        <v>197</v>
      </c>
      <c r="N25" s="5" t="s">
        <v>198</v>
      </c>
      <c r="O25" s="1" t="s">
        <v>126</v>
      </c>
      <c r="P25" s="23" t="s">
        <v>125</v>
      </c>
      <c r="Q25" s="24" t="s">
        <v>122</v>
      </c>
      <c r="R25" s="25" t="s">
        <v>200</v>
      </c>
      <c r="S25" s="25" t="s">
        <v>201</v>
      </c>
      <c r="T25" s="23"/>
      <c r="U25" s="5" t="s">
        <v>398</v>
      </c>
      <c r="V25" s="23" t="s">
        <v>146</v>
      </c>
      <c r="W25" s="23" t="s">
        <v>76</v>
      </c>
      <c r="X25" s="23" t="s">
        <v>106</v>
      </c>
      <c r="Y25" s="23" t="s">
        <v>56</v>
      </c>
      <c r="Z25" s="40" t="s">
        <v>202</v>
      </c>
      <c r="AA25" s="5" t="s">
        <v>138</v>
      </c>
      <c r="AB25" s="26">
        <v>4416</v>
      </c>
      <c r="AC25" s="26">
        <v>11282.54</v>
      </c>
      <c r="AD25" s="26">
        <v>49823696.640000001</v>
      </c>
      <c r="AE25" s="26">
        <v>55802540.236800008</v>
      </c>
      <c r="AF25" s="26">
        <v>4458</v>
      </c>
      <c r="AG25" s="26">
        <v>11282.54</v>
      </c>
      <c r="AH25" s="26">
        <v>50297563.32</v>
      </c>
      <c r="AI25" s="26">
        <v>56333270.918400005</v>
      </c>
      <c r="AJ25" s="19">
        <v>0</v>
      </c>
      <c r="AK25" s="19">
        <v>0</v>
      </c>
      <c r="AL25" s="19">
        <v>0</v>
      </c>
      <c r="AM25" s="19">
        <v>0</v>
      </c>
      <c r="AN25" s="19">
        <v>0</v>
      </c>
      <c r="AO25" s="19">
        <v>0</v>
      </c>
      <c r="AP25" s="19">
        <v>0</v>
      </c>
      <c r="AQ25" s="19">
        <v>0</v>
      </c>
      <c r="AR25" s="19">
        <v>0</v>
      </c>
      <c r="AS25" s="19">
        <v>0</v>
      </c>
      <c r="AT25" s="19">
        <v>0</v>
      </c>
      <c r="AU25" s="19">
        <v>0</v>
      </c>
      <c r="AV25" s="65">
        <f t="shared" si="0"/>
        <v>8874</v>
      </c>
      <c r="AW25" s="42">
        <v>0</v>
      </c>
      <c r="AX25" s="42">
        <f t="shared" si="8"/>
        <v>0</v>
      </c>
      <c r="AY25" s="5" t="s">
        <v>203</v>
      </c>
      <c r="AZ25" s="5"/>
      <c r="BA25" s="5"/>
      <c r="BB25" s="5"/>
      <c r="BC25" s="5" t="s">
        <v>209</v>
      </c>
      <c r="BD25" s="5" t="s">
        <v>209</v>
      </c>
      <c r="BE25" s="5"/>
      <c r="BF25" s="5"/>
      <c r="BG25" s="5"/>
      <c r="BH25" s="5"/>
      <c r="BI25" s="5"/>
      <c r="BJ25" s="168"/>
      <c r="BK25" s="353">
        <v>14.2</v>
      </c>
    </row>
    <row r="26" spans="1:63" s="166" customFormat="1" ht="12.95" customHeight="1" x14ac:dyDescent="0.25">
      <c r="A26" s="15" t="s">
        <v>191</v>
      </c>
      <c r="B26" s="15"/>
      <c r="C26" s="4" t="s">
        <v>648</v>
      </c>
      <c r="D26" s="15"/>
      <c r="E26" s="209" t="s">
        <v>205</v>
      </c>
      <c r="F26" s="90" t="s">
        <v>206</v>
      </c>
      <c r="G26" s="90" t="s">
        <v>207</v>
      </c>
      <c r="H26" s="90" t="s">
        <v>208</v>
      </c>
      <c r="I26" s="91" t="s">
        <v>143</v>
      </c>
      <c r="J26" s="91" t="s">
        <v>149</v>
      </c>
      <c r="K26" s="91" t="s">
        <v>196</v>
      </c>
      <c r="L26" s="90">
        <v>30</v>
      </c>
      <c r="M26" s="92" t="s">
        <v>197</v>
      </c>
      <c r="N26" s="92" t="s">
        <v>198</v>
      </c>
      <c r="O26" s="93" t="s">
        <v>166</v>
      </c>
      <c r="P26" s="91" t="s">
        <v>125</v>
      </c>
      <c r="Q26" s="94" t="s">
        <v>122</v>
      </c>
      <c r="R26" s="95" t="s">
        <v>200</v>
      </c>
      <c r="S26" s="95" t="s">
        <v>201</v>
      </c>
      <c r="T26" s="91"/>
      <c r="U26" s="92" t="s">
        <v>398</v>
      </c>
      <c r="V26" s="91" t="s">
        <v>146</v>
      </c>
      <c r="W26" s="91" t="s">
        <v>76</v>
      </c>
      <c r="X26" s="91" t="s">
        <v>106</v>
      </c>
      <c r="Y26" s="91" t="s">
        <v>56</v>
      </c>
      <c r="Z26" s="96" t="s">
        <v>202</v>
      </c>
      <c r="AA26" s="92" t="s">
        <v>138</v>
      </c>
      <c r="AB26" s="97">
        <v>4416</v>
      </c>
      <c r="AC26" s="97">
        <v>11282.54</v>
      </c>
      <c r="AD26" s="98">
        <f t="shared" ref="AD26" si="9">AB26*AC26</f>
        <v>49823696.640000001</v>
      </c>
      <c r="AE26" s="98">
        <f t="shared" ref="AE26" si="10">AD26*1.12</f>
        <v>55802540.236800008</v>
      </c>
      <c r="AF26" s="97">
        <v>4458</v>
      </c>
      <c r="AG26" s="97">
        <v>11282.54</v>
      </c>
      <c r="AH26" s="98">
        <f t="shared" ref="AH26" si="11">AF26*AG26</f>
        <v>50297563.32</v>
      </c>
      <c r="AI26" s="98">
        <f t="shared" ref="AI26" si="12">AH26*1.12</f>
        <v>56333270.918400005</v>
      </c>
      <c r="AJ26" s="99">
        <v>0</v>
      </c>
      <c r="AK26" s="99">
        <v>0</v>
      </c>
      <c r="AL26" s="99">
        <v>0</v>
      </c>
      <c r="AM26" s="99">
        <v>0</v>
      </c>
      <c r="AN26" s="99">
        <v>0</v>
      </c>
      <c r="AO26" s="99">
        <v>0</v>
      </c>
      <c r="AP26" s="99">
        <v>0</v>
      </c>
      <c r="AQ26" s="99">
        <v>0</v>
      </c>
      <c r="AR26" s="99">
        <v>0</v>
      </c>
      <c r="AS26" s="99">
        <v>0</v>
      </c>
      <c r="AT26" s="99">
        <v>0</v>
      </c>
      <c r="AU26" s="99">
        <v>0</v>
      </c>
      <c r="AV26" s="100">
        <f t="shared" si="0"/>
        <v>8874</v>
      </c>
      <c r="AW26" s="42">
        <v>0</v>
      </c>
      <c r="AX26" s="42">
        <f t="shared" si="8"/>
        <v>0</v>
      </c>
      <c r="AY26" s="92" t="s">
        <v>203</v>
      </c>
      <c r="AZ26" s="92"/>
      <c r="BA26" s="92"/>
      <c r="BB26" s="92"/>
      <c r="BC26" s="92" t="s">
        <v>209</v>
      </c>
      <c r="BD26" s="92" t="s">
        <v>209</v>
      </c>
      <c r="BE26" s="92"/>
      <c r="BF26" s="92"/>
      <c r="BG26" s="92"/>
      <c r="BH26" s="92"/>
      <c r="BI26" s="92"/>
      <c r="BJ26" s="168"/>
      <c r="BK26" s="27">
        <v>14</v>
      </c>
    </row>
    <row r="27" spans="1:63" s="188" customFormat="1" ht="12.95" customHeight="1" x14ac:dyDescent="0.25">
      <c r="A27" s="159" t="s">
        <v>191</v>
      </c>
      <c r="B27" s="159">
        <v>270000017</v>
      </c>
      <c r="C27" s="159" t="s">
        <v>654</v>
      </c>
      <c r="D27" s="159"/>
      <c r="E27" s="159" t="s">
        <v>205</v>
      </c>
      <c r="F27" s="180" t="s">
        <v>206</v>
      </c>
      <c r="G27" s="180" t="s">
        <v>207</v>
      </c>
      <c r="H27" s="180" t="s">
        <v>208</v>
      </c>
      <c r="I27" s="181" t="s">
        <v>143</v>
      </c>
      <c r="J27" s="181" t="s">
        <v>149</v>
      </c>
      <c r="K27" s="181" t="s">
        <v>196</v>
      </c>
      <c r="L27" s="180">
        <v>30</v>
      </c>
      <c r="M27" s="182" t="s">
        <v>197</v>
      </c>
      <c r="N27" s="182" t="s">
        <v>198</v>
      </c>
      <c r="O27" s="153" t="s">
        <v>166</v>
      </c>
      <c r="P27" s="181" t="s">
        <v>125</v>
      </c>
      <c r="Q27" s="183" t="s">
        <v>122</v>
      </c>
      <c r="R27" s="184" t="s">
        <v>200</v>
      </c>
      <c r="S27" s="184" t="s">
        <v>201</v>
      </c>
      <c r="T27" s="181"/>
      <c r="U27" s="182" t="s">
        <v>398</v>
      </c>
      <c r="V27" s="181" t="s">
        <v>146</v>
      </c>
      <c r="W27" s="181" t="s">
        <v>76</v>
      </c>
      <c r="X27" s="181" t="s">
        <v>106</v>
      </c>
      <c r="Y27" s="181" t="s">
        <v>56</v>
      </c>
      <c r="Z27" s="185" t="s">
        <v>202</v>
      </c>
      <c r="AA27" s="182" t="s">
        <v>138</v>
      </c>
      <c r="AB27" s="186">
        <v>2954</v>
      </c>
      <c r="AC27" s="186">
        <v>8461.9</v>
      </c>
      <c r="AD27" s="186">
        <v>24996452.599999998</v>
      </c>
      <c r="AE27" s="186">
        <v>27996026.912</v>
      </c>
      <c r="AF27" s="186">
        <v>4458</v>
      </c>
      <c r="AG27" s="186">
        <v>11282.54</v>
      </c>
      <c r="AH27" s="186">
        <v>50297563.32</v>
      </c>
      <c r="AI27" s="186">
        <v>56333270.918400005</v>
      </c>
      <c r="AJ27" s="187">
        <v>0</v>
      </c>
      <c r="AK27" s="187">
        <v>0</v>
      </c>
      <c r="AL27" s="187">
        <v>0</v>
      </c>
      <c r="AM27" s="187">
        <v>0</v>
      </c>
      <c r="AN27" s="187">
        <v>0</v>
      </c>
      <c r="AO27" s="187">
        <v>0</v>
      </c>
      <c r="AP27" s="187">
        <v>0</v>
      </c>
      <c r="AQ27" s="187">
        <v>0</v>
      </c>
      <c r="AR27" s="187">
        <v>0</v>
      </c>
      <c r="AS27" s="187">
        <v>0</v>
      </c>
      <c r="AT27" s="187">
        <v>0</v>
      </c>
      <c r="AU27" s="187">
        <v>0</v>
      </c>
      <c r="AV27" s="187">
        <f t="shared" si="0"/>
        <v>7412</v>
      </c>
      <c r="AW27" s="186">
        <f t="shared" ref="AW27" si="13">AD27+AH27+AL27+AP27+AT27</f>
        <v>75294015.920000002</v>
      </c>
      <c r="AX27" s="186">
        <f t="shared" ref="AX27" si="14">AW27*1.12</f>
        <v>84329297.830400005</v>
      </c>
      <c r="AY27" s="182" t="s">
        <v>203</v>
      </c>
      <c r="AZ27" s="182"/>
      <c r="BA27" s="182"/>
      <c r="BB27" s="182"/>
      <c r="BC27" s="182" t="s">
        <v>209</v>
      </c>
      <c r="BD27" s="182" t="s">
        <v>209</v>
      </c>
      <c r="BE27" s="182"/>
      <c r="BF27" s="182"/>
      <c r="BG27" s="182"/>
      <c r="BH27" s="182"/>
      <c r="BI27" s="182"/>
      <c r="BJ27" s="168"/>
      <c r="BK27" s="32" t="s">
        <v>653</v>
      </c>
    </row>
    <row r="28" spans="1:63" s="166" customFormat="1" ht="12.95" customHeight="1" x14ac:dyDescent="0.25">
      <c r="A28" s="15" t="s">
        <v>191</v>
      </c>
      <c r="B28" s="15"/>
      <c r="C28" s="4" t="s">
        <v>210</v>
      </c>
      <c r="D28" s="15"/>
      <c r="E28" s="207" t="s">
        <v>210</v>
      </c>
      <c r="F28" s="22" t="s">
        <v>211</v>
      </c>
      <c r="G28" s="22" t="s">
        <v>194</v>
      </c>
      <c r="H28" s="22" t="s">
        <v>208</v>
      </c>
      <c r="I28" s="23" t="s">
        <v>143</v>
      </c>
      <c r="J28" s="23" t="s">
        <v>149</v>
      </c>
      <c r="K28" s="23" t="s">
        <v>196</v>
      </c>
      <c r="L28" s="22">
        <v>30</v>
      </c>
      <c r="M28" s="5" t="s">
        <v>197</v>
      </c>
      <c r="N28" s="5" t="s">
        <v>198</v>
      </c>
      <c r="O28" s="5" t="s">
        <v>199</v>
      </c>
      <c r="P28" s="23" t="s">
        <v>125</v>
      </c>
      <c r="Q28" s="24" t="s">
        <v>122</v>
      </c>
      <c r="R28" s="25" t="s">
        <v>200</v>
      </c>
      <c r="S28" s="25" t="s">
        <v>201</v>
      </c>
      <c r="T28" s="23"/>
      <c r="U28" s="5" t="s">
        <v>126</v>
      </c>
      <c r="V28" s="23" t="s">
        <v>146</v>
      </c>
      <c r="W28" s="23" t="s">
        <v>76</v>
      </c>
      <c r="X28" s="23" t="s">
        <v>106</v>
      </c>
      <c r="Y28" s="23" t="s">
        <v>56</v>
      </c>
      <c r="Z28" s="40" t="s">
        <v>202</v>
      </c>
      <c r="AA28" s="5" t="s">
        <v>138</v>
      </c>
      <c r="AB28" s="26">
        <v>167</v>
      </c>
      <c r="AC28" s="26">
        <v>14598.57</v>
      </c>
      <c r="AD28" s="26">
        <v>2437961.19</v>
      </c>
      <c r="AE28" s="26">
        <v>2730516.5328000002</v>
      </c>
      <c r="AF28" s="26">
        <v>26</v>
      </c>
      <c r="AG28" s="26">
        <v>14598.57</v>
      </c>
      <c r="AH28" s="26">
        <v>379562.82</v>
      </c>
      <c r="AI28" s="26">
        <v>425110.35840000003</v>
      </c>
      <c r="AJ28" s="19">
        <v>0</v>
      </c>
      <c r="AK28" s="19">
        <v>0</v>
      </c>
      <c r="AL28" s="19">
        <v>0</v>
      </c>
      <c r="AM28" s="19">
        <v>0</v>
      </c>
      <c r="AN28" s="19">
        <v>0</v>
      </c>
      <c r="AO28" s="19">
        <v>0</v>
      </c>
      <c r="AP28" s="19">
        <v>0</v>
      </c>
      <c r="AQ28" s="19">
        <v>0</v>
      </c>
      <c r="AR28" s="19">
        <v>0</v>
      </c>
      <c r="AS28" s="19">
        <v>0</v>
      </c>
      <c r="AT28" s="19">
        <v>0</v>
      </c>
      <c r="AU28" s="19">
        <v>0</v>
      </c>
      <c r="AV28" s="42">
        <f t="shared" si="0"/>
        <v>193</v>
      </c>
      <c r="AW28" s="42">
        <v>0</v>
      </c>
      <c r="AX28" s="42">
        <f t="shared" ref="AX28:AX30" si="15">AW28*1.12</f>
        <v>0</v>
      </c>
      <c r="AY28" s="5" t="s">
        <v>203</v>
      </c>
      <c r="AZ28" s="5"/>
      <c r="BA28" s="5"/>
      <c r="BB28" s="5"/>
      <c r="BC28" s="5" t="s">
        <v>212</v>
      </c>
      <c r="BD28" s="5" t="s">
        <v>212</v>
      </c>
      <c r="BE28" s="5"/>
      <c r="BF28" s="5"/>
      <c r="BG28" s="5"/>
      <c r="BH28" s="5"/>
      <c r="BI28" s="5"/>
      <c r="BJ28" s="168"/>
      <c r="BK28" s="27"/>
    </row>
    <row r="29" spans="1:63" s="166" customFormat="1" ht="12.95" customHeight="1" x14ac:dyDescent="0.25">
      <c r="A29" s="15" t="s">
        <v>191</v>
      </c>
      <c r="B29" s="15"/>
      <c r="C29" s="4" t="s">
        <v>400</v>
      </c>
      <c r="D29" s="15"/>
      <c r="E29" s="210" t="s">
        <v>210</v>
      </c>
      <c r="F29" s="22" t="s">
        <v>211</v>
      </c>
      <c r="G29" s="22" t="s">
        <v>194</v>
      </c>
      <c r="H29" s="22" t="s">
        <v>208</v>
      </c>
      <c r="I29" s="23" t="s">
        <v>143</v>
      </c>
      <c r="J29" s="23" t="s">
        <v>149</v>
      </c>
      <c r="K29" s="23" t="s">
        <v>196</v>
      </c>
      <c r="L29" s="22">
        <v>30</v>
      </c>
      <c r="M29" s="5" t="s">
        <v>197</v>
      </c>
      <c r="N29" s="5" t="s">
        <v>198</v>
      </c>
      <c r="O29" s="1" t="s">
        <v>126</v>
      </c>
      <c r="P29" s="23" t="s">
        <v>125</v>
      </c>
      <c r="Q29" s="24" t="s">
        <v>122</v>
      </c>
      <c r="R29" s="25" t="s">
        <v>200</v>
      </c>
      <c r="S29" s="25" t="s">
        <v>201</v>
      </c>
      <c r="T29" s="23"/>
      <c r="U29" s="5" t="s">
        <v>398</v>
      </c>
      <c r="V29" s="23" t="s">
        <v>146</v>
      </c>
      <c r="W29" s="23" t="s">
        <v>76</v>
      </c>
      <c r="X29" s="23" t="s">
        <v>106</v>
      </c>
      <c r="Y29" s="23" t="s">
        <v>56</v>
      </c>
      <c r="Z29" s="40" t="s">
        <v>202</v>
      </c>
      <c r="AA29" s="5" t="s">
        <v>138</v>
      </c>
      <c r="AB29" s="26">
        <v>167</v>
      </c>
      <c r="AC29" s="26">
        <v>14598.57</v>
      </c>
      <c r="AD29" s="26">
        <v>2437961.19</v>
      </c>
      <c r="AE29" s="26">
        <v>2730516.5328000002</v>
      </c>
      <c r="AF29" s="26">
        <v>26</v>
      </c>
      <c r="AG29" s="26">
        <v>14598.57</v>
      </c>
      <c r="AH29" s="26">
        <v>379562.82</v>
      </c>
      <c r="AI29" s="26">
        <v>425110.35840000003</v>
      </c>
      <c r="AJ29" s="19">
        <v>0</v>
      </c>
      <c r="AK29" s="19">
        <v>0</v>
      </c>
      <c r="AL29" s="19">
        <v>0</v>
      </c>
      <c r="AM29" s="19">
        <v>0</v>
      </c>
      <c r="AN29" s="19">
        <v>0</v>
      </c>
      <c r="AO29" s="19">
        <v>0</v>
      </c>
      <c r="AP29" s="19">
        <v>0</v>
      </c>
      <c r="AQ29" s="19">
        <v>0</v>
      </c>
      <c r="AR29" s="19">
        <v>0</v>
      </c>
      <c r="AS29" s="19">
        <v>0</v>
      </c>
      <c r="AT29" s="19">
        <v>0</v>
      </c>
      <c r="AU29" s="19">
        <v>0</v>
      </c>
      <c r="AV29" s="65">
        <f t="shared" si="0"/>
        <v>193</v>
      </c>
      <c r="AW29" s="42">
        <v>0</v>
      </c>
      <c r="AX29" s="42">
        <f t="shared" si="15"/>
        <v>0</v>
      </c>
      <c r="AY29" s="5" t="s">
        <v>203</v>
      </c>
      <c r="AZ29" s="5"/>
      <c r="BA29" s="5"/>
      <c r="BB29" s="5"/>
      <c r="BC29" s="5" t="s">
        <v>212</v>
      </c>
      <c r="BD29" s="5" t="s">
        <v>212</v>
      </c>
      <c r="BE29" s="5"/>
      <c r="BF29" s="5"/>
      <c r="BG29" s="5"/>
      <c r="BH29" s="5"/>
      <c r="BI29" s="5"/>
      <c r="BJ29" s="168"/>
      <c r="BK29" s="353">
        <v>14.2</v>
      </c>
    </row>
    <row r="30" spans="1:63" s="166" customFormat="1" ht="12.95" customHeight="1" x14ac:dyDescent="0.25">
      <c r="A30" s="15" t="s">
        <v>191</v>
      </c>
      <c r="B30" s="15"/>
      <c r="C30" s="4" t="s">
        <v>649</v>
      </c>
      <c r="D30" s="15"/>
      <c r="E30" s="211" t="s">
        <v>210</v>
      </c>
      <c r="F30" s="90" t="s">
        <v>211</v>
      </c>
      <c r="G30" s="90" t="s">
        <v>194</v>
      </c>
      <c r="H30" s="90" t="s">
        <v>208</v>
      </c>
      <c r="I30" s="91" t="s">
        <v>143</v>
      </c>
      <c r="J30" s="91" t="s">
        <v>149</v>
      </c>
      <c r="K30" s="91" t="s">
        <v>196</v>
      </c>
      <c r="L30" s="90">
        <v>30</v>
      </c>
      <c r="M30" s="92" t="s">
        <v>197</v>
      </c>
      <c r="N30" s="92" t="s">
        <v>198</v>
      </c>
      <c r="O30" s="93" t="s">
        <v>166</v>
      </c>
      <c r="P30" s="91" t="s">
        <v>125</v>
      </c>
      <c r="Q30" s="94" t="s">
        <v>122</v>
      </c>
      <c r="R30" s="95" t="s">
        <v>200</v>
      </c>
      <c r="S30" s="95" t="s">
        <v>201</v>
      </c>
      <c r="T30" s="91"/>
      <c r="U30" s="92" t="s">
        <v>398</v>
      </c>
      <c r="V30" s="91" t="s">
        <v>146</v>
      </c>
      <c r="W30" s="91" t="s">
        <v>76</v>
      </c>
      <c r="X30" s="91" t="s">
        <v>106</v>
      </c>
      <c r="Y30" s="91" t="s">
        <v>56</v>
      </c>
      <c r="Z30" s="96" t="s">
        <v>202</v>
      </c>
      <c r="AA30" s="92" t="s">
        <v>138</v>
      </c>
      <c r="AB30" s="97">
        <v>167</v>
      </c>
      <c r="AC30" s="97">
        <v>14598.57</v>
      </c>
      <c r="AD30" s="98">
        <f t="shared" ref="AD30" si="16">AB30*AC30</f>
        <v>2437961.19</v>
      </c>
      <c r="AE30" s="98">
        <f t="shared" ref="AE30" si="17">AD30*1.12</f>
        <v>2730516.5328000002</v>
      </c>
      <c r="AF30" s="97">
        <v>26</v>
      </c>
      <c r="AG30" s="97">
        <v>14598.57</v>
      </c>
      <c r="AH30" s="98">
        <f t="shared" ref="AH30" si="18">AF30*AG30</f>
        <v>379562.82</v>
      </c>
      <c r="AI30" s="98">
        <f t="shared" ref="AI30" si="19">AH30*1.12</f>
        <v>425110.35840000003</v>
      </c>
      <c r="AJ30" s="99">
        <v>0</v>
      </c>
      <c r="AK30" s="99">
        <v>0</v>
      </c>
      <c r="AL30" s="99">
        <v>0</v>
      </c>
      <c r="AM30" s="99">
        <v>0</v>
      </c>
      <c r="AN30" s="99">
        <v>0</v>
      </c>
      <c r="AO30" s="99">
        <v>0</v>
      </c>
      <c r="AP30" s="99">
        <v>0</v>
      </c>
      <c r="AQ30" s="99">
        <v>0</v>
      </c>
      <c r="AR30" s="99">
        <v>0</v>
      </c>
      <c r="AS30" s="99">
        <v>0</v>
      </c>
      <c r="AT30" s="99">
        <v>0</v>
      </c>
      <c r="AU30" s="99">
        <v>0</v>
      </c>
      <c r="AV30" s="100">
        <f t="shared" si="0"/>
        <v>193</v>
      </c>
      <c r="AW30" s="42">
        <v>0</v>
      </c>
      <c r="AX30" s="42">
        <f t="shared" si="15"/>
        <v>0</v>
      </c>
      <c r="AY30" s="92" t="s">
        <v>203</v>
      </c>
      <c r="AZ30" s="92"/>
      <c r="BA30" s="92"/>
      <c r="BB30" s="92"/>
      <c r="BC30" s="92" t="s">
        <v>212</v>
      </c>
      <c r="BD30" s="92" t="s">
        <v>212</v>
      </c>
      <c r="BE30" s="92"/>
      <c r="BF30" s="92"/>
      <c r="BG30" s="92"/>
      <c r="BH30" s="92"/>
      <c r="BI30" s="92"/>
      <c r="BJ30" s="168"/>
      <c r="BK30" s="27">
        <v>14</v>
      </c>
    </row>
    <row r="31" spans="1:63" s="188" customFormat="1" ht="12.95" customHeight="1" x14ac:dyDescent="0.25">
      <c r="A31" s="159" t="s">
        <v>191</v>
      </c>
      <c r="B31" s="159">
        <v>270005786</v>
      </c>
      <c r="C31" s="159" t="s">
        <v>655</v>
      </c>
      <c r="D31" s="159"/>
      <c r="E31" s="159" t="s">
        <v>210</v>
      </c>
      <c r="F31" s="180" t="s">
        <v>211</v>
      </c>
      <c r="G31" s="180" t="s">
        <v>194</v>
      </c>
      <c r="H31" s="180" t="s">
        <v>208</v>
      </c>
      <c r="I31" s="181" t="s">
        <v>143</v>
      </c>
      <c r="J31" s="181" t="s">
        <v>149</v>
      </c>
      <c r="K31" s="181" t="s">
        <v>196</v>
      </c>
      <c r="L31" s="180">
        <v>30</v>
      </c>
      <c r="M31" s="182" t="s">
        <v>197</v>
      </c>
      <c r="N31" s="182" t="s">
        <v>198</v>
      </c>
      <c r="O31" s="153" t="s">
        <v>166</v>
      </c>
      <c r="P31" s="181" t="s">
        <v>125</v>
      </c>
      <c r="Q31" s="183" t="s">
        <v>122</v>
      </c>
      <c r="R31" s="184" t="s">
        <v>200</v>
      </c>
      <c r="S31" s="184" t="s">
        <v>201</v>
      </c>
      <c r="T31" s="181"/>
      <c r="U31" s="182" t="s">
        <v>398</v>
      </c>
      <c r="V31" s="181" t="s">
        <v>146</v>
      </c>
      <c r="W31" s="181" t="s">
        <v>76</v>
      </c>
      <c r="X31" s="181" t="s">
        <v>106</v>
      </c>
      <c r="Y31" s="181" t="s">
        <v>56</v>
      </c>
      <c r="Z31" s="185" t="s">
        <v>202</v>
      </c>
      <c r="AA31" s="182" t="s">
        <v>138</v>
      </c>
      <c r="AB31" s="189">
        <v>32</v>
      </c>
      <c r="AC31" s="186">
        <v>11824.84</v>
      </c>
      <c r="AD31" s="186">
        <v>378394.88</v>
      </c>
      <c r="AE31" s="186">
        <v>423802.26560000004</v>
      </c>
      <c r="AF31" s="186">
        <v>26</v>
      </c>
      <c r="AG31" s="186">
        <v>14598.57</v>
      </c>
      <c r="AH31" s="186">
        <v>379562.82</v>
      </c>
      <c r="AI31" s="186">
        <v>425110.35840000003</v>
      </c>
      <c r="AJ31" s="187">
        <v>0</v>
      </c>
      <c r="AK31" s="187">
        <v>0</v>
      </c>
      <c r="AL31" s="187">
        <v>0</v>
      </c>
      <c r="AM31" s="187">
        <v>0</v>
      </c>
      <c r="AN31" s="187">
        <v>0</v>
      </c>
      <c r="AO31" s="187">
        <v>0</v>
      </c>
      <c r="AP31" s="187">
        <v>0</v>
      </c>
      <c r="AQ31" s="187">
        <v>0</v>
      </c>
      <c r="AR31" s="187">
        <v>0</v>
      </c>
      <c r="AS31" s="187">
        <v>0</v>
      </c>
      <c r="AT31" s="187">
        <v>0</v>
      </c>
      <c r="AU31" s="187">
        <v>0</v>
      </c>
      <c r="AV31" s="187">
        <f t="shared" si="0"/>
        <v>58</v>
      </c>
      <c r="AW31" s="186">
        <f t="shared" ref="AW31" si="20">AD31+AH31+AL31+AP31+AT31</f>
        <v>757957.7</v>
      </c>
      <c r="AX31" s="186">
        <f t="shared" ref="AX31" si="21">AW31*1.12</f>
        <v>848912.62400000007</v>
      </c>
      <c r="AY31" s="182" t="s">
        <v>203</v>
      </c>
      <c r="AZ31" s="182"/>
      <c r="BA31" s="182"/>
      <c r="BB31" s="182"/>
      <c r="BC31" s="182" t="s">
        <v>212</v>
      </c>
      <c r="BD31" s="182" t="s">
        <v>212</v>
      </c>
      <c r="BE31" s="182"/>
      <c r="BF31" s="182"/>
      <c r="BG31" s="182"/>
      <c r="BH31" s="182"/>
      <c r="BI31" s="182"/>
      <c r="BJ31" s="168"/>
      <c r="BK31" s="32" t="s">
        <v>653</v>
      </c>
    </row>
    <row r="32" spans="1:63" s="166" customFormat="1" ht="12.95" customHeight="1" x14ac:dyDescent="0.25">
      <c r="A32" s="15" t="s">
        <v>191</v>
      </c>
      <c r="B32" s="15"/>
      <c r="C32" s="4" t="s">
        <v>213</v>
      </c>
      <c r="D32" s="15"/>
      <c r="E32" s="207" t="s">
        <v>213</v>
      </c>
      <c r="F32" s="22" t="s">
        <v>214</v>
      </c>
      <c r="G32" s="22" t="s">
        <v>194</v>
      </c>
      <c r="H32" s="22" t="s">
        <v>215</v>
      </c>
      <c r="I32" s="23" t="s">
        <v>143</v>
      </c>
      <c r="J32" s="23" t="s">
        <v>149</v>
      </c>
      <c r="K32" s="23" t="s">
        <v>196</v>
      </c>
      <c r="L32" s="22">
        <v>30</v>
      </c>
      <c r="M32" s="5" t="s">
        <v>197</v>
      </c>
      <c r="N32" s="5" t="s">
        <v>198</v>
      </c>
      <c r="O32" s="5" t="s">
        <v>199</v>
      </c>
      <c r="P32" s="23" t="s">
        <v>125</v>
      </c>
      <c r="Q32" s="24" t="s">
        <v>122</v>
      </c>
      <c r="R32" s="25" t="s">
        <v>200</v>
      </c>
      <c r="S32" s="25" t="s">
        <v>201</v>
      </c>
      <c r="T32" s="23"/>
      <c r="U32" s="5" t="s">
        <v>126</v>
      </c>
      <c r="V32" s="23" t="s">
        <v>146</v>
      </c>
      <c r="W32" s="23" t="s">
        <v>76</v>
      </c>
      <c r="X32" s="23" t="s">
        <v>106</v>
      </c>
      <c r="Y32" s="23" t="s">
        <v>56</v>
      </c>
      <c r="Z32" s="40" t="s">
        <v>202</v>
      </c>
      <c r="AA32" s="5" t="s">
        <v>138</v>
      </c>
      <c r="AB32" s="26">
        <v>2409</v>
      </c>
      <c r="AC32" s="26">
        <v>14326.11</v>
      </c>
      <c r="AD32" s="26">
        <v>34511598.990000002</v>
      </c>
      <c r="AE32" s="26">
        <v>38652990.868800007</v>
      </c>
      <c r="AF32" s="26">
        <v>2180</v>
      </c>
      <c r="AG32" s="26">
        <v>14326.11</v>
      </c>
      <c r="AH32" s="26">
        <v>31230919.800000001</v>
      </c>
      <c r="AI32" s="26">
        <v>34978630.176000006</v>
      </c>
      <c r="AJ32" s="19">
        <v>0</v>
      </c>
      <c r="AK32" s="19">
        <v>0</v>
      </c>
      <c r="AL32" s="19">
        <v>0</v>
      </c>
      <c r="AM32" s="19">
        <v>0</v>
      </c>
      <c r="AN32" s="19">
        <v>0</v>
      </c>
      <c r="AO32" s="19">
        <v>0</v>
      </c>
      <c r="AP32" s="19">
        <v>0</v>
      </c>
      <c r="AQ32" s="19">
        <v>0</v>
      </c>
      <c r="AR32" s="19">
        <v>0</v>
      </c>
      <c r="AS32" s="19">
        <v>0</v>
      </c>
      <c r="AT32" s="19">
        <v>0</v>
      </c>
      <c r="AU32" s="19">
        <v>0</v>
      </c>
      <c r="AV32" s="42">
        <f t="shared" si="0"/>
        <v>4589</v>
      </c>
      <c r="AW32" s="42">
        <v>0</v>
      </c>
      <c r="AX32" s="42">
        <f t="shared" ref="AX32:AX34" si="22">AW32*1.12</f>
        <v>0</v>
      </c>
      <c r="AY32" s="5" t="s">
        <v>203</v>
      </c>
      <c r="AZ32" s="5"/>
      <c r="BA32" s="5"/>
      <c r="BB32" s="5"/>
      <c r="BC32" s="5" t="s">
        <v>216</v>
      </c>
      <c r="BD32" s="5" t="s">
        <v>216</v>
      </c>
      <c r="BE32" s="5"/>
      <c r="BF32" s="5"/>
      <c r="BG32" s="5"/>
      <c r="BH32" s="5"/>
      <c r="BI32" s="5"/>
      <c r="BJ32" s="168"/>
      <c r="BK32" s="27"/>
    </row>
    <row r="33" spans="1:63" s="166" customFormat="1" ht="12.95" customHeight="1" x14ac:dyDescent="0.25">
      <c r="A33" s="15" t="s">
        <v>191</v>
      </c>
      <c r="B33" s="15"/>
      <c r="C33" s="4" t="s">
        <v>401</v>
      </c>
      <c r="D33" s="66"/>
      <c r="E33" s="4" t="s">
        <v>213</v>
      </c>
      <c r="F33" s="22" t="s">
        <v>214</v>
      </c>
      <c r="G33" s="22" t="s">
        <v>194</v>
      </c>
      <c r="H33" s="22" t="s">
        <v>215</v>
      </c>
      <c r="I33" s="23" t="s">
        <v>143</v>
      </c>
      <c r="J33" s="23" t="s">
        <v>149</v>
      </c>
      <c r="K33" s="23" t="s">
        <v>196</v>
      </c>
      <c r="L33" s="22">
        <v>30</v>
      </c>
      <c r="M33" s="5" t="s">
        <v>197</v>
      </c>
      <c r="N33" s="5" t="s">
        <v>198</v>
      </c>
      <c r="O33" s="1" t="s">
        <v>126</v>
      </c>
      <c r="P33" s="23" t="s">
        <v>125</v>
      </c>
      <c r="Q33" s="24" t="s">
        <v>122</v>
      </c>
      <c r="R33" s="25" t="s">
        <v>200</v>
      </c>
      <c r="S33" s="25" t="s">
        <v>201</v>
      </c>
      <c r="T33" s="23"/>
      <c r="U33" s="5" t="s">
        <v>398</v>
      </c>
      <c r="V33" s="23" t="s">
        <v>146</v>
      </c>
      <c r="W33" s="23" t="s">
        <v>76</v>
      </c>
      <c r="X33" s="23" t="s">
        <v>106</v>
      </c>
      <c r="Y33" s="23" t="s">
        <v>56</v>
      </c>
      <c r="Z33" s="40" t="s">
        <v>202</v>
      </c>
      <c r="AA33" s="5" t="s">
        <v>138</v>
      </c>
      <c r="AB33" s="26">
        <v>2409</v>
      </c>
      <c r="AC33" s="26">
        <v>14326.11</v>
      </c>
      <c r="AD33" s="26">
        <v>34511598.990000002</v>
      </c>
      <c r="AE33" s="26">
        <v>38652990.868800007</v>
      </c>
      <c r="AF33" s="26">
        <v>2180</v>
      </c>
      <c r="AG33" s="26">
        <v>14326.11</v>
      </c>
      <c r="AH33" s="26">
        <v>31230919.800000001</v>
      </c>
      <c r="AI33" s="26">
        <v>34978630.176000006</v>
      </c>
      <c r="AJ33" s="19">
        <v>0</v>
      </c>
      <c r="AK33" s="19">
        <v>0</v>
      </c>
      <c r="AL33" s="19">
        <v>0</v>
      </c>
      <c r="AM33" s="19">
        <v>0</v>
      </c>
      <c r="AN33" s="19">
        <v>0</v>
      </c>
      <c r="AO33" s="19">
        <v>0</v>
      </c>
      <c r="AP33" s="19">
        <v>0</v>
      </c>
      <c r="AQ33" s="19">
        <v>0</v>
      </c>
      <c r="AR33" s="19">
        <v>0</v>
      </c>
      <c r="AS33" s="19">
        <v>0</v>
      </c>
      <c r="AT33" s="19">
        <v>0</v>
      </c>
      <c r="AU33" s="19">
        <v>0</v>
      </c>
      <c r="AV33" s="65">
        <f t="shared" si="0"/>
        <v>4589</v>
      </c>
      <c r="AW33" s="42">
        <v>0</v>
      </c>
      <c r="AX33" s="42">
        <f t="shared" si="22"/>
        <v>0</v>
      </c>
      <c r="AY33" s="5" t="s">
        <v>203</v>
      </c>
      <c r="AZ33" s="5"/>
      <c r="BA33" s="5"/>
      <c r="BB33" s="5"/>
      <c r="BC33" s="5" t="s">
        <v>216</v>
      </c>
      <c r="BD33" s="5" t="s">
        <v>216</v>
      </c>
      <c r="BE33" s="5"/>
      <c r="BF33" s="5"/>
      <c r="BG33" s="5"/>
      <c r="BH33" s="5"/>
      <c r="BI33" s="5"/>
      <c r="BJ33" s="168"/>
      <c r="BK33" s="353">
        <v>14.2</v>
      </c>
    </row>
    <row r="34" spans="1:63" s="166" customFormat="1" ht="12.95" customHeight="1" x14ac:dyDescent="0.25">
      <c r="A34" s="89" t="s">
        <v>191</v>
      </c>
      <c r="B34" s="89"/>
      <c r="C34" s="174" t="s">
        <v>650</v>
      </c>
      <c r="D34" s="101"/>
      <c r="E34" s="174" t="s">
        <v>213</v>
      </c>
      <c r="F34" s="90" t="s">
        <v>214</v>
      </c>
      <c r="G34" s="90" t="s">
        <v>194</v>
      </c>
      <c r="H34" s="90" t="s">
        <v>215</v>
      </c>
      <c r="I34" s="91" t="s">
        <v>143</v>
      </c>
      <c r="J34" s="91" t="s">
        <v>149</v>
      </c>
      <c r="K34" s="91" t="s">
        <v>196</v>
      </c>
      <c r="L34" s="90">
        <v>30</v>
      </c>
      <c r="M34" s="92" t="s">
        <v>197</v>
      </c>
      <c r="N34" s="92" t="s">
        <v>198</v>
      </c>
      <c r="O34" s="93" t="s">
        <v>166</v>
      </c>
      <c r="P34" s="91" t="s">
        <v>125</v>
      </c>
      <c r="Q34" s="94" t="s">
        <v>122</v>
      </c>
      <c r="R34" s="95" t="s">
        <v>200</v>
      </c>
      <c r="S34" s="95" t="s">
        <v>201</v>
      </c>
      <c r="T34" s="91"/>
      <c r="U34" s="92" t="s">
        <v>398</v>
      </c>
      <c r="V34" s="91" t="s">
        <v>146</v>
      </c>
      <c r="W34" s="91" t="s">
        <v>76</v>
      </c>
      <c r="X34" s="91" t="s">
        <v>106</v>
      </c>
      <c r="Y34" s="91" t="s">
        <v>56</v>
      </c>
      <c r="Z34" s="96" t="s">
        <v>202</v>
      </c>
      <c r="AA34" s="92" t="s">
        <v>138</v>
      </c>
      <c r="AB34" s="97">
        <v>2409</v>
      </c>
      <c r="AC34" s="97">
        <v>14326.11</v>
      </c>
      <c r="AD34" s="98">
        <f t="shared" ref="AD34" si="23">AB34*AC34</f>
        <v>34511598.990000002</v>
      </c>
      <c r="AE34" s="98">
        <f t="shared" ref="AE34" si="24">AD34*1.12</f>
        <v>38652990.868800007</v>
      </c>
      <c r="AF34" s="97">
        <v>2180</v>
      </c>
      <c r="AG34" s="97">
        <v>14326.11</v>
      </c>
      <c r="AH34" s="98">
        <f t="shared" ref="AH34" si="25">AF34*AG34</f>
        <v>31230919.800000001</v>
      </c>
      <c r="AI34" s="98">
        <f t="shared" ref="AI34" si="26">AH34*1.12</f>
        <v>34978630.176000006</v>
      </c>
      <c r="AJ34" s="99">
        <v>0</v>
      </c>
      <c r="AK34" s="99">
        <v>0</v>
      </c>
      <c r="AL34" s="99">
        <v>0</v>
      </c>
      <c r="AM34" s="99">
        <v>0</v>
      </c>
      <c r="AN34" s="99">
        <v>0</v>
      </c>
      <c r="AO34" s="99">
        <v>0</v>
      </c>
      <c r="AP34" s="99">
        <v>0</v>
      </c>
      <c r="AQ34" s="99">
        <v>0</v>
      </c>
      <c r="AR34" s="99">
        <v>0</v>
      </c>
      <c r="AS34" s="99">
        <v>0</v>
      </c>
      <c r="AT34" s="99">
        <v>0</v>
      </c>
      <c r="AU34" s="99">
        <v>0</v>
      </c>
      <c r="AV34" s="100">
        <f t="shared" si="0"/>
        <v>4589</v>
      </c>
      <c r="AW34" s="42">
        <v>0</v>
      </c>
      <c r="AX34" s="42">
        <f t="shared" si="22"/>
        <v>0</v>
      </c>
      <c r="AY34" s="92" t="s">
        <v>203</v>
      </c>
      <c r="AZ34" s="92"/>
      <c r="BA34" s="92"/>
      <c r="BB34" s="92"/>
      <c r="BC34" s="92" t="s">
        <v>216</v>
      </c>
      <c r="BD34" s="92" t="s">
        <v>216</v>
      </c>
      <c r="BE34" s="92"/>
      <c r="BF34" s="92"/>
      <c r="BG34" s="92"/>
      <c r="BH34" s="92"/>
      <c r="BI34" s="92"/>
      <c r="BJ34" s="168"/>
      <c r="BK34" s="27">
        <v>14</v>
      </c>
    </row>
    <row r="35" spans="1:63" s="188" customFormat="1" ht="12.95" customHeight="1" x14ac:dyDescent="0.25">
      <c r="A35" s="159" t="s">
        <v>191</v>
      </c>
      <c r="B35" s="159">
        <v>270006594</v>
      </c>
      <c r="C35" s="159" t="s">
        <v>656</v>
      </c>
      <c r="D35" s="159"/>
      <c r="E35" s="159" t="s">
        <v>213</v>
      </c>
      <c r="F35" s="180" t="s">
        <v>214</v>
      </c>
      <c r="G35" s="180" t="s">
        <v>194</v>
      </c>
      <c r="H35" s="180" t="s">
        <v>215</v>
      </c>
      <c r="I35" s="181" t="s">
        <v>143</v>
      </c>
      <c r="J35" s="181" t="s">
        <v>149</v>
      </c>
      <c r="K35" s="181" t="s">
        <v>196</v>
      </c>
      <c r="L35" s="180">
        <v>30</v>
      </c>
      <c r="M35" s="182" t="s">
        <v>197</v>
      </c>
      <c r="N35" s="182" t="s">
        <v>198</v>
      </c>
      <c r="O35" s="153" t="s">
        <v>166</v>
      </c>
      <c r="P35" s="181" t="s">
        <v>125</v>
      </c>
      <c r="Q35" s="183" t="s">
        <v>122</v>
      </c>
      <c r="R35" s="184" t="s">
        <v>200</v>
      </c>
      <c r="S35" s="184" t="s">
        <v>201</v>
      </c>
      <c r="T35" s="181"/>
      <c r="U35" s="182" t="s">
        <v>398</v>
      </c>
      <c r="V35" s="181" t="s">
        <v>146</v>
      </c>
      <c r="W35" s="181" t="s">
        <v>76</v>
      </c>
      <c r="X35" s="181" t="s">
        <v>106</v>
      </c>
      <c r="Y35" s="181" t="s">
        <v>56</v>
      </c>
      <c r="Z35" s="185" t="s">
        <v>202</v>
      </c>
      <c r="AA35" s="182" t="s">
        <v>138</v>
      </c>
      <c r="AB35" s="186">
        <v>1219</v>
      </c>
      <c r="AC35" s="186">
        <v>12177.19</v>
      </c>
      <c r="AD35" s="186">
        <v>14843994.610000001</v>
      </c>
      <c r="AE35" s="186">
        <v>16625273.963200003</v>
      </c>
      <c r="AF35" s="186">
        <v>2180</v>
      </c>
      <c r="AG35" s="186">
        <v>14326.11</v>
      </c>
      <c r="AH35" s="186">
        <v>31230919.800000001</v>
      </c>
      <c r="AI35" s="186">
        <v>34978630.176000006</v>
      </c>
      <c r="AJ35" s="187">
        <v>0</v>
      </c>
      <c r="AK35" s="187">
        <v>0</v>
      </c>
      <c r="AL35" s="187">
        <v>0</v>
      </c>
      <c r="AM35" s="187">
        <v>0</v>
      </c>
      <c r="AN35" s="187">
        <v>0</v>
      </c>
      <c r="AO35" s="187">
        <v>0</v>
      </c>
      <c r="AP35" s="187">
        <v>0</v>
      </c>
      <c r="AQ35" s="187">
        <v>0</v>
      </c>
      <c r="AR35" s="187">
        <v>0</v>
      </c>
      <c r="AS35" s="187">
        <v>0</v>
      </c>
      <c r="AT35" s="187">
        <v>0</v>
      </c>
      <c r="AU35" s="187">
        <v>0</v>
      </c>
      <c r="AV35" s="187">
        <f t="shared" si="0"/>
        <v>3399</v>
      </c>
      <c r="AW35" s="186">
        <f t="shared" ref="AW35" si="27">AD35+AH35+AL35+AP35+AT35</f>
        <v>46074914.410000004</v>
      </c>
      <c r="AX35" s="186">
        <f t="shared" ref="AX35:AX134" si="28">AW35*1.12</f>
        <v>51603904.139200009</v>
      </c>
      <c r="AY35" s="182" t="s">
        <v>203</v>
      </c>
      <c r="AZ35" s="182"/>
      <c r="BA35" s="182"/>
      <c r="BB35" s="182"/>
      <c r="BC35" s="182" t="s">
        <v>216</v>
      </c>
      <c r="BD35" s="182" t="s">
        <v>216</v>
      </c>
      <c r="BE35" s="182"/>
      <c r="BF35" s="182"/>
      <c r="BG35" s="182"/>
      <c r="BH35" s="182"/>
      <c r="BI35" s="182"/>
      <c r="BJ35" s="168"/>
      <c r="BK35" s="32" t="s">
        <v>653</v>
      </c>
    </row>
    <row r="36" spans="1:63" s="165" customFormat="1" ht="12.95" customHeight="1" x14ac:dyDescent="0.25">
      <c r="A36" s="67" t="s">
        <v>405</v>
      </c>
      <c r="B36" s="68"/>
      <c r="C36" s="190" t="s">
        <v>466</v>
      </c>
      <c r="D36" s="68"/>
      <c r="E36" s="212"/>
      <c r="F36" s="69" t="s">
        <v>406</v>
      </c>
      <c r="G36" s="69" t="s">
        <v>407</v>
      </c>
      <c r="H36" s="12" t="s">
        <v>408</v>
      </c>
      <c r="I36" s="25" t="s">
        <v>143</v>
      </c>
      <c r="J36" s="1" t="s">
        <v>149</v>
      </c>
      <c r="K36" s="25" t="s">
        <v>196</v>
      </c>
      <c r="L36" s="24">
        <v>30</v>
      </c>
      <c r="M36" s="70" t="s">
        <v>197</v>
      </c>
      <c r="N36" s="71" t="s">
        <v>365</v>
      </c>
      <c r="O36" s="24" t="s">
        <v>126</v>
      </c>
      <c r="P36" s="25" t="s">
        <v>125</v>
      </c>
      <c r="Q36" s="24" t="s">
        <v>122</v>
      </c>
      <c r="R36" s="25" t="s">
        <v>200</v>
      </c>
      <c r="S36" s="25" t="s">
        <v>201</v>
      </c>
      <c r="T36" s="24"/>
      <c r="U36" s="24" t="s">
        <v>398</v>
      </c>
      <c r="V36" s="24" t="s">
        <v>146</v>
      </c>
      <c r="W36" s="9">
        <v>30</v>
      </c>
      <c r="X36" s="9">
        <v>60</v>
      </c>
      <c r="Y36" s="16">
        <v>10</v>
      </c>
      <c r="Z36" s="12" t="s">
        <v>409</v>
      </c>
      <c r="AA36" s="5" t="s">
        <v>138</v>
      </c>
      <c r="AB36" s="72">
        <v>0.2</v>
      </c>
      <c r="AC36" s="191">
        <v>1117338.76</v>
      </c>
      <c r="AD36" s="72">
        <f>AC36*AB36</f>
        <v>223467.75200000001</v>
      </c>
      <c r="AE36" s="72">
        <f>AD36*1.12</f>
        <v>250283.88224000004</v>
      </c>
      <c r="AF36" s="72">
        <v>0.2</v>
      </c>
      <c r="AG36" s="191">
        <v>1117338.76</v>
      </c>
      <c r="AH36" s="72">
        <f>AG36*AF36</f>
        <v>223467.75200000001</v>
      </c>
      <c r="AI36" s="72">
        <f>AH36*1.12</f>
        <v>250283.88224000004</v>
      </c>
      <c r="AJ36" s="19">
        <v>0</v>
      </c>
      <c r="AK36" s="19">
        <v>0</v>
      </c>
      <c r="AL36" s="19">
        <v>0</v>
      </c>
      <c r="AM36" s="19">
        <v>0</v>
      </c>
      <c r="AN36" s="19">
        <v>0</v>
      </c>
      <c r="AO36" s="19">
        <v>0</v>
      </c>
      <c r="AP36" s="19">
        <v>0</v>
      </c>
      <c r="AQ36" s="19">
        <v>0</v>
      </c>
      <c r="AR36" s="19">
        <v>0</v>
      </c>
      <c r="AS36" s="19">
        <v>0</v>
      </c>
      <c r="AT36" s="19">
        <v>0</v>
      </c>
      <c r="AU36" s="19">
        <v>0</v>
      </c>
      <c r="AV36" s="65">
        <f t="shared" si="0"/>
        <v>0.4</v>
      </c>
      <c r="AW36" s="42">
        <v>0</v>
      </c>
      <c r="AX36" s="42">
        <f t="shared" si="28"/>
        <v>0</v>
      </c>
      <c r="AY36" s="4" t="s">
        <v>203</v>
      </c>
      <c r="AZ36" s="25"/>
      <c r="BA36" s="25"/>
      <c r="BB36" s="45"/>
      <c r="BC36" s="12" t="s">
        <v>410</v>
      </c>
      <c r="BD36" s="12" t="s">
        <v>410</v>
      </c>
      <c r="BE36" s="45"/>
      <c r="BF36" s="45"/>
      <c r="BG36" s="45"/>
      <c r="BH36" s="45"/>
      <c r="BI36" s="45"/>
      <c r="BJ36" s="88"/>
      <c r="BK36" s="88"/>
    </row>
    <row r="37" spans="1:63" s="165" customFormat="1" ht="12.95" customHeight="1" x14ac:dyDescent="0.25">
      <c r="A37" s="67" t="s">
        <v>405</v>
      </c>
      <c r="B37" s="102"/>
      <c r="C37" s="192" t="s">
        <v>549</v>
      </c>
      <c r="D37" s="102"/>
      <c r="E37" s="212"/>
      <c r="F37" s="69" t="s">
        <v>406</v>
      </c>
      <c r="G37" s="69" t="s">
        <v>407</v>
      </c>
      <c r="H37" s="12" t="s">
        <v>408</v>
      </c>
      <c r="I37" s="25" t="s">
        <v>143</v>
      </c>
      <c r="J37" s="1" t="s">
        <v>149</v>
      </c>
      <c r="K37" s="25" t="s">
        <v>196</v>
      </c>
      <c r="L37" s="24">
        <v>30</v>
      </c>
      <c r="M37" s="70" t="s">
        <v>197</v>
      </c>
      <c r="N37" s="71" t="s">
        <v>365</v>
      </c>
      <c r="O37" s="1" t="s">
        <v>166</v>
      </c>
      <c r="P37" s="25" t="s">
        <v>125</v>
      </c>
      <c r="Q37" s="24" t="s">
        <v>122</v>
      </c>
      <c r="R37" s="25" t="s">
        <v>200</v>
      </c>
      <c r="S37" s="25" t="s">
        <v>201</v>
      </c>
      <c r="T37" s="24"/>
      <c r="U37" s="24" t="s">
        <v>398</v>
      </c>
      <c r="V37" s="24" t="s">
        <v>146</v>
      </c>
      <c r="W37" s="9">
        <v>30</v>
      </c>
      <c r="X37" s="9">
        <v>60</v>
      </c>
      <c r="Y37" s="16">
        <v>10</v>
      </c>
      <c r="Z37" s="12" t="s">
        <v>409</v>
      </c>
      <c r="AA37" s="5" t="s">
        <v>138</v>
      </c>
      <c r="AB37" s="103">
        <v>0.2</v>
      </c>
      <c r="AC37" s="193">
        <v>1117338.76</v>
      </c>
      <c r="AD37" s="104">
        <f t="shared" ref="AD37" si="29">AB37*AC37</f>
        <v>223467.75200000001</v>
      </c>
      <c r="AE37" s="104">
        <f t="shared" ref="AE37" si="30">AD37*1.12</f>
        <v>250283.88224000004</v>
      </c>
      <c r="AF37" s="105">
        <v>0.2</v>
      </c>
      <c r="AG37" s="193">
        <v>1117338.76</v>
      </c>
      <c r="AH37" s="104">
        <f t="shared" ref="AH37" si="31">AF37*AG37</f>
        <v>223467.75200000001</v>
      </c>
      <c r="AI37" s="104">
        <f t="shared" ref="AI37" si="32">AH37*1.12</f>
        <v>250283.88224000004</v>
      </c>
      <c r="AJ37" s="106">
        <v>0</v>
      </c>
      <c r="AK37" s="106">
        <v>0</v>
      </c>
      <c r="AL37" s="106">
        <v>0</v>
      </c>
      <c r="AM37" s="106">
        <v>0</v>
      </c>
      <c r="AN37" s="106">
        <v>0</v>
      </c>
      <c r="AO37" s="106">
        <v>0</v>
      </c>
      <c r="AP37" s="106">
        <v>0</v>
      </c>
      <c r="AQ37" s="106">
        <v>0</v>
      </c>
      <c r="AR37" s="106">
        <v>0</v>
      </c>
      <c r="AS37" s="106">
        <v>0</v>
      </c>
      <c r="AT37" s="106">
        <v>0</v>
      </c>
      <c r="AU37" s="106">
        <v>0</v>
      </c>
      <c r="AV37" s="107">
        <f t="shared" si="0"/>
        <v>0.4</v>
      </c>
      <c r="AW37" s="42">
        <v>0</v>
      </c>
      <c r="AX37" s="42">
        <f t="shared" si="28"/>
        <v>0</v>
      </c>
      <c r="AY37" s="108" t="s">
        <v>203</v>
      </c>
      <c r="AZ37" s="109"/>
      <c r="BA37" s="109"/>
      <c r="BB37" s="111"/>
      <c r="BC37" s="110" t="s">
        <v>410</v>
      </c>
      <c r="BD37" s="110" t="s">
        <v>410</v>
      </c>
      <c r="BE37" s="111"/>
      <c r="BF37" s="111"/>
      <c r="BG37" s="111"/>
      <c r="BH37" s="111"/>
      <c r="BI37" s="111"/>
      <c r="BJ37" s="88"/>
      <c r="BK37" s="27">
        <v>14</v>
      </c>
    </row>
    <row r="38" spans="1:63" s="188" customFormat="1" ht="12.95" customHeight="1" x14ac:dyDescent="0.25">
      <c r="A38" s="183" t="s">
        <v>405</v>
      </c>
      <c r="B38" s="159">
        <v>210000035</v>
      </c>
      <c r="C38" s="159" t="s">
        <v>657</v>
      </c>
      <c r="D38" s="159"/>
      <c r="E38" s="213"/>
      <c r="F38" s="194" t="s">
        <v>406</v>
      </c>
      <c r="G38" s="194" t="s">
        <v>407</v>
      </c>
      <c r="H38" s="194" t="s">
        <v>408</v>
      </c>
      <c r="I38" s="184" t="s">
        <v>143</v>
      </c>
      <c r="J38" s="153" t="s">
        <v>149</v>
      </c>
      <c r="K38" s="184" t="s">
        <v>196</v>
      </c>
      <c r="L38" s="183">
        <v>30</v>
      </c>
      <c r="M38" s="154" t="s">
        <v>197</v>
      </c>
      <c r="N38" s="195" t="s">
        <v>365</v>
      </c>
      <c r="O38" s="153" t="s">
        <v>166</v>
      </c>
      <c r="P38" s="184" t="s">
        <v>125</v>
      </c>
      <c r="Q38" s="183" t="s">
        <v>122</v>
      </c>
      <c r="R38" s="184" t="s">
        <v>200</v>
      </c>
      <c r="S38" s="184" t="s">
        <v>201</v>
      </c>
      <c r="T38" s="183"/>
      <c r="U38" s="183" t="s">
        <v>398</v>
      </c>
      <c r="V38" s="183" t="s">
        <v>146</v>
      </c>
      <c r="W38" s="194">
        <v>30</v>
      </c>
      <c r="X38" s="194">
        <v>60</v>
      </c>
      <c r="Y38" s="157">
        <v>10</v>
      </c>
      <c r="Z38" s="194" t="s">
        <v>409</v>
      </c>
      <c r="AA38" s="182" t="s">
        <v>138</v>
      </c>
      <c r="AB38" s="186">
        <v>0</v>
      </c>
      <c r="AC38" s="186">
        <v>1117338.76</v>
      </c>
      <c r="AD38" s="186">
        <v>0</v>
      </c>
      <c r="AE38" s="186">
        <v>0</v>
      </c>
      <c r="AF38" s="186">
        <v>0.2</v>
      </c>
      <c r="AG38" s="186">
        <v>1117338.76</v>
      </c>
      <c r="AH38" s="186">
        <v>223467.75200000001</v>
      </c>
      <c r="AI38" s="186">
        <v>250283.88224000004</v>
      </c>
      <c r="AJ38" s="187">
        <v>0</v>
      </c>
      <c r="AK38" s="187">
        <v>0</v>
      </c>
      <c r="AL38" s="187">
        <v>0</v>
      </c>
      <c r="AM38" s="187">
        <v>0</v>
      </c>
      <c r="AN38" s="187">
        <v>0</v>
      </c>
      <c r="AO38" s="187">
        <v>0</v>
      </c>
      <c r="AP38" s="187">
        <v>0</v>
      </c>
      <c r="AQ38" s="187">
        <v>0</v>
      </c>
      <c r="AR38" s="187">
        <v>0</v>
      </c>
      <c r="AS38" s="187">
        <v>0</v>
      </c>
      <c r="AT38" s="187">
        <v>0</v>
      </c>
      <c r="AU38" s="187">
        <v>0</v>
      </c>
      <c r="AV38" s="187">
        <f t="shared" si="0"/>
        <v>0.2</v>
      </c>
      <c r="AW38" s="186">
        <f t="shared" ref="AW38:AW130" si="33">AD38+AH38+AL38+AP38+AT38</f>
        <v>223467.75200000001</v>
      </c>
      <c r="AX38" s="186">
        <f t="shared" si="28"/>
        <v>250283.88224000004</v>
      </c>
      <c r="AY38" s="159" t="s">
        <v>203</v>
      </c>
      <c r="AZ38" s="184"/>
      <c r="BA38" s="184"/>
      <c r="BB38" s="196"/>
      <c r="BC38" s="194" t="s">
        <v>410</v>
      </c>
      <c r="BD38" s="194" t="s">
        <v>410</v>
      </c>
      <c r="BE38" s="196"/>
      <c r="BF38" s="196"/>
      <c r="BG38" s="196"/>
      <c r="BH38" s="196"/>
      <c r="BI38" s="196"/>
      <c r="BJ38" s="88"/>
      <c r="BK38" s="32" t="s">
        <v>653</v>
      </c>
    </row>
    <row r="39" spans="1:63" s="165" customFormat="1" ht="12.95" customHeight="1" x14ac:dyDescent="0.25">
      <c r="A39" s="67" t="s">
        <v>405</v>
      </c>
      <c r="B39" s="73"/>
      <c r="C39" s="190" t="s">
        <v>467</v>
      </c>
      <c r="D39" s="73"/>
      <c r="E39" s="212"/>
      <c r="F39" s="69" t="s">
        <v>411</v>
      </c>
      <c r="G39" s="69" t="s">
        <v>407</v>
      </c>
      <c r="H39" s="12" t="s">
        <v>412</v>
      </c>
      <c r="I39" s="25" t="s">
        <v>143</v>
      </c>
      <c r="J39" s="1" t="s">
        <v>149</v>
      </c>
      <c r="K39" s="25" t="s">
        <v>196</v>
      </c>
      <c r="L39" s="24">
        <v>30</v>
      </c>
      <c r="M39" s="70" t="s">
        <v>197</v>
      </c>
      <c r="N39" s="71" t="s">
        <v>365</v>
      </c>
      <c r="O39" s="24" t="s">
        <v>126</v>
      </c>
      <c r="P39" s="25" t="s">
        <v>125</v>
      </c>
      <c r="Q39" s="24" t="s">
        <v>122</v>
      </c>
      <c r="R39" s="25" t="s">
        <v>200</v>
      </c>
      <c r="S39" s="25" t="s">
        <v>201</v>
      </c>
      <c r="T39" s="24"/>
      <c r="U39" s="24" t="s">
        <v>398</v>
      </c>
      <c r="V39" s="24" t="s">
        <v>146</v>
      </c>
      <c r="W39" s="9">
        <v>30</v>
      </c>
      <c r="X39" s="9">
        <v>60</v>
      </c>
      <c r="Y39" s="16">
        <v>10</v>
      </c>
      <c r="Z39" s="87" t="s">
        <v>413</v>
      </c>
      <c r="AA39" s="5" t="s">
        <v>138</v>
      </c>
      <c r="AB39" s="72">
        <v>2200</v>
      </c>
      <c r="AC39" s="191">
        <v>1733.42</v>
      </c>
      <c r="AD39" s="72">
        <f t="shared" ref="AD39:AD134" si="34">AC39*AB39</f>
        <v>3813524</v>
      </c>
      <c r="AE39" s="72">
        <f t="shared" ref="AE39:AE134" si="35">AD39*1.12</f>
        <v>4271146.8800000008</v>
      </c>
      <c r="AF39" s="72">
        <v>2200</v>
      </c>
      <c r="AG39" s="191">
        <v>1733.42</v>
      </c>
      <c r="AH39" s="72">
        <f t="shared" ref="AH39:AH134" si="36">AG39*AF39</f>
        <v>3813524</v>
      </c>
      <c r="AI39" s="72">
        <f t="shared" ref="AI39:AI134" si="37">AH39*1.12</f>
        <v>4271146.8800000008</v>
      </c>
      <c r="AJ39" s="19">
        <v>0</v>
      </c>
      <c r="AK39" s="19">
        <v>0</v>
      </c>
      <c r="AL39" s="19">
        <v>0</v>
      </c>
      <c r="AM39" s="19">
        <v>0</v>
      </c>
      <c r="AN39" s="19">
        <v>0</v>
      </c>
      <c r="AO39" s="19">
        <v>0</v>
      </c>
      <c r="AP39" s="19">
        <v>0</v>
      </c>
      <c r="AQ39" s="19">
        <v>0</v>
      </c>
      <c r="AR39" s="19">
        <v>0</v>
      </c>
      <c r="AS39" s="19">
        <v>0</v>
      </c>
      <c r="AT39" s="19">
        <v>0</v>
      </c>
      <c r="AU39" s="19">
        <v>0</v>
      </c>
      <c r="AV39" s="65">
        <f t="shared" ref="AV39:AV134" si="38">AB39+AF39+AJ39+AN39+AR39</f>
        <v>4400</v>
      </c>
      <c r="AW39" s="42">
        <v>0</v>
      </c>
      <c r="AX39" s="42">
        <f t="shared" si="28"/>
        <v>0</v>
      </c>
      <c r="AY39" s="4" t="s">
        <v>203</v>
      </c>
      <c r="AZ39" s="25"/>
      <c r="BA39" s="25"/>
      <c r="BB39" s="45"/>
      <c r="BC39" s="12" t="s">
        <v>414</v>
      </c>
      <c r="BD39" s="12" t="s">
        <v>414</v>
      </c>
      <c r="BE39" s="45"/>
      <c r="BF39" s="45"/>
      <c r="BG39" s="45"/>
      <c r="BH39" s="45"/>
      <c r="BI39" s="45"/>
      <c r="BJ39" s="88"/>
      <c r="BK39" s="88"/>
    </row>
    <row r="40" spans="1:63" s="165" customFormat="1" ht="12.95" customHeight="1" x14ac:dyDescent="0.25">
      <c r="A40" s="67" t="s">
        <v>405</v>
      </c>
      <c r="B40" s="112"/>
      <c r="C40" s="192" t="s">
        <v>550</v>
      </c>
      <c r="D40" s="112"/>
      <c r="E40" s="212"/>
      <c r="F40" s="69" t="s">
        <v>411</v>
      </c>
      <c r="G40" s="69" t="s">
        <v>407</v>
      </c>
      <c r="H40" s="12" t="s">
        <v>412</v>
      </c>
      <c r="I40" s="25" t="s">
        <v>143</v>
      </c>
      <c r="J40" s="1" t="s">
        <v>149</v>
      </c>
      <c r="K40" s="25" t="s">
        <v>196</v>
      </c>
      <c r="L40" s="24">
        <v>30</v>
      </c>
      <c r="M40" s="70" t="s">
        <v>197</v>
      </c>
      <c r="N40" s="71" t="s">
        <v>365</v>
      </c>
      <c r="O40" s="1" t="s">
        <v>166</v>
      </c>
      <c r="P40" s="25" t="s">
        <v>125</v>
      </c>
      <c r="Q40" s="24" t="s">
        <v>122</v>
      </c>
      <c r="R40" s="25" t="s">
        <v>200</v>
      </c>
      <c r="S40" s="25" t="s">
        <v>201</v>
      </c>
      <c r="T40" s="24"/>
      <c r="U40" s="24" t="s">
        <v>398</v>
      </c>
      <c r="V40" s="24" t="s">
        <v>146</v>
      </c>
      <c r="W40" s="9">
        <v>30</v>
      </c>
      <c r="X40" s="9">
        <v>60</v>
      </c>
      <c r="Y40" s="16">
        <v>10</v>
      </c>
      <c r="Z40" s="87" t="s">
        <v>413</v>
      </c>
      <c r="AA40" s="5" t="s">
        <v>138</v>
      </c>
      <c r="AB40" s="103">
        <v>2200</v>
      </c>
      <c r="AC40" s="193">
        <v>1733.42</v>
      </c>
      <c r="AD40" s="104">
        <f t="shared" ref="AD40" si="39">AB40*AC40</f>
        <v>3813524</v>
      </c>
      <c r="AE40" s="104">
        <f t="shared" si="35"/>
        <v>4271146.8800000008</v>
      </c>
      <c r="AF40" s="105">
        <v>2200</v>
      </c>
      <c r="AG40" s="193">
        <v>1733.42</v>
      </c>
      <c r="AH40" s="104">
        <f t="shared" ref="AH40" si="40">AF40*AG40</f>
        <v>3813524</v>
      </c>
      <c r="AI40" s="104">
        <f t="shared" si="37"/>
        <v>4271146.8800000008</v>
      </c>
      <c r="AJ40" s="106">
        <v>0</v>
      </c>
      <c r="AK40" s="106">
        <v>0</v>
      </c>
      <c r="AL40" s="106">
        <v>0</v>
      </c>
      <c r="AM40" s="106">
        <v>0</v>
      </c>
      <c r="AN40" s="106">
        <v>0</v>
      </c>
      <c r="AO40" s="106">
        <v>0</v>
      </c>
      <c r="AP40" s="106">
        <v>0</v>
      </c>
      <c r="AQ40" s="106">
        <v>0</v>
      </c>
      <c r="AR40" s="106">
        <v>0</v>
      </c>
      <c r="AS40" s="106">
        <v>0</v>
      </c>
      <c r="AT40" s="106">
        <v>0</v>
      </c>
      <c r="AU40" s="106">
        <v>0</v>
      </c>
      <c r="AV40" s="107">
        <f t="shared" si="38"/>
        <v>4400</v>
      </c>
      <c r="AW40" s="42">
        <v>0</v>
      </c>
      <c r="AX40" s="42">
        <f t="shared" si="28"/>
        <v>0</v>
      </c>
      <c r="AY40" s="108" t="s">
        <v>203</v>
      </c>
      <c r="AZ40" s="109"/>
      <c r="BA40" s="109"/>
      <c r="BB40" s="111"/>
      <c r="BC40" s="110" t="s">
        <v>414</v>
      </c>
      <c r="BD40" s="110" t="s">
        <v>414</v>
      </c>
      <c r="BE40" s="111"/>
      <c r="BF40" s="111"/>
      <c r="BG40" s="111"/>
      <c r="BH40" s="111"/>
      <c r="BI40" s="111"/>
      <c r="BJ40" s="88"/>
      <c r="BK40" s="27">
        <v>14</v>
      </c>
    </row>
    <row r="41" spans="1:63" s="188" customFormat="1" ht="12.95" customHeight="1" x14ac:dyDescent="0.25">
      <c r="A41" s="183" t="s">
        <v>405</v>
      </c>
      <c r="B41" s="159">
        <v>210000039</v>
      </c>
      <c r="C41" s="159" t="s">
        <v>658</v>
      </c>
      <c r="D41" s="159"/>
      <c r="E41" s="213"/>
      <c r="F41" s="194" t="s">
        <v>411</v>
      </c>
      <c r="G41" s="194" t="s">
        <v>407</v>
      </c>
      <c r="H41" s="194" t="s">
        <v>412</v>
      </c>
      <c r="I41" s="184" t="s">
        <v>143</v>
      </c>
      <c r="J41" s="153" t="s">
        <v>149</v>
      </c>
      <c r="K41" s="184" t="s">
        <v>196</v>
      </c>
      <c r="L41" s="183">
        <v>30</v>
      </c>
      <c r="M41" s="154" t="s">
        <v>197</v>
      </c>
      <c r="N41" s="195" t="s">
        <v>365</v>
      </c>
      <c r="O41" s="153" t="s">
        <v>166</v>
      </c>
      <c r="P41" s="184" t="s">
        <v>125</v>
      </c>
      <c r="Q41" s="183" t="s">
        <v>122</v>
      </c>
      <c r="R41" s="184" t="s">
        <v>200</v>
      </c>
      <c r="S41" s="184" t="s">
        <v>201</v>
      </c>
      <c r="T41" s="183"/>
      <c r="U41" s="183" t="s">
        <v>398</v>
      </c>
      <c r="V41" s="183" t="s">
        <v>146</v>
      </c>
      <c r="W41" s="194">
        <v>30</v>
      </c>
      <c r="X41" s="194">
        <v>60</v>
      </c>
      <c r="Y41" s="157">
        <v>10</v>
      </c>
      <c r="Z41" s="197" t="s">
        <v>413</v>
      </c>
      <c r="AA41" s="182" t="s">
        <v>138</v>
      </c>
      <c r="AB41" s="186">
        <v>2215.1</v>
      </c>
      <c r="AC41" s="198">
        <v>1716.09</v>
      </c>
      <c r="AD41" s="186">
        <v>3801310.9589999998</v>
      </c>
      <c r="AE41" s="186">
        <v>4257468.2740799999</v>
      </c>
      <c r="AF41" s="186">
        <v>2200</v>
      </c>
      <c r="AG41" s="186">
        <v>1733.42</v>
      </c>
      <c r="AH41" s="186">
        <v>3813524</v>
      </c>
      <c r="AI41" s="186">
        <v>4271146.8800000008</v>
      </c>
      <c r="AJ41" s="187">
        <v>0</v>
      </c>
      <c r="AK41" s="187">
        <v>0</v>
      </c>
      <c r="AL41" s="187">
        <v>0</v>
      </c>
      <c r="AM41" s="187">
        <v>0</v>
      </c>
      <c r="AN41" s="187">
        <v>0</v>
      </c>
      <c r="AO41" s="187">
        <v>0</v>
      </c>
      <c r="AP41" s="187">
        <v>0</v>
      </c>
      <c r="AQ41" s="187">
        <v>0</v>
      </c>
      <c r="AR41" s="187">
        <v>0</v>
      </c>
      <c r="AS41" s="187">
        <v>0</v>
      </c>
      <c r="AT41" s="187">
        <v>0</v>
      </c>
      <c r="AU41" s="187">
        <v>0</v>
      </c>
      <c r="AV41" s="187">
        <f t="shared" si="38"/>
        <v>4415.1000000000004</v>
      </c>
      <c r="AW41" s="186">
        <f t="shared" si="33"/>
        <v>7614834.9589999998</v>
      </c>
      <c r="AX41" s="186">
        <f t="shared" si="28"/>
        <v>8528615.1540799998</v>
      </c>
      <c r="AY41" s="159" t="s">
        <v>203</v>
      </c>
      <c r="AZ41" s="184"/>
      <c r="BA41" s="184"/>
      <c r="BB41" s="196"/>
      <c r="BC41" s="194" t="s">
        <v>414</v>
      </c>
      <c r="BD41" s="194" t="s">
        <v>414</v>
      </c>
      <c r="BE41" s="196"/>
      <c r="BF41" s="196"/>
      <c r="BG41" s="196"/>
      <c r="BH41" s="196"/>
      <c r="BI41" s="196"/>
      <c r="BJ41" s="88"/>
      <c r="BK41" s="32" t="s">
        <v>653</v>
      </c>
    </row>
    <row r="42" spans="1:63" s="165" customFormat="1" ht="12.95" customHeight="1" x14ac:dyDescent="0.25">
      <c r="A42" s="67" t="s">
        <v>405</v>
      </c>
      <c r="B42" s="73"/>
      <c r="C42" s="190" t="s">
        <v>468</v>
      </c>
      <c r="D42" s="73"/>
      <c r="E42" s="212"/>
      <c r="F42" s="69" t="s">
        <v>406</v>
      </c>
      <c r="G42" s="69" t="s">
        <v>407</v>
      </c>
      <c r="H42" s="12" t="s">
        <v>408</v>
      </c>
      <c r="I42" s="25" t="s">
        <v>143</v>
      </c>
      <c r="J42" s="1" t="s">
        <v>149</v>
      </c>
      <c r="K42" s="25" t="s">
        <v>196</v>
      </c>
      <c r="L42" s="24">
        <v>30</v>
      </c>
      <c r="M42" s="70" t="s">
        <v>197</v>
      </c>
      <c r="N42" s="71" t="s">
        <v>365</v>
      </c>
      <c r="O42" s="24" t="s">
        <v>126</v>
      </c>
      <c r="P42" s="25" t="s">
        <v>125</v>
      </c>
      <c r="Q42" s="24" t="s">
        <v>122</v>
      </c>
      <c r="R42" s="25" t="s">
        <v>200</v>
      </c>
      <c r="S42" s="25" t="s">
        <v>201</v>
      </c>
      <c r="T42" s="24"/>
      <c r="U42" s="24" t="s">
        <v>398</v>
      </c>
      <c r="V42" s="24" t="s">
        <v>146</v>
      </c>
      <c r="W42" s="9">
        <v>30</v>
      </c>
      <c r="X42" s="9">
        <v>60</v>
      </c>
      <c r="Y42" s="16">
        <v>10</v>
      </c>
      <c r="Z42" s="87" t="s">
        <v>409</v>
      </c>
      <c r="AA42" s="5" t="s">
        <v>138</v>
      </c>
      <c r="AB42" s="72">
        <v>2.2000000000000002</v>
      </c>
      <c r="AC42" s="191">
        <v>134785.12</v>
      </c>
      <c r="AD42" s="72">
        <f t="shared" si="34"/>
        <v>296527.26400000002</v>
      </c>
      <c r="AE42" s="72">
        <f t="shared" si="35"/>
        <v>332110.53568000009</v>
      </c>
      <c r="AF42" s="72">
        <v>2.2000000000000002</v>
      </c>
      <c r="AG42" s="191">
        <v>134785.12</v>
      </c>
      <c r="AH42" s="72">
        <f t="shared" si="36"/>
        <v>296527.26400000002</v>
      </c>
      <c r="AI42" s="72">
        <f t="shared" si="37"/>
        <v>332110.53568000009</v>
      </c>
      <c r="AJ42" s="19">
        <v>0</v>
      </c>
      <c r="AK42" s="19">
        <v>0</v>
      </c>
      <c r="AL42" s="19">
        <v>0</v>
      </c>
      <c r="AM42" s="19">
        <v>0</v>
      </c>
      <c r="AN42" s="19">
        <v>0</v>
      </c>
      <c r="AO42" s="19">
        <v>0</v>
      </c>
      <c r="AP42" s="19">
        <v>0</v>
      </c>
      <c r="AQ42" s="19">
        <v>0</v>
      </c>
      <c r="AR42" s="19">
        <v>0</v>
      </c>
      <c r="AS42" s="19">
        <v>0</v>
      </c>
      <c r="AT42" s="19">
        <v>0</v>
      </c>
      <c r="AU42" s="19">
        <v>0</v>
      </c>
      <c r="AV42" s="65">
        <f t="shared" si="38"/>
        <v>4.4000000000000004</v>
      </c>
      <c r="AW42" s="42">
        <v>0</v>
      </c>
      <c r="AX42" s="42">
        <f t="shared" si="28"/>
        <v>0</v>
      </c>
      <c r="AY42" s="4" t="s">
        <v>203</v>
      </c>
      <c r="AZ42" s="25"/>
      <c r="BA42" s="25"/>
      <c r="BB42" s="45"/>
      <c r="BC42" s="12" t="s">
        <v>415</v>
      </c>
      <c r="BD42" s="12" t="s">
        <v>415</v>
      </c>
      <c r="BE42" s="45"/>
      <c r="BF42" s="45"/>
      <c r="BG42" s="45"/>
      <c r="BH42" s="45"/>
      <c r="BI42" s="45"/>
      <c r="BJ42" s="88"/>
      <c r="BK42" s="88"/>
    </row>
    <row r="43" spans="1:63" s="165" customFormat="1" ht="12.95" customHeight="1" x14ac:dyDescent="0.25">
      <c r="A43" s="67" t="s">
        <v>405</v>
      </c>
      <c r="B43" s="112"/>
      <c r="C43" s="192" t="s">
        <v>551</v>
      </c>
      <c r="D43" s="112"/>
      <c r="E43" s="212"/>
      <c r="F43" s="69" t="s">
        <v>406</v>
      </c>
      <c r="G43" s="69" t="s">
        <v>407</v>
      </c>
      <c r="H43" s="12" t="s">
        <v>408</v>
      </c>
      <c r="I43" s="25" t="s">
        <v>143</v>
      </c>
      <c r="J43" s="1" t="s">
        <v>149</v>
      </c>
      <c r="K43" s="25" t="s">
        <v>196</v>
      </c>
      <c r="L43" s="24">
        <v>30</v>
      </c>
      <c r="M43" s="70" t="s">
        <v>197</v>
      </c>
      <c r="N43" s="71" t="s">
        <v>365</v>
      </c>
      <c r="O43" s="1" t="s">
        <v>166</v>
      </c>
      <c r="P43" s="25" t="s">
        <v>125</v>
      </c>
      <c r="Q43" s="24" t="s">
        <v>122</v>
      </c>
      <c r="R43" s="25" t="s">
        <v>200</v>
      </c>
      <c r="S43" s="25" t="s">
        <v>201</v>
      </c>
      <c r="T43" s="24"/>
      <c r="U43" s="24" t="s">
        <v>398</v>
      </c>
      <c r="V43" s="24" t="s">
        <v>146</v>
      </c>
      <c r="W43" s="9">
        <v>30</v>
      </c>
      <c r="X43" s="9">
        <v>60</v>
      </c>
      <c r="Y43" s="16">
        <v>10</v>
      </c>
      <c r="Z43" s="87" t="s">
        <v>409</v>
      </c>
      <c r="AA43" s="5" t="s">
        <v>138</v>
      </c>
      <c r="AB43" s="103">
        <v>2.2000000000000002</v>
      </c>
      <c r="AC43" s="193">
        <v>134785.12</v>
      </c>
      <c r="AD43" s="104">
        <f t="shared" ref="AD43" si="41">AB43*AC43</f>
        <v>296527.26400000002</v>
      </c>
      <c r="AE43" s="104">
        <f t="shared" si="35"/>
        <v>332110.53568000009</v>
      </c>
      <c r="AF43" s="105">
        <v>2.2000000000000002</v>
      </c>
      <c r="AG43" s="193">
        <v>134785.12</v>
      </c>
      <c r="AH43" s="104">
        <f t="shared" ref="AH43" si="42">AF43*AG43</f>
        <v>296527.26400000002</v>
      </c>
      <c r="AI43" s="104">
        <f t="shared" si="37"/>
        <v>332110.53568000009</v>
      </c>
      <c r="AJ43" s="106">
        <v>0</v>
      </c>
      <c r="AK43" s="106">
        <v>0</v>
      </c>
      <c r="AL43" s="106">
        <v>0</v>
      </c>
      <c r="AM43" s="106">
        <v>0</v>
      </c>
      <c r="AN43" s="106">
        <v>0</v>
      </c>
      <c r="AO43" s="106">
        <v>0</v>
      </c>
      <c r="AP43" s="106">
        <v>0</v>
      </c>
      <c r="AQ43" s="106">
        <v>0</v>
      </c>
      <c r="AR43" s="106">
        <v>0</v>
      </c>
      <c r="AS43" s="106">
        <v>0</v>
      </c>
      <c r="AT43" s="106">
        <v>0</v>
      </c>
      <c r="AU43" s="106">
        <v>0</v>
      </c>
      <c r="AV43" s="107">
        <f t="shared" si="38"/>
        <v>4.4000000000000004</v>
      </c>
      <c r="AW43" s="42">
        <v>0</v>
      </c>
      <c r="AX43" s="42">
        <f t="shared" si="28"/>
        <v>0</v>
      </c>
      <c r="AY43" s="108" t="s">
        <v>203</v>
      </c>
      <c r="AZ43" s="109"/>
      <c r="BA43" s="109"/>
      <c r="BB43" s="111"/>
      <c r="BC43" s="110" t="s">
        <v>415</v>
      </c>
      <c r="BD43" s="110" t="s">
        <v>415</v>
      </c>
      <c r="BE43" s="111"/>
      <c r="BF43" s="111"/>
      <c r="BG43" s="111"/>
      <c r="BH43" s="111"/>
      <c r="BI43" s="111"/>
      <c r="BJ43" s="88"/>
      <c r="BK43" s="27">
        <v>14</v>
      </c>
    </row>
    <row r="44" spans="1:63" s="188" customFormat="1" ht="12.95" customHeight="1" x14ac:dyDescent="0.25">
      <c r="A44" s="183" t="s">
        <v>405</v>
      </c>
      <c r="B44" s="159">
        <v>210000057</v>
      </c>
      <c r="C44" s="159" t="s">
        <v>659</v>
      </c>
      <c r="D44" s="159"/>
      <c r="E44" s="213"/>
      <c r="F44" s="194" t="s">
        <v>406</v>
      </c>
      <c r="G44" s="194" t="s">
        <v>407</v>
      </c>
      <c r="H44" s="194" t="s">
        <v>408</v>
      </c>
      <c r="I44" s="184" t="s">
        <v>143</v>
      </c>
      <c r="J44" s="153" t="s">
        <v>149</v>
      </c>
      <c r="K44" s="184" t="s">
        <v>196</v>
      </c>
      <c r="L44" s="183">
        <v>30</v>
      </c>
      <c r="M44" s="154" t="s">
        <v>197</v>
      </c>
      <c r="N44" s="195" t="s">
        <v>365</v>
      </c>
      <c r="O44" s="153" t="s">
        <v>166</v>
      </c>
      <c r="P44" s="184" t="s">
        <v>125</v>
      </c>
      <c r="Q44" s="183" t="s">
        <v>122</v>
      </c>
      <c r="R44" s="184" t="s">
        <v>200</v>
      </c>
      <c r="S44" s="184" t="s">
        <v>201</v>
      </c>
      <c r="T44" s="183"/>
      <c r="U44" s="183" t="s">
        <v>398</v>
      </c>
      <c r="V44" s="183" t="s">
        <v>146</v>
      </c>
      <c r="W44" s="194">
        <v>30</v>
      </c>
      <c r="X44" s="194">
        <v>60</v>
      </c>
      <c r="Y44" s="157">
        <v>10</v>
      </c>
      <c r="Z44" s="197" t="s">
        <v>409</v>
      </c>
      <c r="AA44" s="182" t="s">
        <v>138</v>
      </c>
      <c r="AB44" s="186">
        <v>2.12</v>
      </c>
      <c r="AC44" s="198">
        <v>133437.26999999999</v>
      </c>
      <c r="AD44" s="186">
        <v>282887.01240000001</v>
      </c>
      <c r="AE44" s="186">
        <v>316833.45388800005</v>
      </c>
      <c r="AF44" s="186">
        <v>2.2000000000000002</v>
      </c>
      <c r="AG44" s="186">
        <v>134785.12</v>
      </c>
      <c r="AH44" s="186">
        <v>296527.26400000002</v>
      </c>
      <c r="AI44" s="186">
        <v>332110.53568000009</v>
      </c>
      <c r="AJ44" s="187">
        <v>0</v>
      </c>
      <c r="AK44" s="187">
        <v>0</v>
      </c>
      <c r="AL44" s="187">
        <v>0</v>
      </c>
      <c r="AM44" s="187">
        <v>0</v>
      </c>
      <c r="AN44" s="187">
        <v>0</v>
      </c>
      <c r="AO44" s="187">
        <v>0</v>
      </c>
      <c r="AP44" s="187">
        <v>0</v>
      </c>
      <c r="AQ44" s="187">
        <v>0</v>
      </c>
      <c r="AR44" s="187">
        <v>0</v>
      </c>
      <c r="AS44" s="187">
        <v>0</v>
      </c>
      <c r="AT44" s="187">
        <v>0</v>
      </c>
      <c r="AU44" s="187">
        <v>0</v>
      </c>
      <c r="AV44" s="187">
        <f t="shared" si="38"/>
        <v>4.32</v>
      </c>
      <c r="AW44" s="186">
        <f t="shared" si="33"/>
        <v>579414.27640000009</v>
      </c>
      <c r="AX44" s="186">
        <f t="shared" si="28"/>
        <v>648943.98956800019</v>
      </c>
      <c r="AY44" s="159" t="s">
        <v>203</v>
      </c>
      <c r="AZ44" s="184"/>
      <c r="BA44" s="184"/>
      <c r="BB44" s="196"/>
      <c r="BC44" s="194" t="s">
        <v>415</v>
      </c>
      <c r="BD44" s="194" t="s">
        <v>415</v>
      </c>
      <c r="BE44" s="196"/>
      <c r="BF44" s="196"/>
      <c r="BG44" s="196"/>
      <c r="BH44" s="196"/>
      <c r="BI44" s="196"/>
      <c r="BJ44" s="88"/>
      <c r="BK44" s="32" t="s">
        <v>653</v>
      </c>
    </row>
    <row r="45" spans="1:63" s="165" customFormat="1" ht="12.95" customHeight="1" x14ac:dyDescent="0.25">
      <c r="A45" s="67" t="s">
        <v>405</v>
      </c>
      <c r="B45" s="73"/>
      <c r="C45" s="190" t="s">
        <v>469</v>
      </c>
      <c r="D45" s="73"/>
      <c r="E45" s="212"/>
      <c r="F45" s="69" t="s">
        <v>416</v>
      </c>
      <c r="G45" s="69" t="s">
        <v>407</v>
      </c>
      <c r="H45" s="12" t="s">
        <v>417</v>
      </c>
      <c r="I45" s="25" t="s">
        <v>143</v>
      </c>
      <c r="J45" s="1" t="s">
        <v>149</v>
      </c>
      <c r="K45" s="25" t="s">
        <v>196</v>
      </c>
      <c r="L45" s="24">
        <v>30</v>
      </c>
      <c r="M45" s="70" t="s">
        <v>197</v>
      </c>
      <c r="N45" s="71" t="s">
        <v>365</v>
      </c>
      <c r="O45" s="24" t="s">
        <v>126</v>
      </c>
      <c r="P45" s="25" t="s">
        <v>125</v>
      </c>
      <c r="Q45" s="24" t="s">
        <v>122</v>
      </c>
      <c r="R45" s="25" t="s">
        <v>200</v>
      </c>
      <c r="S45" s="25" t="s">
        <v>201</v>
      </c>
      <c r="T45" s="24"/>
      <c r="U45" s="24" t="s">
        <v>398</v>
      </c>
      <c r="V45" s="24" t="s">
        <v>146</v>
      </c>
      <c r="W45" s="9">
        <v>30</v>
      </c>
      <c r="X45" s="9">
        <v>60</v>
      </c>
      <c r="Y45" s="16">
        <v>10</v>
      </c>
      <c r="Z45" s="87" t="s">
        <v>409</v>
      </c>
      <c r="AA45" s="5" t="s">
        <v>138</v>
      </c>
      <c r="AB45" s="72">
        <v>0.1</v>
      </c>
      <c r="AC45" s="191">
        <v>4645243.51</v>
      </c>
      <c r="AD45" s="72">
        <f t="shared" si="34"/>
        <v>464524.35100000002</v>
      </c>
      <c r="AE45" s="72">
        <f t="shared" si="35"/>
        <v>520267.27312000009</v>
      </c>
      <c r="AF45" s="72">
        <v>0.1</v>
      </c>
      <c r="AG45" s="191">
        <v>4645243.51</v>
      </c>
      <c r="AH45" s="72">
        <f t="shared" si="36"/>
        <v>464524.35100000002</v>
      </c>
      <c r="AI45" s="72">
        <f t="shared" si="37"/>
        <v>520267.27312000009</v>
      </c>
      <c r="AJ45" s="19">
        <v>0</v>
      </c>
      <c r="AK45" s="19">
        <v>0</v>
      </c>
      <c r="AL45" s="19">
        <v>0</v>
      </c>
      <c r="AM45" s="19">
        <v>0</v>
      </c>
      <c r="AN45" s="19">
        <v>0</v>
      </c>
      <c r="AO45" s="19">
        <v>0</v>
      </c>
      <c r="AP45" s="19">
        <v>0</v>
      </c>
      <c r="AQ45" s="19">
        <v>0</v>
      </c>
      <c r="AR45" s="19">
        <v>0</v>
      </c>
      <c r="AS45" s="19">
        <v>0</v>
      </c>
      <c r="AT45" s="19">
        <v>0</v>
      </c>
      <c r="AU45" s="19">
        <v>0</v>
      </c>
      <c r="AV45" s="65">
        <f t="shared" si="38"/>
        <v>0.2</v>
      </c>
      <c r="AW45" s="42">
        <v>0</v>
      </c>
      <c r="AX45" s="42">
        <f t="shared" si="28"/>
        <v>0</v>
      </c>
      <c r="AY45" s="4" t="s">
        <v>203</v>
      </c>
      <c r="AZ45" s="25"/>
      <c r="BA45" s="25"/>
      <c r="BB45" s="45"/>
      <c r="BC45" s="12" t="s">
        <v>418</v>
      </c>
      <c r="BD45" s="12" t="s">
        <v>418</v>
      </c>
      <c r="BE45" s="45"/>
      <c r="BF45" s="45"/>
      <c r="BG45" s="45"/>
      <c r="BH45" s="45"/>
      <c r="BI45" s="45"/>
      <c r="BJ45" s="88"/>
      <c r="BK45" s="88"/>
    </row>
    <row r="46" spans="1:63" s="165" customFormat="1" ht="12.95" customHeight="1" x14ac:dyDescent="0.25">
      <c r="A46" s="67" t="s">
        <v>405</v>
      </c>
      <c r="B46" s="112"/>
      <c r="C46" s="192" t="s">
        <v>552</v>
      </c>
      <c r="D46" s="112"/>
      <c r="E46" s="212"/>
      <c r="F46" s="69" t="s">
        <v>416</v>
      </c>
      <c r="G46" s="69" t="s">
        <v>407</v>
      </c>
      <c r="H46" s="12" t="s">
        <v>417</v>
      </c>
      <c r="I46" s="25" t="s">
        <v>143</v>
      </c>
      <c r="J46" s="1" t="s">
        <v>149</v>
      </c>
      <c r="K46" s="25" t="s">
        <v>196</v>
      </c>
      <c r="L46" s="24">
        <v>30</v>
      </c>
      <c r="M46" s="70" t="s">
        <v>197</v>
      </c>
      <c r="N46" s="71" t="s">
        <v>365</v>
      </c>
      <c r="O46" s="1" t="s">
        <v>166</v>
      </c>
      <c r="P46" s="25" t="s">
        <v>125</v>
      </c>
      <c r="Q46" s="24" t="s">
        <v>122</v>
      </c>
      <c r="R46" s="25" t="s">
        <v>200</v>
      </c>
      <c r="S46" s="25" t="s">
        <v>201</v>
      </c>
      <c r="T46" s="24"/>
      <c r="U46" s="24" t="s">
        <v>398</v>
      </c>
      <c r="V46" s="24" t="s">
        <v>146</v>
      </c>
      <c r="W46" s="9">
        <v>30</v>
      </c>
      <c r="X46" s="9">
        <v>60</v>
      </c>
      <c r="Y46" s="16">
        <v>10</v>
      </c>
      <c r="Z46" s="87" t="s">
        <v>409</v>
      </c>
      <c r="AA46" s="5" t="s">
        <v>138</v>
      </c>
      <c r="AB46" s="103">
        <v>0.1</v>
      </c>
      <c r="AC46" s="193">
        <v>4645243.51</v>
      </c>
      <c r="AD46" s="104">
        <f t="shared" ref="AD46" si="43">AB46*AC46</f>
        <v>464524.35100000002</v>
      </c>
      <c r="AE46" s="104">
        <f t="shared" si="35"/>
        <v>520267.27312000009</v>
      </c>
      <c r="AF46" s="105">
        <v>0.1</v>
      </c>
      <c r="AG46" s="193">
        <v>4645243.51</v>
      </c>
      <c r="AH46" s="104">
        <f t="shared" ref="AH46" si="44">AF46*AG46</f>
        <v>464524.35100000002</v>
      </c>
      <c r="AI46" s="104">
        <f t="shared" si="37"/>
        <v>520267.27312000009</v>
      </c>
      <c r="AJ46" s="106">
        <v>0</v>
      </c>
      <c r="AK46" s="106">
        <v>0</v>
      </c>
      <c r="AL46" s="106">
        <v>0</v>
      </c>
      <c r="AM46" s="106">
        <v>0</v>
      </c>
      <c r="AN46" s="106">
        <v>0</v>
      </c>
      <c r="AO46" s="106">
        <v>0</v>
      </c>
      <c r="AP46" s="106">
        <v>0</v>
      </c>
      <c r="AQ46" s="106">
        <v>0</v>
      </c>
      <c r="AR46" s="106">
        <v>0</v>
      </c>
      <c r="AS46" s="106">
        <v>0</v>
      </c>
      <c r="AT46" s="106">
        <v>0</v>
      </c>
      <c r="AU46" s="106">
        <v>0</v>
      </c>
      <c r="AV46" s="107">
        <f t="shared" si="38"/>
        <v>0.2</v>
      </c>
      <c r="AW46" s="42">
        <v>0</v>
      </c>
      <c r="AX46" s="42">
        <f t="shared" si="28"/>
        <v>0</v>
      </c>
      <c r="AY46" s="108" t="s">
        <v>203</v>
      </c>
      <c r="AZ46" s="109"/>
      <c r="BA46" s="109"/>
      <c r="BB46" s="111"/>
      <c r="BC46" s="110" t="s">
        <v>418</v>
      </c>
      <c r="BD46" s="110" t="s">
        <v>418</v>
      </c>
      <c r="BE46" s="111"/>
      <c r="BF46" s="111"/>
      <c r="BG46" s="111"/>
      <c r="BH46" s="111"/>
      <c r="BI46" s="111"/>
      <c r="BJ46" s="88"/>
      <c r="BK46" s="27">
        <v>14</v>
      </c>
    </row>
    <row r="47" spans="1:63" s="188" customFormat="1" ht="12.95" customHeight="1" x14ac:dyDescent="0.25">
      <c r="A47" s="183" t="s">
        <v>405</v>
      </c>
      <c r="B47" s="159">
        <v>210000058</v>
      </c>
      <c r="C47" s="159" t="s">
        <v>660</v>
      </c>
      <c r="D47" s="159"/>
      <c r="E47" s="213"/>
      <c r="F47" s="194" t="s">
        <v>416</v>
      </c>
      <c r="G47" s="194" t="s">
        <v>407</v>
      </c>
      <c r="H47" s="194" t="s">
        <v>417</v>
      </c>
      <c r="I47" s="184" t="s">
        <v>143</v>
      </c>
      <c r="J47" s="153" t="s">
        <v>149</v>
      </c>
      <c r="K47" s="184" t="s">
        <v>196</v>
      </c>
      <c r="L47" s="183">
        <v>30</v>
      </c>
      <c r="M47" s="154" t="s">
        <v>197</v>
      </c>
      <c r="N47" s="195" t="s">
        <v>365</v>
      </c>
      <c r="O47" s="153" t="s">
        <v>166</v>
      </c>
      <c r="P47" s="184" t="s">
        <v>125</v>
      </c>
      <c r="Q47" s="183" t="s">
        <v>122</v>
      </c>
      <c r="R47" s="184" t="s">
        <v>200</v>
      </c>
      <c r="S47" s="184" t="s">
        <v>201</v>
      </c>
      <c r="T47" s="183"/>
      <c r="U47" s="183" t="s">
        <v>398</v>
      </c>
      <c r="V47" s="183" t="s">
        <v>146</v>
      </c>
      <c r="W47" s="194">
        <v>30</v>
      </c>
      <c r="X47" s="194">
        <v>60</v>
      </c>
      <c r="Y47" s="157">
        <v>10</v>
      </c>
      <c r="Z47" s="197" t="s">
        <v>409</v>
      </c>
      <c r="AA47" s="182" t="s">
        <v>138</v>
      </c>
      <c r="AB47" s="186">
        <v>0.1</v>
      </c>
      <c r="AC47" s="198">
        <v>4598791.07</v>
      </c>
      <c r="AD47" s="186">
        <v>459879.10700000008</v>
      </c>
      <c r="AE47" s="186">
        <v>515064.59984000016</v>
      </c>
      <c r="AF47" s="186">
        <v>0.1</v>
      </c>
      <c r="AG47" s="186">
        <v>4161290.5</v>
      </c>
      <c r="AH47" s="186">
        <v>416129.05000000005</v>
      </c>
      <c r="AI47" s="186">
        <v>466064.53600000008</v>
      </c>
      <c r="AJ47" s="187">
        <v>0</v>
      </c>
      <c r="AK47" s="187">
        <v>0</v>
      </c>
      <c r="AL47" s="187">
        <v>0</v>
      </c>
      <c r="AM47" s="187">
        <v>0</v>
      </c>
      <c r="AN47" s="187">
        <v>0</v>
      </c>
      <c r="AO47" s="187">
        <v>0</v>
      </c>
      <c r="AP47" s="187">
        <v>0</v>
      </c>
      <c r="AQ47" s="187">
        <v>0</v>
      </c>
      <c r="AR47" s="187">
        <v>0</v>
      </c>
      <c r="AS47" s="187">
        <v>0</v>
      </c>
      <c r="AT47" s="187">
        <v>0</v>
      </c>
      <c r="AU47" s="187">
        <v>0</v>
      </c>
      <c r="AV47" s="187">
        <f t="shared" si="38"/>
        <v>0.2</v>
      </c>
      <c r="AW47" s="186">
        <f t="shared" si="33"/>
        <v>876008.15700000012</v>
      </c>
      <c r="AX47" s="186">
        <f t="shared" si="28"/>
        <v>981129.13584000024</v>
      </c>
      <c r="AY47" s="159" t="s">
        <v>203</v>
      </c>
      <c r="AZ47" s="184"/>
      <c r="BA47" s="184"/>
      <c r="BB47" s="196"/>
      <c r="BC47" s="194" t="s">
        <v>418</v>
      </c>
      <c r="BD47" s="194" t="s">
        <v>418</v>
      </c>
      <c r="BE47" s="196"/>
      <c r="BF47" s="196"/>
      <c r="BG47" s="196"/>
      <c r="BH47" s="196"/>
      <c r="BI47" s="196"/>
      <c r="BJ47" s="88"/>
      <c r="BK47" s="32" t="s">
        <v>653</v>
      </c>
    </row>
    <row r="48" spans="1:63" s="165" customFormat="1" ht="12.95" customHeight="1" x14ac:dyDescent="0.25">
      <c r="A48" s="67" t="s">
        <v>405</v>
      </c>
      <c r="B48" s="73"/>
      <c r="C48" s="190" t="s">
        <v>470</v>
      </c>
      <c r="D48" s="73"/>
      <c r="E48" s="212"/>
      <c r="F48" s="69" t="s">
        <v>416</v>
      </c>
      <c r="G48" s="69" t="s">
        <v>407</v>
      </c>
      <c r="H48" s="12" t="s">
        <v>417</v>
      </c>
      <c r="I48" s="25" t="s">
        <v>143</v>
      </c>
      <c r="J48" s="1" t="s">
        <v>149</v>
      </c>
      <c r="K48" s="25" t="s">
        <v>196</v>
      </c>
      <c r="L48" s="24">
        <v>30</v>
      </c>
      <c r="M48" s="70" t="s">
        <v>197</v>
      </c>
      <c r="N48" s="71" t="s">
        <v>365</v>
      </c>
      <c r="O48" s="24" t="s">
        <v>126</v>
      </c>
      <c r="P48" s="25" t="s">
        <v>125</v>
      </c>
      <c r="Q48" s="24" t="s">
        <v>122</v>
      </c>
      <c r="R48" s="25" t="s">
        <v>200</v>
      </c>
      <c r="S48" s="25" t="s">
        <v>201</v>
      </c>
      <c r="T48" s="24"/>
      <c r="U48" s="24" t="s">
        <v>398</v>
      </c>
      <c r="V48" s="24" t="s">
        <v>146</v>
      </c>
      <c r="W48" s="9">
        <v>30</v>
      </c>
      <c r="X48" s="9">
        <v>60</v>
      </c>
      <c r="Y48" s="16">
        <v>10</v>
      </c>
      <c r="Z48" s="87" t="s">
        <v>409</v>
      </c>
      <c r="AA48" s="5" t="s">
        <v>138</v>
      </c>
      <c r="AB48" s="72">
        <v>0.4</v>
      </c>
      <c r="AC48" s="191">
        <v>1806472.88</v>
      </c>
      <c r="AD48" s="72">
        <f t="shared" si="34"/>
        <v>722589.152</v>
      </c>
      <c r="AE48" s="72">
        <f t="shared" si="35"/>
        <v>809299.85024000006</v>
      </c>
      <c r="AF48" s="72">
        <v>0.4</v>
      </c>
      <c r="AG48" s="191">
        <v>1806472.88</v>
      </c>
      <c r="AH48" s="72">
        <f t="shared" si="36"/>
        <v>722589.152</v>
      </c>
      <c r="AI48" s="72">
        <f t="shared" si="37"/>
        <v>809299.85024000006</v>
      </c>
      <c r="AJ48" s="19">
        <v>0</v>
      </c>
      <c r="AK48" s="19">
        <v>0</v>
      </c>
      <c r="AL48" s="19">
        <v>0</v>
      </c>
      <c r="AM48" s="19">
        <v>0</v>
      </c>
      <c r="AN48" s="19">
        <v>0</v>
      </c>
      <c r="AO48" s="19">
        <v>0</v>
      </c>
      <c r="AP48" s="19">
        <v>0</v>
      </c>
      <c r="AQ48" s="19">
        <v>0</v>
      </c>
      <c r="AR48" s="19">
        <v>0</v>
      </c>
      <c r="AS48" s="19">
        <v>0</v>
      </c>
      <c r="AT48" s="19">
        <v>0</v>
      </c>
      <c r="AU48" s="19">
        <v>0</v>
      </c>
      <c r="AV48" s="65">
        <f t="shared" si="38"/>
        <v>0.8</v>
      </c>
      <c r="AW48" s="42">
        <v>0</v>
      </c>
      <c r="AX48" s="42">
        <f t="shared" si="28"/>
        <v>0</v>
      </c>
      <c r="AY48" s="4" t="s">
        <v>203</v>
      </c>
      <c r="AZ48" s="25"/>
      <c r="BA48" s="25"/>
      <c r="BB48" s="45"/>
      <c r="BC48" s="12" t="s">
        <v>419</v>
      </c>
      <c r="BD48" s="12" t="s">
        <v>419</v>
      </c>
      <c r="BE48" s="45"/>
      <c r="BF48" s="45"/>
      <c r="BG48" s="45"/>
      <c r="BH48" s="45"/>
      <c r="BI48" s="45"/>
      <c r="BJ48" s="88"/>
      <c r="BK48" s="88"/>
    </row>
    <row r="49" spans="1:63" s="165" customFormat="1" ht="12.95" customHeight="1" x14ac:dyDescent="0.25">
      <c r="A49" s="67" t="s">
        <v>405</v>
      </c>
      <c r="B49" s="112"/>
      <c r="C49" s="192" t="s">
        <v>553</v>
      </c>
      <c r="D49" s="112"/>
      <c r="E49" s="212"/>
      <c r="F49" s="69" t="s">
        <v>416</v>
      </c>
      <c r="G49" s="69" t="s">
        <v>407</v>
      </c>
      <c r="H49" s="12" t="s">
        <v>417</v>
      </c>
      <c r="I49" s="25" t="s">
        <v>143</v>
      </c>
      <c r="J49" s="1" t="s">
        <v>149</v>
      </c>
      <c r="K49" s="25" t="s">
        <v>196</v>
      </c>
      <c r="L49" s="24">
        <v>30</v>
      </c>
      <c r="M49" s="70" t="s">
        <v>197</v>
      </c>
      <c r="N49" s="71" t="s">
        <v>365</v>
      </c>
      <c r="O49" s="1" t="s">
        <v>166</v>
      </c>
      <c r="P49" s="25" t="s">
        <v>125</v>
      </c>
      <c r="Q49" s="24" t="s">
        <v>122</v>
      </c>
      <c r="R49" s="25" t="s">
        <v>200</v>
      </c>
      <c r="S49" s="25" t="s">
        <v>201</v>
      </c>
      <c r="T49" s="24"/>
      <c r="U49" s="24" t="s">
        <v>398</v>
      </c>
      <c r="V49" s="24" t="s">
        <v>146</v>
      </c>
      <c r="W49" s="9">
        <v>30</v>
      </c>
      <c r="X49" s="9">
        <v>60</v>
      </c>
      <c r="Y49" s="16">
        <v>10</v>
      </c>
      <c r="Z49" s="87" t="s">
        <v>409</v>
      </c>
      <c r="AA49" s="5" t="s">
        <v>138</v>
      </c>
      <c r="AB49" s="103">
        <v>0.4</v>
      </c>
      <c r="AC49" s="193">
        <v>1806472.88</v>
      </c>
      <c r="AD49" s="104">
        <f t="shared" ref="AD49" si="45">AB49*AC49</f>
        <v>722589.152</v>
      </c>
      <c r="AE49" s="104">
        <f t="shared" si="35"/>
        <v>809299.85024000006</v>
      </c>
      <c r="AF49" s="105">
        <v>0.4</v>
      </c>
      <c r="AG49" s="193">
        <v>1806472.88</v>
      </c>
      <c r="AH49" s="104">
        <f t="shared" ref="AH49" si="46">AF49*AG49</f>
        <v>722589.152</v>
      </c>
      <c r="AI49" s="104">
        <f t="shared" si="37"/>
        <v>809299.85024000006</v>
      </c>
      <c r="AJ49" s="106">
        <v>0</v>
      </c>
      <c r="AK49" s="106">
        <v>0</v>
      </c>
      <c r="AL49" s="106">
        <v>0</v>
      </c>
      <c r="AM49" s="106">
        <v>0</v>
      </c>
      <c r="AN49" s="106">
        <v>0</v>
      </c>
      <c r="AO49" s="106">
        <v>0</v>
      </c>
      <c r="AP49" s="106">
        <v>0</v>
      </c>
      <c r="AQ49" s="106">
        <v>0</v>
      </c>
      <c r="AR49" s="106">
        <v>0</v>
      </c>
      <c r="AS49" s="106">
        <v>0</v>
      </c>
      <c r="AT49" s="106">
        <v>0</v>
      </c>
      <c r="AU49" s="106">
        <v>0</v>
      </c>
      <c r="AV49" s="107">
        <f t="shared" si="38"/>
        <v>0.8</v>
      </c>
      <c r="AW49" s="42">
        <v>0</v>
      </c>
      <c r="AX49" s="42">
        <f t="shared" si="28"/>
        <v>0</v>
      </c>
      <c r="AY49" s="108" t="s">
        <v>203</v>
      </c>
      <c r="AZ49" s="109"/>
      <c r="BA49" s="109"/>
      <c r="BB49" s="111"/>
      <c r="BC49" s="110" t="s">
        <v>419</v>
      </c>
      <c r="BD49" s="110" t="s">
        <v>419</v>
      </c>
      <c r="BE49" s="111"/>
      <c r="BF49" s="111"/>
      <c r="BG49" s="111"/>
      <c r="BH49" s="111"/>
      <c r="BI49" s="111"/>
      <c r="BJ49" s="88"/>
      <c r="BK49" s="27">
        <v>14</v>
      </c>
    </row>
    <row r="50" spans="1:63" s="188" customFormat="1" ht="12.95" customHeight="1" x14ac:dyDescent="0.25">
      <c r="A50" s="183" t="s">
        <v>405</v>
      </c>
      <c r="B50" s="159">
        <v>210000060</v>
      </c>
      <c r="C50" s="159" t="s">
        <v>661</v>
      </c>
      <c r="D50" s="159"/>
      <c r="E50" s="213"/>
      <c r="F50" s="194" t="s">
        <v>416</v>
      </c>
      <c r="G50" s="194" t="s">
        <v>407</v>
      </c>
      <c r="H50" s="194" t="s">
        <v>417</v>
      </c>
      <c r="I50" s="184" t="s">
        <v>143</v>
      </c>
      <c r="J50" s="153" t="s">
        <v>149</v>
      </c>
      <c r="K50" s="184" t="s">
        <v>196</v>
      </c>
      <c r="L50" s="183">
        <v>30</v>
      </c>
      <c r="M50" s="154" t="s">
        <v>197</v>
      </c>
      <c r="N50" s="195" t="s">
        <v>365</v>
      </c>
      <c r="O50" s="153" t="s">
        <v>166</v>
      </c>
      <c r="P50" s="184" t="s">
        <v>125</v>
      </c>
      <c r="Q50" s="183" t="s">
        <v>122</v>
      </c>
      <c r="R50" s="184" t="s">
        <v>200</v>
      </c>
      <c r="S50" s="184" t="s">
        <v>201</v>
      </c>
      <c r="T50" s="183"/>
      <c r="U50" s="183" t="s">
        <v>398</v>
      </c>
      <c r="V50" s="183" t="s">
        <v>146</v>
      </c>
      <c r="W50" s="194">
        <v>30</v>
      </c>
      <c r="X50" s="194">
        <v>60</v>
      </c>
      <c r="Y50" s="157">
        <v>10</v>
      </c>
      <c r="Z50" s="197" t="s">
        <v>409</v>
      </c>
      <c r="AA50" s="182" t="s">
        <v>138</v>
      </c>
      <c r="AB50" s="186">
        <v>0.1</v>
      </c>
      <c r="AC50" s="198">
        <v>1788408.15</v>
      </c>
      <c r="AD50" s="186">
        <v>178840.815</v>
      </c>
      <c r="AE50" s="186">
        <v>200301.71280000001</v>
      </c>
      <c r="AF50" s="186">
        <v>0.4</v>
      </c>
      <c r="AG50" s="186">
        <v>1746787.35</v>
      </c>
      <c r="AH50" s="186">
        <v>698714.94000000006</v>
      </c>
      <c r="AI50" s="186">
        <v>782560.73280000011</v>
      </c>
      <c r="AJ50" s="187">
        <v>0</v>
      </c>
      <c r="AK50" s="187">
        <v>0</v>
      </c>
      <c r="AL50" s="187">
        <v>0</v>
      </c>
      <c r="AM50" s="187">
        <v>0</v>
      </c>
      <c r="AN50" s="187">
        <v>0</v>
      </c>
      <c r="AO50" s="187">
        <v>0</v>
      </c>
      <c r="AP50" s="187">
        <v>0</v>
      </c>
      <c r="AQ50" s="187">
        <v>0</v>
      </c>
      <c r="AR50" s="187">
        <v>0</v>
      </c>
      <c r="AS50" s="187">
        <v>0</v>
      </c>
      <c r="AT50" s="187">
        <v>0</v>
      </c>
      <c r="AU50" s="187">
        <v>0</v>
      </c>
      <c r="AV50" s="187">
        <f t="shared" si="38"/>
        <v>0.5</v>
      </c>
      <c r="AW50" s="186">
        <f t="shared" si="33"/>
        <v>877555.75500000012</v>
      </c>
      <c r="AX50" s="186">
        <f t="shared" si="28"/>
        <v>982862.44560000021</v>
      </c>
      <c r="AY50" s="159" t="s">
        <v>203</v>
      </c>
      <c r="AZ50" s="184"/>
      <c r="BA50" s="184"/>
      <c r="BB50" s="196"/>
      <c r="BC50" s="194" t="s">
        <v>419</v>
      </c>
      <c r="BD50" s="194" t="s">
        <v>419</v>
      </c>
      <c r="BE50" s="196"/>
      <c r="BF50" s="196"/>
      <c r="BG50" s="196"/>
      <c r="BH50" s="196"/>
      <c r="BI50" s="196"/>
      <c r="BJ50" s="88"/>
      <c r="BK50" s="32" t="s">
        <v>653</v>
      </c>
    </row>
    <row r="51" spans="1:63" s="165" customFormat="1" ht="12.95" customHeight="1" x14ac:dyDescent="0.25">
      <c r="A51" s="67" t="s">
        <v>405</v>
      </c>
      <c r="B51" s="73"/>
      <c r="C51" s="190" t="s">
        <v>471</v>
      </c>
      <c r="D51" s="73"/>
      <c r="E51" s="212"/>
      <c r="F51" s="69" t="s">
        <v>411</v>
      </c>
      <c r="G51" s="69" t="s">
        <v>407</v>
      </c>
      <c r="H51" s="12" t="s">
        <v>412</v>
      </c>
      <c r="I51" s="25" t="s">
        <v>143</v>
      </c>
      <c r="J51" s="1" t="s">
        <v>149</v>
      </c>
      <c r="K51" s="25" t="s">
        <v>196</v>
      </c>
      <c r="L51" s="24">
        <v>30</v>
      </c>
      <c r="M51" s="70" t="s">
        <v>197</v>
      </c>
      <c r="N51" s="71" t="s">
        <v>365</v>
      </c>
      <c r="O51" s="24" t="s">
        <v>126</v>
      </c>
      <c r="P51" s="25" t="s">
        <v>125</v>
      </c>
      <c r="Q51" s="24" t="s">
        <v>122</v>
      </c>
      <c r="R51" s="25" t="s">
        <v>200</v>
      </c>
      <c r="S51" s="25" t="s">
        <v>201</v>
      </c>
      <c r="T51" s="24"/>
      <c r="U51" s="24" t="s">
        <v>398</v>
      </c>
      <c r="V51" s="24" t="s">
        <v>146</v>
      </c>
      <c r="W51" s="9">
        <v>30</v>
      </c>
      <c r="X51" s="9">
        <v>60</v>
      </c>
      <c r="Y51" s="16">
        <v>10</v>
      </c>
      <c r="Z51" s="87" t="s">
        <v>409</v>
      </c>
      <c r="AA51" s="5" t="s">
        <v>138</v>
      </c>
      <c r="AB51" s="72">
        <v>0.55000000000000004</v>
      </c>
      <c r="AC51" s="191">
        <v>2806264.89</v>
      </c>
      <c r="AD51" s="72">
        <f t="shared" si="34"/>
        <v>1543445.6895000001</v>
      </c>
      <c r="AE51" s="72">
        <f t="shared" si="35"/>
        <v>1728659.1722400002</v>
      </c>
      <c r="AF51" s="72">
        <v>0.55000000000000004</v>
      </c>
      <c r="AG51" s="191">
        <v>2806264.9</v>
      </c>
      <c r="AH51" s="72">
        <f t="shared" si="36"/>
        <v>1543445.6950000001</v>
      </c>
      <c r="AI51" s="72">
        <f t="shared" si="37"/>
        <v>1728659.1784000003</v>
      </c>
      <c r="AJ51" s="19">
        <v>0</v>
      </c>
      <c r="AK51" s="19">
        <v>0</v>
      </c>
      <c r="AL51" s="19">
        <v>0</v>
      </c>
      <c r="AM51" s="19">
        <v>0</v>
      </c>
      <c r="AN51" s="19">
        <v>0</v>
      </c>
      <c r="AO51" s="19">
        <v>0</v>
      </c>
      <c r="AP51" s="19">
        <v>0</v>
      </c>
      <c r="AQ51" s="19">
        <v>0</v>
      </c>
      <c r="AR51" s="19">
        <v>0</v>
      </c>
      <c r="AS51" s="19">
        <v>0</v>
      </c>
      <c r="AT51" s="19">
        <v>0</v>
      </c>
      <c r="AU51" s="19">
        <v>0</v>
      </c>
      <c r="AV51" s="65">
        <f t="shared" si="38"/>
        <v>1.1000000000000001</v>
      </c>
      <c r="AW51" s="42">
        <v>0</v>
      </c>
      <c r="AX51" s="42">
        <f t="shared" si="28"/>
        <v>0</v>
      </c>
      <c r="AY51" s="4" t="s">
        <v>203</v>
      </c>
      <c r="AZ51" s="25"/>
      <c r="BA51" s="25"/>
      <c r="BB51" s="45"/>
      <c r="BC51" s="12" t="s">
        <v>420</v>
      </c>
      <c r="BD51" s="12" t="s">
        <v>420</v>
      </c>
      <c r="BE51" s="45"/>
      <c r="BF51" s="45"/>
      <c r="BG51" s="45"/>
      <c r="BH51" s="45"/>
      <c r="BI51" s="45"/>
      <c r="BJ51" s="88"/>
      <c r="BK51" s="88"/>
    </row>
    <row r="52" spans="1:63" s="165" customFormat="1" ht="12.95" customHeight="1" x14ac:dyDescent="0.25">
      <c r="A52" s="67" t="s">
        <v>405</v>
      </c>
      <c r="B52" s="112"/>
      <c r="C52" s="192" t="s">
        <v>554</v>
      </c>
      <c r="D52" s="112"/>
      <c r="E52" s="212"/>
      <c r="F52" s="69" t="s">
        <v>411</v>
      </c>
      <c r="G52" s="69" t="s">
        <v>407</v>
      </c>
      <c r="H52" s="12" t="s">
        <v>412</v>
      </c>
      <c r="I52" s="25" t="s">
        <v>143</v>
      </c>
      <c r="J52" s="1" t="s">
        <v>149</v>
      </c>
      <c r="K52" s="25" t="s">
        <v>196</v>
      </c>
      <c r="L52" s="24">
        <v>30</v>
      </c>
      <c r="M52" s="70" t="s">
        <v>197</v>
      </c>
      <c r="N52" s="71" t="s">
        <v>365</v>
      </c>
      <c r="O52" s="1" t="s">
        <v>166</v>
      </c>
      <c r="P52" s="25" t="s">
        <v>125</v>
      </c>
      <c r="Q52" s="24" t="s">
        <v>122</v>
      </c>
      <c r="R52" s="25" t="s">
        <v>200</v>
      </c>
      <c r="S52" s="25" t="s">
        <v>201</v>
      </c>
      <c r="T52" s="24"/>
      <c r="U52" s="24" t="s">
        <v>398</v>
      </c>
      <c r="V52" s="24" t="s">
        <v>146</v>
      </c>
      <c r="W52" s="9">
        <v>30</v>
      </c>
      <c r="X52" s="9">
        <v>60</v>
      </c>
      <c r="Y52" s="16">
        <v>10</v>
      </c>
      <c r="Z52" s="87" t="s">
        <v>409</v>
      </c>
      <c r="AA52" s="5" t="s">
        <v>138</v>
      </c>
      <c r="AB52" s="103">
        <v>0.55000000000000004</v>
      </c>
      <c r="AC52" s="193">
        <v>2806264.89</v>
      </c>
      <c r="AD52" s="104">
        <f t="shared" ref="AD52" si="47">AB52*AC52</f>
        <v>1543445.6895000001</v>
      </c>
      <c r="AE52" s="104">
        <f t="shared" si="35"/>
        <v>1728659.1722400002</v>
      </c>
      <c r="AF52" s="105">
        <v>0.55000000000000004</v>
      </c>
      <c r="AG52" s="193">
        <v>2806264.9</v>
      </c>
      <c r="AH52" s="104">
        <f t="shared" ref="AH52" si="48">AF52*AG52</f>
        <v>1543445.6950000001</v>
      </c>
      <c r="AI52" s="104">
        <f t="shared" si="37"/>
        <v>1728659.1784000003</v>
      </c>
      <c r="AJ52" s="106">
        <v>0</v>
      </c>
      <c r="AK52" s="106">
        <v>0</v>
      </c>
      <c r="AL52" s="106">
        <v>0</v>
      </c>
      <c r="AM52" s="106">
        <v>0</v>
      </c>
      <c r="AN52" s="106">
        <v>0</v>
      </c>
      <c r="AO52" s="106">
        <v>0</v>
      </c>
      <c r="AP52" s="106">
        <v>0</v>
      </c>
      <c r="AQ52" s="106">
        <v>0</v>
      </c>
      <c r="AR52" s="106">
        <v>0</v>
      </c>
      <c r="AS52" s="106">
        <v>0</v>
      </c>
      <c r="AT52" s="106">
        <v>0</v>
      </c>
      <c r="AU52" s="106">
        <v>0</v>
      </c>
      <c r="AV52" s="107">
        <f t="shared" si="38"/>
        <v>1.1000000000000001</v>
      </c>
      <c r="AW52" s="42">
        <v>0</v>
      </c>
      <c r="AX52" s="42">
        <f t="shared" si="28"/>
        <v>0</v>
      </c>
      <c r="AY52" s="108" t="s">
        <v>203</v>
      </c>
      <c r="AZ52" s="109"/>
      <c r="BA52" s="109"/>
      <c r="BB52" s="111"/>
      <c r="BC52" s="110" t="s">
        <v>420</v>
      </c>
      <c r="BD52" s="110" t="s">
        <v>420</v>
      </c>
      <c r="BE52" s="111"/>
      <c r="BF52" s="111"/>
      <c r="BG52" s="111"/>
      <c r="BH52" s="111"/>
      <c r="BI52" s="111"/>
      <c r="BJ52" s="88"/>
      <c r="BK52" s="27">
        <v>14</v>
      </c>
    </row>
    <row r="53" spans="1:63" s="188" customFormat="1" ht="12.95" customHeight="1" x14ac:dyDescent="0.25">
      <c r="A53" s="183" t="s">
        <v>405</v>
      </c>
      <c r="B53" s="159">
        <v>210000061</v>
      </c>
      <c r="C53" s="159" t="s">
        <v>662</v>
      </c>
      <c r="D53" s="159"/>
      <c r="E53" s="213"/>
      <c r="F53" s="194" t="s">
        <v>411</v>
      </c>
      <c r="G53" s="194" t="s">
        <v>407</v>
      </c>
      <c r="H53" s="194" t="s">
        <v>412</v>
      </c>
      <c r="I53" s="184" t="s">
        <v>143</v>
      </c>
      <c r="J53" s="153" t="s">
        <v>149</v>
      </c>
      <c r="K53" s="184" t="s">
        <v>196</v>
      </c>
      <c r="L53" s="183">
        <v>30</v>
      </c>
      <c r="M53" s="154" t="s">
        <v>197</v>
      </c>
      <c r="N53" s="195" t="s">
        <v>365</v>
      </c>
      <c r="O53" s="153" t="s">
        <v>166</v>
      </c>
      <c r="P53" s="184" t="s">
        <v>125</v>
      </c>
      <c r="Q53" s="183" t="s">
        <v>122</v>
      </c>
      <c r="R53" s="184" t="s">
        <v>200</v>
      </c>
      <c r="S53" s="184" t="s">
        <v>201</v>
      </c>
      <c r="T53" s="183"/>
      <c r="U53" s="183" t="s">
        <v>398</v>
      </c>
      <c r="V53" s="183" t="s">
        <v>146</v>
      </c>
      <c r="W53" s="194">
        <v>30</v>
      </c>
      <c r="X53" s="194">
        <v>60</v>
      </c>
      <c r="Y53" s="157">
        <v>10</v>
      </c>
      <c r="Z53" s="197" t="s">
        <v>409</v>
      </c>
      <c r="AA53" s="182" t="s">
        <v>138</v>
      </c>
      <c r="AB53" s="186">
        <v>0</v>
      </c>
      <c r="AC53" s="198">
        <v>2806264.89</v>
      </c>
      <c r="AD53" s="186">
        <v>0</v>
      </c>
      <c r="AE53" s="186">
        <v>0</v>
      </c>
      <c r="AF53" s="186">
        <v>0.55000000000000004</v>
      </c>
      <c r="AG53" s="186">
        <v>2806264.9</v>
      </c>
      <c r="AH53" s="186">
        <v>1543445.6950000001</v>
      </c>
      <c r="AI53" s="186">
        <v>1728659.1784000003</v>
      </c>
      <c r="AJ53" s="187">
        <v>0</v>
      </c>
      <c r="AK53" s="187">
        <v>0</v>
      </c>
      <c r="AL53" s="187">
        <v>0</v>
      </c>
      <c r="AM53" s="187">
        <v>0</v>
      </c>
      <c r="AN53" s="187">
        <v>0</v>
      </c>
      <c r="AO53" s="187">
        <v>0</v>
      </c>
      <c r="AP53" s="187">
        <v>0</v>
      </c>
      <c r="AQ53" s="187">
        <v>0</v>
      </c>
      <c r="AR53" s="187">
        <v>0</v>
      </c>
      <c r="AS53" s="187">
        <v>0</v>
      </c>
      <c r="AT53" s="187">
        <v>0</v>
      </c>
      <c r="AU53" s="187">
        <v>0</v>
      </c>
      <c r="AV53" s="187">
        <f t="shared" si="38"/>
        <v>0.55000000000000004</v>
      </c>
      <c r="AW53" s="186">
        <f t="shared" si="33"/>
        <v>1543445.6950000001</v>
      </c>
      <c r="AX53" s="186">
        <f t="shared" si="28"/>
        <v>1728659.1784000003</v>
      </c>
      <c r="AY53" s="159" t="s">
        <v>203</v>
      </c>
      <c r="AZ53" s="184"/>
      <c r="BA53" s="184"/>
      <c r="BB53" s="196"/>
      <c r="BC53" s="194" t="s">
        <v>420</v>
      </c>
      <c r="BD53" s="194" t="s">
        <v>420</v>
      </c>
      <c r="BE53" s="196"/>
      <c r="BF53" s="196"/>
      <c r="BG53" s="196"/>
      <c r="BH53" s="196"/>
      <c r="BI53" s="196"/>
      <c r="BJ53" s="88"/>
      <c r="BK53" s="32" t="s">
        <v>653</v>
      </c>
    </row>
    <row r="54" spans="1:63" s="165" customFormat="1" ht="12.95" customHeight="1" x14ac:dyDescent="0.25">
      <c r="A54" s="67" t="s">
        <v>405</v>
      </c>
      <c r="B54" s="73"/>
      <c r="C54" s="190" t="s">
        <v>472</v>
      </c>
      <c r="D54" s="73"/>
      <c r="E54" s="212"/>
      <c r="F54" s="69" t="s">
        <v>411</v>
      </c>
      <c r="G54" s="69" t="s">
        <v>407</v>
      </c>
      <c r="H54" s="12" t="s">
        <v>412</v>
      </c>
      <c r="I54" s="25" t="s">
        <v>143</v>
      </c>
      <c r="J54" s="1" t="s">
        <v>149</v>
      </c>
      <c r="K54" s="25" t="s">
        <v>196</v>
      </c>
      <c r="L54" s="24">
        <v>30</v>
      </c>
      <c r="M54" s="70" t="s">
        <v>197</v>
      </c>
      <c r="N54" s="71" t="s">
        <v>365</v>
      </c>
      <c r="O54" s="24" t="s">
        <v>126</v>
      </c>
      <c r="P54" s="25" t="s">
        <v>125</v>
      </c>
      <c r="Q54" s="24" t="s">
        <v>122</v>
      </c>
      <c r="R54" s="25" t="s">
        <v>200</v>
      </c>
      <c r="S54" s="25" t="s">
        <v>201</v>
      </c>
      <c r="T54" s="24"/>
      <c r="U54" s="24" t="s">
        <v>398</v>
      </c>
      <c r="V54" s="24" t="s">
        <v>146</v>
      </c>
      <c r="W54" s="9">
        <v>30</v>
      </c>
      <c r="X54" s="9">
        <v>60</v>
      </c>
      <c r="Y54" s="16">
        <v>10</v>
      </c>
      <c r="Z54" s="87" t="s">
        <v>409</v>
      </c>
      <c r="AA54" s="5" t="s">
        <v>138</v>
      </c>
      <c r="AB54" s="72">
        <v>1</v>
      </c>
      <c r="AC54" s="191">
        <v>503538.94</v>
      </c>
      <c r="AD54" s="72">
        <f t="shared" si="34"/>
        <v>503538.94</v>
      </c>
      <c r="AE54" s="72">
        <f t="shared" si="35"/>
        <v>563963.6128</v>
      </c>
      <c r="AF54" s="72">
        <v>1</v>
      </c>
      <c r="AG54" s="191">
        <v>503538.94</v>
      </c>
      <c r="AH54" s="72">
        <f t="shared" si="36"/>
        <v>503538.94</v>
      </c>
      <c r="AI54" s="72">
        <f t="shared" si="37"/>
        <v>563963.6128</v>
      </c>
      <c r="AJ54" s="19">
        <v>0</v>
      </c>
      <c r="AK54" s="19">
        <v>0</v>
      </c>
      <c r="AL54" s="19">
        <v>0</v>
      </c>
      <c r="AM54" s="19">
        <v>0</v>
      </c>
      <c r="AN54" s="19">
        <v>0</v>
      </c>
      <c r="AO54" s="19">
        <v>0</v>
      </c>
      <c r="AP54" s="19">
        <v>0</v>
      </c>
      <c r="AQ54" s="19">
        <v>0</v>
      </c>
      <c r="AR54" s="19">
        <v>0</v>
      </c>
      <c r="AS54" s="19">
        <v>0</v>
      </c>
      <c r="AT54" s="19">
        <v>0</v>
      </c>
      <c r="AU54" s="19">
        <v>0</v>
      </c>
      <c r="AV54" s="65">
        <f t="shared" si="38"/>
        <v>2</v>
      </c>
      <c r="AW54" s="42">
        <v>0</v>
      </c>
      <c r="AX54" s="42">
        <f t="shared" si="28"/>
        <v>0</v>
      </c>
      <c r="AY54" s="4" t="s">
        <v>203</v>
      </c>
      <c r="AZ54" s="25"/>
      <c r="BA54" s="25"/>
      <c r="BB54" s="45"/>
      <c r="BC54" s="12" t="s">
        <v>421</v>
      </c>
      <c r="BD54" s="12" t="s">
        <v>421</v>
      </c>
      <c r="BE54" s="45"/>
      <c r="BF54" s="45"/>
      <c r="BG54" s="45"/>
      <c r="BH54" s="45"/>
      <c r="BI54" s="45"/>
      <c r="BJ54" s="88"/>
      <c r="BK54" s="88"/>
    </row>
    <row r="55" spans="1:63" s="165" customFormat="1" ht="12.95" customHeight="1" x14ac:dyDescent="0.25">
      <c r="A55" s="67" t="s">
        <v>405</v>
      </c>
      <c r="B55" s="112"/>
      <c r="C55" s="192" t="s">
        <v>555</v>
      </c>
      <c r="D55" s="112"/>
      <c r="E55" s="212"/>
      <c r="F55" s="69" t="s">
        <v>411</v>
      </c>
      <c r="G55" s="69" t="s">
        <v>407</v>
      </c>
      <c r="H55" s="12" t="s">
        <v>412</v>
      </c>
      <c r="I55" s="25" t="s">
        <v>143</v>
      </c>
      <c r="J55" s="1" t="s">
        <v>149</v>
      </c>
      <c r="K55" s="25" t="s">
        <v>196</v>
      </c>
      <c r="L55" s="24">
        <v>30</v>
      </c>
      <c r="M55" s="70" t="s">
        <v>197</v>
      </c>
      <c r="N55" s="71" t="s">
        <v>365</v>
      </c>
      <c r="O55" s="1" t="s">
        <v>166</v>
      </c>
      <c r="P55" s="25" t="s">
        <v>125</v>
      </c>
      <c r="Q55" s="24" t="s">
        <v>122</v>
      </c>
      <c r="R55" s="25" t="s">
        <v>200</v>
      </c>
      <c r="S55" s="25" t="s">
        <v>201</v>
      </c>
      <c r="T55" s="24"/>
      <c r="U55" s="24" t="s">
        <v>398</v>
      </c>
      <c r="V55" s="24" t="s">
        <v>146</v>
      </c>
      <c r="W55" s="9">
        <v>30</v>
      </c>
      <c r="X55" s="9">
        <v>60</v>
      </c>
      <c r="Y55" s="16">
        <v>10</v>
      </c>
      <c r="Z55" s="87" t="s">
        <v>409</v>
      </c>
      <c r="AA55" s="5" t="s">
        <v>138</v>
      </c>
      <c r="AB55" s="103">
        <v>1</v>
      </c>
      <c r="AC55" s="193">
        <v>503538.94</v>
      </c>
      <c r="AD55" s="104">
        <f t="shared" ref="AD55" si="49">AB55*AC55</f>
        <v>503538.94</v>
      </c>
      <c r="AE55" s="104">
        <f t="shared" si="35"/>
        <v>563963.6128</v>
      </c>
      <c r="AF55" s="105">
        <v>1</v>
      </c>
      <c r="AG55" s="193">
        <v>503538.94</v>
      </c>
      <c r="AH55" s="104">
        <f t="shared" ref="AH55" si="50">AF55*AG55</f>
        <v>503538.94</v>
      </c>
      <c r="AI55" s="104">
        <f t="shared" si="37"/>
        <v>563963.6128</v>
      </c>
      <c r="AJ55" s="106">
        <v>0</v>
      </c>
      <c r="AK55" s="106">
        <v>0</v>
      </c>
      <c r="AL55" s="106">
        <v>0</v>
      </c>
      <c r="AM55" s="106">
        <v>0</v>
      </c>
      <c r="AN55" s="106">
        <v>0</v>
      </c>
      <c r="AO55" s="106">
        <v>0</v>
      </c>
      <c r="AP55" s="106">
        <v>0</v>
      </c>
      <c r="AQ55" s="106">
        <v>0</v>
      </c>
      <c r="AR55" s="106">
        <v>0</v>
      </c>
      <c r="AS55" s="106">
        <v>0</v>
      </c>
      <c r="AT55" s="106">
        <v>0</v>
      </c>
      <c r="AU55" s="106">
        <v>0</v>
      </c>
      <c r="AV55" s="107">
        <f t="shared" si="38"/>
        <v>2</v>
      </c>
      <c r="AW55" s="42">
        <v>0</v>
      </c>
      <c r="AX55" s="42">
        <f t="shared" si="28"/>
        <v>0</v>
      </c>
      <c r="AY55" s="108" t="s">
        <v>203</v>
      </c>
      <c r="AZ55" s="109"/>
      <c r="BA55" s="109"/>
      <c r="BB55" s="111"/>
      <c r="BC55" s="110" t="s">
        <v>421</v>
      </c>
      <c r="BD55" s="110" t="s">
        <v>421</v>
      </c>
      <c r="BE55" s="111"/>
      <c r="BF55" s="111"/>
      <c r="BG55" s="111"/>
      <c r="BH55" s="111"/>
      <c r="BI55" s="111"/>
      <c r="BJ55" s="88"/>
      <c r="BK55" s="27">
        <v>14</v>
      </c>
    </row>
    <row r="56" spans="1:63" s="188" customFormat="1" ht="12.95" customHeight="1" x14ac:dyDescent="0.25">
      <c r="A56" s="183" t="s">
        <v>405</v>
      </c>
      <c r="B56" s="159">
        <v>210000062</v>
      </c>
      <c r="C56" s="159" t="s">
        <v>663</v>
      </c>
      <c r="D56" s="159"/>
      <c r="E56" s="213"/>
      <c r="F56" s="194" t="s">
        <v>411</v>
      </c>
      <c r="G56" s="194" t="s">
        <v>407</v>
      </c>
      <c r="H56" s="194" t="s">
        <v>412</v>
      </c>
      <c r="I56" s="184" t="s">
        <v>143</v>
      </c>
      <c r="J56" s="153" t="s">
        <v>149</v>
      </c>
      <c r="K56" s="184" t="s">
        <v>196</v>
      </c>
      <c r="L56" s="183">
        <v>30</v>
      </c>
      <c r="M56" s="154" t="s">
        <v>197</v>
      </c>
      <c r="N56" s="195" t="s">
        <v>365</v>
      </c>
      <c r="O56" s="153" t="s">
        <v>166</v>
      </c>
      <c r="P56" s="184" t="s">
        <v>125</v>
      </c>
      <c r="Q56" s="183" t="s">
        <v>122</v>
      </c>
      <c r="R56" s="184" t="s">
        <v>200</v>
      </c>
      <c r="S56" s="184" t="s">
        <v>201</v>
      </c>
      <c r="T56" s="183"/>
      <c r="U56" s="183" t="s">
        <v>398</v>
      </c>
      <c r="V56" s="183" t="s">
        <v>146</v>
      </c>
      <c r="W56" s="194">
        <v>30</v>
      </c>
      <c r="X56" s="194">
        <v>60</v>
      </c>
      <c r="Y56" s="157">
        <v>10</v>
      </c>
      <c r="Z56" s="197" t="s">
        <v>409</v>
      </c>
      <c r="AA56" s="182" t="s">
        <v>138</v>
      </c>
      <c r="AB56" s="186">
        <v>0.6</v>
      </c>
      <c r="AC56" s="198">
        <v>498503.55</v>
      </c>
      <c r="AD56" s="186">
        <v>299102.13</v>
      </c>
      <c r="AE56" s="186">
        <v>334994.38560000004</v>
      </c>
      <c r="AF56" s="186">
        <v>1</v>
      </c>
      <c r="AG56" s="186">
        <v>503538.94</v>
      </c>
      <c r="AH56" s="186">
        <v>503538.94</v>
      </c>
      <c r="AI56" s="186">
        <v>563963.6128</v>
      </c>
      <c r="AJ56" s="187">
        <v>0</v>
      </c>
      <c r="AK56" s="187">
        <v>0</v>
      </c>
      <c r="AL56" s="187">
        <v>0</v>
      </c>
      <c r="AM56" s="187">
        <v>0</v>
      </c>
      <c r="AN56" s="187">
        <v>0</v>
      </c>
      <c r="AO56" s="187">
        <v>0</v>
      </c>
      <c r="AP56" s="187">
        <v>0</v>
      </c>
      <c r="AQ56" s="187">
        <v>0</v>
      </c>
      <c r="AR56" s="187">
        <v>0</v>
      </c>
      <c r="AS56" s="187">
        <v>0</v>
      </c>
      <c r="AT56" s="187">
        <v>0</v>
      </c>
      <c r="AU56" s="187">
        <v>0</v>
      </c>
      <c r="AV56" s="187">
        <f t="shared" si="38"/>
        <v>1.6</v>
      </c>
      <c r="AW56" s="186">
        <f t="shared" si="33"/>
        <v>802641.07000000007</v>
      </c>
      <c r="AX56" s="186">
        <f t="shared" si="28"/>
        <v>898957.99840000016</v>
      </c>
      <c r="AY56" s="159" t="s">
        <v>203</v>
      </c>
      <c r="AZ56" s="184"/>
      <c r="BA56" s="184"/>
      <c r="BB56" s="196"/>
      <c r="BC56" s="194" t="s">
        <v>421</v>
      </c>
      <c r="BD56" s="194" t="s">
        <v>421</v>
      </c>
      <c r="BE56" s="196"/>
      <c r="BF56" s="196"/>
      <c r="BG56" s="196"/>
      <c r="BH56" s="196"/>
      <c r="BI56" s="196"/>
      <c r="BJ56" s="88"/>
      <c r="BK56" s="32" t="s">
        <v>653</v>
      </c>
    </row>
    <row r="57" spans="1:63" s="165" customFormat="1" ht="12.95" customHeight="1" x14ac:dyDescent="0.25">
      <c r="A57" s="67" t="s">
        <v>405</v>
      </c>
      <c r="B57" s="73"/>
      <c r="C57" s="190" t="s">
        <v>473</v>
      </c>
      <c r="D57" s="73"/>
      <c r="E57" s="212"/>
      <c r="F57" s="69" t="s">
        <v>411</v>
      </c>
      <c r="G57" s="69" t="s">
        <v>407</v>
      </c>
      <c r="H57" s="12" t="s">
        <v>412</v>
      </c>
      <c r="I57" s="25" t="s">
        <v>143</v>
      </c>
      <c r="J57" s="1" t="s">
        <v>149</v>
      </c>
      <c r="K57" s="25" t="s">
        <v>196</v>
      </c>
      <c r="L57" s="24">
        <v>30</v>
      </c>
      <c r="M57" s="70" t="s">
        <v>197</v>
      </c>
      <c r="N57" s="71" t="s">
        <v>365</v>
      </c>
      <c r="O57" s="24" t="s">
        <v>126</v>
      </c>
      <c r="P57" s="25" t="s">
        <v>125</v>
      </c>
      <c r="Q57" s="24" t="s">
        <v>122</v>
      </c>
      <c r="R57" s="25" t="s">
        <v>200</v>
      </c>
      <c r="S57" s="25" t="s">
        <v>201</v>
      </c>
      <c r="T57" s="24"/>
      <c r="U57" s="24" t="s">
        <v>398</v>
      </c>
      <c r="V57" s="24" t="s">
        <v>146</v>
      </c>
      <c r="W57" s="9">
        <v>30</v>
      </c>
      <c r="X57" s="9">
        <v>60</v>
      </c>
      <c r="Y57" s="16">
        <v>10</v>
      </c>
      <c r="Z57" s="87" t="s">
        <v>409</v>
      </c>
      <c r="AA57" s="5" t="s">
        <v>138</v>
      </c>
      <c r="AB57" s="72">
        <v>0.25</v>
      </c>
      <c r="AC57" s="191">
        <v>7223406.04</v>
      </c>
      <c r="AD57" s="72">
        <f t="shared" si="34"/>
        <v>1805851.51</v>
      </c>
      <c r="AE57" s="72">
        <f t="shared" si="35"/>
        <v>2022553.6912000002</v>
      </c>
      <c r="AF57" s="72">
        <v>0.25</v>
      </c>
      <c r="AG57" s="191">
        <v>7223406.04</v>
      </c>
      <c r="AH57" s="72">
        <f t="shared" si="36"/>
        <v>1805851.51</v>
      </c>
      <c r="AI57" s="72">
        <f t="shared" si="37"/>
        <v>2022553.6912000002</v>
      </c>
      <c r="AJ57" s="19">
        <v>0</v>
      </c>
      <c r="AK57" s="19">
        <v>0</v>
      </c>
      <c r="AL57" s="19">
        <v>0</v>
      </c>
      <c r="AM57" s="19">
        <v>0</v>
      </c>
      <c r="AN57" s="19">
        <v>0</v>
      </c>
      <c r="AO57" s="19">
        <v>0</v>
      </c>
      <c r="AP57" s="19">
        <v>0</v>
      </c>
      <c r="AQ57" s="19">
        <v>0</v>
      </c>
      <c r="AR57" s="19">
        <v>0</v>
      </c>
      <c r="AS57" s="19">
        <v>0</v>
      </c>
      <c r="AT57" s="19">
        <v>0</v>
      </c>
      <c r="AU57" s="19">
        <v>0</v>
      </c>
      <c r="AV57" s="65">
        <f t="shared" si="38"/>
        <v>0.5</v>
      </c>
      <c r="AW57" s="42">
        <v>0</v>
      </c>
      <c r="AX57" s="42">
        <f t="shared" si="28"/>
        <v>0</v>
      </c>
      <c r="AY57" s="4" t="s">
        <v>203</v>
      </c>
      <c r="AZ57" s="25"/>
      <c r="BA57" s="25"/>
      <c r="BB57" s="45"/>
      <c r="BC57" s="12" t="s">
        <v>422</v>
      </c>
      <c r="BD57" s="12" t="s">
        <v>422</v>
      </c>
      <c r="BE57" s="45"/>
      <c r="BF57" s="45"/>
      <c r="BG57" s="45"/>
      <c r="BH57" s="45"/>
      <c r="BI57" s="45"/>
      <c r="BJ57" s="88"/>
      <c r="BK57" s="88"/>
    </row>
    <row r="58" spans="1:63" s="165" customFormat="1" ht="12.95" customHeight="1" x14ac:dyDescent="0.25">
      <c r="A58" s="67" t="s">
        <v>405</v>
      </c>
      <c r="B58" s="112"/>
      <c r="C58" s="192" t="s">
        <v>556</v>
      </c>
      <c r="D58" s="112"/>
      <c r="E58" s="212"/>
      <c r="F58" s="69" t="s">
        <v>411</v>
      </c>
      <c r="G58" s="69" t="s">
        <v>407</v>
      </c>
      <c r="H58" s="12" t="s">
        <v>412</v>
      </c>
      <c r="I58" s="25" t="s">
        <v>143</v>
      </c>
      <c r="J58" s="1" t="s">
        <v>149</v>
      </c>
      <c r="K58" s="25" t="s">
        <v>196</v>
      </c>
      <c r="L58" s="24">
        <v>30</v>
      </c>
      <c r="M58" s="70" t="s">
        <v>197</v>
      </c>
      <c r="N58" s="71" t="s">
        <v>365</v>
      </c>
      <c r="O58" s="1" t="s">
        <v>166</v>
      </c>
      <c r="P58" s="25" t="s">
        <v>125</v>
      </c>
      <c r="Q58" s="24" t="s">
        <v>122</v>
      </c>
      <c r="R58" s="25" t="s">
        <v>200</v>
      </c>
      <c r="S58" s="25" t="s">
        <v>201</v>
      </c>
      <c r="T58" s="24"/>
      <c r="U58" s="24" t="s">
        <v>398</v>
      </c>
      <c r="V58" s="24" t="s">
        <v>146</v>
      </c>
      <c r="W58" s="9">
        <v>30</v>
      </c>
      <c r="X58" s="9">
        <v>60</v>
      </c>
      <c r="Y58" s="16">
        <v>10</v>
      </c>
      <c r="Z58" s="87" t="s">
        <v>409</v>
      </c>
      <c r="AA58" s="5" t="s">
        <v>138</v>
      </c>
      <c r="AB58" s="103">
        <v>0.25</v>
      </c>
      <c r="AC58" s="193">
        <v>7223406.04</v>
      </c>
      <c r="AD58" s="104">
        <f t="shared" ref="AD58" si="51">AB58*AC58</f>
        <v>1805851.51</v>
      </c>
      <c r="AE58" s="104">
        <f t="shared" si="35"/>
        <v>2022553.6912000002</v>
      </c>
      <c r="AF58" s="105">
        <v>0.25</v>
      </c>
      <c r="AG58" s="193">
        <v>7223406.04</v>
      </c>
      <c r="AH58" s="104">
        <f t="shared" ref="AH58" si="52">AF58*AG58</f>
        <v>1805851.51</v>
      </c>
      <c r="AI58" s="104">
        <f t="shared" si="37"/>
        <v>2022553.6912000002</v>
      </c>
      <c r="AJ58" s="106">
        <v>0</v>
      </c>
      <c r="AK58" s="106">
        <v>0</v>
      </c>
      <c r="AL58" s="106">
        <v>0</v>
      </c>
      <c r="AM58" s="106">
        <v>0</v>
      </c>
      <c r="AN58" s="106">
        <v>0</v>
      </c>
      <c r="AO58" s="106">
        <v>0</v>
      </c>
      <c r="AP58" s="106">
        <v>0</v>
      </c>
      <c r="AQ58" s="106">
        <v>0</v>
      </c>
      <c r="AR58" s="106">
        <v>0</v>
      </c>
      <c r="AS58" s="106">
        <v>0</v>
      </c>
      <c r="AT58" s="106">
        <v>0</v>
      </c>
      <c r="AU58" s="106">
        <v>0</v>
      </c>
      <c r="AV58" s="107">
        <f t="shared" si="38"/>
        <v>0.5</v>
      </c>
      <c r="AW58" s="42">
        <v>0</v>
      </c>
      <c r="AX58" s="42">
        <f t="shared" si="28"/>
        <v>0</v>
      </c>
      <c r="AY58" s="108" t="s">
        <v>203</v>
      </c>
      <c r="AZ58" s="109"/>
      <c r="BA58" s="109"/>
      <c r="BB58" s="111"/>
      <c r="BC58" s="110" t="s">
        <v>422</v>
      </c>
      <c r="BD58" s="110" t="s">
        <v>422</v>
      </c>
      <c r="BE58" s="111"/>
      <c r="BF58" s="111"/>
      <c r="BG58" s="111"/>
      <c r="BH58" s="111"/>
      <c r="BI58" s="111"/>
      <c r="BJ58" s="88"/>
      <c r="BK58" s="27">
        <v>14</v>
      </c>
    </row>
    <row r="59" spans="1:63" s="188" customFormat="1" ht="12.95" customHeight="1" x14ac:dyDescent="0.25">
      <c r="A59" s="183" t="s">
        <v>405</v>
      </c>
      <c r="B59" s="159">
        <v>210000063</v>
      </c>
      <c r="C59" s="159" t="s">
        <v>664</v>
      </c>
      <c r="D59" s="159"/>
      <c r="E59" s="213"/>
      <c r="F59" s="194" t="s">
        <v>411</v>
      </c>
      <c r="G59" s="194" t="s">
        <v>407</v>
      </c>
      <c r="H59" s="194" t="s">
        <v>412</v>
      </c>
      <c r="I59" s="184" t="s">
        <v>143</v>
      </c>
      <c r="J59" s="153" t="s">
        <v>149</v>
      </c>
      <c r="K59" s="184" t="s">
        <v>196</v>
      </c>
      <c r="L59" s="183">
        <v>30</v>
      </c>
      <c r="M59" s="154" t="s">
        <v>197</v>
      </c>
      <c r="N59" s="195" t="s">
        <v>365</v>
      </c>
      <c r="O59" s="153" t="s">
        <v>166</v>
      </c>
      <c r="P59" s="184" t="s">
        <v>125</v>
      </c>
      <c r="Q59" s="183" t="s">
        <v>122</v>
      </c>
      <c r="R59" s="184" t="s">
        <v>200</v>
      </c>
      <c r="S59" s="184" t="s">
        <v>201</v>
      </c>
      <c r="T59" s="183"/>
      <c r="U59" s="183" t="s">
        <v>398</v>
      </c>
      <c r="V59" s="183" t="s">
        <v>146</v>
      </c>
      <c r="W59" s="194">
        <v>30</v>
      </c>
      <c r="X59" s="194">
        <v>60</v>
      </c>
      <c r="Y59" s="157">
        <v>10</v>
      </c>
      <c r="Z59" s="197" t="s">
        <v>409</v>
      </c>
      <c r="AA59" s="182" t="s">
        <v>138</v>
      </c>
      <c r="AB59" s="186">
        <v>0.25</v>
      </c>
      <c r="AC59" s="198">
        <v>7151171.9699999997</v>
      </c>
      <c r="AD59" s="186">
        <v>1787792.9924999999</v>
      </c>
      <c r="AE59" s="186">
        <v>2002328.1516000002</v>
      </c>
      <c r="AF59" s="186">
        <v>0.25</v>
      </c>
      <c r="AG59" s="186">
        <v>5655193.8399999999</v>
      </c>
      <c r="AH59" s="186">
        <v>1413798.46</v>
      </c>
      <c r="AI59" s="186">
        <v>1583454.2752</v>
      </c>
      <c r="AJ59" s="187">
        <v>0</v>
      </c>
      <c r="AK59" s="187">
        <v>0</v>
      </c>
      <c r="AL59" s="187">
        <v>0</v>
      </c>
      <c r="AM59" s="187">
        <v>0</v>
      </c>
      <c r="AN59" s="187">
        <v>0</v>
      </c>
      <c r="AO59" s="187">
        <v>0</v>
      </c>
      <c r="AP59" s="187">
        <v>0</v>
      </c>
      <c r="AQ59" s="187">
        <v>0</v>
      </c>
      <c r="AR59" s="187">
        <v>0</v>
      </c>
      <c r="AS59" s="187">
        <v>0</v>
      </c>
      <c r="AT59" s="187">
        <v>0</v>
      </c>
      <c r="AU59" s="187">
        <v>0</v>
      </c>
      <c r="AV59" s="187">
        <f t="shared" si="38"/>
        <v>0.5</v>
      </c>
      <c r="AW59" s="186">
        <f t="shared" si="33"/>
        <v>3201591.4524999997</v>
      </c>
      <c r="AX59" s="186">
        <f t="shared" si="28"/>
        <v>3585782.4268</v>
      </c>
      <c r="AY59" s="159" t="s">
        <v>203</v>
      </c>
      <c r="AZ59" s="184"/>
      <c r="BA59" s="184"/>
      <c r="BB59" s="196"/>
      <c r="BC59" s="194" t="s">
        <v>422</v>
      </c>
      <c r="BD59" s="194" t="s">
        <v>422</v>
      </c>
      <c r="BE59" s="196"/>
      <c r="BF59" s="196"/>
      <c r="BG59" s="196"/>
      <c r="BH59" s="196"/>
      <c r="BI59" s="196"/>
      <c r="BJ59" s="88"/>
      <c r="BK59" s="32" t="s">
        <v>653</v>
      </c>
    </row>
    <row r="60" spans="1:63" s="165" customFormat="1" ht="12.95" customHeight="1" x14ac:dyDescent="0.25">
      <c r="A60" s="67" t="s">
        <v>405</v>
      </c>
      <c r="B60" s="73"/>
      <c r="C60" s="190" t="s">
        <v>474</v>
      </c>
      <c r="D60" s="73"/>
      <c r="E60" s="212"/>
      <c r="F60" s="69" t="s">
        <v>411</v>
      </c>
      <c r="G60" s="69" t="s">
        <v>407</v>
      </c>
      <c r="H60" s="12" t="s">
        <v>412</v>
      </c>
      <c r="I60" s="25" t="s">
        <v>143</v>
      </c>
      <c r="J60" s="1" t="s">
        <v>149</v>
      </c>
      <c r="K60" s="25" t="s">
        <v>196</v>
      </c>
      <c r="L60" s="24">
        <v>30</v>
      </c>
      <c r="M60" s="70" t="s">
        <v>197</v>
      </c>
      <c r="N60" s="71" t="s">
        <v>365</v>
      </c>
      <c r="O60" s="24" t="s">
        <v>126</v>
      </c>
      <c r="P60" s="25" t="s">
        <v>125</v>
      </c>
      <c r="Q60" s="24" t="s">
        <v>122</v>
      </c>
      <c r="R60" s="25" t="s">
        <v>200</v>
      </c>
      <c r="S60" s="25" t="s">
        <v>201</v>
      </c>
      <c r="T60" s="24"/>
      <c r="U60" s="24" t="s">
        <v>398</v>
      </c>
      <c r="V60" s="24" t="s">
        <v>146</v>
      </c>
      <c r="W60" s="9">
        <v>30</v>
      </c>
      <c r="X60" s="9">
        <v>60</v>
      </c>
      <c r="Y60" s="16">
        <v>10</v>
      </c>
      <c r="Z60" s="87" t="s">
        <v>409</v>
      </c>
      <c r="AA60" s="5" t="s">
        <v>138</v>
      </c>
      <c r="AB60" s="72">
        <v>1.1100000000000001</v>
      </c>
      <c r="AC60" s="191">
        <v>752025.34</v>
      </c>
      <c r="AD60" s="72">
        <f t="shared" si="34"/>
        <v>834748.1274</v>
      </c>
      <c r="AE60" s="72">
        <f t="shared" si="35"/>
        <v>934917.90268800012</v>
      </c>
      <c r="AF60" s="72">
        <v>1.1100000000000001</v>
      </c>
      <c r="AG60" s="191">
        <v>752025.34</v>
      </c>
      <c r="AH60" s="72">
        <f t="shared" si="36"/>
        <v>834748.1274</v>
      </c>
      <c r="AI60" s="72">
        <f t="shared" si="37"/>
        <v>934917.90268800012</v>
      </c>
      <c r="AJ60" s="19">
        <v>0</v>
      </c>
      <c r="AK60" s="19">
        <v>0</v>
      </c>
      <c r="AL60" s="19">
        <v>0</v>
      </c>
      <c r="AM60" s="19">
        <v>0</v>
      </c>
      <c r="AN60" s="19">
        <v>0</v>
      </c>
      <c r="AO60" s="19">
        <v>0</v>
      </c>
      <c r="AP60" s="19">
        <v>0</v>
      </c>
      <c r="AQ60" s="19">
        <v>0</v>
      </c>
      <c r="AR60" s="19">
        <v>0</v>
      </c>
      <c r="AS60" s="19">
        <v>0</v>
      </c>
      <c r="AT60" s="19">
        <v>0</v>
      </c>
      <c r="AU60" s="19">
        <v>0</v>
      </c>
      <c r="AV60" s="65">
        <f t="shared" si="38"/>
        <v>2.2200000000000002</v>
      </c>
      <c r="AW60" s="42">
        <v>0</v>
      </c>
      <c r="AX60" s="42">
        <f t="shared" si="28"/>
        <v>0</v>
      </c>
      <c r="AY60" s="4" t="s">
        <v>203</v>
      </c>
      <c r="AZ60" s="25"/>
      <c r="BA60" s="25"/>
      <c r="BB60" s="45"/>
      <c r="BC60" s="12" t="s">
        <v>423</v>
      </c>
      <c r="BD60" s="12" t="s">
        <v>423</v>
      </c>
      <c r="BE60" s="45"/>
      <c r="BF60" s="45"/>
      <c r="BG60" s="45"/>
      <c r="BH60" s="45"/>
      <c r="BI60" s="45"/>
      <c r="BJ60" s="88"/>
      <c r="BK60" s="88"/>
    </row>
    <row r="61" spans="1:63" s="165" customFormat="1" ht="12.95" customHeight="1" x14ac:dyDescent="0.25">
      <c r="A61" s="67" t="s">
        <v>405</v>
      </c>
      <c r="B61" s="112"/>
      <c r="C61" s="192" t="s">
        <v>557</v>
      </c>
      <c r="D61" s="112"/>
      <c r="E61" s="212"/>
      <c r="F61" s="69" t="s">
        <v>411</v>
      </c>
      <c r="G61" s="69" t="s">
        <v>407</v>
      </c>
      <c r="H61" s="12" t="s">
        <v>412</v>
      </c>
      <c r="I61" s="25" t="s">
        <v>143</v>
      </c>
      <c r="J61" s="1" t="s">
        <v>149</v>
      </c>
      <c r="K61" s="25" t="s">
        <v>196</v>
      </c>
      <c r="L61" s="24">
        <v>30</v>
      </c>
      <c r="M61" s="70" t="s">
        <v>197</v>
      </c>
      <c r="N61" s="71" t="s">
        <v>365</v>
      </c>
      <c r="O61" s="1" t="s">
        <v>166</v>
      </c>
      <c r="P61" s="25" t="s">
        <v>125</v>
      </c>
      <c r="Q61" s="24" t="s">
        <v>122</v>
      </c>
      <c r="R61" s="25" t="s">
        <v>200</v>
      </c>
      <c r="S61" s="25" t="s">
        <v>201</v>
      </c>
      <c r="T61" s="24"/>
      <c r="U61" s="24" t="s">
        <v>398</v>
      </c>
      <c r="V61" s="24" t="s">
        <v>146</v>
      </c>
      <c r="W61" s="9">
        <v>30</v>
      </c>
      <c r="X61" s="9">
        <v>60</v>
      </c>
      <c r="Y61" s="16">
        <v>10</v>
      </c>
      <c r="Z61" s="87" t="s">
        <v>409</v>
      </c>
      <c r="AA61" s="5" t="s">
        <v>138</v>
      </c>
      <c r="AB61" s="103">
        <v>1.1100000000000001</v>
      </c>
      <c r="AC61" s="193">
        <v>752025.34</v>
      </c>
      <c r="AD61" s="104">
        <f t="shared" ref="AD61" si="53">AB61*AC61</f>
        <v>834748.1274</v>
      </c>
      <c r="AE61" s="104">
        <f t="shared" si="35"/>
        <v>934917.90268800012</v>
      </c>
      <c r="AF61" s="105">
        <v>1.1100000000000001</v>
      </c>
      <c r="AG61" s="193">
        <v>752025.34</v>
      </c>
      <c r="AH61" s="104">
        <f t="shared" ref="AH61" si="54">AF61*AG61</f>
        <v>834748.1274</v>
      </c>
      <c r="AI61" s="104">
        <f t="shared" si="37"/>
        <v>934917.90268800012</v>
      </c>
      <c r="AJ61" s="106">
        <v>0</v>
      </c>
      <c r="AK61" s="106">
        <v>0</v>
      </c>
      <c r="AL61" s="106">
        <v>0</v>
      </c>
      <c r="AM61" s="106">
        <v>0</v>
      </c>
      <c r="AN61" s="106">
        <v>0</v>
      </c>
      <c r="AO61" s="106">
        <v>0</v>
      </c>
      <c r="AP61" s="106">
        <v>0</v>
      </c>
      <c r="AQ61" s="106">
        <v>0</v>
      </c>
      <c r="AR61" s="106">
        <v>0</v>
      </c>
      <c r="AS61" s="106">
        <v>0</v>
      </c>
      <c r="AT61" s="106">
        <v>0</v>
      </c>
      <c r="AU61" s="106">
        <v>0</v>
      </c>
      <c r="AV61" s="107">
        <f t="shared" si="38"/>
        <v>2.2200000000000002</v>
      </c>
      <c r="AW61" s="42">
        <v>0</v>
      </c>
      <c r="AX61" s="42">
        <f t="shared" si="28"/>
        <v>0</v>
      </c>
      <c r="AY61" s="108" t="s">
        <v>203</v>
      </c>
      <c r="AZ61" s="109"/>
      <c r="BA61" s="109"/>
      <c r="BB61" s="111"/>
      <c r="BC61" s="110" t="s">
        <v>423</v>
      </c>
      <c r="BD61" s="110" t="s">
        <v>423</v>
      </c>
      <c r="BE61" s="111"/>
      <c r="BF61" s="111"/>
      <c r="BG61" s="111"/>
      <c r="BH61" s="111"/>
      <c r="BI61" s="111"/>
      <c r="BJ61" s="88"/>
      <c r="BK61" s="27">
        <v>14</v>
      </c>
    </row>
    <row r="62" spans="1:63" s="188" customFormat="1" ht="12.95" customHeight="1" x14ac:dyDescent="0.25">
      <c r="A62" s="183" t="s">
        <v>405</v>
      </c>
      <c r="B62" s="159">
        <v>210000064</v>
      </c>
      <c r="C62" s="159" t="s">
        <v>665</v>
      </c>
      <c r="D62" s="159"/>
      <c r="E62" s="213"/>
      <c r="F62" s="194" t="s">
        <v>411</v>
      </c>
      <c r="G62" s="194" t="s">
        <v>407</v>
      </c>
      <c r="H62" s="194" t="s">
        <v>412</v>
      </c>
      <c r="I62" s="184" t="s">
        <v>143</v>
      </c>
      <c r="J62" s="153" t="s">
        <v>149</v>
      </c>
      <c r="K62" s="184" t="s">
        <v>196</v>
      </c>
      <c r="L62" s="183">
        <v>30</v>
      </c>
      <c r="M62" s="154" t="s">
        <v>197</v>
      </c>
      <c r="N62" s="195" t="s">
        <v>365</v>
      </c>
      <c r="O62" s="153" t="s">
        <v>166</v>
      </c>
      <c r="P62" s="184" t="s">
        <v>125</v>
      </c>
      <c r="Q62" s="183" t="s">
        <v>122</v>
      </c>
      <c r="R62" s="184" t="s">
        <v>200</v>
      </c>
      <c r="S62" s="184" t="s">
        <v>201</v>
      </c>
      <c r="T62" s="183"/>
      <c r="U62" s="183" t="s">
        <v>398</v>
      </c>
      <c r="V62" s="183" t="s">
        <v>146</v>
      </c>
      <c r="W62" s="194">
        <v>30</v>
      </c>
      <c r="X62" s="194">
        <v>60</v>
      </c>
      <c r="Y62" s="157">
        <v>10</v>
      </c>
      <c r="Z62" s="197" t="s">
        <v>409</v>
      </c>
      <c r="AA62" s="182" t="s">
        <v>138</v>
      </c>
      <c r="AB62" s="186">
        <v>0.61</v>
      </c>
      <c r="AC62" s="198">
        <v>744505.08</v>
      </c>
      <c r="AD62" s="186">
        <v>454148.09879999998</v>
      </c>
      <c r="AE62" s="186">
        <v>508645.87065600004</v>
      </c>
      <c r="AF62" s="186">
        <v>1.1100000000000001</v>
      </c>
      <c r="AG62" s="186">
        <v>752025.34</v>
      </c>
      <c r="AH62" s="186">
        <v>834748.1274</v>
      </c>
      <c r="AI62" s="186">
        <v>934917.90268800012</v>
      </c>
      <c r="AJ62" s="187">
        <v>0</v>
      </c>
      <c r="AK62" s="187">
        <v>0</v>
      </c>
      <c r="AL62" s="187">
        <v>0</v>
      </c>
      <c r="AM62" s="187">
        <v>0</v>
      </c>
      <c r="AN62" s="187">
        <v>0</v>
      </c>
      <c r="AO62" s="187">
        <v>0</v>
      </c>
      <c r="AP62" s="187">
        <v>0</v>
      </c>
      <c r="AQ62" s="187">
        <v>0</v>
      </c>
      <c r="AR62" s="187">
        <v>0</v>
      </c>
      <c r="AS62" s="187">
        <v>0</v>
      </c>
      <c r="AT62" s="187">
        <v>0</v>
      </c>
      <c r="AU62" s="187">
        <v>0</v>
      </c>
      <c r="AV62" s="187">
        <f t="shared" si="38"/>
        <v>1.7200000000000002</v>
      </c>
      <c r="AW62" s="186">
        <f t="shared" si="33"/>
        <v>1288896.2261999999</v>
      </c>
      <c r="AX62" s="186">
        <f t="shared" si="28"/>
        <v>1443563.7733440001</v>
      </c>
      <c r="AY62" s="159" t="s">
        <v>203</v>
      </c>
      <c r="AZ62" s="184"/>
      <c r="BA62" s="184"/>
      <c r="BB62" s="196"/>
      <c r="BC62" s="194" t="s">
        <v>423</v>
      </c>
      <c r="BD62" s="194" t="s">
        <v>423</v>
      </c>
      <c r="BE62" s="196"/>
      <c r="BF62" s="196"/>
      <c r="BG62" s="196"/>
      <c r="BH62" s="196"/>
      <c r="BI62" s="196"/>
      <c r="BJ62" s="88"/>
      <c r="BK62" s="32" t="s">
        <v>653</v>
      </c>
    </row>
    <row r="63" spans="1:63" s="165" customFormat="1" ht="12.95" customHeight="1" x14ac:dyDescent="0.25">
      <c r="A63" s="67" t="s">
        <v>405</v>
      </c>
      <c r="B63" s="73"/>
      <c r="C63" s="190" t="s">
        <v>475</v>
      </c>
      <c r="D63" s="73"/>
      <c r="E63" s="212"/>
      <c r="F63" s="69" t="s">
        <v>411</v>
      </c>
      <c r="G63" s="69" t="s">
        <v>407</v>
      </c>
      <c r="H63" s="12" t="s">
        <v>412</v>
      </c>
      <c r="I63" s="25" t="s">
        <v>143</v>
      </c>
      <c r="J63" s="1" t="s">
        <v>149</v>
      </c>
      <c r="K63" s="25" t="s">
        <v>196</v>
      </c>
      <c r="L63" s="24">
        <v>30</v>
      </c>
      <c r="M63" s="70" t="s">
        <v>197</v>
      </c>
      <c r="N63" s="71" t="s">
        <v>365</v>
      </c>
      <c r="O63" s="24" t="s">
        <v>126</v>
      </c>
      <c r="P63" s="25" t="s">
        <v>125</v>
      </c>
      <c r="Q63" s="24" t="s">
        <v>122</v>
      </c>
      <c r="R63" s="25" t="s">
        <v>200</v>
      </c>
      <c r="S63" s="25" t="s">
        <v>201</v>
      </c>
      <c r="T63" s="24"/>
      <c r="U63" s="24" t="s">
        <v>398</v>
      </c>
      <c r="V63" s="24" t="s">
        <v>146</v>
      </c>
      <c r="W63" s="9">
        <v>30</v>
      </c>
      <c r="X63" s="9">
        <v>60</v>
      </c>
      <c r="Y63" s="16">
        <v>10</v>
      </c>
      <c r="Z63" s="87" t="s">
        <v>409</v>
      </c>
      <c r="AA63" s="5" t="s">
        <v>138</v>
      </c>
      <c r="AB63" s="72">
        <v>1.05</v>
      </c>
      <c r="AC63" s="191">
        <v>1782779.54</v>
      </c>
      <c r="AD63" s="72">
        <f t="shared" si="34"/>
        <v>1871918.5170000002</v>
      </c>
      <c r="AE63" s="72">
        <f t="shared" si="35"/>
        <v>2096548.7390400004</v>
      </c>
      <c r="AF63" s="72">
        <v>1.05</v>
      </c>
      <c r="AG63" s="191">
        <v>1782779.54</v>
      </c>
      <c r="AH63" s="72">
        <f t="shared" si="36"/>
        <v>1871918.5170000002</v>
      </c>
      <c r="AI63" s="72">
        <f t="shared" si="37"/>
        <v>2096548.7390400004</v>
      </c>
      <c r="AJ63" s="19">
        <v>0</v>
      </c>
      <c r="AK63" s="19">
        <v>0</v>
      </c>
      <c r="AL63" s="19">
        <v>0</v>
      </c>
      <c r="AM63" s="19">
        <v>0</v>
      </c>
      <c r="AN63" s="19">
        <v>0</v>
      </c>
      <c r="AO63" s="19">
        <v>0</v>
      </c>
      <c r="AP63" s="19">
        <v>0</v>
      </c>
      <c r="AQ63" s="19">
        <v>0</v>
      </c>
      <c r="AR63" s="19">
        <v>0</v>
      </c>
      <c r="AS63" s="19">
        <v>0</v>
      </c>
      <c r="AT63" s="19">
        <v>0</v>
      </c>
      <c r="AU63" s="19">
        <v>0</v>
      </c>
      <c r="AV63" s="65">
        <f t="shared" si="38"/>
        <v>2.1</v>
      </c>
      <c r="AW63" s="42">
        <v>0</v>
      </c>
      <c r="AX63" s="42">
        <f t="shared" si="28"/>
        <v>0</v>
      </c>
      <c r="AY63" s="4" t="s">
        <v>203</v>
      </c>
      <c r="AZ63" s="25"/>
      <c r="BA63" s="25"/>
      <c r="BB63" s="45"/>
      <c r="BC63" s="12" t="s">
        <v>424</v>
      </c>
      <c r="BD63" s="12" t="s">
        <v>424</v>
      </c>
      <c r="BE63" s="45"/>
      <c r="BF63" s="45"/>
      <c r="BG63" s="45"/>
      <c r="BH63" s="45"/>
      <c r="BI63" s="45"/>
      <c r="BJ63" s="88"/>
      <c r="BK63" s="88"/>
    </row>
    <row r="64" spans="1:63" s="165" customFormat="1" ht="12.95" customHeight="1" x14ac:dyDescent="0.25">
      <c r="A64" s="67" t="s">
        <v>405</v>
      </c>
      <c r="B64" s="112"/>
      <c r="C64" s="192" t="s">
        <v>558</v>
      </c>
      <c r="D64" s="112"/>
      <c r="E64" s="212"/>
      <c r="F64" s="69" t="s">
        <v>411</v>
      </c>
      <c r="G64" s="69" t="s">
        <v>407</v>
      </c>
      <c r="H64" s="12" t="s">
        <v>412</v>
      </c>
      <c r="I64" s="25" t="s">
        <v>143</v>
      </c>
      <c r="J64" s="1" t="s">
        <v>149</v>
      </c>
      <c r="K64" s="25" t="s">
        <v>196</v>
      </c>
      <c r="L64" s="24">
        <v>30</v>
      </c>
      <c r="M64" s="70" t="s">
        <v>197</v>
      </c>
      <c r="N64" s="71" t="s">
        <v>365</v>
      </c>
      <c r="O64" s="1" t="s">
        <v>166</v>
      </c>
      <c r="P64" s="25" t="s">
        <v>125</v>
      </c>
      <c r="Q64" s="24" t="s">
        <v>122</v>
      </c>
      <c r="R64" s="25" t="s">
        <v>200</v>
      </c>
      <c r="S64" s="25" t="s">
        <v>201</v>
      </c>
      <c r="T64" s="24"/>
      <c r="U64" s="24" t="s">
        <v>398</v>
      </c>
      <c r="V64" s="24" t="s">
        <v>146</v>
      </c>
      <c r="W64" s="9">
        <v>30</v>
      </c>
      <c r="X64" s="9">
        <v>60</v>
      </c>
      <c r="Y64" s="16">
        <v>10</v>
      </c>
      <c r="Z64" s="87" t="s">
        <v>409</v>
      </c>
      <c r="AA64" s="5" t="s">
        <v>138</v>
      </c>
      <c r="AB64" s="103">
        <v>1.05</v>
      </c>
      <c r="AC64" s="193">
        <v>1782779.54</v>
      </c>
      <c r="AD64" s="104">
        <f t="shared" ref="AD64" si="55">AB64*AC64</f>
        <v>1871918.5170000002</v>
      </c>
      <c r="AE64" s="104">
        <f t="shared" si="35"/>
        <v>2096548.7390400004</v>
      </c>
      <c r="AF64" s="105">
        <v>1.05</v>
      </c>
      <c r="AG64" s="193">
        <v>1782779.54</v>
      </c>
      <c r="AH64" s="104">
        <f t="shared" ref="AH64" si="56">AF64*AG64</f>
        <v>1871918.5170000002</v>
      </c>
      <c r="AI64" s="104">
        <f t="shared" si="37"/>
        <v>2096548.7390400004</v>
      </c>
      <c r="AJ64" s="106">
        <v>0</v>
      </c>
      <c r="AK64" s="106">
        <v>0</v>
      </c>
      <c r="AL64" s="106">
        <v>0</v>
      </c>
      <c r="AM64" s="106">
        <v>0</v>
      </c>
      <c r="AN64" s="106">
        <v>0</v>
      </c>
      <c r="AO64" s="106">
        <v>0</v>
      </c>
      <c r="AP64" s="106">
        <v>0</v>
      </c>
      <c r="AQ64" s="106">
        <v>0</v>
      </c>
      <c r="AR64" s="106">
        <v>0</v>
      </c>
      <c r="AS64" s="106">
        <v>0</v>
      </c>
      <c r="AT64" s="106">
        <v>0</v>
      </c>
      <c r="AU64" s="106">
        <v>0</v>
      </c>
      <c r="AV64" s="107">
        <f t="shared" si="38"/>
        <v>2.1</v>
      </c>
      <c r="AW64" s="42">
        <v>0</v>
      </c>
      <c r="AX64" s="42">
        <f t="shared" si="28"/>
        <v>0</v>
      </c>
      <c r="AY64" s="108" t="s">
        <v>203</v>
      </c>
      <c r="AZ64" s="109"/>
      <c r="BA64" s="109"/>
      <c r="BB64" s="111"/>
      <c r="BC64" s="110" t="s">
        <v>424</v>
      </c>
      <c r="BD64" s="110" t="s">
        <v>424</v>
      </c>
      <c r="BE64" s="111"/>
      <c r="BF64" s="111"/>
      <c r="BG64" s="111"/>
      <c r="BH64" s="111"/>
      <c r="BI64" s="111"/>
      <c r="BJ64" s="88"/>
      <c r="BK64" s="27">
        <v>14</v>
      </c>
    </row>
    <row r="65" spans="1:63" s="188" customFormat="1" ht="12.95" customHeight="1" x14ac:dyDescent="0.25">
      <c r="A65" s="183" t="s">
        <v>405</v>
      </c>
      <c r="B65" s="159">
        <v>210000067</v>
      </c>
      <c r="C65" s="159" t="s">
        <v>666</v>
      </c>
      <c r="D65" s="159"/>
      <c r="E65" s="213"/>
      <c r="F65" s="194" t="s">
        <v>411</v>
      </c>
      <c r="G65" s="194" t="s">
        <v>407</v>
      </c>
      <c r="H65" s="194" t="s">
        <v>412</v>
      </c>
      <c r="I65" s="184" t="s">
        <v>143</v>
      </c>
      <c r="J65" s="153" t="s">
        <v>149</v>
      </c>
      <c r="K65" s="184" t="s">
        <v>196</v>
      </c>
      <c r="L65" s="183">
        <v>30</v>
      </c>
      <c r="M65" s="154" t="s">
        <v>197</v>
      </c>
      <c r="N65" s="195" t="s">
        <v>365</v>
      </c>
      <c r="O65" s="153" t="s">
        <v>166</v>
      </c>
      <c r="P65" s="184" t="s">
        <v>125</v>
      </c>
      <c r="Q65" s="183" t="s">
        <v>122</v>
      </c>
      <c r="R65" s="184" t="s">
        <v>200</v>
      </c>
      <c r="S65" s="184" t="s">
        <v>201</v>
      </c>
      <c r="T65" s="183"/>
      <c r="U65" s="183" t="s">
        <v>398</v>
      </c>
      <c r="V65" s="183" t="s">
        <v>146</v>
      </c>
      <c r="W65" s="194">
        <v>30</v>
      </c>
      <c r="X65" s="194">
        <v>60</v>
      </c>
      <c r="Y65" s="157">
        <v>10</v>
      </c>
      <c r="Z65" s="197" t="s">
        <v>409</v>
      </c>
      <c r="AA65" s="182" t="s">
        <v>138</v>
      </c>
      <c r="AB65" s="186">
        <v>0.26</v>
      </c>
      <c r="AC65" s="198">
        <v>1764951.74</v>
      </c>
      <c r="AD65" s="186">
        <v>458887.45240000001</v>
      </c>
      <c r="AE65" s="186">
        <v>513953.94668800005</v>
      </c>
      <c r="AF65" s="186">
        <v>1.05</v>
      </c>
      <c r="AG65" s="186">
        <v>1782779.54</v>
      </c>
      <c r="AH65" s="186">
        <v>1871918.5170000002</v>
      </c>
      <c r="AI65" s="186">
        <v>2096548.7390400004</v>
      </c>
      <c r="AJ65" s="187">
        <v>0</v>
      </c>
      <c r="AK65" s="187">
        <v>0</v>
      </c>
      <c r="AL65" s="187">
        <v>0</v>
      </c>
      <c r="AM65" s="187">
        <v>0</v>
      </c>
      <c r="AN65" s="187">
        <v>0</v>
      </c>
      <c r="AO65" s="187">
        <v>0</v>
      </c>
      <c r="AP65" s="187">
        <v>0</v>
      </c>
      <c r="AQ65" s="187">
        <v>0</v>
      </c>
      <c r="AR65" s="187">
        <v>0</v>
      </c>
      <c r="AS65" s="187">
        <v>0</v>
      </c>
      <c r="AT65" s="187">
        <v>0</v>
      </c>
      <c r="AU65" s="187">
        <v>0</v>
      </c>
      <c r="AV65" s="187">
        <f t="shared" si="38"/>
        <v>1.31</v>
      </c>
      <c r="AW65" s="186">
        <f t="shared" si="33"/>
        <v>2330805.9694000003</v>
      </c>
      <c r="AX65" s="186">
        <f t="shared" si="28"/>
        <v>2610502.6857280005</v>
      </c>
      <c r="AY65" s="159" t="s">
        <v>203</v>
      </c>
      <c r="AZ65" s="184"/>
      <c r="BA65" s="184"/>
      <c r="BB65" s="196"/>
      <c r="BC65" s="194" t="s">
        <v>424</v>
      </c>
      <c r="BD65" s="194" t="s">
        <v>424</v>
      </c>
      <c r="BE65" s="196"/>
      <c r="BF65" s="196"/>
      <c r="BG65" s="196"/>
      <c r="BH65" s="196"/>
      <c r="BI65" s="196"/>
      <c r="BJ65" s="88"/>
      <c r="BK65" s="32" t="s">
        <v>653</v>
      </c>
    </row>
    <row r="66" spans="1:63" s="165" customFormat="1" ht="12.95" customHeight="1" x14ac:dyDescent="0.25">
      <c r="A66" s="67" t="s">
        <v>405</v>
      </c>
      <c r="B66" s="73"/>
      <c r="C66" s="190" t="s">
        <v>476</v>
      </c>
      <c r="D66" s="73"/>
      <c r="E66" s="212"/>
      <c r="F66" s="69" t="s">
        <v>411</v>
      </c>
      <c r="G66" s="69" t="s">
        <v>407</v>
      </c>
      <c r="H66" s="12" t="s">
        <v>412</v>
      </c>
      <c r="I66" s="25" t="s">
        <v>143</v>
      </c>
      <c r="J66" s="1" t="s">
        <v>149</v>
      </c>
      <c r="K66" s="25" t="s">
        <v>196</v>
      </c>
      <c r="L66" s="24">
        <v>30</v>
      </c>
      <c r="M66" s="70" t="s">
        <v>197</v>
      </c>
      <c r="N66" s="71" t="s">
        <v>365</v>
      </c>
      <c r="O66" s="24" t="s">
        <v>126</v>
      </c>
      <c r="P66" s="25" t="s">
        <v>125</v>
      </c>
      <c r="Q66" s="24" t="s">
        <v>122</v>
      </c>
      <c r="R66" s="25" t="s">
        <v>200</v>
      </c>
      <c r="S66" s="25" t="s">
        <v>201</v>
      </c>
      <c r="T66" s="24"/>
      <c r="U66" s="24" t="s">
        <v>398</v>
      </c>
      <c r="V66" s="24" t="s">
        <v>146</v>
      </c>
      <c r="W66" s="9">
        <v>30</v>
      </c>
      <c r="X66" s="9">
        <v>60</v>
      </c>
      <c r="Y66" s="16">
        <v>10</v>
      </c>
      <c r="Z66" s="87" t="s">
        <v>409</v>
      </c>
      <c r="AA66" s="5" t="s">
        <v>138</v>
      </c>
      <c r="AB66" s="72">
        <v>0.88</v>
      </c>
      <c r="AC66" s="191">
        <v>1143376.07</v>
      </c>
      <c r="AD66" s="72">
        <f t="shared" si="34"/>
        <v>1006170.9416</v>
      </c>
      <c r="AE66" s="72">
        <f t="shared" si="35"/>
        <v>1126911.4545920002</v>
      </c>
      <c r="AF66" s="72">
        <v>0.88</v>
      </c>
      <c r="AG66" s="191">
        <v>1143376.07</v>
      </c>
      <c r="AH66" s="72">
        <f t="shared" si="36"/>
        <v>1006170.9416</v>
      </c>
      <c r="AI66" s="72">
        <f t="shared" si="37"/>
        <v>1126911.4545920002</v>
      </c>
      <c r="AJ66" s="19">
        <v>0</v>
      </c>
      <c r="AK66" s="19">
        <v>0</v>
      </c>
      <c r="AL66" s="19">
        <v>0</v>
      </c>
      <c r="AM66" s="19">
        <v>0</v>
      </c>
      <c r="AN66" s="19">
        <v>0</v>
      </c>
      <c r="AO66" s="19">
        <v>0</v>
      </c>
      <c r="AP66" s="19">
        <v>0</v>
      </c>
      <c r="AQ66" s="19">
        <v>0</v>
      </c>
      <c r="AR66" s="19">
        <v>0</v>
      </c>
      <c r="AS66" s="19">
        <v>0</v>
      </c>
      <c r="AT66" s="19">
        <v>0</v>
      </c>
      <c r="AU66" s="19">
        <v>0</v>
      </c>
      <c r="AV66" s="65">
        <f t="shared" si="38"/>
        <v>1.76</v>
      </c>
      <c r="AW66" s="42">
        <v>0</v>
      </c>
      <c r="AX66" s="42">
        <f t="shared" si="28"/>
        <v>0</v>
      </c>
      <c r="AY66" s="4" t="s">
        <v>203</v>
      </c>
      <c r="AZ66" s="25"/>
      <c r="BA66" s="25"/>
      <c r="BB66" s="45"/>
      <c r="BC66" s="12" t="s">
        <v>425</v>
      </c>
      <c r="BD66" s="12" t="s">
        <v>425</v>
      </c>
      <c r="BE66" s="45"/>
      <c r="BF66" s="45"/>
      <c r="BG66" s="45"/>
      <c r="BH66" s="45"/>
      <c r="BI66" s="45"/>
      <c r="BJ66" s="88"/>
      <c r="BK66" s="88"/>
    </row>
    <row r="67" spans="1:63" s="165" customFormat="1" ht="12.95" customHeight="1" x14ac:dyDescent="0.25">
      <c r="A67" s="67" t="s">
        <v>405</v>
      </c>
      <c r="B67" s="112"/>
      <c r="C67" s="192" t="s">
        <v>559</v>
      </c>
      <c r="D67" s="112"/>
      <c r="E67" s="212"/>
      <c r="F67" s="69" t="s">
        <v>411</v>
      </c>
      <c r="G67" s="69" t="s">
        <v>407</v>
      </c>
      <c r="H67" s="12" t="s">
        <v>412</v>
      </c>
      <c r="I67" s="25" t="s">
        <v>143</v>
      </c>
      <c r="J67" s="1" t="s">
        <v>149</v>
      </c>
      <c r="K67" s="25" t="s">
        <v>196</v>
      </c>
      <c r="L67" s="24">
        <v>30</v>
      </c>
      <c r="M67" s="70" t="s">
        <v>197</v>
      </c>
      <c r="N67" s="71" t="s">
        <v>365</v>
      </c>
      <c r="O67" s="1" t="s">
        <v>166</v>
      </c>
      <c r="P67" s="25" t="s">
        <v>125</v>
      </c>
      <c r="Q67" s="24" t="s">
        <v>122</v>
      </c>
      <c r="R67" s="25" t="s">
        <v>200</v>
      </c>
      <c r="S67" s="25" t="s">
        <v>201</v>
      </c>
      <c r="T67" s="24"/>
      <c r="U67" s="24" t="s">
        <v>398</v>
      </c>
      <c r="V67" s="24" t="s">
        <v>146</v>
      </c>
      <c r="W67" s="9">
        <v>30</v>
      </c>
      <c r="X67" s="9">
        <v>60</v>
      </c>
      <c r="Y67" s="16">
        <v>10</v>
      </c>
      <c r="Z67" s="87" t="s">
        <v>409</v>
      </c>
      <c r="AA67" s="5" t="s">
        <v>138</v>
      </c>
      <c r="AB67" s="103">
        <v>0.88</v>
      </c>
      <c r="AC67" s="193">
        <v>1143376.07</v>
      </c>
      <c r="AD67" s="104">
        <f t="shared" ref="AD67" si="57">AB67*AC67</f>
        <v>1006170.9416</v>
      </c>
      <c r="AE67" s="104">
        <f t="shared" si="35"/>
        <v>1126911.4545920002</v>
      </c>
      <c r="AF67" s="105">
        <v>0.88</v>
      </c>
      <c r="AG67" s="193">
        <v>1143376.07</v>
      </c>
      <c r="AH67" s="104">
        <f t="shared" ref="AH67" si="58">AF67*AG67</f>
        <v>1006170.9416</v>
      </c>
      <c r="AI67" s="104">
        <f t="shared" si="37"/>
        <v>1126911.4545920002</v>
      </c>
      <c r="AJ67" s="106">
        <v>0</v>
      </c>
      <c r="AK67" s="106">
        <v>0</v>
      </c>
      <c r="AL67" s="106">
        <v>0</v>
      </c>
      <c r="AM67" s="106">
        <v>0</v>
      </c>
      <c r="AN67" s="106">
        <v>0</v>
      </c>
      <c r="AO67" s="106">
        <v>0</v>
      </c>
      <c r="AP67" s="106">
        <v>0</v>
      </c>
      <c r="AQ67" s="106">
        <v>0</v>
      </c>
      <c r="AR67" s="106">
        <v>0</v>
      </c>
      <c r="AS67" s="106">
        <v>0</v>
      </c>
      <c r="AT67" s="106">
        <v>0</v>
      </c>
      <c r="AU67" s="106">
        <v>0</v>
      </c>
      <c r="AV67" s="107">
        <f t="shared" si="38"/>
        <v>1.76</v>
      </c>
      <c r="AW67" s="42">
        <v>0</v>
      </c>
      <c r="AX67" s="42">
        <f t="shared" si="28"/>
        <v>0</v>
      </c>
      <c r="AY67" s="108" t="s">
        <v>203</v>
      </c>
      <c r="AZ67" s="109"/>
      <c r="BA67" s="109"/>
      <c r="BB67" s="111"/>
      <c r="BC67" s="110" t="s">
        <v>425</v>
      </c>
      <c r="BD67" s="110" t="s">
        <v>425</v>
      </c>
      <c r="BE67" s="111"/>
      <c r="BF67" s="111"/>
      <c r="BG67" s="111"/>
      <c r="BH67" s="111"/>
      <c r="BI67" s="111"/>
      <c r="BJ67" s="88"/>
      <c r="BK67" s="27">
        <v>14</v>
      </c>
    </row>
    <row r="68" spans="1:63" s="188" customFormat="1" ht="12.95" customHeight="1" x14ac:dyDescent="0.25">
      <c r="A68" s="183" t="s">
        <v>405</v>
      </c>
      <c r="B68" s="159">
        <v>210000070</v>
      </c>
      <c r="C68" s="159" t="s">
        <v>667</v>
      </c>
      <c r="D68" s="159"/>
      <c r="E68" s="213"/>
      <c r="F68" s="194" t="s">
        <v>411</v>
      </c>
      <c r="G68" s="194" t="s">
        <v>407</v>
      </c>
      <c r="H68" s="194" t="s">
        <v>412</v>
      </c>
      <c r="I68" s="184" t="s">
        <v>143</v>
      </c>
      <c r="J68" s="153" t="s">
        <v>149</v>
      </c>
      <c r="K68" s="184" t="s">
        <v>196</v>
      </c>
      <c r="L68" s="183">
        <v>30</v>
      </c>
      <c r="M68" s="154" t="s">
        <v>197</v>
      </c>
      <c r="N68" s="195" t="s">
        <v>365</v>
      </c>
      <c r="O68" s="153" t="s">
        <v>166</v>
      </c>
      <c r="P68" s="184" t="s">
        <v>125</v>
      </c>
      <c r="Q68" s="183" t="s">
        <v>122</v>
      </c>
      <c r="R68" s="184" t="s">
        <v>200</v>
      </c>
      <c r="S68" s="184" t="s">
        <v>201</v>
      </c>
      <c r="T68" s="183"/>
      <c r="U68" s="183" t="s">
        <v>398</v>
      </c>
      <c r="V68" s="183" t="s">
        <v>146</v>
      </c>
      <c r="W68" s="194">
        <v>30</v>
      </c>
      <c r="X68" s="194">
        <v>60</v>
      </c>
      <c r="Y68" s="157">
        <v>10</v>
      </c>
      <c r="Z68" s="197" t="s">
        <v>409</v>
      </c>
      <c r="AA68" s="182" t="s">
        <v>138</v>
      </c>
      <c r="AB68" s="186">
        <v>0.15</v>
      </c>
      <c r="AC68" s="198">
        <v>1131942.31</v>
      </c>
      <c r="AD68" s="186">
        <v>169791.34650000001</v>
      </c>
      <c r="AE68" s="186">
        <v>190166.30808000005</v>
      </c>
      <c r="AF68" s="186">
        <v>0.88</v>
      </c>
      <c r="AG68" s="186">
        <v>1143376.07</v>
      </c>
      <c r="AH68" s="186">
        <v>1006170.9416</v>
      </c>
      <c r="AI68" s="186">
        <v>1126911.4545920002</v>
      </c>
      <c r="AJ68" s="187">
        <v>0</v>
      </c>
      <c r="AK68" s="187">
        <v>0</v>
      </c>
      <c r="AL68" s="187">
        <v>0</v>
      </c>
      <c r="AM68" s="187">
        <v>0</v>
      </c>
      <c r="AN68" s="187">
        <v>0</v>
      </c>
      <c r="AO68" s="187">
        <v>0</v>
      </c>
      <c r="AP68" s="187">
        <v>0</v>
      </c>
      <c r="AQ68" s="187">
        <v>0</v>
      </c>
      <c r="AR68" s="187">
        <v>0</v>
      </c>
      <c r="AS68" s="187">
        <v>0</v>
      </c>
      <c r="AT68" s="187">
        <v>0</v>
      </c>
      <c r="AU68" s="187">
        <v>0</v>
      </c>
      <c r="AV68" s="187">
        <f t="shared" si="38"/>
        <v>1.03</v>
      </c>
      <c r="AW68" s="186">
        <f t="shared" si="33"/>
        <v>1175962.2881</v>
      </c>
      <c r="AX68" s="186">
        <f t="shared" si="28"/>
        <v>1317077.7626720001</v>
      </c>
      <c r="AY68" s="159" t="s">
        <v>203</v>
      </c>
      <c r="AZ68" s="184"/>
      <c r="BA68" s="184"/>
      <c r="BB68" s="196"/>
      <c r="BC68" s="194" t="s">
        <v>425</v>
      </c>
      <c r="BD68" s="194" t="s">
        <v>425</v>
      </c>
      <c r="BE68" s="196"/>
      <c r="BF68" s="196"/>
      <c r="BG68" s="196"/>
      <c r="BH68" s="196"/>
      <c r="BI68" s="196"/>
      <c r="BJ68" s="88"/>
      <c r="BK68" s="32" t="s">
        <v>653</v>
      </c>
    </row>
    <row r="69" spans="1:63" s="165" customFormat="1" ht="12.95" customHeight="1" x14ac:dyDescent="0.25">
      <c r="A69" s="67" t="s">
        <v>405</v>
      </c>
      <c r="B69" s="73"/>
      <c r="C69" s="190" t="s">
        <v>477</v>
      </c>
      <c r="D69" s="73"/>
      <c r="E69" s="212"/>
      <c r="F69" s="69" t="s">
        <v>426</v>
      </c>
      <c r="G69" s="69" t="s">
        <v>407</v>
      </c>
      <c r="H69" s="12" t="s">
        <v>427</v>
      </c>
      <c r="I69" s="25" t="s">
        <v>143</v>
      </c>
      <c r="J69" s="1" t="s">
        <v>149</v>
      </c>
      <c r="K69" s="25" t="s">
        <v>196</v>
      </c>
      <c r="L69" s="24">
        <v>30</v>
      </c>
      <c r="M69" s="70" t="s">
        <v>197</v>
      </c>
      <c r="N69" s="71" t="s">
        <v>365</v>
      </c>
      <c r="O69" s="24" t="s">
        <v>126</v>
      </c>
      <c r="P69" s="25" t="s">
        <v>125</v>
      </c>
      <c r="Q69" s="24" t="s">
        <v>122</v>
      </c>
      <c r="R69" s="25" t="s">
        <v>200</v>
      </c>
      <c r="S69" s="25" t="s">
        <v>201</v>
      </c>
      <c r="T69" s="24"/>
      <c r="U69" s="24" t="s">
        <v>398</v>
      </c>
      <c r="V69" s="24" t="s">
        <v>146</v>
      </c>
      <c r="W69" s="9">
        <v>30</v>
      </c>
      <c r="X69" s="9">
        <v>60</v>
      </c>
      <c r="Y69" s="16">
        <v>10</v>
      </c>
      <c r="Z69" s="87" t="s">
        <v>409</v>
      </c>
      <c r="AA69" s="5" t="s">
        <v>138</v>
      </c>
      <c r="AB69" s="72">
        <v>0.1</v>
      </c>
      <c r="AC69" s="191">
        <v>560458.07999999996</v>
      </c>
      <c r="AD69" s="72">
        <f t="shared" si="34"/>
        <v>56045.807999999997</v>
      </c>
      <c r="AE69" s="72">
        <f t="shared" si="35"/>
        <v>62771.304960000001</v>
      </c>
      <c r="AF69" s="72">
        <v>0.1</v>
      </c>
      <c r="AG69" s="191">
        <v>560458.07999999996</v>
      </c>
      <c r="AH69" s="72">
        <f t="shared" si="36"/>
        <v>56045.807999999997</v>
      </c>
      <c r="AI69" s="72">
        <f t="shared" si="37"/>
        <v>62771.304960000001</v>
      </c>
      <c r="AJ69" s="19">
        <v>0</v>
      </c>
      <c r="AK69" s="19">
        <v>0</v>
      </c>
      <c r="AL69" s="19">
        <v>0</v>
      </c>
      <c r="AM69" s="19">
        <v>0</v>
      </c>
      <c r="AN69" s="19">
        <v>0</v>
      </c>
      <c r="AO69" s="19">
        <v>0</v>
      </c>
      <c r="AP69" s="19">
        <v>0</v>
      </c>
      <c r="AQ69" s="19">
        <v>0</v>
      </c>
      <c r="AR69" s="19">
        <v>0</v>
      </c>
      <c r="AS69" s="19">
        <v>0</v>
      </c>
      <c r="AT69" s="19">
        <v>0</v>
      </c>
      <c r="AU69" s="19">
        <v>0</v>
      </c>
      <c r="AV69" s="65">
        <f t="shared" si="38"/>
        <v>0.2</v>
      </c>
      <c r="AW69" s="42">
        <v>0</v>
      </c>
      <c r="AX69" s="42">
        <f t="shared" si="28"/>
        <v>0</v>
      </c>
      <c r="AY69" s="4" t="s">
        <v>203</v>
      </c>
      <c r="AZ69" s="25"/>
      <c r="BA69" s="25"/>
      <c r="BB69" s="45"/>
      <c r="BC69" s="12" t="s">
        <v>428</v>
      </c>
      <c r="BD69" s="12" t="s">
        <v>428</v>
      </c>
      <c r="BE69" s="45"/>
      <c r="BF69" s="45"/>
      <c r="BG69" s="45"/>
      <c r="BH69" s="45"/>
      <c r="BI69" s="45"/>
      <c r="BJ69" s="88"/>
      <c r="BK69" s="88"/>
    </row>
    <row r="70" spans="1:63" s="165" customFormat="1" ht="12.95" customHeight="1" x14ac:dyDescent="0.25">
      <c r="A70" s="67" t="s">
        <v>405</v>
      </c>
      <c r="B70" s="112"/>
      <c r="C70" s="192" t="s">
        <v>560</v>
      </c>
      <c r="D70" s="112"/>
      <c r="E70" s="212"/>
      <c r="F70" s="69" t="s">
        <v>426</v>
      </c>
      <c r="G70" s="69" t="s">
        <v>407</v>
      </c>
      <c r="H70" s="12" t="s">
        <v>427</v>
      </c>
      <c r="I70" s="25" t="s">
        <v>143</v>
      </c>
      <c r="J70" s="1" t="s">
        <v>149</v>
      </c>
      <c r="K70" s="25" t="s">
        <v>196</v>
      </c>
      <c r="L70" s="24">
        <v>30</v>
      </c>
      <c r="M70" s="70" t="s">
        <v>197</v>
      </c>
      <c r="N70" s="71" t="s">
        <v>365</v>
      </c>
      <c r="O70" s="1" t="s">
        <v>166</v>
      </c>
      <c r="P70" s="25" t="s">
        <v>125</v>
      </c>
      <c r="Q70" s="24" t="s">
        <v>122</v>
      </c>
      <c r="R70" s="25" t="s">
        <v>200</v>
      </c>
      <c r="S70" s="25" t="s">
        <v>201</v>
      </c>
      <c r="T70" s="24"/>
      <c r="U70" s="24" t="s">
        <v>398</v>
      </c>
      <c r="V70" s="24" t="s">
        <v>146</v>
      </c>
      <c r="W70" s="9">
        <v>30</v>
      </c>
      <c r="X70" s="9">
        <v>60</v>
      </c>
      <c r="Y70" s="16">
        <v>10</v>
      </c>
      <c r="Z70" s="87" t="s">
        <v>409</v>
      </c>
      <c r="AA70" s="5" t="s">
        <v>138</v>
      </c>
      <c r="AB70" s="103">
        <v>0.1</v>
      </c>
      <c r="AC70" s="193">
        <v>560458.07999999996</v>
      </c>
      <c r="AD70" s="104">
        <f t="shared" ref="AD70" si="59">AB70*AC70</f>
        <v>56045.807999999997</v>
      </c>
      <c r="AE70" s="104">
        <f t="shared" si="35"/>
        <v>62771.304960000001</v>
      </c>
      <c r="AF70" s="105">
        <v>0.1</v>
      </c>
      <c r="AG70" s="193">
        <v>560458.07999999996</v>
      </c>
      <c r="AH70" s="104">
        <f t="shared" ref="AH70" si="60">AF70*AG70</f>
        <v>56045.807999999997</v>
      </c>
      <c r="AI70" s="104">
        <f t="shared" si="37"/>
        <v>62771.304960000001</v>
      </c>
      <c r="AJ70" s="106">
        <v>0</v>
      </c>
      <c r="AK70" s="106">
        <v>0</v>
      </c>
      <c r="AL70" s="106">
        <v>0</v>
      </c>
      <c r="AM70" s="106">
        <v>0</v>
      </c>
      <c r="AN70" s="106">
        <v>0</v>
      </c>
      <c r="AO70" s="106">
        <v>0</v>
      </c>
      <c r="AP70" s="106">
        <v>0</v>
      </c>
      <c r="AQ70" s="106">
        <v>0</v>
      </c>
      <c r="AR70" s="106">
        <v>0</v>
      </c>
      <c r="AS70" s="106">
        <v>0</v>
      </c>
      <c r="AT70" s="106">
        <v>0</v>
      </c>
      <c r="AU70" s="106">
        <v>0</v>
      </c>
      <c r="AV70" s="107">
        <f t="shared" si="38"/>
        <v>0.2</v>
      </c>
      <c r="AW70" s="42">
        <v>0</v>
      </c>
      <c r="AX70" s="42">
        <f t="shared" si="28"/>
        <v>0</v>
      </c>
      <c r="AY70" s="108" t="s">
        <v>203</v>
      </c>
      <c r="AZ70" s="109"/>
      <c r="BA70" s="109"/>
      <c r="BB70" s="111"/>
      <c r="BC70" s="110" t="s">
        <v>428</v>
      </c>
      <c r="BD70" s="110" t="s">
        <v>428</v>
      </c>
      <c r="BE70" s="111"/>
      <c r="BF70" s="111"/>
      <c r="BG70" s="111"/>
      <c r="BH70" s="111"/>
      <c r="BI70" s="111"/>
      <c r="BJ70" s="88"/>
      <c r="BK70" s="27">
        <v>14</v>
      </c>
    </row>
    <row r="71" spans="1:63" s="188" customFormat="1" ht="12.95" customHeight="1" x14ac:dyDescent="0.25">
      <c r="A71" s="183" t="s">
        <v>405</v>
      </c>
      <c r="B71" s="159">
        <v>210000094</v>
      </c>
      <c r="C71" s="159" t="s">
        <v>668</v>
      </c>
      <c r="D71" s="159"/>
      <c r="E71" s="213"/>
      <c r="F71" s="194" t="s">
        <v>426</v>
      </c>
      <c r="G71" s="194" t="s">
        <v>407</v>
      </c>
      <c r="H71" s="194" t="s">
        <v>427</v>
      </c>
      <c r="I71" s="184" t="s">
        <v>143</v>
      </c>
      <c r="J71" s="153" t="s">
        <v>149</v>
      </c>
      <c r="K71" s="184" t="s">
        <v>196</v>
      </c>
      <c r="L71" s="183">
        <v>30</v>
      </c>
      <c r="M71" s="154" t="s">
        <v>197</v>
      </c>
      <c r="N71" s="195" t="s">
        <v>365</v>
      </c>
      <c r="O71" s="153" t="s">
        <v>166</v>
      </c>
      <c r="P71" s="184" t="s">
        <v>125</v>
      </c>
      <c r="Q71" s="183" t="s">
        <v>122</v>
      </c>
      <c r="R71" s="184" t="s">
        <v>200</v>
      </c>
      <c r="S71" s="184" t="s">
        <v>201</v>
      </c>
      <c r="T71" s="183"/>
      <c r="U71" s="183" t="s">
        <v>398</v>
      </c>
      <c r="V71" s="183" t="s">
        <v>146</v>
      </c>
      <c r="W71" s="194">
        <v>30</v>
      </c>
      <c r="X71" s="194">
        <v>60</v>
      </c>
      <c r="Y71" s="157">
        <v>10</v>
      </c>
      <c r="Z71" s="197" t="s">
        <v>409</v>
      </c>
      <c r="AA71" s="182" t="s">
        <v>138</v>
      </c>
      <c r="AB71" s="186">
        <v>0</v>
      </c>
      <c r="AC71" s="198">
        <v>560458.07999999996</v>
      </c>
      <c r="AD71" s="186">
        <v>0</v>
      </c>
      <c r="AE71" s="186">
        <v>0</v>
      </c>
      <c r="AF71" s="186">
        <v>0.1</v>
      </c>
      <c r="AG71" s="186">
        <v>521533.29</v>
      </c>
      <c r="AH71" s="186">
        <v>52153.328999999998</v>
      </c>
      <c r="AI71" s="186">
        <v>58411.728480000005</v>
      </c>
      <c r="AJ71" s="187">
        <v>0</v>
      </c>
      <c r="AK71" s="187">
        <v>0</v>
      </c>
      <c r="AL71" s="187">
        <v>0</v>
      </c>
      <c r="AM71" s="187">
        <v>0</v>
      </c>
      <c r="AN71" s="187">
        <v>0</v>
      </c>
      <c r="AO71" s="187">
        <v>0</v>
      </c>
      <c r="AP71" s="187">
        <v>0</v>
      </c>
      <c r="AQ71" s="187">
        <v>0</v>
      </c>
      <c r="AR71" s="187">
        <v>0</v>
      </c>
      <c r="AS71" s="187">
        <v>0</v>
      </c>
      <c r="AT71" s="187">
        <v>0</v>
      </c>
      <c r="AU71" s="187">
        <v>0</v>
      </c>
      <c r="AV71" s="187">
        <f t="shared" si="38"/>
        <v>0.1</v>
      </c>
      <c r="AW71" s="186">
        <f t="shared" si="33"/>
        <v>52153.328999999998</v>
      </c>
      <c r="AX71" s="186">
        <f t="shared" si="28"/>
        <v>58411.728480000005</v>
      </c>
      <c r="AY71" s="159" t="s">
        <v>203</v>
      </c>
      <c r="AZ71" s="184"/>
      <c r="BA71" s="184"/>
      <c r="BB71" s="196"/>
      <c r="BC71" s="194" t="s">
        <v>428</v>
      </c>
      <c r="BD71" s="194" t="s">
        <v>428</v>
      </c>
      <c r="BE71" s="196"/>
      <c r="BF71" s="196"/>
      <c r="BG71" s="196"/>
      <c r="BH71" s="196"/>
      <c r="BI71" s="196"/>
      <c r="BJ71" s="88"/>
      <c r="BK71" s="32" t="s">
        <v>653</v>
      </c>
    </row>
    <row r="72" spans="1:63" s="165" customFormat="1" ht="12.95" customHeight="1" x14ac:dyDescent="0.25">
      <c r="A72" s="67" t="s">
        <v>405</v>
      </c>
      <c r="B72" s="73"/>
      <c r="C72" s="190" t="s">
        <v>478</v>
      </c>
      <c r="D72" s="73"/>
      <c r="E72" s="212"/>
      <c r="F72" s="69" t="s">
        <v>411</v>
      </c>
      <c r="G72" s="69" t="s">
        <v>407</v>
      </c>
      <c r="H72" s="12" t="s">
        <v>412</v>
      </c>
      <c r="I72" s="25" t="s">
        <v>143</v>
      </c>
      <c r="J72" s="1" t="s">
        <v>149</v>
      </c>
      <c r="K72" s="25" t="s">
        <v>196</v>
      </c>
      <c r="L72" s="24">
        <v>30</v>
      </c>
      <c r="M72" s="70" t="s">
        <v>197</v>
      </c>
      <c r="N72" s="71" t="s">
        <v>365</v>
      </c>
      <c r="O72" s="24" t="s">
        <v>126</v>
      </c>
      <c r="P72" s="25" t="s">
        <v>125</v>
      </c>
      <c r="Q72" s="24" t="s">
        <v>122</v>
      </c>
      <c r="R72" s="25" t="s">
        <v>200</v>
      </c>
      <c r="S72" s="25" t="s">
        <v>201</v>
      </c>
      <c r="T72" s="24"/>
      <c r="U72" s="24" t="s">
        <v>398</v>
      </c>
      <c r="V72" s="24" t="s">
        <v>146</v>
      </c>
      <c r="W72" s="9">
        <v>30</v>
      </c>
      <c r="X72" s="9">
        <v>60</v>
      </c>
      <c r="Y72" s="16">
        <v>10</v>
      </c>
      <c r="Z72" s="87" t="s">
        <v>409</v>
      </c>
      <c r="AA72" s="5" t="s">
        <v>138</v>
      </c>
      <c r="AB72" s="72">
        <v>0.3</v>
      </c>
      <c r="AC72" s="191">
        <v>5269884.4400000004</v>
      </c>
      <c r="AD72" s="72">
        <f t="shared" si="34"/>
        <v>1580965.3320000002</v>
      </c>
      <c r="AE72" s="72">
        <f t="shared" si="35"/>
        <v>1770681.1718400004</v>
      </c>
      <c r="AF72" s="72">
        <v>0.3</v>
      </c>
      <c r="AG72" s="191">
        <v>5269884.4400000004</v>
      </c>
      <c r="AH72" s="72">
        <f t="shared" si="36"/>
        <v>1580965.3320000002</v>
      </c>
      <c r="AI72" s="72">
        <f t="shared" si="37"/>
        <v>1770681.1718400004</v>
      </c>
      <c r="AJ72" s="19">
        <v>0</v>
      </c>
      <c r="AK72" s="19">
        <v>0</v>
      </c>
      <c r="AL72" s="19">
        <v>0</v>
      </c>
      <c r="AM72" s="19">
        <v>0</v>
      </c>
      <c r="AN72" s="19">
        <v>0</v>
      </c>
      <c r="AO72" s="19">
        <v>0</v>
      </c>
      <c r="AP72" s="19">
        <v>0</v>
      </c>
      <c r="AQ72" s="19">
        <v>0</v>
      </c>
      <c r="AR72" s="19">
        <v>0</v>
      </c>
      <c r="AS72" s="19">
        <v>0</v>
      </c>
      <c r="AT72" s="19">
        <v>0</v>
      </c>
      <c r="AU72" s="19">
        <v>0</v>
      </c>
      <c r="AV72" s="65">
        <f t="shared" si="38"/>
        <v>0.6</v>
      </c>
      <c r="AW72" s="42">
        <v>0</v>
      </c>
      <c r="AX72" s="42">
        <f t="shared" si="28"/>
        <v>0</v>
      </c>
      <c r="AY72" s="4" t="s">
        <v>203</v>
      </c>
      <c r="AZ72" s="25"/>
      <c r="BA72" s="25"/>
      <c r="BB72" s="45"/>
      <c r="BC72" s="12" t="s">
        <v>429</v>
      </c>
      <c r="BD72" s="12" t="s">
        <v>429</v>
      </c>
      <c r="BE72" s="45"/>
      <c r="BF72" s="45"/>
      <c r="BG72" s="45"/>
      <c r="BH72" s="45"/>
      <c r="BI72" s="45"/>
      <c r="BJ72" s="88"/>
      <c r="BK72" s="88"/>
    </row>
    <row r="73" spans="1:63" s="165" customFormat="1" ht="12.95" customHeight="1" x14ac:dyDescent="0.25">
      <c r="A73" s="67" t="s">
        <v>405</v>
      </c>
      <c r="B73" s="112"/>
      <c r="C73" s="192" t="s">
        <v>561</v>
      </c>
      <c r="D73" s="112"/>
      <c r="E73" s="212"/>
      <c r="F73" s="69" t="s">
        <v>411</v>
      </c>
      <c r="G73" s="69" t="s">
        <v>407</v>
      </c>
      <c r="H73" s="12" t="s">
        <v>412</v>
      </c>
      <c r="I73" s="25" t="s">
        <v>143</v>
      </c>
      <c r="J73" s="1" t="s">
        <v>149</v>
      </c>
      <c r="K73" s="25" t="s">
        <v>196</v>
      </c>
      <c r="L73" s="24">
        <v>30</v>
      </c>
      <c r="M73" s="70" t="s">
        <v>197</v>
      </c>
      <c r="N73" s="71" t="s">
        <v>365</v>
      </c>
      <c r="O73" s="1" t="s">
        <v>166</v>
      </c>
      <c r="P73" s="25" t="s">
        <v>125</v>
      </c>
      <c r="Q73" s="24" t="s">
        <v>122</v>
      </c>
      <c r="R73" s="25" t="s">
        <v>200</v>
      </c>
      <c r="S73" s="25" t="s">
        <v>201</v>
      </c>
      <c r="T73" s="24"/>
      <c r="U73" s="24" t="s">
        <v>398</v>
      </c>
      <c r="V73" s="24" t="s">
        <v>146</v>
      </c>
      <c r="W73" s="9">
        <v>30</v>
      </c>
      <c r="X73" s="9">
        <v>60</v>
      </c>
      <c r="Y73" s="16">
        <v>10</v>
      </c>
      <c r="Z73" s="87" t="s">
        <v>409</v>
      </c>
      <c r="AA73" s="5" t="s">
        <v>138</v>
      </c>
      <c r="AB73" s="103">
        <v>0.3</v>
      </c>
      <c r="AC73" s="193">
        <v>5269884.4400000004</v>
      </c>
      <c r="AD73" s="104">
        <f t="shared" ref="AD73" si="61">AB73*AC73</f>
        <v>1580965.3320000002</v>
      </c>
      <c r="AE73" s="104">
        <f t="shared" si="35"/>
        <v>1770681.1718400004</v>
      </c>
      <c r="AF73" s="105">
        <v>0.3</v>
      </c>
      <c r="AG73" s="193">
        <v>5269884.4400000004</v>
      </c>
      <c r="AH73" s="104">
        <f t="shared" ref="AH73" si="62">AF73*AG73</f>
        <v>1580965.3320000002</v>
      </c>
      <c r="AI73" s="104">
        <f t="shared" si="37"/>
        <v>1770681.1718400004</v>
      </c>
      <c r="AJ73" s="106">
        <v>0</v>
      </c>
      <c r="AK73" s="106">
        <v>0</v>
      </c>
      <c r="AL73" s="106">
        <v>0</v>
      </c>
      <c r="AM73" s="106">
        <v>0</v>
      </c>
      <c r="AN73" s="106">
        <v>0</v>
      </c>
      <c r="AO73" s="106">
        <v>0</v>
      </c>
      <c r="AP73" s="106">
        <v>0</v>
      </c>
      <c r="AQ73" s="106">
        <v>0</v>
      </c>
      <c r="AR73" s="106">
        <v>0</v>
      </c>
      <c r="AS73" s="106">
        <v>0</v>
      </c>
      <c r="AT73" s="106">
        <v>0</v>
      </c>
      <c r="AU73" s="106">
        <v>0</v>
      </c>
      <c r="AV73" s="107">
        <f t="shared" si="38"/>
        <v>0.6</v>
      </c>
      <c r="AW73" s="42">
        <v>0</v>
      </c>
      <c r="AX73" s="42">
        <f t="shared" si="28"/>
        <v>0</v>
      </c>
      <c r="AY73" s="108" t="s">
        <v>203</v>
      </c>
      <c r="AZ73" s="109"/>
      <c r="BA73" s="109"/>
      <c r="BB73" s="111"/>
      <c r="BC73" s="110" t="s">
        <v>429</v>
      </c>
      <c r="BD73" s="110" t="s">
        <v>429</v>
      </c>
      <c r="BE73" s="111"/>
      <c r="BF73" s="111"/>
      <c r="BG73" s="111"/>
      <c r="BH73" s="111"/>
      <c r="BI73" s="111"/>
      <c r="BJ73" s="88"/>
      <c r="BK73" s="27">
        <v>14</v>
      </c>
    </row>
    <row r="74" spans="1:63" s="188" customFormat="1" ht="12.95" customHeight="1" x14ac:dyDescent="0.25">
      <c r="A74" s="183" t="s">
        <v>405</v>
      </c>
      <c r="B74" s="159">
        <v>210001340</v>
      </c>
      <c r="C74" s="159" t="s">
        <v>669</v>
      </c>
      <c r="D74" s="159"/>
      <c r="E74" s="213"/>
      <c r="F74" s="194" t="s">
        <v>411</v>
      </c>
      <c r="G74" s="194" t="s">
        <v>407</v>
      </c>
      <c r="H74" s="194" t="s">
        <v>412</v>
      </c>
      <c r="I74" s="184" t="s">
        <v>143</v>
      </c>
      <c r="J74" s="153" t="s">
        <v>149</v>
      </c>
      <c r="K74" s="184" t="s">
        <v>196</v>
      </c>
      <c r="L74" s="183">
        <v>30</v>
      </c>
      <c r="M74" s="154" t="s">
        <v>197</v>
      </c>
      <c r="N74" s="195" t="s">
        <v>365</v>
      </c>
      <c r="O74" s="153" t="s">
        <v>166</v>
      </c>
      <c r="P74" s="184" t="s">
        <v>125</v>
      </c>
      <c r="Q74" s="183" t="s">
        <v>122</v>
      </c>
      <c r="R74" s="184" t="s">
        <v>200</v>
      </c>
      <c r="S74" s="184" t="s">
        <v>201</v>
      </c>
      <c r="T74" s="183"/>
      <c r="U74" s="183" t="s">
        <v>398</v>
      </c>
      <c r="V74" s="183" t="s">
        <v>146</v>
      </c>
      <c r="W74" s="194">
        <v>30</v>
      </c>
      <c r="X74" s="194">
        <v>60</v>
      </c>
      <c r="Y74" s="157">
        <v>10</v>
      </c>
      <c r="Z74" s="197" t="s">
        <v>409</v>
      </c>
      <c r="AA74" s="182" t="s">
        <v>138</v>
      </c>
      <c r="AB74" s="186">
        <v>0.2</v>
      </c>
      <c r="AC74" s="198">
        <v>5217185.5999999996</v>
      </c>
      <c r="AD74" s="186">
        <v>1043437.12</v>
      </c>
      <c r="AE74" s="186">
        <v>1168649.5744</v>
      </c>
      <c r="AF74" s="186">
        <v>0.3</v>
      </c>
      <c r="AG74" s="186">
        <v>4562126.05</v>
      </c>
      <c r="AH74" s="186">
        <v>1368637.8149999999</v>
      </c>
      <c r="AI74" s="186">
        <v>1532874.3528</v>
      </c>
      <c r="AJ74" s="187">
        <v>0</v>
      </c>
      <c r="AK74" s="187">
        <v>0</v>
      </c>
      <c r="AL74" s="187">
        <v>0</v>
      </c>
      <c r="AM74" s="187">
        <v>0</v>
      </c>
      <c r="AN74" s="187">
        <v>0</v>
      </c>
      <c r="AO74" s="187">
        <v>0</v>
      </c>
      <c r="AP74" s="187">
        <v>0</v>
      </c>
      <c r="AQ74" s="187">
        <v>0</v>
      </c>
      <c r="AR74" s="187">
        <v>0</v>
      </c>
      <c r="AS74" s="187">
        <v>0</v>
      </c>
      <c r="AT74" s="187">
        <v>0</v>
      </c>
      <c r="AU74" s="187">
        <v>0</v>
      </c>
      <c r="AV74" s="187">
        <f t="shared" si="38"/>
        <v>0.5</v>
      </c>
      <c r="AW74" s="186">
        <f t="shared" si="33"/>
        <v>2412074.9350000001</v>
      </c>
      <c r="AX74" s="186">
        <f t="shared" si="28"/>
        <v>2701523.9272000003</v>
      </c>
      <c r="AY74" s="159" t="s">
        <v>203</v>
      </c>
      <c r="AZ74" s="184"/>
      <c r="BA74" s="184"/>
      <c r="BB74" s="196"/>
      <c r="BC74" s="194" t="s">
        <v>429</v>
      </c>
      <c r="BD74" s="194" t="s">
        <v>429</v>
      </c>
      <c r="BE74" s="196"/>
      <c r="BF74" s="196"/>
      <c r="BG74" s="196"/>
      <c r="BH74" s="196"/>
      <c r="BI74" s="196"/>
      <c r="BJ74" s="88"/>
      <c r="BK74" s="32" t="s">
        <v>653</v>
      </c>
    </row>
    <row r="75" spans="1:63" s="165" customFormat="1" ht="12.95" customHeight="1" x14ac:dyDescent="0.25">
      <c r="A75" s="67" t="s">
        <v>405</v>
      </c>
      <c r="B75" s="73"/>
      <c r="C75" s="190" t="s">
        <v>479</v>
      </c>
      <c r="D75" s="73"/>
      <c r="E75" s="212"/>
      <c r="F75" s="69" t="s">
        <v>411</v>
      </c>
      <c r="G75" s="69" t="s">
        <v>407</v>
      </c>
      <c r="H75" s="12" t="s">
        <v>412</v>
      </c>
      <c r="I75" s="25" t="s">
        <v>143</v>
      </c>
      <c r="J75" s="1" t="s">
        <v>149</v>
      </c>
      <c r="K75" s="25" t="s">
        <v>196</v>
      </c>
      <c r="L75" s="24">
        <v>30</v>
      </c>
      <c r="M75" s="70" t="s">
        <v>197</v>
      </c>
      <c r="N75" s="71" t="s">
        <v>365</v>
      </c>
      <c r="O75" s="24" t="s">
        <v>126</v>
      </c>
      <c r="P75" s="25" t="s">
        <v>125</v>
      </c>
      <c r="Q75" s="24" t="s">
        <v>122</v>
      </c>
      <c r="R75" s="25" t="s">
        <v>200</v>
      </c>
      <c r="S75" s="25" t="s">
        <v>201</v>
      </c>
      <c r="T75" s="24"/>
      <c r="U75" s="24" t="s">
        <v>398</v>
      </c>
      <c r="V75" s="24" t="s">
        <v>146</v>
      </c>
      <c r="W75" s="9">
        <v>30</v>
      </c>
      <c r="X75" s="9">
        <v>60</v>
      </c>
      <c r="Y75" s="16">
        <v>10</v>
      </c>
      <c r="Z75" s="87" t="s">
        <v>413</v>
      </c>
      <c r="AA75" s="5" t="s">
        <v>138</v>
      </c>
      <c r="AB75" s="72">
        <v>200.1</v>
      </c>
      <c r="AC75" s="191">
        <v>1701.76</v>
      </c>
      <c r="AD75" s="72">
        <f t="shared" si="34"/>
        <v>340522.17599999998</v>
      </c>
      <c r="AE75" s="72">
        <f t="shared" si="35"/>
        <v>381384.83712000004</v>
      </c>
      <c r="AF75" s="72">
        <v>200.1</v>
      </c>
      <c r="AG75" s="191">
        <v>1701.76</v>
      </c>
      <c r="AH75" s="72">
        <f t="shared" si="36"/>
        <v>340522.17599999998</v>
      </c>
      <c r="AI75" s="72">
        <f t="shared" si="37"/>
        <v>381384.83712000004</v>
      </c>
      <c r="AJ75" s="19">
        <v>0</v>
      </c>
      <c r="AK75" s="19">
        <v>0</v>
      </c>
      <c r="AL75" s="19">
        <v>0</v>
      </c>
      <c r="AM75" s="19">
        <v>0</v>
      </c>
      <c r="AN75" s="19">
        <v>0</v>
      </c>
      <c r="AO75" s="19">
        <v>0</v>
      </c>
      <c r="AP75" s="19">
        <v>0</v>
      </c>
      <c r="AQ75" s="19">
        <v>0</v>
      </c>
      <c r="AR75" s="19">
        <v>0</v>
      </c>
      <c r="AS75" s="19">
        <v>0</v>
      </c>
      <c r="AT75" s="19">
        <v>0</v>
      </c>
      <c r="AU75" s="19">
        <v>0</v>
      </c>
      <c r="AV75" s="65">
        <f t="shared" si="38"/>
        <v>400.2</v>
      </c>
      <c r="AW75" s="42">
        <v>0</v>
      </c>
      <c r="AX75" s="42">
        <f t="shared" si="28"/>
        <v>0</v>
      </c>
      <c r="AY75" s="4" t="s">
        <v>203</v>
      </c>
      <c r="AZ75" s="25"/>
      <c r="BA75" s="25"/>
      <c r="BB75" s="45"/>
      <c r="BC75" s="12" t="s">
        <v>430</v>
      </c>
      <c r="BD75" s="12" t="s">
        <v>430</v>
      </c>
      <c r="BE75" s="45"/>
      <c r="BF75" s="45"/>
      <c r="BG75" s="45"/>
      <c r="BH75" s="45"/>
      <c r="BI75" s="45"/>
      <c r="BJ75" s="88"/>
      <c r="BK75" s="88"/>
    </row>
    <row r="76" spans="1:63" s="165" customFormat="1" ht="12.95" customHeight="1" x14ac:dyDescent="0.25">
      <c r="A76" s="67" t="s">
        <v>405</v>
      </c>
      <c r="B76" s="112"/>
      <c r="C76" s="192" t="s">
        <v>562</v>
      </c>
      <c r="D76" s="112"/>
      <c r="E76" s="212"/>
      <c r="F76" s="69" t="s">
        <v>411</v>
      </c>
      <c r="G76" s="69" t="s">
        <v>407</v>
      </c>
      <c r="H76" s="12" t="s">
        <v>412</v>
      </c>
      <c r="I76" s="25" t="s">
        <v>143</v>
      </c>
      <c r="J76" s="1" t="s">
        <v>149</v>
      </c>
      <c r="K76" s="25" t="s">
        <v>196</v>
      </c>
      <c r="L76" s="24">
        <v>30</v>
      </c>
      <c r="M76" s="70" t="s">
        <v>197</v>
      </c>
      <c r="N76" s="71" t="s">
        <v>365</v>
      </c>
      <c r="O76" s="1" t="s">
        <v>166</v>
      </c>
      <c r="P76" s="25" t="s">
        <v>125</v>
      </c>
      <c r="Q76" s="24" t="s">
        <v>122</v>
      </c>
      <c r="R76" s="25" t="s">
        <v>200</v>
      </c>
      <c r="S76" s="25" t="s">
        <v>201</v>
      </c>
      <c r="T76" s="24"/>
      <c r="U76" s="24" t="s">
        <v>398</v>
      </c>
      <c r="V76" s="24" t="s">
        <v>146</v>
      </c>
      <c r="W76" s="9">
        <v>30</v>
      </c>
      <c r="X76" s="9">
        <v>60</v>
      </c>
      <c r="Y76" s="16">
        <v>10</v>
      </c>
      <c r="Z76" s="87" t="s">
        <v>413</v>
      </c>
      <c r="AA76" s="5" t="s">
        <v>138</v>
      </c>
      <c r="AB76" s="103">
        <v>200.1</v>
      </c>
      <c r="AC76" s="193">
        <v>1701.76</v>
      </c>
      <c r="AD76" s="104">
        <f t="shared" ref="AD76" si="63">AB76*AC76</f>
        <v>340522.17599999998</v>
      </c>
      <c r="AE76" s="104">
        <f t="shared" si="35"/>
        <v>381384.83712000004</v>
      </c>
      <c r="AF76" s="105">
        <v>200.1</v>
      </c>
      <c r="AG76" s="193">
        <v>1701.76</v>
      </c>
      <c r="AH76" s="104">
        <f t="shared" ref="AH76" si="64">AF76*AG76</f>
        <v>340522.17599999998</v>
      </c>
      <c r="AI76" s="104">
        <f t="shared" si="37"/>
        <v>381384.83712000004</v>
      </c>
      <c r="AJ76" s="106">
        <v>0</v>
      </c>
      <c r="AK76" s="106">
        <v>0</v>
      </c>
      <c r="AL76" s="106">
        <v>0</v>
      </c>
      <c r="AM76" s="106">
        <v>0</v>
      </c>
      <c r="AN76" s="106">
        <v>0</v>
      </c>
      <c r="AO76" s="106">
        <v>0</v>
      </c>
      <c r="AP76" s="106">
        <v>0</v>
      </c>
      <c r="AQ76" s="106">
        <v>0</v>
      </c>
      <c r="AR76" s="106">
        <v>0</v>
      </c>
      <c r="AS76" s="106">
        <v>0</v>
      </c>
      <c r="AT76" s="106">
        <v>0</v>
      </c>
      <c r="AU76" s="106">
        <v>0</v>
      </c>
      <c r="AV76" s="107">
        <f t="shared" si="38"/>
        <v>400.2</v>
      </c>
      <c r="AW76" s="42">
        <v>0</v>
      </c>
      <c r="AX76" s="42">
        <f t="shared" si="28"/>
        <v>0</v>
      </c>
      <c r="AY76" s="108" t="s">
        <v>203</v>
      </c>
      <c r="AZ76" s="109"/>
      <c r="BA76" s="109"/>
      <c r="BB76" s="111"/>
      <c r="BC76" s="110" t="s">
        <v>430</v>
      </c>
      <c r="BD76" s="110" t="s">
        <v>430</v>
      </c>
      <c r="BE76" s="111"/>
      <c r="BF76" s="111"/>
      <c r="BG76" s="111"/>
      <c r="BH76" s="111"/>
      <c r="BI76" s="111"/>
      <c r="BJ76" s="88"/>
      <c r="BK76" s="27">
        <v>14</v>
      </c>
    </row>
    <row r="77" spans="1:63" s="188" customFormat="1" ht="12.95" customHeight="1" x14ac:dyDescent="0.25">
      <c r="A77" s="183" t="s">
        <v>405</v>
      </c>
      <c r="B77" s="159">
        <v>210014110</v>
      </c>
      <c r="C77" s="159" t="s">
        <v>670</v>
      </c>
      <c r="D77" s="159"/>
      <c r="E77" s="213"/>
      <c r="F77" s="194" t="s">
        <v>411</v>
      </c>
      <c r="G77" s="194" t="s">
        <v>407</v>
      </c>
      <c r="H77" s="194" t="s">
        <v>412</v>
      </c>
      <c r="I77" s="184" t="s">
        <v>143</v>
      </c>
      <c r="J77" s="153" t="s">
        <v>149</v>
      </c>
      <c r="K77" s="184" t="s">
        <v>196</v>
      </c>
      <c r="L77" s="183">
        <v>30</v>
      </c>
      <c r="M77" s="154" t="s">
        <v>197</v>
      </c>
      <c r="N77" s="195" t="s">
        <v>365</v>
      </c>
      <c r="O77" s="153" t="s">
        <v>166</v>
      </c>
      <c r="P77" s="184" t="s">
        <v>125</v>
      </c>
      <c r="Q77" s="183" t="s">
        <v>122</v>
      </c>
      <c r="R77" s="184" t="s">
        <v>200</v>
      </c>
      <c r="S77" s="184" t="s">
        <v>201</v>
      </c>
      <c r="T77" s="183"/>
      <c r="U77" s="183" t="s">
        <v>398</v>
      </c>
      <c r="V77" s="183" t="s">
        <v>146</v>
      </c>
      <c r="W77" s="194">
        <v>30</v>
      </c>
      <c r="X77" s="194">
        <v>60</v>
      </c>
      <c r="Y77" s="157">
        <v>10</v>
      </c>
      <c r="Z77" s="197" t="s">
        <v>413</v>
      </c>
      <c r="AA77" s="182" t="s">
        <v>138</v>
      </c>
      <c r="AB77" s="186">
        <v>161.1</v>
      </c>
      <c r="AC77" s="198">
        <v>1684.74</v>
      </c>
      <c r="AD77" s="186">
        <v>271411.614</v>
      </c>
      <c r="AE77" s="186">
        <v>303981.00768000004</v>
      </c>
      <c r="AF77" s="186">
        <v>200.1</v>
      </c>
      <c r="AG77" s="186">
        <v>1645.61</v>
      </c>
      <c r="AH77" s="186">
        <v>329286.56099999999</v>
      </c>
      <c r="AI77" s="186">
        <v>368800.94832000002</v>
      </c>
      <c r="AJ77" s="187">
        <v>0</v>
      </c>
      <c r="AK77" s="187">
        <v>0</v>
      </c>
      <c r="AL77" s="187">
        <v>0</v>
      </c>
      <c r="AM77" s="187">
        <v>0</v>
      </c>
      <c r="AN77" s="187">
        <v>0</v>
      </c>
      <c r="AO77" s="187">
        <v>0</v>
      </c>
      <c r="AP77" s="187">
        <v>0</v>
      </c>
      <c r="AQ77" s="187">
        <v>0</v>
      </c>
      <c r="AR77" s="187">
        <v>0</v>
      </c>
      <c r="AS77" s="187">
        <v>0</v>
      </c>
      <c r="AT77" s="187">
        <v>0</v>
      </c>
      <c r="AU77" s="187">
        <v>0</v>
      </c>
      <c r="AV77" s="187">
        <f t="shared" si="38"/>
        <v>361.2</v>
      </c>
      <c r="AW77" s="186">
        <f t="shared" si="33"/>
        <v>600698.17500000005</v>
      </c>
      <c r="AX77" s="186">
        <f t="shared" si="28"/>
        <v>672781.95600000012</v>
      </c>
      <c r="AY77" s="159" t="s">
        <v>203</v>
      </c>
      <c r="AZ77" s="184"/>
      <c r="BA77" s="184"/>
      <c r="BB77" s="196"/>
      <c r="BC77" s="194" t="s">
        <v>430</v>
      </c>
      <c r="BD77" s="194" t="s">
        <v>430</v>
      </c>
      <c r="BE77" s="196"/>
      <c r="BF77" s="196"/>
      <c r="BG77" s="196"/>
      <c r="BH77" s="196"/>
      <c r="BI77" s="196"/>
      <c r="BJ77" s="88"/>
      <c r="BK77" s="32" t="s">
        <v>653</v>
      </c>
    </row>
    <row r="78" spans="1:63" s="165" customFormat="1" ht="12.95" customHeight="1" x14ac:dyDescent="0.25">
      <c r="A78" s="67" t="s">
        <v>405</v>
      </c>
      <c r="B78" s="73"/>
      <c r="C78" s="190" t="s">
        <v>480</v>
      </c>
      <c r="D78" s="73"/>
      <c r="E78" s="212"/>
      <c r="F78" s="69" t="s">
        <v>406</v>
      </c>
      <c r="G78" s="69" t="s">
        <v>407</v>
      </c>
      <c r="H78" s="12" t="s">
        <v>408</v>
      </c>
      <c r="I78" s="25" t="s">
        <v>143</v>
      </c>
      <c r="J78" s="1" t="s">
        <v>149</v>
      </c>
      <c r="K78" s="25" t="s">
        <v>196</v>
      </c>
      <c r="L78" s="24">
        <v>30</v>
      </c>
      <c r="M78" s="70" t="s">
        <v>197</v>
      </c>
      <c r="N78" s="71" t="s">
        <v>365</v>
      </c>
      <c r="O78" s="24" t="s">
        <v>126</v>
      </c>
      <c r="P78" s="25" t="s">
        <v>125</v>
      </c>
      <c r="Q78" s="24" t="s">
        <v>122</v>
      </c>
      <c r="R78" s="25" t="s">
        <v>200</v>
      </c>
      <c r="S78" s="25" t="s">
        <v>201</v>
      </c>
      <c r="T78" s="24"/>
      <c r="U78" s="24" t="s">
        <v>398</v>
      </c>
      <c r="V78" s="24" t="s">
        <v>146</v>
      </c>
      <c r="W78" s="9">
        <v>30</v>
      </c>
      <c r="X78" s="9">
        <v>60</v>
      </c>
      <c r="Y78" s="16">
        <v>10</v>
      </c>
      <c r="Z78" s="87" t="s">
        <v>409</v>
      </c>
      <c r="AA78" s="5" t="s">
        <v>138</v>
      </c>
      <c r="AB78" s="72">
        <v>0.9</v>
      </c>
      <c r="AC78" s="191">
        <v>49120.34</v>
      </c>
      <c r="AD78" s="72">
        <f t="shared" si="34"/>
        <v>44208.305999999997</v>
      </c>
      <c r="AE78" s="72">
        <f t="shared" si="35"/>
        <v>49513.30272</v>
      </c>
      <c r="AF78" s="72">
        <v>0.9</v>
      </c>
      <c r="AG78" s="191">
        <v>49120.34</v>
      </c>
      <c r="AH78" s="72">
        <f t="shared" si="36"/>
        <v>44208.305999999997</v>
      </c>
      <c r="AI78" s="72">
        <f t="shared" si="37"/>
        <v>49513.30272</v>
      </c>
      <c r="AJ78" s="19">
        <v>0</v>
      </c>
      <c r="AK78" s="19">
        <v>0</v>
      </c>
      <c r="AL78" s="19">
        <v>0</v>
      </c>
      <c r="AM78" s="19">
        <v>0</v>
      </c>
      <c r="AN78" s="19">
        <v>0</v>
      </c>
      <c r="AO78" s="19">
        <v>0</v>
      </c>
      <c r="AP78" s="19">
        <v>0</v>
      </c>
      <c r="AQ78" s="19">
        <v>0</v>
      </c>
      <c r="AR78" s="19">
        <v>0</v>
      </c>
      <c r="AS78" s="19">
        <v>0</v>
      </c>
      <c r="AT78" s="19">
        <v>0</v>
      </c>
      <c r="AU78" s="19">
        <v>0</v>
      </c>
      <c r="AV78" s="65">
        <f t="shared" si="38"/>
        <v>1.8</v>
      </c>
      <c r="AW78" s="42">
        <v>0</v>
      </c>
      <c r="AX78" s="42">
        <f t="shared" si="28"/>
        <v>0</v>
      </c>
      <c r="AY78" s="4" t="s">
        <v>203</v>
      </c>
      <c r="AZ78" s="25"/>
      <c r="BA78" s="25"/>
      <c r="BB78" s="45"/>
      <c r="BC78" s="12" t="s">
        <v>431</v>
      </c>
      <c r="BD78" s="12" t="s">
        <v>431</v>
      </c>
      <c r="BE78" s="45"/>
      <c r="BF78" s="45"/>
      <c r="BG78" s="45"/>
      <c r="BH78" s="45"/>
      <c r="BI78" s="45"/>
      <c r="BJ78" s="88"/>
      <c r="BK78" s="88"/>
    </row>
    <row r="79" spans="1:63" s="165" customFormat="1" ht="12.95" customHeight="1" x14ac:dyDescent="0.25">
      <c r="A79" s="67" t="s">
        <v>405</v>
      </c>
      <c r="B79" s="112"/>
      <c r="C79" s="192" t="s">
        <v>563</v>
      </c>
      <c r="D79" s="112"/>
      <c r="E79" s="212"/>
      <c r="F79" s="69" t="s">
        <v>406</v>
      </c>
      <c r="G79" s="69" t="s">
        <v>407</v>
      </c>
      <c r="H79" s="12" t="s">
        <v>408</v>
      </c>
      <c r="I79" s="25" t="s">
        <v>143</v>
      </c>
      <c r="J79" s="1" t="s">
        <v>149</v>
      </c>
      <c r="K79" s="25" t="s">
        <v>196</v>
      </c>
      <c r="L79" s="24">
        <v>30</v>
      </c>
      <c r="M79" s="70" t="s">
        <v>197</v>
      </c>
      <c r="N79" s="71" t="s">
        <v>365</v>
      </c>
      <c r="O79" s="1" t="s">
        <v>166</v>
      </c>
      <c r="P79" s="25" t="s">
        <v>125</v>
      </c>
      <c r="Q79" s="24" t="s">
        <v>122</v>
      </c>
      <c r="R79" s="25" t="s">
        <v>200</v>
      </c>
      <c r="S79" s="25" t="s">
        <v>201</v>
      </c>
      <c r="T79" s="24"/>
      <c r="U79" s="24" t="s">
        <v>398</v>
      </c>
      <c r="V79" s="24" t="s">
        <v>146</v>
      </c>
      <c r="W79" s="9">
        <v>30</v>
      </c>
      <c r="X79" s="9">
        <v>60</v>
      </c>
      <c r="Y79" s="16">
        <v>10</v>
      </c>
      <c r="Z79" s="87" t="s">
        <v>409</v>
      </c>
      <c r="AA79" s="5" t="s">
        <v>138</v>
      </c>
      <c r="AB79" s="103">
        <v>0.9</v>
      </c>
      <c r="AC79" s="193">
        <v>49120.34</v>
      </c>
      <c r="AD79" s="104">
        <f t="shared" ref="AD79" si="65">AB79*AC79</f>
        <v>44208.305999999997</v>
      </c>
      <c r="AE79" s="104">
        <f t="shared" si="35"/>
        <v>49513.30272</v>
      </c>
      <c r="AF79" s="105">
        <v>0.9</v>
      </c>
      <c r="AG79" s="193">
        <v>49120.34</v>
      </c>
      <c r="AH79" s="104">
        <f t="shared" ref="AH79" si="66">AF79*AG79</f>
        <v>44208.305999999997</v>
      </c>
      <c r="AI79" s="104">
        <f t="shared" si="37"/>
        <v>49513.30272</v>
      </c>
      <c r="AJ79" s="106">
        <v>0</v>
      </c>
      <c r="AK79" s="106">
        <v>0</v>
      </c>
      <c r="AL79" s="106">
        <v>0</v>
      </c>
      <c r="AM79" s="106">
        <v>0</v>
      </c>
      <c r="AN79" s="106">
        <v>0</v>
      </c>
      <c r="AO79" s="106">
        <v>0</v>
      </c>
      <c r="AP79" s="106">
        <v>0</v>
      </c>
      <c r="AQ79" s="106">
        <v>0</v>
      </c>
      <c r="AR79" s="106">
        <v>0</v>
      </c>
      <c r="AS79" s="106">
        <v>0</v>
      </c>
      <c r="AT79" s="106">
        <v>0</v>
      </c>
      <c r="AU79" s="106">
        <v>0</v>
      </c>
      <c r="AV79" s="107">
        <f t="shared" si="38"/>
        <v>1.8</v>
      </c>
      <c r="AW79" s="42">
        <v>0</v>
      </c>
      <c r="AX79" s="42">
        <f t="shared" si="28"/>
        <v>0</v>
      </c>
      <c r="AY79" s="108" t="s">
        <v>203</v>
      </c>
      <c r="AZ79" s="109"/>
      <c r="BA79" s="109"/>
      <c r="BB79" s="111"/>
      <c r="BC79" s="110" t="s">
        <v>431</v>
      </c>
      <c r="BD79" s="110" t="s">
        <v>431</v>
      </c>
      <c r="BE79" s="111"/>
      <c r="BF79" s="111"/>
      <c r="BG79" s="111"/>
      <c r="BH79" s="111"/>
      <c r="BI79" s="111"/>
      <c r="BJ79" s="88"/>
      <c r="BK79" s="27">
        <v>14</v>
      </c>
    </row>
    <row r="80" spans="1:63" s="188" customFormat="1" ht="12.95" customHeight="1" x14ac:dyDescent="0.25">
      <c r="A80" s="183" t="s">
        <v>405</v>
      </c>
      <c r="B80" s="159">
        <v>210014216</v>
      </c>
      <c r="C80" s="159" t="s">
        <v>671</v>
      </c>
      <c r="D80" s="159"/>
      <c r="E80" s="213"/>
      <c r="F80" s="194" t="s">
        <v>406</v>
      </c>
      <c r="G80" s="194" t="s">
        <v>407</v>
      </c>
      <c r="H80" s="194" t="s">
        <v>408</v>
      </c>
      <c r="I80" s="184" t="s">
        <v>143</v>
      </c>
      <c r="J80" s="153" t="s">
        <v>149</v>
      </c>
      <c r="K80" s="184" t="s">
        <v>196</v>
      </c>
      <c r="L80" s="183">
        <v>30</v>
      </c>
      <c r="M80" s="154" t="s">
        <v>197</v>
      </c>
      <c r="N80" s="195" t="s">
        <v>365</v>
      </c>
      <c r="O80" s="153" t="s">
        <v>166</v>
      </c>
      <c r="P80" s="184" t="s">
        <v>125</v>
      </c>
      <c r="Q80" s="183" t="s">
        <v>122</v>
      </c>
      <c r="R80" s="184" t="s">
        <v>200</v>
      </c>
      <c r="S80" s="184" t="s">
        <v>201</v>
      </c>
      <c r="T80" s="183"/>
      <c r="U80" s="183" t="s">
        <v>398</v>
      </c>
      <c r="V80" s="183" t="s">
        <v>146</v>
      </c>
      <c r="W80" s="194">
        <v>30</v>
      </c>
      <c r="X80" s="194">
        <v>60</v>
      </c>
      <c r="Y80" s="157">
        <v>10</v>
      </c>
      <c r="Z80" s="197" t="s">
        <v>409</v>
      </c>
      <c r="AA80" s="182" t="s">
        <v>138</v>
      </c>
      <c r="AB80" s="186">
        <v>0.7</v>
      </c>
      <c r="AC80" s="198">
        <v>48629.14</v>
      </c>
      <c r="AD80" s="186">
        <v>34040.398000000001</v>
      </c>
      <c r="AE80" s="186">
        <v>38125.245760000005</v>
      </c>
      <c r="AF80" s="186">
        <v>0.9</v>
      </c>
      <c r="AG80" s="186">
        <v>49120.34</v>
      </c>
      <c r="AH80" s="186">
        <v>44208.305999999997</v>
      </c>
      <c r="AI80" s="186">
        <v>49513.30272</v>
      </c>
      <c r="AJ80" s="187">
        <v>0</v>
      </c>
      <c r="AK80" s="187">
        <v>0</v>
      </c>
      <c r="AL80" s="187">
        <v>0</v>
      </c>
      <c r="AM80" s="187">
        <v>0</v>
      </c>
      <c r="AN80" s="187">
        <v>0</v>
      </c>
      <c r="AO80" s="187">
        <v>0</v>
      </c>
      <c r="AP80" s="187">
        <v>0</v>
      </c>
      <c r="AQ80" s="187">
        <v>0</v>
      </c>
      <c r="AR80" s="187">
        <v>0</v>
      </c>
      <c r="AS80" s="187">
        <v>0</v>
      </c>
      <c r="AT80" s="187">
        <v>0</v>
      </c>
      <c r="AU80" s="187">
        <v>0</v>
      </c>
      <c r="AV80" s="187">
        <f t="shared" si="38"/>
        <v>1.6</v>
      </c>
      <c r="AW80" s="186">
        <f t="shared" si="33"/>
        <v>78248.703999999998</v>
      </c>
      <c r="AX80" s="186">
        <f t="shared" si="28"/>
        <v>87638.548480000012</v>
      </c>
      <c r="AY80" s="159" t="s">
        <v>203</v>
      </c>
      <c r="AZ80" s="184"/>
      <c r="BA80" s="184"/>
      <c r="BB80" s="196"/>
      <c r="BC80" s="194" t="s">
        <v>431</v>
      </c>
      <c r="BD80" s="194" t="s">
        <v>431</v>
      </c>
      <c r="BE80" s="196"/>
      <c r="BF80" s="196"/>
      <c r="BG80" s="196"/>
      <c r="BH80" s="196"/>
      <c r="BI80" s="196"/>
      <c r="BJ80" s="88"/>
      <c r="BK80" s="32" t="s">
        <v>653</v>
      </c>
    </row>
    <row r="81" spans="1:63" s="165" customFormat="1" ht="12.95" customHeight="1" x14ac:dyDescent="0.25">
      <c r="A81" s="67" t="s">
        <v>405</v>
      </c>
      <c r="B81" s="73"/>
      <c r="C81" s="190" t="s">
        <v>481</v>
      </c>
      <c r="D81" s="73"/>
      <c r="E81" s="212"/>
      <c r="F81" s="69" t="s">
        <v>411</v>
      </c>
      <c r="G81" s="69" t="s">
        <v>407</v>
      </c>
      <c r="H81" s="12" t="s">
        <v>412</v>
      </c>
      <c r="I81" s="25" t="s">
        <v>143</v>
      </c>
      <c r="J81" s="1" t="s">
        <v>149</v>
      </c>
      <c r="K81" s="25" t="s">
        <v>196</v>
      </c>
      <c r="L81" s="24">
        <v>30</v>
      </c>
      <c r="M81" s="70" t="s">
        <v>197</v>
      </c>
      <c r="N81" s="71" t="s">
        <v>365</v>
      </c>
      <c r="O81" s="24" t="s">
        <v>126</v>
      </c>
      <c r="P81" s="25" t="s">
        <v>125</v>
      </c>
      <c r="Q81" s="24" t="s">
        <v>122</v>
      </c>
      <c r="R81" s="25" t="s">
        <v>200</v>
      </c>
      <c r="S81" s="25" t="s">
        <v>201</v>
      </c>
      <c r="T81" s="24"/>
      <c r="U81" s="24" t="s">
        <v>398</v>
      </c>
      <c r="V81" s="24" t="s">
        <v>146</v>
      </c>
      <c r="W81" s="9">
        <v>30</v>
      </c>
      <c r="X81" s="9">
        <v>60</v>
      </c>
      <c r="Y81" s="16">
        <v>10</v>
      </c>
      <c r="Z81" s="87" t="s">
        <v>409</v>
      </c>
      <c r="AA81" s="5" t="s">
        <v>138</v>
      </c>
      <c r="AB81" s="72">
        <v>0.2</v>
      </c>
      <c r="AC81" s="191">
        <v>2619306.31</v>
      </c>
      <c r="AD81" s="72">
        <f t="shared" si="34"/>
        <v>523861.26200000005</v>
      </c>
      <c r="AE81" s="72">
        <f t="shared" si="35"/>
        <v>586724.6134400001</v>
      </c>
      <c r="AF81" s="72">
        <v>0.2</v>
      </c>
      <c r="AG81" s="191">
        <v>2619306.31</v>
      </c>
      <c r="AH81" s="72">
        <f t="shared" si="36"/>
        <v>523861.26200000005</v>
      </c>
      <c r="AI81" s="72">
        <f t="shared" si="37"/>
        <v>586724.6134400001</v>
      </c>
      <c r="AJ81" s="19">
        <v>0</v>
      </c>
      <c r="AK81" s="19">
        <v>0</v>
      </c>
      <c r="AL81" s="19">
        <v>0</v>
      </c>
      <c r="AM81" s="19">
        <v>0</v>
      </c>
      <c r="AN81" s="19">
        <v>0</v>
      </c>
      <c r="AO81" s="19">
        <v>0</v>
      </c>
      <c r="AP81" s="19">
        <v>0</v>
      </c>
      <c r="AQ81" s="19">
        <v>0</v>
      </c>
      <c r="AR81" s="19">
        <v>0</v>
      </c>
      <c r="AS81" s="19">
        <v>0</v>
      </c>
      <c r="AT81" s="19">
        <v>0</v>
      </c>
      <c r="AU81" s="19">
        <v>0</v>
      </c>
      <c r="AV81" s="65">
        <f t="shared" si="38"/>
        <v>0.4</v>
      </c>
      <c r="AW81" s="42">
        <v>0</v>
      </c>
      <c r="AX81" s="42">
        <f t="shared" si="28"/>
        <v>0</v>
      </c>
      <c r="AY81" s="4" t="s">
        <v>203</v>
      </c>
      <c r="AZ81" s="25"/>
      <c r="BA81" s="25"/>
      <c r="BB81" s="45"/>
      <c r="BC81" s="12" t="s">
        <v>432</v>
      </c>
      <c r="BD81" s="12" t="s">
        <v>432</v>
      </c>
      <c r="BE81" s="45"/>
      <c r="BF81" s="45"/>
      <c r="BG81" s="45"/>
      <c r="BH81" s="45"/>
      <c r="BI81" s="45"/>
      <c r="BJ81" s="88"/>
      <c r="BK81" s="88"/>
    </row>
    <row r="82" spans="1:63" s="165" customFormat="1" ht="12.95" customHeight="1" x14ac:dyDescent="0.25">
      <c r="A82" s="67" t="s">
        <v>405</v>
      </c>
      <c r="B82" s="112"/>
      <c r="C82" s="192" t="s">
        <v>564</v>
      </c>
      <c r="D82" s="112"/>
      <c r="E82" s="212"/>
      <c r="F82" s="69" t="s">
        <v>411</v>
      </c>
      <c r="G82" s="69" t="s">
        <v>407</v>
      </c>
      <c r="H82" s="12" t="s">
        <v>412</v>
      </c>
      <c r="I82" s="25" t="s">
        <v>143</v>
      </c>
      <c r="J82" s="1" t="s">
        <v>149</v>
      </c>
      <c r="K82" s="25" t="s">
        <v>196</v>
      </c>
      <c r="L82" s="24">
        <v>30</v>
      </c>
      <c r="M82" s="70" t="s">
        <v>197</v>
      </c>
      <c r="N82" s="71" t="s">
        <v>365</v>
      </c>
      <c r="O82" s="1" t="s">
        <v>166</v>
      </c>
      <c r="P82" s="25" t="s">
        <v>125</v>
      </c>
      <c r="Q82" s="24" t="s">
        <v>122</v>
      </c>
      <c r="R82" s="25" t="s">
        <v>200</v>
      </c>
      <c r="S82" s="25" t="s">
        <v>201</v>
      </c>
      <c r="T82" s="24"/>
      <c r="U82" s="24" t="s">
        <v>398</v>
      </c>
      <c r="V82" s="24" t="s">
        <v>146</v>
      </c>
      <c r="W82" s="9">
        <v>30</v>
      </c>
      <c r="X82" s="9">
        <v>60</v>
      </c>
      <c r="Y82" s="16">
        <v>10</v>
      </c>
      <c r="Z82" s="87" t="s">
        <v>409</v>
      </c>
      <c r="AA82" s="5" t="s">
        <v>138</v>
      </c>
      <c r="AB82" s="103">
        <v>0.2</v>
      </c>
      <c r="AC82" s="193">
        <v>2619306.31</v>
      </c>
      <c r="AD82" s="104">
        <f t="shared" ref="AD82" si="67">AB82*AC82</f>
        <v>523861.26200000005</v>
      </c>
      <c r="AE82" s="104">
        <f t="shared" si="35"/>
        <v>586724.6134400001</v>
      </c>
      <c r="AF82" s="105">
        <v>0.2</v>
      </c>
      <c r="AG82" s="193">
        <v>2619306.31</v>
      </c>
      <c r="AH82" s="104">
        <f t="shared" ref="AH82" si="68">AF82*AG82</f>
        <v>523861.26200000005</v>
      </c>
      <c r="AI82" s="104">
        <f t="shared" si="37"/>
        <v>586724.6134400001</v>
      </c>
      <c r="AJ82" s="106">
        <v>0</v>
      </c>
      <c r="AK82" s="106">
        <v>0</v>
      </c>
      <c r="AL82" s="106">
        <v>0</v>
      </c>
      <c r="AM82" s="106">
        <v>0</v>
      </c>
      <c r="AN82" s="106">
        <v>0</v>
      </c>
      <c r="AO82" s="106">
        <v>0</v>
      </c>
      <c r="AP82" s="106">
        <v>0</v>
      </c>
      <c r="AQ82" s="106">
        <v>0</v>
      </c>
      <c r="AR82" s="106">
        <v>0</v>
      </c>
      <c r="AS82" s="106">
        <v>0</v>
      </c>
      <c r="AT82" s="106">
        <v>0</v>
      </c>
      <c r="AU82" s="106">
        <v>0</v>
      </c>
      <c r="AV82" s="107">
        <f t="shared" si="38"/>
        <v>0.4</v>
      </c>
      <c r="AW82" s="42">
        <v>0</v>
      </c>
      <c r="AX82" s="42">
        <f t="shared" si="28"/>
        <v>0</v>
      </c>
      <c r="AY82" s="108" t="s">
        <v>203</v>
      </c>
      <c r="AZ82" s="109"/>
      <c r="BA82" s="109"/>
      <c r="BB82" s="111"/>
      <c r="BC82" s="110" t="s">
        <v>432</v>
      </c>
      <c r="BD82" s="110" t="s">
        <v>432</v>
      </c>
      <c r="BE82" s="111"/>
      <c r="BF82" s="111"/>
      <c r="BG82" s="111"/>
      <c r="BH82" s="111"/>
      <c r="BI82" s="111"/>
      <c r="BJ82" s="88"/>
      <c r="BK82" s="27">
        <v>14</v>
      </c>
    </row>
    <row r="83" spans="1:63" s="188" customFormat="1" ht="12.95" customHeight="1" x14ac:dyDescent="0.25">
      <c r="A83" s="183" t="s">
        <v>405</v>
      </c>
      <c r="B83" s="159">
        <v>210014245</v>
      </c>
      <c r="C83" s="159" t="s">
        <v>672</v>
      </c>
      <c r="D83" s="159"/>
      <c r="E83" s="213"/>
      <c r="F83" s="194" t="s">
        <v>411</v>
      </c>
      <c r="G83" s="194" t="s">
        <v>407</v>
      </c>
      <c r="H83" s="194" t="s">
        <v>412</v>
      </c>
      <c r="I83" s="184" t="s">
        <v>143</v>
      </c>
      <c r="J83" s="153" t="s">
        <v>149</v>
      </c>
      <c r="K83" s="184" t="s">
        <v>196</v>
      </c>
      <c r="L83" s="183">
        <v>30</v>
      </c>
      <c r="M83" s="154" t="s">
        <v>197</v>
      </c>
      <c r="N83" s="195" t="s">
        <v>365</v>
      </c>
      <c r="O83" s="153" t="s">
        <v>166</v>
      </c>
      <c r="P83" s="184" t="s">
        <v>125</v>
      </c>
      <c r="Q83" s="183" t="s">
        <v>122</v>
      </c>
      <c r="R83" s="184" t="s">
        <v>200</v>
      </c>
      <c r="S83" s="184" t="s">
        <v>201</v>
      </c>
      <c r="T83" s="183"/>
      <c r="U83" s="183" t="s">
        <v>398</v>
      </c>
      <c r="V83" s="183" t="s">
        <v>146</v>
      </c>
      <c r="W83" s="194">
        <v>30</v>
      </c>
      <c r="X83" s="194">
        <v>60</v>
      </c>
      <c r="Y83" s="157">
        <v>10</v>
      </c>
      <c r="Z83" s="197" t="s">
        <v>409</v>
      </c>
      <c r="AA83" s="182" t="s">
        <v>138</v>
      </c>
      <c r="AB83" s="186">
        <v>0.1</v>
      </c>
      <c r="AC83" s="198">
        <v>2593113.2400000002</v>
      </c>
      <c r="AD83" s="186">
        <v>259311.32400000002</v>
      </c>
      <c r="AE83" s="186">
        <v>290428.68288000004</v>
      </c>
      <c r="AF83" s="186">
        <v>0.2</v>
      </c>
      <c r="AG83" s="186">
        <v>2619306.31</v>
      </c>
      <c r="AH83" s="186">
        <v>523861.26200000005</v>
      </c>
      <c r="AI83" s="186">
        <v>586724.6134400001</v>
      </c>
      <c r="AJ83" s="187">
        <v>0</v>
      </c>
      <c r="AK83" s="187">
        <v>0</v>
      </c>
      <c r="AL83" s="187">
        <v>0</v>
      </c>
      <c r="AM83" s="187">
        <v>0</v>
      </c>
      <c r="AN83" s="187">
        <v>0</v>
      </c>
      <c r="AO83" s="187">
        <v>0</v>
      </c>
      <c r="AP83" s="187">
        <v>0</v>
      </c>
      <c r="AQ83" s="187">
        <v>0</v>
      </c>
      <c r="AR83" s="187">
        <v>0</v>
      </c>
      <c r="AS83" s="187">
        <v>0</v>
      </c>
      <c r="AT83" s="187">
        <v>0</v>
      </c>
      <c r="AU83" s="187">
        <v>0</v>
      </c>
      <c r="AV83" s="187">
        <f t="shared" si="38"/>
        <v>0.30000000000000004</v>
      </c>
      <c r="AW83" s="186">
        <f t="shared" si="33"/>
        <v>783172.58600000013</v>
      </c>
      <c r="AX83" s="186">
        <f t="shared" si="28"/>
        <v>877153.2963200002</v>
      </c>
      <c r="AY83" s="159" t="s">
        <v>203</v>
      </c>
      <c r="AZ83" s="184"/>
      <c r="BA83" s="184"/>
      <c r="BB83" s="196"/>
      <c r="BC83" s="194" t="s">
        <v>432</v>
      </c>
      <c r="BD83" s="194" t="s">
        <v>432</v>
      </c>
      <c r="BE83" s="196"/>
      <c r="BF83" s="196"/>
      <c r="BG83" s="196"/>
      <c r="BH83" s="196"/>
      <c r="BI83" s="196"/>
      <c r="BJ83" s="88"/>
      <c r="BK83" s="32" t="s">
        <v>653</v>
      </c>
    </row>
    <row r="84" spans="1:63" s="165" customFormat="1" ht="12.95" customHeight="1" x14ac:dyDescent="0.25">
      <c r="A84" s="67" t="s">
        <v>405</v>
      </c>
      <c r="B84" s="73"/>
      <c r="C84" s="190" t="s">
        <v>482</v>
      </c>
      <c r="D84" s="73"/>
      <c r="E84" s="212"/>
      <c r="F84" s="69" t="s">
        <v>406</v>
      </c>
      <c r="G84" s="69" t="s">
        <v>407</v>
      </c>
      <c r="H84" s="12" t="s">
        <v>408</v>
      </c>
      <c r="I84" s="25" t="s">
        <v>143</v>
      </c>
      <c r="J84" s="1" t="s">
        <v>149</v>
      </c>
      <c r="K84" s="25" t="s">
        <v>196</v>
      </c>
      <c r="L84" s="24">
        <v>30</v>
      </c>
      <c r="M84" s="70" t="s">
        <v>197</v>
      </c>
      <c r="N84" s="71" t="s">
        <v>365</v>
      </c>
      <c r="O84" s="24" t="s">
        <v>126</v>
      </c>
      <c r="P84" s="25" t="s">
        <v>125</v>
      </c>
      <c r="Q84" s="24" t="s">
        <v>122</v>
      </c>
      <c r="R84" s="25" t="s">
        <v>200</v>
      </c>
      <c r="S84" s="25" t="s">
        <v>201</v>
      </c>
      <c r="T84" s="24"/>
      <c r="U84" s="24" t="s">
        <v>398</v>
      </c>
      <c r="V84" s="24" t="s">
        <v>146</v>
      </c>
      <c r="W84" s="9">
        <v>30</v>
      </c>
      <c r="X84" s="9">
        <v>60</v>
      </c>
      <c r="Y84" s="16">
        <v>10</v>
      </c>
      <c r="Z84" s="87" t="s">
        <v>409</v>
      </c>
      <c r="AA84" s="5" t="s">
        <v>138</v>
      </c>
      <c r="AB84" s="72">
        <v>0.85</v>
      </c>
      <c r="AC84" s="191">
        <v>225375.69</v>
      </c>
      <c r="AD84" s="72">
        <f t="shared" si="34"/>
        <v>191569.3365</v>
      </c>
      <c r="AE84" s="72">
        <f t="shared" si="35"/>
        <v>214557.65688000002</v>
      </c>
      <c r="AF84" s="72">
        <v>0.85</v>
      </c>
      <c r="AG84" s="191">
        <v>225375.69</v>
      </c>
      <c r="AH84" s="72">
        <f t="shared" si="36"/>
        <v>191569.3365</v>
      </c>
      <c r="AI84" s="72">
        <f t="shared" si="37"/>
        <v>214557.65688000002</v>
      </c>
      <c r="AJ84" s="19">
        <v>0</v>
      </c>
      <c r="AK84" s="19">
        <v>0</v>
      </c>
      <c r="AL84" s="19">
        <v>0</v>
      </c>
      <c r="AM84" s="19">
        <v>0</v>
      </c>
      <c r="AN84" s="19">
        <v>0</v>
      </c>
      <c r="AO84" s="19">
        <v>0</v>
      </c>
      <c r="AP84" s="19">
        <v>0</v>
      </c>
      <c r="AQ84" s="19">
        <v>0</v>
      </c>
      <c r="AR84" s="19">
        <v>0</v>
      </c>
      <c r="AS84" s="19">
        <v>0</v>
      </c>
      <c r="AT84" s="19">
        <v>0</v>
      </c>
      <c r="AU84" s="19">
        <v>0</v>
      </c>
      <c r="AV84" s="65">
        <f t="shared" si="38"/>
        <v>1.7</v>
      </c>
      <c r="AW84" s="42">
        <v>0</v>
      </c>
      <c r="AX84" s="42">
        <f t="shared" si="28"/>
        <v>0</v>
      </c>
      <c r="AY84" s="4" t="s">
        <v>203</v>
      </c>
      <c r="AZ84" s="25"/>
      <c r="BA84" s="25"/>
      <c r="BB84" s="45"/>
      <c r="BC84" s="12" t="s">
        <v>433</v>
      </c>
      <c r="BD84" s="12" t="s">
        <v>433</v>
      </c>
      <c r="BE84" s="45"/>
      <c r="BF84" s="45"/>
      <c r="BG84" s="45"/>
      <c r="BH84" s="45"/>
      <c r="BI84" s="45"/>
      <c r="BJ84" s="88"/>
      <c r="BK84" s="88"/>
    </row>
    <row r="85" spans="1:63" s="165" customFormat="1" ht="12.95" customHeight="1" x14ac:dyDescent="0.25">
      <c r="A85" s="67" t="s">
        <v>405</v>
      </c>
      <c r="B85" s="112"/>
      <c r="C85" s="192" t="s">
        <v>565</v>
      </c>
      <c r="D85" s="112"/>
      <c r="E85" s="212"/>
      <c r="F85" s="69" t="s">
        <v>406</v>
      </c>
      <c r="G85" s="69" t="s">
        <v>407</v>
      </c>
      <c r="H85" s="12" t="s">
        <v>408</v>
      </c>
      <c r="I85" s="25" t="s">
        <v>143</v>
      </c>
      <c r="J85" s="1" t="s">
        <v>149</v>
      </c>
      <c r="K85" s="25" t="s">
        <v>196</v>
      </c>
      <c r="L85" s="24">
        <v>30</v>
      </c>
      <c r="M85" s="70" t="s">
        <v>197</v>
      </c>
      <c r="N85" s="71" t="s">
        <v>365</v>
      </c>
      <c r="O85" s="1" t="s">
        <v>166</v>
      </c>
      <c r="P85" s="25" t="s">
        <v>125</v>
      </c>
      <c r="Q85" s="24" t="s">
        <v>122</v>
      </c>
      <c r="R85" s="25" t="s">
        <v>200</v>
      </c>
      <c r="S85" s="25" t="s">
        <v>201</v>
      </c>
      <c r="T85" s="24"/>
      <c r="U85" s="24" t="s">
        <v>398</v>
      </c>
      <c r="V85" s="24" t="s">
        <v>146</v>
      </c>
      <c r="W85" s="9">
        <v>30</v>
      </c>
      <c r="X85" s="9">
        <v>60</v>
      </c>
      <c r="Y85" s="16">
        <v>10</v>
      </c>
      <c r="Z85" s="87" t="s">
        <v>409</v>
      </c>
      <c r="AA85" s="5" t="s">
        <v>138</v>
      </c>
      <c r="AB85" s="103">
        <v>0.85</v>
      </c>
      <c r="AC85" s="193">
        <v>225375.69</v>
      </c>
      <c r="AD85" s="104">
        <f t="shared" ref="AD85" si="69">AB85*AC85</f>
        <v>191569.3365</v>
      </c>
      <c r="AE85" s="104">
        <f t="shared" si="35"/>
        <v>214557.65688000002</v>
      </c>
      <c r="AF85" s="105">
        <v>0.85</v>
      </c>
      <c r="AG85" s="193">
        <v>225375.69</v>
      </c>
      <c r="AH85" s="104">
        <f t="shared" ref="AH85" si="70">AF85*AG85</f>
        <v>191569.3365</v>
      </c>
      <c r="AI85" s="104">
        <f t="shared" si="37"/>
        <v>214557.65688000002</v>
      </c>
      <c r="AJ85" s="106">
        <v>0</v>
      </c>
      <c r="AK85" s="106">
        <v>0</v>
      </c>
      <c r="AL85" s="106">
        <v>0</v>
      </c>
      <c r="AM85" s="106">
        <v>0</v>
      </c>
      <c r="AN85" s="106">
        <v>0</v>
      </c>
      <c r="AO85" s="106">
        <v>0</v>
      </c>
      <c r="AP85" s="106">
        <v>0</v>
      </c>
      <c r="AQ85" s="106">
        <v>0</v>
      </c>
      <c r="AR85" s="106">
        <v>0</v>
      </c>
      <c r="AS85" s="106">
        <v>0</v>
      </c>
      <c r="AT85" s="106">
        <v>0</v>
      </c>
      <c r="AU85" s="106">
        <v>0</v>
      </c>
      <c r="AV85" s="107">
        <f t="shared" si="38"/>
        <v>1.7</v>
      </c>
      <c r="AW85" s="42">
        <v>0</v>
      </c>
      <c r="AX85" s="42">
        <f t="shared" si="28"/>
        <v>0</v>
      </c>
      <c r="AY85" s="108" t="s">
        <v>203</v>
      </c>
      <c r="AZ85" s="109"/>
      <c r="BA85" s="109"/>
      <c r="BB85" s="111"/>
      <c r="BC85" s="110" t="s">
        <v>433</v>
      </c>
      <c r="BD85" s="110" t="s">
        <v>433</v>
      </c>
      <c r="BE85" s="111"/>
      <c r="BF85" s="111"/>
      <c r="BG85" s="111"/>
      <c r="BH85" s="111"/>
      <c r="BI85" s="111"/>
      <c r="BJ85" s="88"/>
      <c r="BK85" s="27">
        <v>14</v>
      </c>
    </row>
    <row r="86" spans="1:63" s="188" customFormat="1" ht="12.95" customHeight="1" x14ac:dyDescent="0.25">
      <c r="A86" s="183" t="s">
        <v>405</v>
      </c>
      <c r="B86" s="159">
        <v>210014355</v>
      </c>
      <c r="C86" s="159" t="s">
        <v>673</v>
      </c>
      <c r="D86" s="159"/>
      <c r="E86" s="213"/>
      <c r="F86" s="194" t="s">
        <v>406</v>
      </c>
      <c r="G86" s="194" t="s">
        <v>407</v>
      </c>
      <c r="H86" s="194" t="s">
        <v>408</v>
      </c>
      <c r="I86" s="184" t="s">
        <v>143</v>
      </c>
      <c r="J86" s="153" t="s">
        <v>149</v>
      </c>
      <c r="K86" s="184" t="s">
        <v>196</v>
      </c>
      <c r="L86" s="183">
        <v>30</v>
      </c>
      <c r="M86" s="154" t="s">
        <v>197</v>
      </c>
      <c r="N86" s="195" t="s">
        <v>365</v>
      </c>
      <c r="O86" s="153" t="s">
        <v>166</v>
      </c>
      <c r="P86" s="184" t="s">
        <v>125</v>
      </c>
      <c r="Q86" s="183" t="s">
        <v>122</v>
      </c>
      <c r="R86" s="184" t="s">
        <v>200</v>
      </c>
      <c r="S86" s="184" t="s">
        <v>201</v>
      </c>
      <c r="T86" s="183"/>
      <c r="U86" s="183" t="s">
        <v>398</v>
      </c>
      <c r="V86" s="183" t="s">
        <v>146</v>
      </c>
      <c r="W86" s="194">
        <v>30</v>
      </c>
      <c r="X86" s="194">
        <v>60</v>
      </c>
      <c r="Y86" s="157">
        <v>10</v>
      </c>
      <c r="Z86" s="197" t="s">
        <v>409</v>
      </c>
      <c r="AA86" s="182" t="s">
        <v>138</v>
      </c>
      <c r="AB86" s="186">
        <v>0</v>
      </c>
      <c r="AC86" s="198">
        <v>225375.69</v>
      </c>
      <c r="AD86" s="186">
        <v>0</v>
      </c>
      <c r="AE86" s="186">
        <v>0</v>
      </c>
      <c r="AF86" s="186">
        <v>0.85</v>
      </c>
      <c r="AG86" s="186">
        <v>225375.69</v>
      </c>
      <c r="AH86" s="186">
        <v>191569.3365</v>
      </c>
      <c r="AI86" s="186">
        <v>214557.65688000002</v>
      </c>
      <c r="AJ86" s="187">
        <v>0</v>
      </c>
      <c r="AK86" s="187">
        <v>0</v>
      </c>
      <c r="AL86" s="187">
        <v>0</v>
      </c>
      <c r="AM86" s="187">
        <v>0</v>
      </c>
      <c r="AN86" s="187">
        <v>0</v>
      </c>
      <c r="AO86" s="187">
        <v>0</v>
      </c>
      <c r="AP86" s="187">
        <v>0</v>
      </c>
      <c r="AQ86" s="187">
        <v>0</v>
      </c>
      <c r="AR86" s="187">
        <v>0</v>
      </c>
      <c r="AS86" s="187">
        <v>0</v>
      </c>
      <c r="AT86" s="187">
        <v>0</v>
      </c>
      <c r="AU86" s="187">
        <v>0</v>
      </c>
      <c r="AV86" s="187">
        <f t="shared" si="38"/>
        <v>0.85</v>
      </c>
      <c r="AW86" s="186">
        <f t="shared" si="33"/>
        <v>191569.3365</v>
      </c>
      <c r="AX86" s="186">
        <f t="shared" si="28"/>
        <v>214557.65688000002</v>
      </c>
      <c r="AY86" s="159" t="s">
        <v>203</v>
      </c>
      <c r="AZ86" s="184"/>
      <c r="BA86" s="184"/>
      <c r="BB86" s="196"/>
      <c r="BC86" s="194" t="s">
        <v>433</v>
      </c>
      <c r="BD86" s="194" t="s">
        <v>433</v>
      </c>
      <c r="BE86" s="196"/>
      <c r="BF86" s="196"/>
      <c r="BG86" s="196"/>
      <c r="BH86" s="196"/>
      <c r="BI86" s="196"/>
      <c r="BJ86" s="88"/>
      <c r="BK86" s="32" t="s">
        <v>653</v>
      </c>
    </row>
    <row r="87" spans="1:63" s="165" customFormat="1" ht="12.95" customHeight="1" x14ac:dyDescent="0.25">
      <c r="A87" s="67" t="s">
        <v>405</v>
      </c>
      <c r="B87" s="73"/>
      <c r="C87" s="190" t="s">
        <v>483</v>
      </c>
      <c r="D87" s="73"/>
      <c r="E87" s="212"/>
      <c r="F87" s="69" t="s">
        <v>406</v>
      </c>
      <c r="G87" s="69" t="s">
        <v>407</v>
      </c>
      <c r="H87" s="12" t="s">
        <v>408</v>
      </c>
      <c r="I87" s="25" t="s">
        <v>143</v>
      </c>
      <c r="J87" s="1" t="s">
        <v>149</v>
      </c>
      <c r="K87" s="25" t="s">
        <v>196</v>
      </c>
      <c r="L87" s="24">
        <v>30</v>
      </c>
      <c r="M87" s="70" t="s">
        <v>197</v>
      </c>
      <c r="N87" s="71" t="s">
        <v>365</v>
      </c>
      <c r="O87" s="24" t="s">
        <v>126</v>
      </c>
      <c r="P87" s="25" t="s">
        <v>125</v>
      </c>
      <c r="Q87" s="24" t="s">
        <v>122</v>
      </c>
      <c r="R87" s="25" t="s">
        <v>200</v>
      </c>
      <c r="S87" s="25" t="s">
        <v>201</v>
      </c>
      <c r="T87" s="24"/>
      <c r="U87" s="24" t="s">
        <v>398</v>
      </c>
      <c r="V87" s="24" t="s">
        <v>146</v>
      </c>
      <c r="W87" s="9">
        <v>30</v>
      </c>
      <c r="X87" s="9">
        <v>60</v>
      </c>
      <c r="Y87" s="16">
        <v>10</v>
      </c>
      <c r="Z87" s="87" t="s">
        <v>409</v>
      </c>
      <c r="AA87" s="5" t="s">
        <v>138</v>
      </c>
      <c r="AB87" s="72">
        <v>1.35</v>
      </c>
      <c r="AC87" s="191">
        <v>305637.69</v>
      </c>
      <c r="AD87" s="72">
        <f t="shared" si="34"/>
        <v>412610.88150000002</v>
      </c>
      <c r="AE87" s="72">
        <f t="shared" si="35"/>
        <v>462124.18728000007</v>
      </c>
      <c r="AF87" s="72">
        <v>1.35</v>
      </c>
      <c r="AG87" s="191">
        <v>305637.69</v>
      </c>
      <c r="AH87" s="72">
        <f t="shared" si="36"/>
        <v>412610.88150000002</v>
      </c>
      <c r="AI87" s="72">
        <f t="shared" si="37"/>
        <v>462124.18728000007</v>
      </c>
      <c r="AJ87" s="19">
        <v>0</v>
      </c>
      <c r="AK87" s="19">
        <v>0</v>
      </c>
      <c r="AL87" s="19">
        <v>0</v>
      </c>
      <c r="AM87" s="19">
        <v>0</v>
      </c>
      <c r="AN87" s="19">
        <v>0</v>
      </c>
      <c r="AO87" s="19">
        <v>0</v>
      </c>
      <c r="AP87" s="19">
        <v>0</v>
      </c>
      <c r="AQ87" s="19">
        <v>0</v>
      </c>
      <c r="AR87" s="19">
        <v>0</v>
      </c>
      <c r="AS87" s="19">
        <v>0</v>
      </c>
      <c r="AT87" s="19">
        <v>0</v>
      </c>
      <c r="AU87" s="19">
        <v>0</v>
      </c>
      <c r="AV87" s="65">
        <f t="shared" si="38"/>
        <v>2.7</v>
      </c>
      <c r="AW87" s="42">
        <v>0</v>
      </c>
      <c r="AX87" s="42">
        <f t="shared" si="28"/>
        <v>0</v>
      </c>
      <c r="AY87" s="4" t="s">
        <v>203</v>
      </c>
      <c r="AZ87" s="25"/>
      <c r="BA87" s="25"/>
      <c r="BB87" s="45"/>
      <c r="BC87" s="12" t="s">
        <v>434</v>
      </c>
      <c r="BD87" s="12" t="s">
        <v>434</v>
      </c>
      <c r="BE87" s="45"/>
      <c r="BF87" s="45"/>
      <c r="BG87" s="45"/>
      <c r="BH87" s="45"/>
      <c r="BI87" s="45"/>
      <c r="BJ87" s="88"/>
      <c r="BK87" s="88"/>
    </row>
    <row r="88" spans="1:63" s="165" customFormat="1" ht="12.95" customHeight="1" x14ac:dyDescent="0.25">
      <c r="A88" s="67" t="s">
        <v>405</v>
      </c>
      <c r="B88" s="112"/>
      <c r="C88" s="192" t="s">
        <v>566</v>
      </c>
      <c r="D88" s="112"/>
      <c r="E88" s="212"/>
      <c r="F88" s="69" t="s">
        <v>406</v>
      </c>
      <c r="G88" s="69" t="s">
        <v>407</v>
      </c>
      <c r="H88" s="12" t="s">
        <v>408</v>
      </c>
      <c r="I88" s="25" t="s">
        <v>143</v>
      </c>
      <c r="J88" s="1" t="s">
        <v>149</v>
      </c>
      <c r="K88" s="25" t="s">
        <v>196</v>
      </c>
      <c r="L88" s="24">
        <v>30</v>
      </c>
      <c r="M88" s="70" t="s">
        <v>197</v>
      </c>
      <c r="N88" s="71" t="s">
        <v>365</v>
      </c>
      <c r="O88" s="1" t="s">
        <v>166</v>
      </c>
      <c r="P88" s="25" t="s">
        <v>125</v>
      </c>
      <c r="Q88" s="24" t="s">
        <v>122</v>
      </c>
      <c r="R88" s="25" t="s">
        <v>200</v>
      </c>
      <c r="S88" s="25" t="s">
        <v>201</v>
      </c>
      <c r="T88" s="24"/>
      <c r="U88" s="24" t="s">
        <v>398</v>
      </c>
      <c r="V88" s="24" t="s">
        <v>146</v>
      </c>
      <c r="W88" s="9">
        <v>30</v>
      </c>
      <c r="X88" s="9">
        <v>60</v>
      </c>
      <c r="Y88" s="16">
        <v>10</v>
      </c>
      <c r="Z88" s="87" t="s">
        <v>409</v>
      </c>
      <c r="AA88" s="5" t="s">
        <v>138</v>
      </c>
      <c r="AB88" s="103">
        <v>1.35</v>
      </c>
      <c r="AC88" s="193">
        <v>305637.69</v>
      </c>
      <c r="AD88" s="104">
        <f t="shared" ref="AD88" si="71">AB88*AC88</f>
        <v>412610.88150000002</v>
      </c>
      <c r="AE88" s="104">
        <f t="shared" si="35"/>
        <v>462124.18728000007</v>
      </c>
      <c r="AF88" s="105">
        <v>1.35</v>
      </c>
      <c r="AG88" s="193">
        <v>305637.69</v>
      </c>
      <c r="AH88" s="104">
        <f t="shared" ref="AH88" si="72">AF88*AG88</f>
        <v>412610.88150000002</v>
      </c>
      <c r="AI88" s="104">
        <f t="shared" si="37"/>
        <v>462124.18728000007</v>
      </c>
      <c r="AJ88" s="106">
        <v>0</v>
      </c>
      <c r="AK88" s="106">
        <v>0</v>
      </c>
      <c r="AL88" s="106">
        <v>0</v>
      </c>
      <c r="AM88" s="106">
        <v>0</v>
      </c>
      <c r="AN88" s="106">
        <v>0</v>
      </c>
      <c r="AO88" s="106">
        <v>0</v>
      </c>
      <c r="AP88" s="106">
        <v>0</v>
      </c>
      <c r="AQ88" s="106">
        <v>0</v>
      </c>
      <c r="AR88" s="106">
        <v>0</v>
      </c>
      <c r="AS88" s="106">
        <v>0</v>
      </c>
      <c r="AT88" s="106">
        <v>0</v>
      </c>
      <c r="AU88" s="106">
        <v>0</v>
      </c>
      <c r="AV88" s="107">
        <f t="shared" si="38"/>
        <v>2.7</v>
      </c>
      <c r="AW88" s="42">
        <v>0</v>
      </c>
      <c r="AX88" s="42">
        <f t="shared" si="28"/>
        <v>0</v>
      </c>
      <c r="AY88" s="108" t="s">
        <v>203</v>
      </c>
      <c r="AZ88" s="109"/>
      <c r="BA88" s="109"/>
      <c r="BB88" s="111"/>
      <c r="BC88" s="110" t="s">
        <v>434</v>
      </c>
      <c r="BD88" s="110" t="s">
        <v>434</v>
      </c>
      <c r="BE88" s="111"/>
      <c r="BF88" s="111"/>
      <c r="BG88" s="111"/>
      <c r="BH88" s="111"/>
      <c r="BI88" s="111"/>
      <c r="BJ88" s="88"/>
      <c r="BK88" s="27">
        <v>14</v>
      </c>
    </row>
    <row r="89" spans="1:63" s="188" customFormat="1" ht="12.95" customHeight="1" x14ac:dyDescent="0.25">
      <c r="A89" s="183" t="s">
        <v>405</v>
      </c>
      <c r="B89" s="159">
        <v>210014390</v>
      </c>
      <c r="C89" s="159" t="s">
        <v>674</v>
      </c>
      <c r="D89" s="159"/>
      <c r="E89" s="213"/>
      <c r="F89" s="194" t="s">
        <v>406</v>
      </c>
      <c r="G89" s="194" t="s">
        <v>407</v>
      </c>
      <c r="H89" s="194" t="s">
        <v>408</v>
      </c>
      <c r="I89" s="184" t="s">
        <v>143</v>
      </c>
      <c r="J89" s="153" t="s">
        <v>149</v>
      </c>
      <c r="K89" s="184" t="s">
        <v>196</v>
      </c>
      <c r="L89" s="183">
        <v>30</v>
      </c>
      <c r="M89" s="154" t="s">
        <v>197</v>
      </c>
      <c r="N89" s="195" t="s">
        <v>365</v>
      </c>
      <c r="O89" s="153" t="s">
        <v>166</v>
      </c>
      <c r="P89" s="184" t="s">
        <v>125</v>
      </c>
      <c r="Q89" s="183" t="s">
        <v>122</v>
      </c>
      <c r="R89" s="184" t="s">
        <v>200</v>
      </c>
      <c r="S89" s="184" t="s">
        <v>201</v>
      </c>
      <c r="T89" s="183"/>
      <c r="U89" s="183" t="s">
        <v>398</v>
      </c>
      <c r="V89" s="183" t="s">
        <v>146</v>
      </c>
      <c r="W89" s="194">
        <v>30</v>
      </c>
      <c r="X89" s="194">
        <v>60</v>
      </c>
      <c r="Y89" s="157">
        <v>10</v>
      </c>
      <c r="Z89" s="197" t="s">
        <v>409</v>
      </c>
      <c r="AA89" s="182" t="s">
        <v>138</v>
      </c>
      <c r="AB89" s="186">
        <v>0.26</v>
      </c>
      <c r="AC89" s="198">
        <v>302581.31</v>
      </c>
      <c r="AD89" s="186">
        <v>78671.140599999999</v>
      </c>
      <c r="AE89" s="186">
        <v>88111.67747200001</v>
      </c>
      <c r="AF89" s="186">
        <v>1.35</v>
      </c>
      <c r="AG89" s="186">
        <v>305637.69</v>
      </c>
      <c r="AH89" s="186">
        <v>412610.88150000002</v>
      </c>
      <c r="AI89" s="186">
        <v>462124.18728000007</v>
      </c>
      <c r="AJ89" s="187">
        <v>0</v>
      </c>
      <c r="AK89" s="187">
        <v>0</v>
      </c>
      <c r="AL89" s="187">
        <v>0</v>
      </c>
      <c r="AM89" s="187">
        <v>0</v>
      </c>
      <c r="AN89" s="187">
        <v>0</v>
      </c>
      <c r="AO89" s="187">
        <v>0</v>
      </c>
      <c r="AP89" s="187">
        <v>0</v>
      </c>
      <c r="AQ89" s="187">
        <v>0</v>
      </c>
      <c r="AR89" s="187">
        <v>0</v>
      </c>
      <c r="AS89" s="187">
        <v>0</v>
      </c>
      <c r="AT89" s="187">
        <v>0</v>
      </c>
      <c r="AU89" s="187">
        <v>0</v>
      </c>
      <c r="AV89" s="187">
        <f t="shared" si="38"/>
        <v>1.61</v>
      </c>
      <c r="AW89" s="186">
        <f t="shared" si="33"/>
        <v>491282.0221</v>
      </c>
      <c r="AX89" s="186">
        <f t="shared" si="28"/>
        <v>550235.86475200008</v>
      </c>
      <c r="AY89" s="159" t="s">
        <v>203</v>
      </c>
      <c r="AZ89" s="184"/>
      <c r="BA89" s="184"/>
      <c r="BB89" s="196"/>
      <c r="BC89" s="194" t="s">
        <v>434</v>
      </c>
      <c r="BD89" s="194" t="s">
        <v>434</v>
      </c>
      <c r="BE89" s="196"/>
      <c r="BF89" s="196"/>
      <c r="BG89" s="196"/>
      <c r="BH89" s="196"/>
      <c r="BI89" s="196"/>
      <c r="BJ89" s="88"/>
      <c r="BK89" s="32" t="s">
        <v>653</v>
      </c>
    </row>
    <row r="90" spans="1:63" s="165" customFormat="1" ht="12.95" customHeight="1" x14ac:dyDescent="0.25">
      <c r="A90" s="67" t="s">
        <v>405</v>
      </c>
      <c r="B90" s="73"/>
      <c r="C90" s="190" t="s">
        <v>484</v>
      </c>
      <c r="D90" s="73"/>
      <c r="E90" s="212"/>
      <c r="F90" s="69" t="s">
        <v>406</v>
      </c>
      <c r="G90" s="69" t="s">
        <v>407</v>
      </c>
      <c r="H90" s="12" t="s">
        <v>408</v>
      </c>
      <c r="I90" s="25" t="s">
        <v>143</v>
      </c>
      <c r="J90" s="1" t="s">
        <v>149</v>
      </c>
      <c r="K90" s="25" t="s">
        <v>196</v>
      </c>
      <c r="L90" s="24">
        <v>30</v>
      </c>
      <c r="M90" s="70" t="s">
        <v>197</v>
      </c>
      <c r="N90" s="71" t="s">
        <v>365</v>
      </c>
      <c r="O90" s="24" t="s">
        <v>126</v>
      </c>
      <c r="P90" s="25" t="s">
        <v>125</v>
      </c>
      <c r="Q90" s="24" t="s">
        <v>122</v>
      </c>
      <c r="R90" s="25" t="s">
        <v>200</v>
      </c>
      <c r="S90" s="25" t="s">
        <v>201</v>
      </c>
      <c r="T90" s="24"/>
      <c r="U90" s="24" t="s">
        <v>398</v>
      </c>
      <c r="V90" s="24" t="s">
        <v>146</v>
      </c>
      <c r="W90" s="9">
        <v>30</v>
      </c>
      <c r="X90" s="9">
        <v>60</v>
      </c>
      <c r="Y90" s="16">
        <v>10</v>
      </c>
      <c r="Z90" s="87" t="s">
        <v>409</v>
      </c>
      <c r="AA90" s="5" t="s">
        <v>138</v>
      </c>
      <c r="AB90" s="72">
        <v>0.7</v>
      </c>
      <c r="AC90" s="191">
        <v>471940.56</v>
      </c>
      <c r="AD90" s="72">
        <f t="shared" si="34"/>
        <v>330358.39199999999</v>
      </c>
      <c r="AE90" s="72">
        <f t="shared" si="35"/>
        <v>370001.39904000005</v>
      </c>
      <c r="AF90" s="72">
        <v>0.7</v>
      </c>
      <c r="AG90" s="191">
        <v>471940.56</v>
      </c>
      <c r="AH90" s="72">
        <f t="shared" si="36"/>
        <v>330358.39199999999</v>
      </c>
      <c r="AI90" s="72">
        <f t="shared" si="37"/>
        <v>370001.39904000005</v>
      </c>
      <c r="AJ90" s="19">
        <v>0</v>
      </c>
      <c r="AK90" s="19">
        <v>0</v>
      </c>
      <c r="AL90" s="19">
        <v>0</v>
      </c>
      <c r="AM90" s="19">
        <v>0</v>
      </c>
      <c r="AN90" s="19">
        <v>0</v>
      </c>
      <c r="AO90" s="19">
        <v>0</v>
      </c>
      <c r="AP90" s="19">
        <v>0</v>
      </c>
      <c r="AQ90" s="19">
        <v>0</v>
      </c>
      <c r="AR90" s="19">
        <v>0</v>
      </c>
      <c r="AS90" s="19">
        <v>0</v>
      </c>
      <c r="AT90" s="19">
        <v>0</v>
      </c>
      <c r="AU90" s="19">
        <v>0</v>
      </c>
      <c r="AV90" s="65">
        <f t="shared" si="38"/>
        <v>1.4</v>
      </c>
      <c r="AW90" s="42">
        <v>0</v>
      </c>
      <c r="AX90" s="42">
        <f t="shared" si="28"/>
        <v>0</v>
      </c>
      <c r="AY90" s="4" t="s">
        <v>203</v>
      </c>
      <c r="AZ90" s="25"/>
      <c r="BA90" s="25"/>
      <c r="BB90" s="45"/>
      <c r="BC90" s="12" t="s">
        <v>435</v>
      </c>
      <c r="BD90" s="12" t="s">
        <v>435</v>
      </c>
      <c r="BE90" s="45"/>
      <c r="BF90" s="45"/>
      <c r="BG90" s="45"/>
      <c r="BH90" s="45"/>
      <c r="BI90" s="45"/>
      <c r="BJ90" s="88"/>
      <c r="BK90" s="88"/>
    </row>
    <row r="91" spans="1:63" s="165" customFormat="1" ht="12.95" customHeight="1" x14ac:dyDescent="0.25">
      <c r="A91" s="67" t="s">
        <v>405</v>
      </c>
      <c r="B91" s="112"/>
      <c r="C91" s="192" t="s">
        <v>567</v>
      </c>
      <c r="D91" s="112"/>
      <c r="E91" s="212"/>
      <c r="F91" s="69" t="s">
        <v>406</v>
      </c>
      <c r="G91" s="69" t="s">
        <v>407</v>
      </c>
      <c r="H91" s="12" t="s">
        <v>408</v>
      </c>
      <c r="I91" s="25" t="s">
        <v>143</v>
      </c>
      <c r="J91" s="1" t="s">
        <v>149</v>
      </c>
      <c r="K91" s="25" t="s">
        <v>196</v>
      </c>
      <c r="L91" s="24">
        <v>30</v>
      </c>
      <c r="M91" s="70" t="s">
        <v>197</v>
      </c>
      <c r="N91" s="71" t="s">
        <v>365</v>
      </c>
      <c r="O91" s="1" t="s">
        <v>166</v>
      </c>
      <c r="P91" s="25" t="s">
        <v>125</v>
      </c>
      <c r="Q91" s="24" t="s">
        <v>122</v>
      </c>
      <c r="R91" s="25" t="s">
        <v>200</v>
      </c>
      <c r="S91" s="25" t="s">
        <v>201</v>
      </c>
      <c r="T91" s="24"/>
      <c r="U91" s="24" t="s">
        <v>398</v>
      </c>
      <c r="V91" s="24" t="s">
        <v>146</v>
      </c>
      <c r="W91" s="9">
        <v>30</v>
      </c>
      <c r="X91" s="9">
        <v>60</v>
      </c>
      <c r="Y91" s="16">
        <v>10</v>
      </c>
      <c r="Z91" s="87" t="s">
        <v>409</v>
      </c>
      <c r="AA91" s="5" t="s">
        <v>138</v>
      </c>
      <c r="AB91" s="103">
        <v>0.7</v>
      </c>
      <c r="AC91" s="193">
        <v>471940.56</v>
      </c>
      <c r="AD91" s="104">
        <f t="shared" ref="AD91" si="73">AB91*AC91</f>
        <v>330358.39199999999</v>
      </c>
      <c r="AE91" s="104">
        <f t="shared" si="35"/>
        <v>370001.39904000005</v>
      </c>
      <c r="AF91" s="105">
        <v>0.7</v>
      </c>
      <c r="AG91" s="193">
        <v>471940.56</v>
      </c>
      <c r="AH91" s="104">
        <f t="shared" ref="AH91" si="74">AF91*AG91</f>
        <v>330358.39199999999</v>
      </c>
      <c r="AI91" s="104">
        <f t="shared" si="37"/>
        <v>370001.39904000005</v>
      </c>
      <c r="AJ91" s="106">
        <v>0</v>
      </c>
      <c r="AK91" s="106">
        <v>0</v>
      </c>
      <c r="AL91" s="106">
        <v>0</v>
      </c>
      <c r="AM91" s="106">
        <v>0</v>
      </c>
      <c r="AN91" s="106">
        <v>0</v>
      </c>
      <c r="AO91" s="106">
        <v>0</v>
      </c>
      <c r="AP91" s="106">
        <v>0</v>
      </c>
      <c r="AQ91" s="106">
        <v>0</v>
      </c>
      <c r="AR91" s="106">
        <v>0</v>
      </c>
      <c r="AS91" s="106">
        <v>0</v>
      </c>
      <c r="AT91" s="106">
        <v>0</v>
      </c>
      <c r="AU91" s="106">
        <v>0</v>
      </c>
      <c r="AV91" s="107">
        <f t="shared" si="38"/>
        <v>1.4</v>
      </c>
      <c r="AW91" s="42">
        <v>0</v>
      </c>
      <c r="AX91" s="42">
        <f t="shared" si="28"/>
        <v>0</v>
      </c>
      <c r="AY91" s="108" t="s">
        <v>203</v>
      </c>
      <c r="AZ91" s="109"/>
      <c r="BA91" s="109"/>
      <c r="BB91" s="111"/>
      <c r="BC91" s="110" t="s">
        <v>435</v>
      </c>
      <c r="BD91" s="110" t="s">
        <v>435</v>
      </c>
      <c r="BE91" s="111"/>
      <c r="BF91" s="111"/>
      <c r="BG91" s="111"/>
      <c r="BH91" s="111"/>
      <c r="BI91" s="111"/>
      <c r="BJ91" s="88"/>
      <c r="BK91" s="27">
        <v>14</v>
      </c>
    </row>
    <row r="92" spans="1:63" s="188" customFormat="1" ht="12.95" customHeight="1" x14ac:dyDescent="0.25">
      <c r="A92" s="183" t="s">
        <v>405</v>
      </c>
      <c r="B92" s="159">
        <v>210014391</v>
      </c>
      <c r="C92" s="159" t="s">
        <v>675</v>
      </c>
      <c r="D92" s="159"/>
      <c r="E92" s="213"/>
      <c r="F92" s="194" t="s">
        <v>406</v>
      </c>
      <c r="G92" s="194" t="s">
        <v>407</v>
      </c>
      <c r="H92" s="194" t="s">
        <v>408</v>
      </c>
      <c r="I92" s="184" t="s">
        <v>143</v>
      </c>
      <c r="J92" s="153" t="s">
        <v>149</v>
      </c>
      <c r="K92" s="184" t="s">
        <v>196</v>
      </c>
      <c r="L92" s="183">
        <v>30</v>
      </c>
      <c r="M92" s="154" t="s">
        <v>197</v>
      </c>
      <c r="N92" s="195" t="s">
        <v>365</v>
      </c>
      <c r="O92" s="153" t="s">
        <v>166</v>
      </c>
      <c r="P92" s="184" t="s">
        <v>125</v>
      </c>
      <c r="Q92" s="183" t="s">
        <v>122</v>
      </c>
      <c r="R92" s="184" t="s">
        <v>200</v>
      </c>
      <c r="S92" s="184" t="s">
        <v>201</v>
      </c>
      <c r="T92" s="183"/>
      <c r="U92" s="183" t="s">
        <v>398</v>
      </c>
      <c r="V92" s="183" t="s">
        <v>146</v>
      </c>
      <c r="W92" s="194">
        <v>30</v>
      </c>
      <c r="X92" s="194">
        <v>60</v>
      </c>
      <c r="Y92" s="157">
        <v>10</v>
      </c>
      <c r="Z92" s="197" t="s">
        <v>409</v>
      </c>
      <c r="AA92" s="182" t="s">
        <v>138</v>
      </c>
      <c r="AB92" s="186">
        <v>1.4</v>
      </c>
      <c r="AC92" s="198">
        <v>467221.15</v>
      </c>
      <c r="AD92" s="186">
        <v>654109.61</v>
      </c>
      <c r="AE92" s="186">
        <v>732602.76320000004</v>
      </c>
      <c r="AF92" s="186">
        <v>0.7</v>
      </c>
      <c r="AG92" s="186">
        <v>471940.56</v>
      </c>
      <c r="AH92" s="186">
        <v>330358.39199999999</v>
      </c>
      <c r="AI92" s="186">
        <v>370001.39904000005</v>
      </c>
      <c r="AJ92" s="187">
        <v>0</v>
      </c>
      <c r="AK92" s="187">
        <v>0</v>
      </c>
      <c r="AL92" s="187">
        <v>0</v>
      </c>
      <c r="AM92" s="187">
        <v>0</v>
      </c>
      <c r="AN92" s="187">
        <v>0</v>
      </c>
      <c r="AO92" s="187">
        <v>0</v>
      </c>
      <c r="AP92" s="187">
        <v>0</v>
      </c>
      <c r="AQ92" s="187">
        <v>0</v>
      </c>
      <c r="AR92" s="187">
        <v>0</v>
      </c>
      <c r="AS92" s="187">
        <v>0</v>
      </c>
      <c r="AT92" s="187">
        <v>0</v>
      </c>
      <c r="AU92" s="187">
        <v>0</v>
      </c>
      <c r="AV92" s="187">
        <f t="shared" si="38"/>
        <v>2.0999999999999996</v>
      </c>
      <c r="AW92" s="186">
        <f t="shared" si="33"/>
        <v>984468.00199999998</v>
      </c>
      <c r="AX92" s="186">
        <f t="shared" si="28"/>
        <v>1102604.16224</v>
      </c>
      <c r="AY92" s="159" t="s">
        <v>203</v>
      </c>
      <c r="AZ92" s="184"/>
      <c r="BA92" s="184"/>
      <c r="BB92" s="196"/>
      <c r="BC92" s="194" t="s">
        <v>435</v>
      </c>
      <c r="BD92" s="194" t="s">
        <v>435</v>
      </c>
      <c r="BE92" s="196"/>
      <c r="BF92" s="196"/>
      <c r="BG92" s="196"/>
      <c r="BH92" s="196"/>
      <c r="BI92" s="196"/>
      <c r="BJ92" s="88"/>
      <c r="BK92" s="32" t="s">
        <v>653</v>
      </c>
    </row>
    <row r="93" spans="1:63" s="165" customFormat="1" ht="12.95" customHeight="1" x14ac:dyDescent="0.25">
      <c r="A93" s="67" t="s">
        <v>405</v>
      </c>
      <c r="B93" s="73"/>
      <c r="C93" s="190" t="s">
        <v>485</v>
      </c>
      <c r="D93" s="73"/>
      <c r="E93" s="212"/>
      <c r="F93" s="69" t="s">
        <v>406</v>
      </c>
      <c r="G93" s="69" t="s">
        <v>407</v>
      </c>
      <c r="H93" s="12" t="s">
        <v>408</v>
      </c>
      <c r="I93" s="25" t="s">
        <v>143</v>
      </c>
      <c r="J93" s="1" t="s">
        <v>149</v>
      </c>
      <c r="K93" s="25" t="s">
        <v>196</v>
      </c>
      <c r="L93" s="24">
        <v>30</v>
      </c>
      <c r="M93" s="70" t="s">
        <v>197</v>
      </c>
      <c r="N93" s="71" t="s">
        <v>365</v>
      </c>
      <c r="O93" s="24" t="s">
        <v>126</v>
      </c>
      <c r="P93" s="25" t="s">
        <v>125</v>
      </c>
      <c r="Q93" s="24" t="s">
        <v>122</v>
      </c>
      <c r="R93" s="25" t="s">
        <v>200</v>
      </c>
      <c r="S93" s="25" t="s">
        <v>201</v>
      </c>
      <c r="T93" s="24"/>
      <c r="U93" s="24" t="s">
        <v>398</v>
      </c>
      <c r="V93" s="24" t="s">
        <v>146</v>
      </c>
      <c r="W93" s="9">
        <v>30</v>
      </c>
      <c r="X93" s="9">
        <v>60</v>
      </c>
      <c r="Y93" s="16">
        <v>10</v>
      </c>
      <c r="Z93" s="87" t="s">
        <v>409</v>
      </c>
      <c r="AA93" s="5" t="s">
        <v>138</v>
      </c>
      <c r="AB93" s="72">
        <v>0.4</v>
      </c>
      <c r="AC93" s="191">
        <v>132088.32000000001</v>
      </c>
      <c r="AD93" s="72">
        <f t="shared" si="34"/>
        <v>52835.328000000009</v>
      </c>
      <c r="AE93" s="72">
        <f t="shared" si="35"/>
        <v>59175.567360000015</v>
      </c>
      <c r="AF93" s="72">
        <v>0.4</v>
      </c>
      <c r="AG93" s="191">
        <v>132088.32000000001</v>
      </c>
      <c r="AH93" s="72">
        <f t="shared" si="36"/>
        <v>52835.328000000009</v>
      </c>
      <c r="AI93" s="72">
        <f t="shared" si="37"/>
        <v>59175.567360000015</v>
      </c>
      <c r="AJ93" s="19">
        <v>0</v>
      </c>
      <c r="AK93" s="19">
        <v>0</v>
      </c>
      <c r="AL93" s="19">
        <v>0</v>
      </c>
      <c r="AM93" s="19">
        <v>0</v>
      </c>
      <c r="AN93" s="19">
        <v>0</v>
      </c>
      <c r="AO93" s="19">
        <v>0</v>
      </c>
      <c r="AP93" s="19">
        <v>0</v>
      </c>
      <c r="AQ93" s="19">
        <v>0</v>
      </c>
      <c r="AR93" s="19">
        <v>0</v>
      </c>
      <c r="AS93" s="19">
        <v>0</v>
      </c>
      <c r="AT93" s="19">
        <v>0</v>
      </c>
      <c r="AU93" s="19">
        <v>0</v>
      </c>
      <c r="AV93" s="65">
        <f t="shared" si="38"/>
        <v>0.8</v>
      </c>
      <c r="AW93" s="42">
        <v>0</v>
      </c>
      <c r="AX93" s="42">
        <f t="shared" si="28"/>
        <v>0</v>
      </c>
      <c r="AY93" s="4" t="s">
        <v>203</v>
      </c>
      <c r="AZ93" s="25"/>
      <c r="BA93" s="25"/>
      <c r="BB93" s="45"/>
      <c r="BC93" s="12" t="s">
        <v>436</v>
      </c>
      <c r="BD93" s="12" t="s">
        <v>436</v>
      </c>
      <c r="BE93" s="45"/>
      <c r="BF93" s="45"/>
      <c r="BG93" s="45"/>
      <c r="BH93" s="45"/>
      <c r="BI93" s="45"/>
      <c r="BJ93" s="88"/>
      <c r="BK93" s="88"/>
    </row>
    <row r="94" spans="1:63" s="165" customFormat="1" ht="12.95" customHeight="1" x14ac:dyDescent="0.25">
      <c r="A94" s="67" t="s">
        <v>405</v>
      </c>
      <c r="B94" s="112"/>
      <c r="C94" s="192" t="s">
        <v>568</v>
      </c>
      <c r="D94" s="112"/>
      <c r="E94" s="212"/>
      <c r="F94" s="69" t="s">
        <v>406</v>
      </c>
      <c r="G94" s="69" t="s">
        <v>407</v>
      </c>
      <c r="H94" s="12" t="s">
        <v>408</v>
      </c>
      <c r="I94" s="25" t="s">
        <v>143</v>
      </c>
      <c r="J94" s="1" t="s">
        <v>149</v>
      </c>
      <c r="K94" s="25" t="s">
        <v>196</v>
      </c>
      <c r="L94" s="24">
        <v>30</v>
      </c>
      <c r="M94" s="70" t="s">
        <v>197</v>
      </c>
      <c r="N94" s="71" t="s">
        <v>365</v>
      </c>
      <c r="O94" s="1" t="s">
        <v>166</v>
      </c>
      <c r="P94" s="25" t="s">
        <v>125</v>
      </c>
      <c r="Q94" s="24" t="s">
        <v>122</v>
      </c>
      <c r="R94" s="25" t="s">
        <v>200</v>
      </c>
      <c r="S94" s="25" t="s">
        <v>201</v>
      </c>
      <c r="T94" s="24"/>
      <c r="U94" s="24" t="s">
        <v>398</v>
      </c>
      <c r="V94" s="24" t="s">
        <v>146</v>
      </c>
      <c r="W94" s="9">
        <v>30</v>
      </c>
      <c r="X94" s="9">
        <v>60</v>
      </c>
      <c r="Y94" s="16">
        <v>10</v>
      </c>
      <c r="Z94" s="87" t="s">
        <v>409</v>
      </c>
      <c r="AA94" s="5" t="s">
        <v>138</v>
      </c>
      <c r="AB94" s="103">
        <v>0.4</v>
      </c>
      <c r="AC94" s="193">
        <v>132088.32000000001</v>
      </c>
      <c r="AD94" s="104">
        <f t="shared" ref="AD94" si="75">AB94*AC94</f>
        <v>52835.328000000009</v>
      </c>
      <c r="AE94" s="104">
        <f t="shared" si="35"/>
        <v>59175.567360000015</v>
      </c>
      <c r="AF94" s="105">
        <v>0.4</v>
      </c>
      <c r="AG94" s="193">
        <v>132088.32000000001</v>
      </c>
      <c r="AH94" s="104">
        <f t="shared" ref="AH94" si="76">AF94*AG94</f>
        <v>52835.328000000009</v>
      </c>
      <c r="AI94" s="104">
        <f t="shared" si="37"/>
        <v>59175.567360000015</v>
      </c>
      <c r="AJ94" s="106">
        <v>0</v>
      </c>
      <c r="AK94" s="106">
        <v>0</v>
      </c>
      <c r="AL94" s="106">
        <v>0</v>
      </c>
      <c r="AM94" s="106">
        <v>0</v>
      </c>
      <c r="AN94" s="106">
        <v>0</v>
      </c>
      <c r="AO94" s="106">
        <v>0</v>
      </c>
      <c r="AP94" s="106">
        <v>0</v>
      </c>
      <c r="AQ94" s="106">
        <v>0</v>
      </c>
      <c r="AR94" s="106">
        <v>0</v>
      </c>
      <c r="AS94" s="106">
        <v>0</v>
      </c>
      <c r="AT94" s="106">
        <v>0</v>
      </c>
      <c r="AU94" s="106">
        <v>0</v>
      </c>
      <c r="AV94" s="107">
        <f t="shared" si="38"/>
        <v>0.8</v>
      </c>
      <c r="AW94" s="42">
        <v>0</v>
      </c>
      <c r="AX94" s="42">
        <f t="shared" si="28"/>
        <v>0</v>
      </c>
      <c r="AY94" s="108" t="s">
        <v>203</v>
      </c>
      <c r="AZ94" s="109"/>
      <c r="BA94" s="109"/>
      <c r="BB94" s="111"/>
      <c r="BC94" s="110" t="s">
        <v>436</v>
      </c>
      <c r="BD94" s="110" t="s">
        <v>436</v>
      </c>
      <c r="BE94" s="111"/>
      <c r="BF94" s="111"/>
      <c r="BG94" s="111"/>
      <c r="BH94" s="111"/>
      <c r="BI94" s="111"/>
      <c r="BJ94" s="88"/>
      <c r="BK94" s="27">
        <v>14</v>
      </c>
    </row>
    <row r="95" spans="1:63" s="188" customFormat="1" ht="12.95" customHeight="1" x14ac:dyDescent="0.25">
      <c r="A95" s="183" t="s">
        <v>405</v>
      </c>
      <c r="B95" s="159">
        <v>210014393</v>
      </c>
      <c r="C95" s="159" t="s">
        <v>676</v>
      </c>
      <c r="D95" s="159"/>
      <c r="E95" s="213"/>
      <c r="F95" s="194" t="s">
        <v>406</v>
      </c>
      <c r="G95" s="194" t="s">
        <v>407</v>
      </c>
      <c r="H95" s="194" t="s">
        <v>408</v>
      </c>
      <c r="I95" s="184" t="s">
        <v>143</v>
      </c>
      <c r="J95" s="153" t="s">
        <v>149</v>
      </c>
      <c r="K95" s="184" t="s">
        <v>196</v>
      </c>
      <c r="L95" s="183">
        <v>30</v>
      </c>
      <c r="M95" s="154" t="s">
        <v>197</v>
      </c>
      <c r="N95" s="195" t="s">
        <v>365</v>
      </c>
      <c r="O95" s="153" t="s">
        <v>166</v>
      </c>
      <c r="P95" s="184" t="s">
        <v>125</v>
      </c>
      <c r="Q95" s="183" t="s">
        <v>122</v>
      </c>
      <c r="R95" s="184" t="s">
        <v>200</v>
      </c>
      <c r="S95" s="184" t="s">
        <v>201</v>
      </c>
      <c r="T95" s="183"/>
      <c r="U95" s="183" t="s">
        <v>398</v>
      </c>
      <c r="V95" s="183" t="s">
        <v>146</v>
      </c>
      <c r="W95" s="194">
        <v>30</v>
      </c>
      <c r="X95" s="194">
        <v>60</v>
      </c>
      <c r="Y95" s="157">
        <v>10</v>
      </c>
      <c r="Z95" s="197" t="s">
        <v>409</v>
      </c>
      <c r="AA95" s="182" t="s">
        <v>138</v>
      </c>
      <c r="AB95" s="186">
        <v>0.18</v>
      </c>
      <c r="AC95" s="198">
        <v>130767.43</v>
      </c>
      <c r="AD95" s="186">
        <v>23538.1374</v>
      </c>
      <c r="AE95" s="186">
        <v>26362.713888000002</v>
      </c>
      <c r="AF95" s="186">
        <v>0.4</v>
      </c>
      <c r="AG95" s="186">
        <v>132088.32000000001</v>
      </c>
      <c r="AH95" s="186">
        <v>52835.328000000009</v>
      </c>
      <c r="AI95" s="186">
        <v>59175.567360000015</v>
      </c>
      <c r="AJ95" s="187">
        <v>0</v>
      </c>
      <c r="AK95" s="187">
        <v>0</v>
      </c>
      <c r="AL95" s="187">
        <v>0</v>
      </c>
      <c r="AM95" s="187">
        <v>0</v>
      </c>
      <c r="AN95" s="187">
        <v>0</v>
      </c>
      <c r="AO95" s="187">
        <v>0</v>
      </c>
      <c r="AP95" s="187">
        <v>0</v>
      </c>
      <c r="AQ95" s="187">
        <v>0</v>
      </c>
      <c r="AR95" s="187">
        <v>0</v>
      </c>
      <c r="AS95" s="187">
        <v>0</v>
      </c>
      <c r="AT95" s="187">
        <v>0</v>
      </c>
      <c r="AU95" s="187">
        <v>0</v>
      </c>
      <c r="AV95" s="187">
        <f t="shared" si="38"/>
        <v>0.58000000000000007</v>
      </c>
      <c r="AW95" s="186">
        <f t="shared" si="33"/>
        <v>76373.465400000016</v>
      </c>
      <c r="AX95" s="186">
        <f t="shared" si="28"/>
        <v>85538.281248000028</v>
      </c>
      <c r="AY95" s="159" t="s">
        <v>203</v>
      </c>
      <c r="AZ95" s="184"/>
      <c r="BA95" s="184"/>
      <c r="BB95" s="196"/>
      <c r="BC95" s="194" t="s">
        <v>436</v>
      </c>
      <c r="BD95" s="194" t="s">
        <v>436</v>
      </c>
      <c r="BE95" s="196"/>
      <c r="BF95" s="196"/>
      <c r="BG95" s="196"/>
      <c r="BH95" s="196"/>
      <c r="BI95" s="196"/>
      <c r="BJ95" s="88"/>
      <c r="BK95" s="32" t="s">
        <v>653</v>
      </c>
    </row>
    <row r="96" spans="1:63" s="165" customFormat="1" ht="12.95" customHeight="1" x14ac:dyDescent="0.25">
      <c r="A96" s="67" t="s">
        <v>405</v>
      </c>
      <c r="B96" s="73"/>
      <c r="C96" s="190" t="s">
        <v>486</v>
      </c>
      <c r="D96" s="73"/>
      <c r="E96" s="212"/>
      <c r="F96" s="69" t="s">
        <v>406</v>
      </c>
      <c r="G96" s="69" t="s">
        <v>407</v>
      </c>
      <c r="H96" s="12" t="s">
        <v>408</v>
      </c>
      <c r="I96" s="25" t="s">
        <v>143</v>
      </c>
      <c r="J96" s="1" t="s">
        <v>149</v>
      </c>
      <c r="K96" s="25" t="s">
        <v>196</v>
      </c>
      <c r="L96" s="24">
        <v>30</v>
      </c>
      <c r="M96" s="70" t="s">
        <v>197</v>
      </c>
      <c r="N96" s="71" t="s">
        <v>365</v>
      </c>
      <c r="O96" s="24" t="s">
        <v>126</v>
      </c>
      <c r="P96" s="25" t="s">
        <v>125</v>
      </c>
      <c r="Q96" s="24" t="s">
        <v>122</v>
      </c>
      <c r="R96" s="25" t="s">
        <v>200</v>
      </c>
      <c r="S96" s="25" t="s">
        <v>201</v>
      </c>
      <c r="T96" s="24"/>
      <c r="U96" s="24" t="s">
        <v>398</v>
      </c>
      <c r="V96" s="24" t="s">
        <v>146</v>
      </c>
      <c r="W96" s="9">
        <v>30</v>
      </c>
      <c r="X96" s="9">
        <v>60</v>
      </c>
      <c r="Y96" s="16">
        <v>10</v>
      </c>
      <c r="Z96" s="87" t="s">
        <v>409</v>
      </c>
      <c r="AA96" s="5" t="s">
        <v>138</v>
      </c>
      <c r="AB96" s="72">
        <v>0.4</v>
      </c>
      <c r="AC96" s="191">
        <v>89159.61</v>
      </c>
      <c r="AD96" s="72">
        <f t="shared" si="34"/>
        <v>35663.844000000005</v>
      </c>
      <c r="AE96" s="72">
        <f t="shared" si="35"/>
        <v>39943.505280000012</v>
      </c>
      <c r="AF96" s="72">
        <v>0.4</v>
      </c>
      <c r="AG96" s="191">
        <v>89159.61</v>
      </c>
      <c r="AH96" s="72">
        <f t="shared" si="36"/>
        <v>35663.844000000005</v>
      </c>
      <c r="AI96" s="72">
        <f t="shared" si="37"/>
        <v>39943.505280000012</v>
      </c>
      <c r="AJ96" s="19">
        <v>0</v>
      </c>
      <c r="AK96" s="19">
        <v>0</v>
      </c>
      <c r="AL96" s="19">
        <v>0</v>
      </c>
      <c r="AM96" s="19">
        <v>0</v>
      </c>
      <c r="AN96" s="19">
        <v>0</v>
      </c>
      <c r="AO96" s="19">
        <v>0</v>
      </c>
      <c r="AP96" s="19">
        <v>0</v>
      </c>
      <c r="AQ96" s="19">
        <v>0</v>
      </c>
      <c r="AR96" s="19">
        <v>0</v>
      </c>
      <c r="AS96" s="19">
        <v>0</v>
      </c>
      <c r="AT96" s="19">
        <v>0</v>
      </c>
      <c r="AU96" s="19">
        <v>0</v>
      </c>
      <c r="AV96" s="65">
        <f t="shared" si="38"/>
        <v>0.8</v>
      </c>
      <c r="AW96" s="42">
        <v>0</v>
      </c>
      <c r="AX96" s="42">
        <f t="shared" si="28"/>
        <v>0</v>
      </c>
      <c r="AY96" s="4" t="s">
        <v>203</v>
      </c>
      <c r="AZ96" s="25"/>
      <c r="BA96" s="25"/>
      <c r="BB96" s="45"/>
      <c r="BC96" s="12" t="s">
        <v>437</v>
      </c>
      <c r="BD96" s="12" t="s">
        <v>437</v>
      </c>
      <c r="BE96" s="45"/>
      <c r="BF96" s="45"/>
      <c r="BG96" s="45"/>
      <c r="BH96" s="45"/>
      <c r="BI96" s="45"/>
      <c r="BJ96" s="88"/>
      <c r="BK96" s="88"/>
    </row>
    <row r="97" spans="1:63" s="165" customFormat="1" ht="12.95" customHeight="1" x14ac:dyDescent="0.25">
      <c r="A97" s="67" t="s">
        <v>405</v>
      </c>
      <c r="B97" s="112"/>
      <c r="C97" s="192" t="s">
        <v>569</v>
      </c>
      <c r="D97" s="112"/>
      <c r="E97" s="212"/>
      <c r="F97" s="69" t="s">
        <v>406</v>
      </c>
      <c r="G97" s="69" t="s">
        <v>407</v>
      </c>
      <c r="H97" s="12" t="s">
        <v>408</v>
      </c>
      <c r="I97" s="25" t="s">
        <v>143</v>
      </c>
      <c r="J97" s="1" t="s">
        <v>149</v>
      </c>
      <c r="K97" s="25" t="s">
        <v>196</v>
      </c>
      <c r="L97" s="24">
        <v>30</v>
      </c>
      <c r="M97" s="70" t="s">
        <v>197</v>
      </c>
      <c r="N97" s="71" t="s">
        <v>365</v>
      </c>
      <c r="O97" s="1" t="s">
        <v>166</v>
      </c>
      <c r="P97" s="25" t="s">
        <v>125</v>
      </c>
      <c r="Q97" s="24" t="s">
        <v>122</v>
      </c>
      <c r="R97" s="25" t="s">
        <v>200</v>
      </c>
      <c r="S97" s="25" t="s">
        <v>201</v>
      </c>
      <c r="T97" s="24"/>
      <c r="U97" s="24" t="s">
        <v>398</v>
      </c>
      <c r="V97" s="24" t="s">
        <v>146</v>
      </c>
      <c r="W97" s="9">
        <v>30</v>
      </c>
      <c r="X97" s="9">
        <v>60</v>
      </c>
      <c r="Y97" s="16">
        <v>10</v>
      </c>
      <c r="Z97" s="87" t="s">
        <v>409</v>
      </c>
      <c r="AA97" s="5" t="s">
        <v>138</v>
      </c>
      <c r="AB97" s="103">
        <v>0.4</v>
      </c>
      <c r="AC97" s="193">
        <v>89159.61</v>
      </c>
      <c r="AD97" s="104">
        <f t="shared" ref="AD97" si="77">AB97*AC97</f>
        <v>35663.844000000005</v>
      </c>
      <c r="AE97" s="104">
        <f t="shared" si="35"/>
        <v>39943.505280000012</v>
      </c>
      <c r="AF97" s="105">
        <v>0.4</v>
      </c>
      <c r="AG97" s="193">
        <v>89159.61</v>
      </c>
      <c r="AH97" s="104">
        <f t="shared" ref="AH97" si="78">AF97*AG97</f>
        <v>35663.844000000005</v>
      </c>
      <c r="AI97" s="104">
        <f t="shared" si="37"/>
        <v>39943.505280000012</v>
      </c>
      <c r="AJ97" s="106">
        <v>0</v>
      </c>
      <c r="AK97" s="106">
        <v>0</v>
      </c>
      <c r="AL97" s="106">
        <v>0</v>
      </c>
      <c r="AM97" s="106">
        <v>0</v>
      </c>
      <c r="AN97" s="106">
        <v>0</v>
      </c>
      <c r="AO97" s="106">
        <v>0</v>
      </c>
      <c r="AP97" s="106">
        <v>0</v>
      </c>
      <c r="AQ97" s="106">
        <v>0</v>
      </c>
      <c r="AR97" s="106">
        <v>0</v>
      </c>
      <c r="AS97" s="106">
        <v>0</v>
      </c>
      <c r="AT97" s="106">
        <v>0</v>
      </c>
      <c r="AU97" s="106">
        <v>0</v>
      </c>
      <c r="AV97" s="107">
        <f t="shared" si="38"/>
        <v>0.8</v>
      </c>
      <c r="AW97" s="42">
        <v>0</v>
      </c>
      <c r="AX97" s="42">
        <f t="shared" si="28"/>
        <v>0</v>
      </c>
      <c r="AY97" s="108" t="s">
        <v>203</v>
      </c>
      <c r="AZ97" s="109"/>
      <c r="BA97" s="109"/>
      <c r="BB97" s="111"/>
      <c r="BC97" s="110" t="s">
        <v>437</v>
      </c>
      <c r="BD97" s="110" t="s">
        <v>437</v>
      </c>
      <c r="BE97" s="111"/>
      <c r="BF97" s="111"/>
      <c r="BG97" s="111"/>
      <c r="BH97" s="111"/>
      <c r="BI97" s="111"/>
      <c r="BJ97" s="88"/>
      <c r="BK97" s="27">
        <v>14</v>
      </c>
    </row>
    <row r="98" spans="1:63" s="188" customFormat="1" ht="12.95" customHeight="1" x14ac:dyDescent="0.25">
      <c r="A98" s="183" t="s">
        <v>405</v>
      </c>
      <c r="B98" s="159">
        <v>210015145</v>
      </c>
      <c r="C98" s="159" t="s">
        <v>677</v>
      </c>
      <c r="D98" s="159"/>
      <c r="E98" s="213"/>
      <c r="F98" s="194" t="s">
        <v>406</v>
      </c>
      <c r="G98" s="194" t="s">
        <v>407</v>
      </c>
      <c r="H98" s="194" t="s">
        <v>408</v>
      </c>
      <c r="I98" s="184" t="s">
        <v>143</v>
      </c>
      <c r="J98" s="153" t="s">
        <v>149</v>
      </c>
      <c r="K98" s="184" t="s">
        <v>196</v>
      </c>
      <c r="L98" s="183">
        <v>30</v>
      </c>
      <c r="M98" s="154" t="s">
        <v>197</v>
      </c>
      <c r="N98" s="195" t="s">
        <v>365</v>
      </c>
      <c r="O98" s="153" t="s">
        <v>166</v>
      </c>
      <c r="P98" s="184" t="s">
        <v>125</v>
      </c>
      <c r="Q98" s="183" t="s">
        <v>122</v>
      </c>
      <c r="R98" s="184" t="s">
        <v>200</v>
      </c>
      <c r="S98" s="184" t="s">
        <v>201</v>
      </c>
      <c r="T98" s="183"/>
      <c r="U98" s="183" t="s">
        <v>398</v>
      </c>
      <c r="V98" s="183" t="s">
        <v>146</v>
      </c>
      <c r="W98" s="194">
        <v>30</v>
      </c>
      <c r="X98" s="194">
        <v>60</v>
      </c>
      <c r="Y98" s="157">
        <v>10</v>
      </c>
      <c r="Z98" s="197" t="s">
        <v>409</v>
      </c>
      <c r="AA98" s="182" t="s">
        <v>138</v>
      </c>
      <c r="AB98" s="186">
        <v>0</v>
      </c>
      <c r="AC98" s="198">
        <v>89159.61</v>
      </c>
      <c r="AD98" s="186">
        <v>0</v>
      </c>
      <c r="AE98" s="186">
        <v>0</v>
      </c>
      <c r="AF98" s="186">
        <v>0.4</v>
      </c>
      <c r="AG98" s="186">
        <v>75419.899999999994</v>
      </c>
      <c r="AH98" s="186">
        <v>30167.96</v>
      </c>
      <c r="AI98" s="186">
        <v>33788.1152</v>
      </c>
      <c r="AJ98" s="187">
        <v>0</v>
      </c>
      <c r="AK98" s="187">
        <v>0</v>
      </c>
      <c r="AL98" s="187">
        <v>0</v>
      </c>
      <c r="AM98" s="187">
        <v>0</v>
      </c>
      <c r="AN98" s="187">
        <v>0</v>
      </c>
      <c r="AO98" s="187">
        <v>0</v>
      </c>
      <c r="AP98" s="187">
        <v>0</v>
      </c>
      <c r="AQ98" s="187">
        <v>0</v>
      </c>
      <c r="AR98" s="187">
        <v>0</v>
      </c>
      <c r="AS98" s="187">
        <v>0</v>
      </c>
      <c r="AT98" s="187">
        <v>0</v>
      </c>
      <c r="AU98" s="187">
        <v>0</v>
      </c>
      <c r="AV98" s="187">
        <f t="shared" si="38"/>
        <v>0.4</v>
      </c>
      <c r="AW98" s="186">
        <f t="shared" si="33"/>
        <v>30167.96</v>
      </c>
      <c r="AX98" s="186">
        <f t="shared" si="28"/>
        <v>33788.1152</v>
      </c>
      <c r="AY98" s="159" t="s">
        <v>203</v>
      </c>
      <c r="AZ98" s="184"/>
      <c r="BA98" s="184"/>
      <c r="BB98" s="196"/>
      <c r="BC98" s="194" t="s">
        <v>437</v>
      </c>
      <c r="BD98" s="194" t="s">
        <v>437</v>
      </c>
      <c r="BE98" s="196"/>
      <c r="BF98" s="196"/>
      <c r="BG98" s="196"/>
      <c r="BH98" s="196"/>
      <c r="BI98" s="196"/>
      <c r="BJ98" s="88"/>
      <c r="BK98" s="32" t="s">
        <v>653</v>
      </c>
    </row>
    <row r="99" spans="1:63" s="165" customFormat="1" ht="12.95" customHeight="1" x14ac:dyDescent="0.25">
      <c r="A99" s="67" t="s">
        <v>405</v>
      </c>
      <c r="B99" s="73"/>
      <c r="C99" s="190" t="s">
        <v>487</v>
      </c>
      <c r="D99" s="73"/>
      <c r="E99" s="212"/>
      <c r="F99" s="69" t="s">
        <v>438</v>
      </c>
      <c r="G99" s="69" t="s">
        <v>407</v>
      </c>
      <c r="H99" s="12" t="s">
        <v>439</v>
      </c>
      <c r="I99" s="25" t="s">
        <v>143</v>
      </c>
      <c r="J99" s="1" t="s">
        <v>149</v>
      </c>
      <c r="K99" s="25" t="s">
        <v>196</v>
      </c>
      <c r="L99" s="24">
        <v>30</v>
      </c>
      <c r="M99" s="70" t="s">
        <v>197</v>
      </c>
      <c r="N99" s="71" t="s">
        <v>365</v>
      </c>
      <c r="O99" s="24" t="s">
        <v>126</v>
      </c>
      <c r="P99" s="25" t="s">
        <v>125</v>
      </c>
      <c r="Q99" s="24" t="s">
        <v>122</v>
      </c>
      <c r="R99" s="25" t="s">
        <v>200</v>
      </c>
      <c r="S99" s="25" t="s">
        <v>201</v>
      </c>
      <c r="T99" s="24"/>
      <c r="U99" s="24" t="s">
        <v>398</v>
      </c>
      <c r="V99" s="24" t="s">
        <v>146</v>
      </c>
      <c r="W99" s="9">
        <v>30</v>
      </c>
      <c r="X99" s="9">
        <v>60</v>
      </c>
      <c r="Y99" s="16">
        <v>10</v>
      </c>
      <c r="Z99" s="87" t="s">
        <v>409</v>
      </c>
      <c r="AA99" s="5" t="s">
        <v>138</v>
      </c>
      <c r="AB99" s="72">
        <v>1.1499999999999999</v>
      </c>
      <c r="AC99" s="191">
        <v>555734.07999999996</v>
      </c>
      <c r="AD99" s="72">
        <f t="shared" si="34"/>
        <v>639094.19199999992</v>
      </c>
      <c r="AE99" s="72">
        <f t="shared" si="35"/>
        <v>715785.49503999995</v>
      </c>
      <c r="AF99" s="72">
        <v>1.1499999999999999</v>
      </c>
      <c r="AG99" s="191">
        <v>555734.07999999996</v>
      </c>
      <c r="AH99" s="72">
        <f t="shared" si="36"/>
        <v>639094.19199999992</v>
      </c>
      <c r="AI99" s="72">
        <f t="shared" si="37"/>
        <v>715785.49503999995</v>
      </c>
      <c r="AJ99" s="19">
        <v>0</v>
      </c>
      <c r="AK99" s="19">
        <v>0</v>
      </c>
      <c r="AL99" s="19">
        <v>0</v>
      </c>
      <c r="AM99" s="19">
        <v>0</v>
      </c>
      <c r="AN99" s="19">
        <v>0</v>
      </c>
      <c r="AO99" s="19">
        <v>0</v>
      </c>
      <c r="AP99" s="19">
        <v>0</v>
      </c>
      <c r="AQ99" s="19">
        <v>0</v>
      </c>
      <c r="AR99" s="19">
        <v>0</v>
      </c>
      <c r="AS99" s="19">
        <v>0</v>
      </c>
      <c r="AT99" s="19">
        <v>0</v>
      </c>
      <c r="AU99" s="19">
        <v>0</v>
      </c>
      <c r="AV99" s="65">
        <f t="shared" si="38"/>
        <v>2.2999999999999998</v>
      </c>
      <c r="AW99" s="42">
        <v>0</v>
      </c>
      <c r="AX99" s="42">
        <f t="shared" si="28"/>
        <v>0</v>
      </c>
      <c r="AY99" s="4" t="s">
        <v>203</v>
      </c>
      <c r="AZ99" s="25"/>
      <c r="BA99" s="25"/>
      <c r="BB99" s="45"/>
      <c r="BC99" s="12" t="s">
        <v>440</v>
      </c>
      <c r="BD99" s="12" t="s">
        <v>440</v>
      </c>
      <c r="BE99" s="45"/>
      <c r="BF99" s="45"/>
      <c r="BG99" s="45"/>
      <c r="BH99" s="45"/>
      <c r="BI99" s="45"/>
      <c r="BJ99" s="88"/>
      <c r="BK99" s="88"/>
    </row>
    <row r="100" spans="1:63" s="165" customFormat="1" ht="12.95" customHeight="1" x14ac:dyDescent="0.25">
      <c r="A100" s="67" t="s">
        <v>405</v>
      </c>
      <c r="B100" s="112"/>
      <c r="C100" s="192" t="s">
        <v>570</v>
      </c>
      <c r="D100" s="112"/>
      <c r="E100" s="212"/>
      <c r="F100" s="69" t="s">
        <v>438</v>
      </c>
      <c r="G100" s="69" t="s">
        <v>407</v>
      </c>
      <c r="H100" s="12" t="s">
        <v>439</v>
      </c>
      <c r="I100" s="25" t="s">
        <v>143</v>
      </c>
      <c r="J100" s="1" t="s">
        <v>149</v>
      </c>
      <c r="K100" s="25" t="s">
        <v>196</v>
      </c>
      <c r="L100" s="24">
        <v>30</v>
      </c>
      <c r="M100" s="70" t="s">
        <v>197</v>
      </c>
      <c r="N100" s="71" t="s">
        <v>365</v>
      </c>
      <c r="O100" s="1" t="s">
        <v>166</v>
      </c>
      <c r="P100" s="25" t="s">
        <v>125</v>
      </c>
      <c r="Q100" s="24" t="s">
        <v>122</v>
      </c>
      <c r="R100" s="25" t="s">
        <v>200</v>
      </c>
      <c r="S100" s="25" t="s">
        <v>201</v>
      </c>
      <c r="T100" s="24"/>
      <c r="U100" s="24" t="s">
        <v>398</v>
      </c>
      <c r="V100" s="24" t="s">
        <v>146</v>
      </c>
      <c r="W100" s="9">
        <v>30</v>
      </c>
      <c r="X100" s="9">
        <v>60</v>
      </c>
      <c r="Y100" s="16">
        <v>10</v>
      </c>
      <c r="Z100" s="87" t="s">
        <v>409</v>
      </c>
      <c r="AA100" s="5" t="s">
        <v>138</v>
      </c>
      <c r="AB100" s="103">
        <v>1.1499999999999999</v>
      </c>
      <c r="AC100" s="193">
        <v>555734.07999999996</v>
      </c>
      <c r="AD100" s="104">
        <f t="shared" ref="AD100" si="79">AB100*AC100</f>
        <v>639094.19199999992</v>
      </c>
      <c r="AE100" s="104">
        <f t="shared" si="35"/>
        <v>715785.49503999995</v>
      </c>
      <c r="AF100" s="105">
        <v>1.1499999999999999</v>
      </c>
      <c r="AG100" s="193">
        <v>555734.07999999996</v>
      </c>
      <c r="AH100" s="104">
        <f t="shared" ref="AH100" si="80">AF100*AG100</f>
        <v>639094.19199999992</v>
      </c>
      <c r="AI100" s="104">
        <f t="shared" si="37"/>
        <v>715785.49503999995</v>
      </c>
      <c r="AJ100" s="106">
        <v>0</v>
      </c>
      <c r="AK100" s="106">
        <v>0</v>
      </c>
      <c r="AL100" s="106">
        <v>0</v>
      </c>
      <c r="AM100" s="106">
        <v>0</v>
      </c>
      <c r="AN100" s="106">
        <v>0</v>
      </c>
      <c r="AO100" s="106">
        <v>0</v>
      </c>
      <c r="AP100" s="106">
        <v>0</v>
      </c>
      <c r="AQ100" s="106">
        <v>0</v>
      </c>
      <c r="AR100" s="106">
        <v>0</v>
      </c>
      <c r="AS100" s="106">
        <v>0</v>
      </c>
      <c r="AT100" s="106">
        <v>0</v>
      </c>
      <c r="AU100" s="106">
        <v>0</v>
      </c>
      <c r="AV100" s="107">
        <f t="shared" si="38"/>
        <v>2.2999999999999998</v>
      </c>
      <c r="AW100" s="42">
        <v>0</v>
      </c>
      <c r="AX100" s="42">
        <f t="shared" si="28"/>
        <v>0</v>
      </c>
      <c r="AY100" s="108" t="s">
        <v>203</v>
      </c>
      <c r="AZ100" s="109"/>
      <c r="BA100" s="109"/>
      <c r="BB100" s="111"/>
      <c r="BC100" s="110" t="s">
        <v>440</v>
      </c>
      <c r="BD100" s="110" t="s">
        <v>440</v>
      </c>
      <c r="BE100" s="111"/>
      <c r="BF100" s="111"/>
      <c r="BG100" s="111"/>
      <c r="BH100" s="111"/>
      <c r="BI100" s="111"/>
      <c r="BJ100" s="88"/>
      <c r="BK100" s="27">
        <v>14</v>
      </c>
    </row>
    <row r="101" spans="1:63" s="188" customFormat="1" ht="12.95" customHeight="1" x14ac:dyDescent="0.25">
      <c r="A101" s="183" t="s">
        <v>405</v>
      </c>
      <c r="B101" s="159">
        <v>210015876</v>
      </c>
      <c r="C101" s="159" t="s">
        <v>678</v>
      </c>
      <c r="D101" s="159"/>
      <c r="E101" s="213"/>
      <c r="F101" s="194" t="s">
        <v>438</v>
      </c>
      <c r="G101" s="194" t="s">
        <v>407</v>
      </c>
      <c r="H101" s="194" t="s">
        <v>439</v>
      </c>
      <c r="I101" s="184" t="s">
        <v>143</v>
      </c>
      <c r="J101" s="153" t="s">
        <v>149</v>
      </c>
      <c r="K101" s="184" t="s">
        <v>196</v>
      </c>
      <c r="L101" s="183">
        <v>30</v>
      </c>
      <c r="M101" s="154" t="s">
        <v>197</v>
      </c>
      <c r="N101" s="195" t="s">
        <v>365</v>
      </c>
      <c r="O101" s="153" t="s">
        <v>166</v>
      </c>
      <c r="P101" s="184" t="s">
        <v>125</v>
      </c>
      <c r="Q101" s="183" t="s">
        <v>122</v>
      </c>
      <c r="R101" s="184" t="s">
        <v>200</v>
      </c>
      <c r="S101" s="184" t="s">
        <v>201</v>
      </c>
      <c r="T101" s="183"/>
      <c r="U101" s="183" t="s">
        <v>398</v>
      </c>
      <c r="V101" s="183" t="s">
        <v>146</v>
      </c>
      <c r="W101" s="194">
        <v>30</v>
      </c>
      <c r="X101" s="194">
        <v>60</v>
      </c>
      <c r="Y101" s="157">
        <v>10</v>
      </c>
      <c r="Z101" s="197" t="s">
        <v>409</v>
      </c>
      <c r="AA101" s="182" t="s">
        <v>138</v>
      </c>
      <c r="AB101" s="186">
        <v>1.25</v>
      </c>
      <c r="AC101" s="198">
        <v>550176.74</v>
      </c>
      <c r="AD101" s="186">
        <v>687720.92500000005</v>
      </c>
      <c r="AE101" s="186">
        <v>770247.4360000001</v>
      </c>
      <c r="AF101" s="186">
        <v>1.1499999999999999</v>
      </c>
      <c r="AG101" s="186">
        <v>555734.07999999996</v>
      </c>
      <c r="AH101" s="186">
        <v>639094.19199999992</v>
      </c>
      <c r="AI101" s="186">
        <v>715785.49503999995</v>
      </c>
      <c r="AJ101" s="187">
        <v>0</v>
      </c>
      <c r="AK101" s="187">
        <v>0</v>
      </c>
      <c r="AL101" s="187">
        <v>0</v>
      </c>
      <c r="AM101" s="187">
        <v>0</v>
      </c>
      <c r="AN101" s="187">
        <v>0</v>
      </c>
      <c r="AO101" s="187">
        <v>0</v>
      </c>
      <c r="AP101" s="187">
        <v>0</v>
      </c>
      <c r="AQ101" s="187">
        <v>0</v>
      </c>
      <c r="AR101" s="187">
        <v>0</v>
      </c>
      <c r="AS101" s="187">
        <v>0</v>
      </c>
      <c r="AT101" s="187">
        <v>0</v>
      </c>
      <c r="AU101" s="187">
        <v>0</v>
      </c>
      <c r="AV101" s="187">
        <f t="shared" si="38"/>
        <v>2.4</v>
      </c>
      <c r="AW101" s="186">
        <f t="shared" si="33"/>
        <v>1326815.1170000001</v>
      </c>
      <c r="AX101" s="186">
        <f t="shared" si="28"/>
        <v>1486032.9310400002</v>
      </c>
      <c r="AY101" s="159" t="s">
        <v>203</v>
      </c>
      <c r="AZ101" s="184"/>
      <c r="BA101" s="184"/>
      <c r="BB101" s="196"/>
      <c r="BC101" s="194" t="s">
        <v>440</v>
      </c>
      <c r="BD101" s="194" t="s">
        <v>440</v>
      </c>
      <c r="BE101" s="196"/>
      <c r="BF101" s="196"/>
      <c r="BG101" s="196"/>
      <c r="BH101" s="196"/>
      <c r="BI101" s="196"/>
      <c r="BJ101" s="88"/>
      <c r="BK101" s="32" t="s">
        <v>653</v>
      </c>
    </row>
    <row r="102" spans="1:63" s="165" customFormat="1" ht="12.95" customHeight="1" x14ac:dyDescent="0.25">
      <c r="A102" s="67" t="s">
        <v>405</v>
      </c>
      <c r="B102" s="73"/>
      <c r="C102" s="190" t="s">
        <v>488</v>
      </c>
      <c r="D102" s="73"/>
      <c r="E102" s="212"/>
      <c r="F102" s="69" t="s">
        <v>438</v>
      </c>
      <c r="G102" s="69" t="s">
        <v>407</v>
      </c>
      <c r="H102" s="12" t="s">
        <v>439</v>
      </c>
      <c r="I102" s="25" t="s">
        <v>143</v>
      </c>
      <c r="J102" s="1" t="s">
        <v>149</v>
      </c>
      <c r="K102" s="25" t="s">
        <v>196</v>
      </c>
      <c r="L102" s="24">
        <v>30</v>
      </c>
      <c r="M102" s="70" t="s">
        <v>197</v>
      </c>
      <c r="N102" s="71" t="s">
        <v>365</v>
      </c>
      <c r="O102" s="24" t="s">
        <v>126</v>
      </c>
      <c r="P102" s="25" t="s">
        <v>125</v>
      </c>
      <c r="Q102" s="24" t="s">
        <v>122</v>
      </c>
      <c r="R102" s="25" t="s">
        <v>200</v>
      </c>
      <c r="S102" s="25" t="s">
        <v>201</v>
      </c>
      <c r="T102" s="24"/>
      <c r="U102" s="24" t="s">
        <v>398</v>
      </c>
      <c r="V102" s="24" t="s">
        <v>146</v>
      </c>
      <c r="W102" s="9">
        <v>30</v>
      </c>
      <c r="X102" s="9">
        <v>60</v>
      </c>
      <c r="Y102" s="16">
        <v>10</v>
      </c>
      <c r="Z102" s="87" t="s">
        <v>409</v>
      </c>
      <c r="AA102" s="5" t="s">
        <v>138</v>
      </c>
      <c r="AB102" s="72">
        <v>1.25</v>
      </c>
      <c r="AC102" s="191">
        <v>289771.5</v>
      </c>
      <c r="AD102" s="72">
        <f t="shared" si="34"/>
        <v>362214.375</v>
      </c>
      <c r="AE102" s="72">
        <f t="shared" si="35"/>
        <v>405680.10000000003</v>
      </c>
      <c r="AF102" s="72">
        <v>1.25</v>
      </c>
      <c r="AG102" s="191">
        <v>289771.5</v>
      </c>
      <c r="AH102" s="72">
        <f t="shared" si="36"/>
        <v>362214.375</v>
      </c>
      <c r="AI102" s="72">
        <f t="shared" si="37"/>
        <v>405680.10000000003</v>
      </c>
      <c r="AJ102" s="19">
        <v>0</v>
      </c>
      <c r="AK102" s="19">
        <v>0</v>
      </c>
      <c r="AL102" s="19">
        <v>0</v>
      </c>
      <c r="AM102" s="19">
        <v>0</v>
      </c>
      <c r="AN102" s="19">
        <v>0</v>
      </c>
      <c r="AO102" s="19">
        <v>0</v>
      </c>
      <c r="AP102" s="19">
        <v>0</v>
      </c>
      <c r="AQ102" s="19">
        <v>0</v>
      </c>
      <c r="AR102" s="19">
        <v>0</v>
      </c>
      <c r="AS102" s="19">
        <v>0</v>
      </c>
      <c r="AT102" s="19">
        <v>0</v>
      </c>
      <c r="AU102" s="19">
        <v>0</v>
      </c>
      <c r="AV102" s="65">
        <f t="shared" si="38"/>
        <v>2.5</v>
      </c>
      <c r="AW102" s="42">
        <v>0</v>
      </c>
      <c r="AX102" s="42">
        <f t="shared" si="28"/>
        <v>0</v>
      </c>
      <c r="AY102" s="4" t="s">
        <v>203</v>
      </c>
      <c r="AZ102" s="25"/>
      <c r="BA102" s="25"/>
      <c r="BB102" s="45"/>
      <c r="BC102" s="12" t="s">
        <v>441</v>
      </c>
      <c r="BD102" s="12" t="s">
        <v>441</v>
      </c>
      <c r="BE102" s="45"/>
      <c r="BF102" s="45"/>
      <c r="BG102" s="45"/>
      <c r="BH102" s="45"/>
      <c r="BI102" s="45"/>
      <c r="BJ102" s="88"/>
      <c r="BK102" s="88"/>
    </row>
    <row r="103" spans="1:63" s="165" customFormat="1" ht="12.95" customHeight="1" x14ac:dyDescent="0.25">
      <c r="A103" s="67" t="s">
        <v>405</v>
      </c>
      <c r="B103" s="112"/>
      <c r="C103" s="192" t="s">
        <v>571</v>
      </c>
      <c r="D103" s="112"/>
      <c r="E103" s="212"/>
      <c r="F103" s="69" t="s">
        <v>438</v>
      </c>
      <c r="G103" s="69" t="s">
        <v>407</v>
      </c>
      <c r="H103" s="12" t="s">
        <v>439</v>
      </c>
      <c r="I103" s="25" t="s">
        <v>143</v>
      </c>
      <c r="J103" s="1" t="s">
        <v>149</v>
      </c>
      <c r="K103" s="25" t="s">
        <v>196</v>
      </c>
      <c r="L103" s="24">
        <v>30</v>
      </c>
      <c r="M103" s="70" t="s">
        <v>197</v>
      </c>
      <c r="N103" s="71" t="s">
        <v>365</v>
      </c>
      <c r="O103" s="1" t="s">
        <v>166</v>
      </c>
      <c r="P103" s="25" t="s">
        <v>125</v>
      </c>
      <c r="Q103" s="24" t="s">
        <v>122</v>
      </c>
      <c r="R103" s="25" t="s">
        <v>200</v>
      </c>
      <c r="S103" s="25" t="s">
        <v>201</v>
      </c>
      <c r="T103" s="24"/>
      <c r="U103" s="24" t="s">
        <v>398</v>
      </c>
      <c r="V103" s="24" t="s">
        <v>146</v>
      </c>
      <c r="W103" s="9">
        <v>30</v>
      </c>
      <c r="X103" s="9">
        <v>60</v>
      </c>
      <c r="Y103" s="16">
        <v>10</v>
      </c>
      <c r="Z103" s="87" t="s">
        <v>409</v>
      </c>
      <c r="AA103" s="5" t="s">
        <v>138</v>
      </c>
      <c r="AB103" s="103">
        <v>1.25</v>
      </c>
      <c r="AC103" s="193">
        <v>289771.5</v>
      </c>
      <c r="AD103" s="104">
        <f t="shared" ref="AD103" si="81">AB103*AC103</f>
        <v>362214.375</v>
      </c>
      <c r="AE103" s="104">
        <f t="shared" si="35"/>
        <v>405680.10000000003</v>
      </c>
      <c r="AF103" s="105">
        <v>1.25</v>
      </c>
      <c r="AG103" s="193">
        <v>289771.5</v>
      </c>
      <c r="AH103" s="104">
        <f t="shared" ref="AH103" si="82">AF103*AG103</f>
        <v>362214.375</v>
      </c>
      <c r="AI103" s="104">
        <f t="shared" si="37"/>
        <v>405680.10000000003</v>
      </c>
      <c r="AJ103" s="106">
        <v>0</v>
      </c>
      <c r="AK103" s="106">
        <v>0</v>
      </c>
      <c r="AL103" s="106">
        <v>0</v>
      </c>
      <c r="AM103" s="106">
        <v>0</v>
      </c>
      <c r="AN103" s="106">
        <v>0</v>
      </c>
      <c r="AO103" s="106">
        <v>0</v>
      </c>
      <c r="AP103" s="106">
        <v>0</v>
      </c>
      <c r="AQ103" s="106">
        <v>0</v>
      </c>
      <c r="AR103" s="106">
        <v>0</v>
      </c>
      <c r="AS103" s="106">
        <v>0</v>
      </c>
      <c r="AT103" s="106">
        <v>0</v>
      </c>
      <c r="AU103" s="106">
        <v>0</v>
      </c>
      <c r="AV103" s="107">
        <f t="shared" si="38"/>
        <v>2.5</v>
      </c>
      <c r="AW103" s="42">
        <v>0</v>
      </c>
      <c r="AX103" s="42">
        <f t="shared" si="28"/>
        <v>0</v>
      </c>
      <c r="AY103" s="108" t="s">
        <v>203</v>
      </c>
      <c r="AZ103" s="109"/>
      <c r="BA103" s="109"/>
      <c r="BB103" s="111"/>
      <c r="BC103" s="110" t="s">
        <v>441</v>
      </c>
      <c r="BD103" s="110" t="s">
        <v>441</v>
      </c>
      <c r="BE103" s="111"/>
      <c r="BF103" s="111"/>
      <c r="BG103" s="111"/>
      <c r="BH103" s="111"/>
      <c r="BI103" s="111"/>
      <c r="BJ103" s="88"/>
      <c r="BK103" s="27">
        <v>14</v>
      </c>
    </row>
    <row r="104" spans="1:63" s="188" customFormat="1" ht="12.95" customHeight="1" x14ac:dyDescent="0.25">
      <c r="A104" s="183" t="s">
        <v>405</v>
      </c>
      <c r="B104" s="159">
        <v>210015878</v>
      </c>
      <c r="C104" s="159" t="s">
        <v>679</v>
      </c>
      <c r="D104" s="159"/>
      <c r="E104" s="213"/>
      <c r="F104" s="194" t="s">
        <v>438</v>
      </c>
      <c r="G104" s="194" t="s">
        <v>407</v>
      </c>
      <c r="H104" s="194" t="s">
        <v>439</v>
      </c>
      <c r="I104" s="184" t="s">
        <v>143</v>
      </c>
      <c r="J104" s="153" t="s">
        <v>149</v>
      </c>
      <c r="K104" s="184" t="s">
        <v>196</v>
      </c>
      <c r="L104" s="183">
        <v>30</v>
      </c>
      <c r="M104" s="154" t="s">
        <v>197</v>
      </c>
      <c r="N104" s="195" t="s">
        <v>365</v>
      </c>
      <c r="O104" s="153" t="s">
        <v>166</v>
      </c>
      <c r="P104" s="184" t="s">
        <v>125</v>
      </c>
      <c r="Q104" s="183" t="s">
        <v>122</v>
      </c>
      <c r="R104" s="184" t="s">
        <v>200</v>
      </c>
      <c r="S104" s="184" t="s">
        <v>201</v>
      </c>
      <c r="T104" s="183"/>
      <c r="U104" s="183" t="s">
        <v>398</v>
      </c>
      <c r="V104" s="183" t="s">
        <v>146</v>
      </c>
      <c r="W104" s="194">
        <v>30</v>
      </c>
      <c r="X104" s="194">
        <v>60</v>
      </c>
      <c r="Y104" s="157">
        <v>10</v>
      </c>
      <c r="Z104" s="197" t="s">
        <v>409</v>
      </c>
      <c r="AA104" s="182" t="s">
        <v>138</v>
      </c>
      <c r="AB104" s="186">
        <v>2.5</v>
      </c>
      <c r="AC104" s="198">
        <v>286873.78000000003</v>
      </c>
      <c r="AD104" s="186">
        <v>717184.45000000007</v>
      </c>
      <c r="AE104" s="186">
        <v>803246.58400000015</v>
      </c>
      <c r="AF104" s="186">
        <v>1.25</v>
      </c>
      <c r="AG104" s="186">
        <v>289771.5</v>
      </c>
      <c r="AH104" s="186">
        <v>362214.375</v>
      </c>
      <c r="AI104" s="186">
        <v>405680.10000000003</v>
      </c>
      <c r="AJ104" s="187">
        <v>0</v>
      </c>
      <c r="AK104" s="187">
        <v>0</v>
      </c>
      <c r="AL104" s="187">
        <v>0</v>
      </c>
      <c r="AM104" s="187">
        <v>0</v>
      </c>
      <c r="AN104" s="187">
        <v>0</v>
      </c>
      <c r="AO104" s="187">
        <v>0</v>
      </c>
      <c r="AP104" s="187">
        <v>0</v>
      </c>
      <c r="AQ104" s="187">
        <v>0</v>
      </c>
      <c r="AR104" s="187">
        <v>0</v>
      </c>
      <c r="AS104" s="187">
        <v>0</v>
      </c>
      <c r="AT104" s="187">
        <v>0</v>
      </c>
      <c r="AU104" s="187">
        <v>0</v>
      </c>
      <c r="AV104" s="187">
        <f t="shared" si="38"/>
        <v>3.75</v>
      </c>
      <c r="AW104" s="186">
        <f t="shared" si="33"/>
        <v>1079398.8250000002</v>
      </c>
      <c r="AX104" s="186">
        <f t="shared" si="28"/>
        <v>1208926.6840000004</v>
      </c>
      <c r="AY104" s="159" t="s">
        <v>203</v>
      </c>
      <c r="AZ104" s="184"/>
      <c r="BA104" s="184"/>
      <c r="BB104" s="196"/>
      <c r="BC104" s="194" t="s">
        <v>441</v>
      </c>
      <c r="BD104" s="194" t="s">
        <v>441</v>
      </c>
      <c r="BE104" s="196"/>
      <c r="BF104" s="196"/>
      <c r="BG104" s="196"/>
      <c r="BH104" s="196"/>
      <c r="BI104" s="196"/>
      <c r="BJ104" s="88"/>
      <c r="BK104" s="32" t="s">
        <v>653</v>
      </c>
    </row>
    <row r="105" spans="1:63" s="165" customFormat="1" ht="12.95" customHeight="1" x14ac:dyDescent="0.25">
      <c r="A105" s="67" t="s">
        <v>405</v>
      </c>
      <c r="B105" s="73"/>
      <c r="C105" s="190" t="s">
        <v>489</v>
      </c>
      <c r="D105" s="73"/>
      <c r="E105" s="212"/>
      <c r="F105" s="69" t="s">
        <v>442</v>
      </c>
      <c r="G105" s="69" t="s">
        <v>407</v>
      </c>
      <c r="H105" s="12" t="s">
        <v>443</v>
      </c>
      <c r="I105" s="25" t="s">
        <v>143</v>
      </c>
      <c r="J105" s="1" t="s">
        <v>149</v>
      </c>
      <c r="K105" s="25" t="s">
        <v>196</v>
      </c>
      <c r="L105" s="24">
        <v>30</v>
      </c>
      <c r="M105" s="70" t="s">
        <v>197</v>
      </c>
      <c r="N105" s="71" t="s">
        <v>365</v>
      </c>
      <c r="O105" s="24" t="s">
        <v>126</v>
      </c>
      <c r="P105" s="25" t="s">
        <v>125</v>
      </c>
      <c r="Q105" s="24" t="s">
        <v>122</v>
      </c>
      <c r="R105" s="25" t="s">
        <v>200</v>
      </c>
      <c r="S105" s="25" t="s">
        <v>201</v>
      </c>
      <c r="T105" s="24"/>
      <c r="U105" s="24" t="s">
        <v>398</v>
      </c>
      <c r="V105" s="24" t="s">
        <v>146</v>
      </c>
      <c r="W105" s="9">
        <v>30</v>
      </c>
      <c r="X105" s="9">
        <v>60</v>
      </c>
      <c r="Y105" s="16">
        <v>10</v>
      </c>
      <c r="Z105" s="87" t="s">
        <v>409</v>
      </c>
      <c r="AA105" s="5" t="s">
        <v>138</v>
      </c>
      <c r="AB105" s="72">
        <v>0.7</v>
      </c>
      <c r="AC105" s="191">
        <v>519134.61</v>
      </c>
      <c r="AD105" s="72">
        <f t="shared" si="34"/>
        <v>363394.22699999996</v>
      </c>
      <c r="AE105" s="72">
        <f t="shared" si="35"/>
        <v>407001.53424000001</v>
      </c>
      <c r="AF105" s="72">
        <v>0.7</v>
      </c>
      <c r="AG105" s="191">
        <v>519134.61</v>
      </c>
      <c r="AH105" s="72">
        <f t="shared" si="36"/>
        <v>363394.22699999996</v>
      </c>
      <c r="AI105" s="72">
        <f t="shared" si="37"/>
        <v>407001.53424000001</v>
      </c>
      <c r="AJ105" s="19">
        <v>0</v>
      </c>
      <c r="AK105" s="19">
        <v>0</v>
      </c>
      <c r="AL105" s="19">
        <v>0</v>
      </c>
      <c r="AM105" s="19">
        <v>0</v>
      </c>
      <c r="AN105" s="19">
        <v>0</v>
      </c>
      <c r="AO105" s="19">
        <v>0</v>
      </c>
      <c r="AP105" s="19">
        <v>0</v>
      </c>
      <c r="AQ105" s="19">
        <v>0</v>
      </c>
      <c r="AR105" s="19">
        <v>0</v>
      </c>
      <c r="AS105" s="19">
        <v>0</v>
      </c>
      <c r="AT105" s="19">
        <v>0</v>
      </c>
      <c r="AU105" s="19">
        <v>0</v>
      </c>
      <c r="AV105" s="65">
        <f t="shared" si="38"/>
        <v>1.4</v>
      </c>
      <c r="AW105" s="42">
        <v>0</v>
      </c>
      <c r="AX105" s="42">
        <f t="shared" si="28"/>
        <v>0</v>
      </c>
      <c r="AY105" s="4" t="s">
        <v>203</v>
      </c>
      <c r="AZ105" s="25"/>
      <c r="BA105" s="25"/>
      <c r="BB105" s="45"/>
      <c r="BC105" s="12" t="s">
        <v>444</v>
      </c>
      <c r="BD105" s="12" t="s">
        <v>444</v>
      </c>
      <c r="BE105" s="45"/>
      <c r="BF105" s="45"/>
      <c r="BG105" s="45"/>
      <c r="BH105" s="45"/>
      <c r="BI105" s="45"/>
      <c r="BJ105" s="88"/>
      <c r="BK105" s="88"/>
    </row>
    <row r="106" spans="1:63" s="165" customFormat="1" ht="12.95" customHeight="1" x14ac:dyDescent="0.25">
      <c r="A106" s="67" t="s">
        <v>405</v>
      </c>
      <c r="B106" s="112"/>
      <c r="C106" s="192" t="s">
        <v>572</v>
      </c>
      <c r="D106" s="112"/>
      <c r="E106" s="212"/>
      <c r="F106" s="69" t="s">
        <v>442</v>
      </c>
      <c r="G106" s="69" t="s">
        <v>407</v>
      </c>
      <c r="H106" s="12" t="s">
        <v>443</v>
      </c>
      <c r="I106" s="25" t="s">
        <v>143</v>
      </c>
      <c r="J106" s="1" t="s">
        <v>149</v>
      </c>
      <c r="K106" s="25" t="s">
        <v>196</v>
      </c>
      <c r="L106" s="24">
        <v>30</v>
      </c>
      <c r="M106" s="70" t="s">
        <v>197</v>
      </c>
      <c r="N106" s="71" t="s">
        <v>365</v>
      </c>
      <c r="O106" s="1" t="s">
        <v>166</v>
      </c>
      <c r="P106" s="25" t="s">
        <v>125</v>
      </c>
      <c r="Q106" s="24" t="s">
        <v>122</v>
      </c>
      <c r="R106" s="25" t="s">
        <v>200</v>
      </c>
      <c r="S106" s="25" t="s">
        <v>201</v>
      </c>
      <c r="T106" s="24"/>
      <c r="U106" s="24" t="s">
        <v>398</v>
      </c>
      <c r="V106" s="24" t="s">
        <v>146</v>
      </c>
      <c r="W106" s="9">
        <v>30</v>
      </c>
      <c r="X106" s="9">
        <v>60</v>
      </c>
      <c r="Y106" s="16">
        <v>10</v>
      </c>
      <c r="Z106" s="87" t="s">
        <v>409</v>
      </c>
      <c r="AA106" s="5" t="s">
        <v>138</v>
      </c>
      <c r="AB106" s="103">
        <v>0.7</v>
      </c>
      <c r="AC106" s="193">
        <v>519134.61</v>
      </c>
      <c r="AD106" s="104">
        <f t="shared" ref="AD106" si="83">AB106*AC106</f>
        <v>363394.22699999996</v>
      </c>
      <c r="AE106" s="104">
        <f t="shared" si="35"/>
        <v>407001.53424000001</v>
      </c>
      <c r="AF106" s="105">
        <v>0.7</v>
      </c>
      <c r="AG106" s="193">
        <v>519134.61</v>
      </c>
      <c r="AH106" s="104">
        <f t="shared" ref="AH106" si="84">AF106*AG106</f>
        <v>363394.22699999996</v>
      </c>
      <c r="AI106" s="104">
        <f t="shared" si="37"/>
        <v>407001.53424000001</v>
      </c>
      <c r="AJ106" s="106">
        <v>0</v>
      </c>
      <c r="AK106" s="106">
        <v>0</v>
      </c>
      <c r="AL106" s="106">
        <v>0</v>
      </c>
      <c r="AM106" s="106">
        <v>0</v>
      </c>
      <c r="AN106" s="106">
        <v>0</v>
      </c>
      <c r="AO106" s="106">
        <v>0</v>
      </c>
      <c r="AP106" s="106">
        <v>0</v>
      </c>
      <c r="AQ106" s="106">
        <v>0</v>
      </c>
      <c r="AR106" s="106">
        <v>0</v>
      </c>
      <c r="AS106" s="106">
        <v>0</v>
      </c>
      <c r="AT106" s="106">
        <v>0</v>
      </c>
      <c r="AU106" s="106">
        <v>0</v>
      </c>
      <c r="AV106" s="107">
        <f t="shared" si="38"/>
        <v>1.4</v>
      </c>
      <c r="AW106" s="42">
        <v>0</v>
      </c>
      <c r="AX106" s="42">
        <f t="shared" si="28"/>
        <v>0</v>
      </c>
      <c r="AY106" s="108" t="s">
        <v>203</v>
      </c>
      <c r="AZ106" s="109"/>
      <c r="BA106" s="109"/>
      <c r="BB106" s="111"/>
      <c r="BC106" s="110" t="s">
        <v>444</v>
      </c>
      <c r="BD106" s="110" t="s">
        <v>444</v>
      </c>
      <c r="BE106" s="111"/>
      <c r="BF106" s="111"/>
      <c r="BG106" s="111"/>
      <c r="BH106" s="111"/>
      <c r="BI106" s="111"/>
      <c r="BJ106" s="88"/>
      <c r="BK106" s="27">
        <v>14</v>
      </c>
    </row>
    <row r="107" spans="1:63" s="188" customFormat="1" ht="12.95" customHeight="1" x14ac:dyDescent="0.25">
      <c r="A107" s="183" t="s">
        <v>405</v>
      </c>
      <c r="B107" s="159">
        <v>210023510</v>
      </c>
      <c r="C107" s="159" t="s">
        <v>680</v>
      </c>
      <c r="D107" s="159"/>
      <c r="E107" s="213"/>
      <c r="F107" s="194" t="s">
        <v>442</v>
      </c>
      <c r="G107" s="194" t="s">
        <v>407</v>
      </c>
      <c r="H107" s="194" t="s">
        <v>443</v>
      </c>
      <c r="I107" s="184" t="s">
        <v>143</v>
      </c>
      <c r="J107" s="153" t="s">
        <v>149</v>
      </c>
      <c r="K107" s="184" t="s">
        <v>196</v>
      </c>
      <c r="L107" s="183">
        <v>30</v>
      </c>
      <c r="M107" s="154" t="s">
        <v>197</v>
      </c>
      <c r="N107" s="195" t="s">
        <v>365</v>
      </c>
      <c r="O107" s="153" t="s">
        <v>166</v>
      </c>
      <c r="P107" s="184" t="s">
        <v>125</v>
      </c>
      <c r="Q107" s="183" t="s">
        <v>122</v>
      </c>
      <c r="R107" s="184" t="s">
        <v>200</v>
      </c>
      <c r="S107" s="184" t="s">
        <v>201</v>
      </c>
      <c r="T107" s="183"/>
      <c r="U107" s="183" t="s">
        <v>398</v>
      </c>
      <c r="V107" s="183" t="s">
        <v>146</v>
      </c>
      <c r="W107" s="194">
        <v>30</v>
      </c>
      <c r="X107" s="194">
        <v>60</v>
      </c>
      <c r="Y107" s="157">
        <v>10</v>
      </c>
      <c r="Z107" s="197" t="s">
        <v>409</v>
      </c>
      <c r="AA107" s="182" t="s">
        <v>138</v>
      </c>
      <c r="AB107" s="186">
        <v>0.54</v>
      </c>
      <c r="AC107" s="198">
        <v>513943.26</v>
      </c>
      <c r="AD107" s="186">
        <v>277529.36040000001</v>
      </c>
      <c r="AE107" s="186">
        <v>310832.88364800002</v>
      </c>
      <c r="AF107" s="186">
        <v>0.7</v>
      </c>
      <c r="AG107" s="186">
        <v>519134.61</v>
      </c>
      <c r="AH107" s="186">
        <v>363394.22699999996</v>
      </c>
      <c r="AI107" s="186">
        <v>407001.53424000001</v>
      </c>
      <c r="AJ107" s="187">
        <v>0</v>
      </c>
      <c r="AK107" s="187">
        <v>0</v>
      </c>
      <c r="AL107" s="187">
        <v>0</v>
      </c>
      <c r="AM107" s="187">
        <v>0</v>
      </c>
      <c r="AN107" s="187">
        <v>0</v>
      </c>
      <c r="AO107" s="187">
        <v>0</v>
      </c>
      <c r="AP107" s="187">
        <v>0</v>
      </c>
      <c r="AQ107" s="187">
        <v>0</v>
      </c>
      <c r="AR107" s="187">
        <v>0</v>
      </c>
      <c r="AS107" s="187">
        <v>0</v>
      </c>
      <c r="AT107" s="187">
        <v>0</v>
      </c>
      <c r="AU107" s="187">
        <v>0</v>
      </c>
      <c r="AV107" s="187">
        <f t="shared" si="38"/>
        <v>1.24</v>
      </c>
      <c r="AW107" s="186">
        <f t="shared" si="33"/>
        <v>640923.58739999996</v>
      </c>
      <c r="AX107" s="186">
        <f t="shared" si="28"/>
        <v>717834.41788800003</v>
      </c>
      <c r="AY107" s="159" t="s">
        <v>203</v>
      </c>
      <c r="AZ107" s="184"/>
      <c r="BA107" s="184"/>
      <c r="BB107" s="196"/>
      <c r="BC107" s="194" t="s">
        <v>444</v>
      </c>
      <c r="BD107" s="194" t="s">
        <v>444</v>
      </c>
      <c r="BE107" s="196"/>
      <c r="BF107" s="196"/>
      <c r="BG107" s="196"/>
      <c r="BH107" s="196"/>
      <c r="BI107" s="196"/>
      <c r="BJ107" s="88"/>
      <c r="BK107" s="32" t="s">
        <v>653</v>
      </c>
    </row>
    <row r="108" spans="1:63" s="165" customFormat="1" ht="12.95" customHeight="1" x14ac:dyDescent="0.25">
      <c r="A108" s="67" t="s">
        <v>405</v>
      </c>
      <c r="B108" s="73"/>
      <c r="C108" s="190" t="s">
        <v>490</v>
      </c>
      <c r="D108" s="73"/>
      <c r="E108" s="212"/>
      <c r="F108" s="69" t="s">
        <v>442</v>
      </c>
      <c r="G108" s="69" t="s">
        <v>407</v>
      </c>
      <c r="H108" s="12" t="s">
        <v>443</v>
      </c>
      <c r="I108" s="25" t="s">
        <v>143</v>
      </c>
      <c r="J108" s="1" t="s">
        <v>149</v>
      </c>
      <c r="K108" s="25" t="s">
        <v>196</v>
      </c>
      <c r="L108" s="24">
        <v>30</v>
      </c>
      <c r="M108" s="70" t="s">
        <v>197</v>
      </c>
      <c r="N108" s="71" t="s">
        <v>365</v>
      </c>
      <c r="O108" s="24" t="s">
        <v>126</v>
      </c>
      <c r="P108" s="25" t="s">
        <v>125</v>
      </c>
      <c r="Q108" s="24" t="s">
        <v>122</v>
      </c>
      <c r="R108" s="25" t="s">
        <v>200</v>
      </c>
      <c r="S108" s="25" t="s">
        <v>201</v>
      </c>
      <c r="T108" s="24"/>
      <c r="U108" s="24" t="s">
        <v>398</v>
      </c>
      <c r="V108" s="24" t="s">
        <v>146</v>
      </c>
      <c r="W108" s="9">
        <v>30</v>
      </c>
      <c r="X108" s="9">
        <v>60</v>
      </c>
      <c r="Y108" s="16">
        <v>10</v>
      </c>
      <c r="Z108" s="87" t="s">
        <v>409</v>
      </c>
      <c r="AA108" s="5" t="s">
        <v>138</v>
      </c>
      <c r="AB108" s="72">
        <v>0.6</v>
      </c>
      <c r="AC108" s="191">
        <v>907955.84</v>
      </c>
      <c r="AD108" s="72">
        <f t="shared" si="34"/>
        <v>544773.50399999996</v>
      </c>
      <c r="AE108" s="72">
        <f t="shared" si="35"/>
        <v>610146.32447999995</v>
      </c>
      <c r="AF108" s="72">
        <v>0.6</v>
      </c>
      <c r="AG108" s="191">
        <v>907955.85</v>
      </c>
      <c r="AH108" s="72">
        <f t="shared" si="36"/>
        <v>544773.51</v>
      </c>
      <c r="AI108" s="72">
        <f t="shared" si="37"/>
        <v>610146.33120000002</v>
      </c>
      <c r="AJ108" s="19">
        <v>0</v>
      </c>
      <c r="AK108" s="19">
        <v>0</v>
      </c>
      <c r="AL108" s="19">
        <v>0</v>
      </c>
      <c r="AM108" s="19">
        <v>0</v>
      </c>
      <c r="AN108" s="19">
        <v>0</v>
      </c>
      <c r="AO108" s="19">
        <v>0</v>
      </c>
      <c r="AP108" s="19">
        <v>0</v>
      </c>
      <c r="AQ108" s="19">
        <v>0</v>
      </c>
      <c r="AR108" s="19">
        <v>0</v>
      </c>
      <c r="AS108" s="19">
        <v>0</v>
      </c>
      <c r="AT108" s="19">
        <v>0</v>
      </c>
      <c r="AU108" s="19">
        <v>0</v>
      </c>
      <c r="AV108" s="65">
        <f t="shared" si="38"/>
        <v>1.2</v>
      </c>
      <c r="AW108" s="42">
        <v>0</v>
      </c>
      <c r="AX108" s="42">
        <f t="shared" si="28"/>
        <v>0</v>
      </c>
      <c r="AY108" s="4" t="s">
        <v>203</v>
      </c>
      <c r="AZ108" s="25"/>
      <c r="BA108" s="25"/>
      <c r="BB108" s="45"/>
      <c r="BC108" s="12" t="s">
        <v>445</v>
      </c>
      <c r="BD108" s="12" t="s">
        <v>445</v>
      </c>
      <c r="BE108" s="45"/>
      <c r="BF108" s="45"/>
      <c r="BG108" s="45"/>
      <c r="BH108" s="45"/>
      <c r="BI108" s="45"/>
      <c r="BJ108" s="88"/>
      <c r="BK108" s="88"/>
    </row>
    <row r="109" spans="1:63" s="165" customFormat="1" ht="12.95" customHeight="1" x14ac:dyDescent="0.25">
      <c r="A109" s="67" t="s">
        <v>405</v>
      </c>
      <c r="B109" s="112"/>
      <c r="C109" s="192" t="s">
        <v>573</v>
      </c>
      <c r="D109" s="112"/>
      <c r="E109" s="212"/>
      <c r="F109" s="69" t="s">
        <v>442</v>
      </c>
      <c r="G109" s="69" t="s">
        <v>407</v>
      </c>
      <c r="H109" s="12" t="s">
        <v>443</v>
      </c>
      <c r="I109" s="25" t="s">
        <v>143</v>
      </c>
      <c r="J109" s="1" t="s">
        <v>149</v>
      </c>
      <c r="K109" s="25" t="s">
        <v>196</v>
      </c>
      <c r="L109" s="24">
        <v>30</v>
      </c>
      <c r="M109" s="70" t="s">
        <v>197</v>
      </c>
      <c r="N109" s="71" t="s">
        <v>365</v>
      </c>
      <c r="O109" s="1" t="s">
        <v>166</v>
      </c>
      <c r="P109" s="25" t="s">
        <v>125</v>
      </c>
      <c r="Q109" s="24" t="s">
        <v>122</v>
      </c>
      <c r="R109" s="25" t="s">
        <v>200</v>
      </c>
      <c r="S109" s="25" t="s">
        <v>201</v>
      </c>
      <c r="T109" s="24"/>
      <c r="U109" s="24" t="s">
        <v>398</v>
      </c>
      <c r="V109" s="24" t="s">
        <v>146</v>
      </c>
      <c r="W109" s="9">
        <v>30</v>
      </c>
      <c r="X109" s="9">
        <v>60</v>
      </c>
      <c r="Y109" s="16">
        <v>10</v>
      </c>
      <c r="Z109" s="87" t="s">
        <v>409</v>
      </c>
      <c r="AA109" s="5" t="s">
        <v>138</v>
      </c>
      <c r="AB109" s="103">
        <v>0.6</v>
      </c>
      <c r="AC109" s="193">
        <v>907955.84</v>
      </c>
      <c r="AD109" s="104">
        <f t="shared" ref="AD109" si="85">AB109*AC109</f>
        <v>544773.50399999996</v>
      </c>
      <c r="AE109" s="104">
        <f t="shared" si="35"/>
        <v>610146.32447999995</v>
      </c>
      <c r="AF109" s="105">
        <v>0.6</v>
      </c>
      <c r="AG109" s="193">
        <v>907955.85</v>
      </c>
      <c r="AH109" s="104">
        <f t="shared" ref="AH109" si="86">AF109*AG109</f>
        <v>544773.51</v>
      </c>
      <c r="AI109" s="104">
        <f t="shared" si="37"/>
        <v>610146.33120000002</v>
      </c>
      <c r="AJ109" s="106">
        <v>0</v>
      </c>
      <c r="AK109" s="106">
        <v>0</v>
      </c>
      <c r="AL109" s="106">
        <v>0</v>
      </c>
      <c r="AM109" s="106">
        <v>0</v>
      </c>
      <c r="AN109" s="106">
        <v>0</v>
      </c>
      <c r="AO109" s="106">
        <v>0</v>
      </c>
      <c r="AP109" s="106">
        <v>0</v>
      </c>
      <c r="AQ109" s="106">
        <v>0</v>
      </c>
      <c r="AR109" s="106">
        <v>0</v>
      </c>
      <c r="AS109" s="106">
        <v>0</v>
      </c>
      <c r="AT109" s="106">
        <v>0</v>
      </c>
      <c r="AU109" s="106">
        <v>0</v>
      </c>
      <c r="AV109" s="107">
        <f t="shared" si="38"/>
        <v>1.2</v>
      </c>
      <c r="AW109" s="42">
        <v>0</v>
      </c>
      <c r="AX109" s="42">
        <f t="shared" si="28"/>
        <v>0</v>
      </c>
      <c r="AY109" s="108" t="s">
        <v>203</v>
      </c>
      <c r="AZ109" s="109"/>
      <c r="BA109" s="109"/>
      <c r="BB109" s="111"/>
      <c r="BC109" s="110" t="s">
        <v>445</v>
      </c>
      <c r="BD109" s="110" t="s">
        <v>445</v>
      </c>
      <c r="BE109" s="111"/>
      <c r="BF109" s="111"/>
      <c r="BG109" s="111"/>
      <c r="BH109" s="111"/>
      <c r="BI109" s="111"/>
      <c r="BJ109" s="88"/>
      <c r="BK109" s="27">
        <v>14</v>
      </c>
    </row>
    <row r="110" spans="1:63" s="188" customFormat="1" ht="12.95" customHeight="1" x14ac:dyDescent="0.25">
      <c r="A110" s="183" t="s">
        <v>405</v>
      </c>
      <c r="B110" s="159">
        <v>210023511</v>
      </c>
      <c r="C110" s="159" t="s">
        <v>681</v>
      </c>
      <c r="D110" s="159"/>
      <c r="E110" s="213"/>
      <c r="F110" s="194" t="s">
        <v>442</v>
      </c>
      <c r="G110" s="194" t="s">
        <v>407</v>
      </c>
      <c r="H110" s="194" t="s">
        <v>443</v>
      </c>
      <c r="I110" s="184" t="s">
        <v>143</v>
      </c>
      <c r="J110" s="153" t="s">
        <v>149</v>
      </c>
      <c r="K110" s="184" t="s">
        <v>196</v>
      </c>
      <c r="L110" s="183">
        <v>30</v>
      </c>
      <c r="M110" s="154" t="s">
        <v>197</v>
      </c>
      <c r="N110" s="195" t="s">
        <v>365</v>
      </c>
      <c r="O110" s="153" t="s">
        <v>166</v>
      </c>
      <c r="P110" s="184" t="s">
        <v>125</v>
      </c>
      <c r="Q110" s="183" t="s">
        <v>122</v>
      </c>
      <c r="R110" s="184" t="s">
        <v>200</v>
      </c>
      <c r="S110" s="184" t="s">
        <v>201</v>
      </c>
      <c r="T110" s="183"/>
      <c r="U110" s="183" t="s">
        <v>398</v>
      </c>
      <c r="V110" s="183" t="s">
        <v>146</v>
      </c>
      <c r="W110" s="194">
        <v>30</v>
      </c>
      <c r="X110" s="194">
        <v>60</v>
      </c>
      <c r="Y110" s="157">
        <v>10</v>
      </c>
      <c r="Z110" s="197" t="s">
        <v>409</v>
      </c>
      <c r="AA110" s="182" t="s">
        <v>138</v>
      </c>
      <c r="AB110" s="186">
        <v>0.8</v>
      </c>
      <c r="AC110" s="198">
        <v>898876.29</v>
      </c>
      <c r="AD110" s="186">
        <v>719101.03200000012</v>
      </c>
      <c r="AE110" s="186">
        <v>805393.15584000025</v>
      </c>
      <c r="AF110" s="186">
        <v>0.6</v>
      </c>
      <c r="AG110" s="186">
        <v>907955.85</v>
      </c>
      <c r="AH110" s="186">
        <v>544773.51</v>
      </c>
      <c r="AI110" s="186">
        <v>610146.33120000002</v>
      </c>
      <c r="AJ110" s="187">
        <v>0</v>
      </c>
      <c r="AK110" s="187">
        <v>0</v>
      </c>
      <c r="AL110" s="187">
        <v>0</v>
      </c>
      <c r="AM110" s="187">
        <v>0</v>
      </c>
      <c r="AN110" s="187">
        <v>0</v>
      </c>
      <c r="AO110" s="187">
        <v>0</v>
      </c>
      <c r="AP110" s="187">
        <v>0</v>
      </c>
      <c r="AQ110" s="187">
        <v>0</v>
      </c>
      <c r="AR110" s="187">
        <v>0</v>
      </c>
      <c r="AS110" s="187">
        <v>0</v>
      </c>
      <c r="AT110" s="187">
        <v>0</v>
      </c>
      <c r="AU110" s="187">
        <v>0</v>
      </c>
      <c r="AV110" s="187">
        <f t="shared" si="38"/>
        <v>1.4</v>
      </c>
      <c r="AW110" s="186">
        <f t="shared" si="33"/>
        <v>1263874.5420000001</v>
      </c>
      <c r="AX110" s="186">
        <f t="shared" si="28"/>
        <v>1415539.4870400003</v>
      </c>
      <c r="AY110" s="159" t="s">
        <v>203</v>
      </c>
      <c r="AZ110" s="184"/>
      <c r="BA110" s="184"/>
      <c r="BB110" s="196"/>
      <c r="BC110" s="194" t="s">
        <v>445</v>
      </c>
      <c r="BD110" s="194" t="s">
        <v>445</v>
      </c>
      <c r="BE110" s="196"/>
      <c r="BF110" s="196"/>
      <c r="BG110" s="196"/>
      <c r="BH110" s="196"/>
      <c r="BI110" s="196"/>
      <c r="BJ110" s="88"/>
      <c r="BK110" s="32" t="s">
        <v>653</v>
      </c>
    </row>
    <row r="111" spans="1:63" s="165" customFormat="1" ht="12.95" customHeight="1" x14ac:dyDescent="0.25">
      <c r="A111" s="67" t="s">
        <v>405</v>
      </c>
      <c r="B111" s="73"/>
      <c r="C111" s="190" t="s">
        <v>491</v>
      </c>
      <c r="D111" s="73"/>
      <c r="E111" s="212"/>
      <c r="F111" s="69" t="s">
        <v>406</v>
      </c>
      <c r="G111" s="69" t="s">
        <v>407</v>
      </c>
      <c r="H111" s="12" t="s">
        <v>408</v>
      </c>
      <c r="I111" s="25" t="s">
        <v>143</v>
      </c>
      <c r="J111" s="1" t="s">
        <v>149</v>
      </c>
      <c r="K111" s="25" t="s">
        <v>196</v>
      </c>
      <c r="L111" s="24">
        <v>30</v>
      </c>
      <c r="M111" s="70" t="s">
        <v>197</v>
      </c>
      <c r="N111" s="71" t="s">
        <v>365</v>
      </c>
      <c r="O111" s="24" t="s">
        <v>126</v>
      </c>
      <c r="P111" s="25" t="s">
        <v>125</v>
      </c>
      <c r="Q111" s="24" t="s">
        <v>122</v>
      </c>
      <c r="R111" s="25" t="s">
        <v>200</v>
      </c>
      <c r="S111" s="25" t="s">
        <v>201</v>
      </c>
      <c r="T111" s="24"/>
      <c r="U111" s="24" t="s">
        <v>398</v>
      </c>
      <c r="V111" s="24" t="s">
        <v>146</v>
      </c>
      <c r="W111" s="9">
        <v>30</v>
      </c>
      <c r="X111" s="9">
        <v>60</v>
      </c>
      <c r="Y111" s="16">
        <v>10</v>
      </c>
      <c r="Z111" s="87" t="s">
        <v>409</v>
      </c>
      <c r="AA111" s="5" t="s">
        <v>138</v>
      </c>
      <c r="AB111" s="72">
        <v>0.16</v>
      </c>
      <c r="AC111" s="191">
        <v>620081.28</v>
      </c>
      <c r="AD111" s="72">
        <f t="shared" si="34"/>
        <v>99213.00480000001</v>
      </c>
      <c r="AE111" s="72">
        <f t="shared" si="35"/>
        <v>111118.56537600003</v>
      </c>
      <c r="AF111" s="72">
        <v>0.16</v>
      </c>
      <c r="AG111" s="191">
        <v>620081.28</v>
      </c>
      <c r="AH111" s="72">
        <f t="shared" si="36"/>
        <v>99213.00480000001</v>
      </c>
      <c r="AI111" s="72">
        <f t="shared" si="37"/>
        <v>111118.56537600003</v>
      </c>
      <c r="AJ111" s="19">
        <v>0</v>
      </c>
      <c r="AK111" s="19">
        <v>0</v>
      </c>
      <c r="AL111" s="19">
        <v>0</v>
      </c>
      <c r="AM111" s="19">
        <v>0</v>
      </c>
      <c r="AN111" s="19">
        <v>0</v>
      </c>
      <c r="AO111" s="19">
        <v>0</v>
      </c>
      <c r="AP111" s="19">
        <v>0</v>
      </c>
      <c r="AQ111" s="19">
        <v>0</v>
      </c>
      <c r="AR111" s="19">
        <v>0</v>
      </c>
      <c r="AS111" s="19">
        <v>0</v>
      </c>
      <c r="AT111" s="19">
        <v>0</v>
      </c>
      <c r="AU111" s="19">
        <v>0</v>
      </c>
      <c r="AV111" s="65">
        <f t="shared" si="38"/>
        <v>0.32</v>
      </c>
      <c r="AW111" s="42">
        <v>0</v>
      </c>
      <c r="AX111" s="42">
        <f t="shared" si="28"/>
        <v>0</v>
      </c>
      <c r="AY111" s="4" t="s">
        <v>203</v>
      </c>
      <c r="AZ111" s="25"/>
      <c r="BA111" s="25"/>
      <c r="BB111" s="45"/>
      <c r="BC111" s="12" t="s">
        <v>446</v>
      </c>
      <c r="BD111" s="12" t="s">
        <v>446</v>
      </c>
      <c r="BE111" s="45"/>
      <c r="BF111" s="45"/>
      <c r="BG111" s="45"/>
      <c r="BH111" s="45"/>
      <c r="BI111" s="45"/>
      <c r="BJ111" s="88"/>
      <c r="BK111" s="88"/>
    </row>
    <row r="112" spans="1:63" s="165" customFormat="1" ht="12.95" customHeight="1" x14ac:dyDescent="0.25">
      <c r="A112" s="67" t="s">
        <v>405</v>
      </c>
      <c r="B112" s="112"/>
      <c r="C112" s="192" t="s">
        <v>574</v>
      </c>
      <c r="D112" s="112"/>
      <c r="E112" s="212"/>
      <c r="F112" s="69" t="s">
        <v>406</v>
      </c>
      <c r="G112" s="69" t="s">
        <v>407</v>
      </c>
      <c r="H112" s="12" t="s">
        <v>408</v>
      </c>
      <c r="I112" s="25" t="s">
        <v>143</v>
      </c>
      <c r="J112" s="1" t="s">
        <v>149</v>
      </c>
      <c r="K112" s="25" t="s">
        <v>196</v>
      </c>
      <c r="L112" s="24">
        <v>30</v>
      </c>
      <c r="M112" s="70" t="s">
        <v>197</v>
      </c>
      <c r="N112" s="71" t="s">
        <v>365</v>
      </c>
      <c r="O112" s="1" t="s">
        <v>166</v>
      </c>
      <c r="P112" s="25" t="s">
        <v>125</v>
      </c>
      <c r="Q112" s="24" t="s">
        <v>122</v>
      </c>
      <c r="R112" s="25" t="s">
        <v>200</v>
      </c>
      <c r="S112" s="25" t="s">
        <v>201</v>
      </c>
      <c r="T112" s="24"/>
      <c r="U112" s="24" t="s">
        <v>398</v>
      </c>
      <c r="V112" s="24" t="s">
        <v>146</v>
      </c>
      <c r="W112" s="9">
        <v>30</v>
      </c>
      <c r="X112" s="9">
        <v>60</v>
      </c>
      <c r="Y112" s="16">
        <v>10</v>
      </c>
      <c r="Z112" s="87" t="s">
        <v>409</v>
      </c>
      <c r="AA112" s="5" t="s">
        <v>138</v>
      </c>
      <c r="AB112" s="103">
        <v>0.16</v>
      </c>
      <c r="AC112" s="193">
        <v>620081.28</v>
      </c>
      <c r="AD112" s="104">
        <f t="shared" ref="AD112" si="87">AB112*AC112</f>
        <v>99213.00480000001</v>
      </c>
      <c r="AE112" s="104">
        <f t="shared" si="35"/>
        <v>111118.56537600003</v>
      </c>
      <c r="AF112" s="105">
        <v>0.16</v>
      </c>
      <c r="AG112" s="193">
        <v>620081.28</v>
      </c>
      <c r="AH112" s="104">
        <f t="shared" ref="AH112" si="88">AF112*AG112</f>
        <v>99213.00480000001</v>
      </c>
      <c r="AI112" s="104">
        <f t="shared" si="37"/>
        <v>111118.56537600003</v>
      </c>
      <c r="AJ112" s="106">
        <v>0</v>
      </c>
      <c r="AK112" s="106">
        <v>0</v>
      </c>
      <c r="AL112" s="106">
        <v>0</v>
      </c>
      <c r="AM112" s="106">
        <v>0</v>
      </c>
      <c r="AN112" s="106">
        <v>0</v>
      </c>
      <c r="AO112" s="106">
        <v>0</v>
      </c>
      <c r="AP112" s="106">
        <v>0</v>
      </c>
      <c r="AQ112" s="106">
        <v>0</v>
      </c>
      <c r="AR112" s="106">
        <v>0</v>
      </c>
      <c r="AS112" s="106">
        <v>0</v>
      </c>
      <c r="AT112" s="106">
        <v>0</v>
      </c>
      <c r="AU112" s="106">
        <v>0</v>
      </c>
      <c r="AV112" s="107">
        <f t="shared" si="38"/>
        <v>0.32</v>
      </c>
      <c r="AW112" s="202">
        <f t="shared" si="33"/>
        <v>198426.00960000002</v>
      </c>
      <c r="AX112" s="202">
        <f t="shared" si="28"/>
        <v>222237.13075200006</v>
      </c>
      <c r="AY112" s="108" t="s">
        <v>203</v>
      </c>
      <c r="AZ112" s="109"/>
      <c r="BA112" s="109"/>
      <c r="BB112" s="111"/>
      <c r="BC112" s="110" t="s">
        <v>446</v>
      </c>
      <c r="BD112" s="110" t="s">
        <v>446</v>
      </c>
      <c r="BE112" s="111"/>
      <c r="BF112" s="111"/>
      <c r="BG112" s="111"/>
      <c r="BH112" s="111"/>
      <c r="BI112" s="111"/>
      <c r="BJ112" s="88"/>
      <c r="BK112" s="27">
        <v>14</v>
      </c>
    </row>
    <row r="113" spans="1:63" s="165" customFormat="1" ht="12.95" customHeight="1" x14ac:dyDescent="0.25">
      <c r="A113" s="67" t="s">
        <v>405</v>
      </c>
      <c r="B113" s="73"/>
      <c r="C113" s="190" t="s">
        <v>492</v>
      </c>
      <c r="D113" s="73"/>
      <c r="E113" s="212"/>
      <c r="F113" s="69" t="s">
        <v>438</v>
      </c>
      <c r="G113" s="69" t="s">
        <v>407</v>
      </c>
      <c r="H113" s="12" t="s">
        <v>439</v>
      </c>
      <c r="I113" s="25" t="s">
        <v>143</v>
      </c>
      <c r="J113" s="1" t="s">
        <v>149</v>
      </c>
      <c r="K113" s="25" t="s">
        <v>196</v>
      </c>
      <c r="L113" s="24">
        <v>30</v>
      </c>
      <c r="M113" s="70" t="s">
        <v>197</v>
      </c>
      <c r="N113" s="71" t="s">
        <v>365</v>
      </c>
      <c r="O113" s="24" t="s">
        <v>126</v>
      </c>
      <c r="P113" s="25" t="s">
        <v>125</v>
      </c>
      <c r="Q113" s="24" t="s">
        <v>122</v>
      </c>
      <c r="R113" s="25" t="s">
        <v>200</v>
      </c>
      <c r="S113" s="25" t="s">
        <v>201</v>
      </c>
      <c r="T113" s="24"/>
      <c r="U113" s="24" t="s">
        <v>398</v>
      </c>
      <c r="V113" s="24" t="s">
        <v>146</v>
      </c>
      <c r="W113" s="9">
        <v>30</v>
      </c>
      <c r="X113" s="9">
        <v>60</v>
      </c>
      <c r="Y113" s="16">
        <v>10</v>
      </c>
      <c r="Z113" s="87" t="s">
        <v>409</v>
      </c>
      <c r="AA113" s="5" t="s">
        <v>138</v>
      </c>
      <c r="AB113" s="72">
        <v>0.55000000000000004</v>
      </c>
      <c r="AC113" s="191">
        <v>208713.3</v>
      </c>
      <c r="AD113" s="72">
        <f t="shared" si="34"/>
        <v>114792.315</v>
      </c>
      <c r="AE113" s="72">
        <f t="shared" si="35"/>
        <v>128567.39280000002</v>
      </c>
      <c r="AF113" s="72">
        <v>0.55000000000000004</v>
      </c>
      <c r="AG113" s="191">
        <v>208713.3</v>
      </c>
      <c r="AH113" s="72">
        <f t="shared" si="36"/>
        <v>114792.315</v>
      </c>
      <c r="AI113" s="72">
        <f t="shared" si="37"/>
        <v>128567.39280000002</v>
      </c>
      <c r="AJ113" s="19">
        <v>0</v>
      </c>
      <c r="AK113" s="19">
        <v>0</v>
      </c>
      <c r="AL113" s="19">
        <v>0</v>
      </c>
      <c r="AM113" s="19">
        <v>0</v>
      </c>
      <c r="AN113" s="19">
        <v>0</v>
      </c>
      <c r="AO113" s="19">
        <v>0</v>
      </c>
      <c r="AP113" s="19">
        <v>0</v>
      </c>
      <c r="AQ113" s="19">
        <v>0</v>
      </c>
      <c r="AR113" s="19">
        <v>0</v>
      </c>
      <c r="AS113" s="19">
        <v>0</v>
      </c>
      <c r="AT113" s="19">
        <v>0</v>
      </c>
      <c r="AU113" s="19">
        <v>0</v>
      </c>
      <c r="AV113" s="65">
        <f t="shared" si="38"/>
        <v>1.1000000000000001</v>
      </c>
      <c r="AW113" s="42">
        <v>0</v>
      </c>
      <c r="AX113" s="42">
        <f t="shared" si="28"/>
        <v>0</v>
      </c>
      <c r="AY113" s="4" t="s">
        <v>203</v>
      </c>
      <c r="AZ113" s="25"/>
      <c r="BA113" s="25"/>
      <c r="BB113" s="45"/>
      <c r="BC113" s="12" t="s">
        <v>447</v>
      </c>
      <c r="BD113" s="12" t="s">
        <v>447</v>
      </c>
      <c r="BE113" s="45"/>
      <c r="BF113" s="45"/>
      <c r="BG113" s="45"/>
      <c r="BH113" s="45"/>
      <c r="BI113" s="45"/>
      <c r="BJ113" s="88"/>
      <c r="BK113" s="88"/>
    </row>
    <row r="114" spans="1:63" s="165" customFormat="1" ht="12.95" customHeight="1" x14ac:dyDescent="0.25">
      <c r="A114" s="67" t="s">
        <v>405</v>
      </c>
      <c r="B114" s="112"/>
      <c r="C114" s="192" t="s">
        <v>575</v>
      </c>
      <c r="D114" s="112"/>
      <c r="E114" s="212"/>
      <c r="F114" s="69" t="s">
        <v>438</v>
      </c>
      <c r="G114" s="69" t="s">
        <v>407</v>
      </c>
      <c r="H114" s="12" t="s">
        <v>439</v>
      </c>
      <c r="I114" s="25" t="s">
        <v>143</v>
      </c>
      <c r="J114" s="1" t="s">
        <v>149</v>
      </c>
      <c r="K114" s="25" t="s">
        <v>196</v>
      </c>
      <c r="L114" s="24">
        <v>30</v>
      </c>
      <c r="M114" s="70" t="s">
        <v>197</v>
      </c>
      <c r="N114" s="71" t="s">
        <v>365</v>
      </c>
      <c r="O114" s="1" t="s">
        <v>166</v>
      </c>
      <c r="P114" s="25" t="s">
        <v>125</v>
      </c>
      <c r="Q114" s="24" t="s">
        <v>122</v>
      </c>
      <c r="R114" s="25" t="s">
        <v>200</v>
      </c>
      <c r="S114" s="25" t="s">
        <v>201</v>
      </c>
      <c r="T114" s="24"/>
      <c r="U114" s="24" t="s">
        <v>398</v>
      </c>
      <c r="V114" s="24" t="s">
        <v>146</v>
      </c>
      <c r="W114" s="9">
        <v>30</v>
      </c>
      <c r="X114" s="9">
        <v>60</v>
      </c>
      <c r="Y114" s="16">
        <v>10</v>
      </c>
      <c r="Z114" s="87" t="s">
        <v>409</v>
      </c>
      <c r="AA114" s="5" t="s">
        <v>138</v>
      </c>
      <c r="AB114" s="103">
        <v>0.55000000000000004</v>
      </c>
      <c r="AC114" s="193">
        <v>208713.3</v>
      </c>
      <c r="AD114" s="104">
        <f t="shared" ref="AD114" si="89">AB114*AC114</f>
        <v>114792.315</v>
      </c>
      <c r="AE114" s="104">
        <f t="shared" si="35"/>
        <v>128567.39280000002</v>
      </c>
      <c r="AF114" s="105">
        <v>0.55000000000000004</v>
      </c>
      <c r="AG114" s="193">
        <v>208713.3</v>
      </c>
      <c r="AH114" s="104">
        <f t="shared" ref="AH114" si="90">AF114*AG114</f>
        <v>114792.315</v>
      </c>
      <c r="AI114" s="104">
        <f t="shared" si="37"/>
        <v>128567.39280000002</v>
      </c>
      <c r="AJ114" s="106">
        <v>0</v>
      </c>
      <c r="AK114" s="106">
        <v>0</v>
      </c>
      <c r="AL114" s="106">
        <v>0</v>
      </c>
      <c r="AM114" s="106">
        <v>0</v>
      </c>
      <c r="AN114" s="106">
        <v>0</v>
      </c>
      <c r="AO114" s="106">
        <v>0</v>
      </c>
      <c r="AP114" s="106">
        <v>0</v>
      </c>
      <c r="AQ114" s="106">
        <v>0</v>
      </c>
      <c r="AR114" s="106">
        <v>0</v>
      </c>
      <c r="AS114" s="106">
        <v>0</v>
      </c>
      <c r="AT114" s="106">
        <v>0</v>
      </c>
      <c r="AU114" s="106">
        <v>0</v>
      </c>
      <c r="AV114" s="107">
        <f t="shared" si="38"/>
        <v>1.1000000000000001</v>
      </c>
      <c r="AW114" s="42">
        <v>0</v>
      </c>
      <c r="AX114" s="42">
        <f t="shared" si="28"/>
        <v>0</v>
      </c>
      <c r="AY114" s="108" t="s">
        <v>203</v>
      </c>
      <c r="AZ114" s="109"/>
      <c r="BA114" s="109"/>
      <c r="BB114" s="111"/>
      <c r="BC114" s="110" t="s">
        <v>447</v>
      </c>
      <c r="BD114" s="110" t="s">
        <v>447</v>
      </c>
      <c r="BE114" s="111"/>
      <c r="BF114" s="111"/>
      <c r="BG114" s="111"/>
      <c r="BH114" s="111"/>
      <c r="BI114" s="111"/>
      <c r="BJ114" s="88"/>
      <c r="BK114" s="27">
        <v>14</v>
      </c>
    </row>
    <row r="115" spans="1:63" s="188" customFormat="1" ht="12.95" customHeight="1" x14ac:dyDescent="0.25">
      <c r="A115" s="183" t="s">
        <v>405</v>
      </c>
      <c r="B115" s="159">
        <v>210030297</v>
      </c>
      <c r="C115" s="159" t="s">
        <v>682</v>
      </c>
      <c r="D115" s="159"/>
      <c r="E115" s="213"/>
      <c r="F115" s="194" t="s">
        <v>438</v>
      </c>
      <c r="G115" s="194" t="s">
        <v>407</v>
      </c>
      <c r="H115" s="194" t="s">
        <v>439</v>
      </c>
      <c r="I115" s="184" t="s">
        <v>143</v>
      </c>
      <c r="J115" s="153" t="s">
        <v>149</v>
      </c>
      <c r="K115" s="184" t="s">
        <v>196</v>
      </c>
      <c r="L115" s="183">
        <v>30</v>
      </c>
      <c r="M115" s="154" t="s">
        <v>197</v>
      </c>
      <c r="N115" s="195" t="s">
        <v>365</v>
      </c>
      <c r="O115" s="153" t="s">
        <v>166</v>
      </c>
      <c r="P115" s="184" t="s">
        <v>125</v>
      </c>
      <c r="Q115" s="183" t="s">
        <v>122</v>
      </c>
      <c r="R115" s="184" t="s">
        <v>200</v>
      </c>
      <c r="S115" s="184" t="s">
        <v>201</v>
      </c>
      <c r="T115" s="183"/>
      <c r="U115" s="183" t="s">
        <v>398</v>
      </c>
      <c r="V115" s="183" t="s">
        <v>146</v>
      </c>
      <c r="W115" s="194">
        <v>30</v>
      </c>
      <c r="X115" s="194">
        <v>60</v>
      </c>
      <c r="Y115" s="157">
        <v>10</v>
      </c>
      <c r="Z115" s="197" t="s">
        <v>409</v>
      </c>
      <c r="AA115" s="182" t="s">
        <v>138</v>
      </c>
      <c r="AB115" s="186">
        <v>0.69</v>
      </c>
      <c r="AC115" s="198">
        <v>206626.17</v>
      </c>
      <c r="AD115" s="186">
        <v>142572.05729999999</v>
      </c>
      <c r="AE115" s="186">
        <v>159680.704176</v>
      </c>
      <c r="AF115" s="186">
        <v>0.55000000000000004</v>
      </c>
      <c r="AG115" s="186">
        <v>208713.3</v>
      </c>
      <c r="AH115" s="186">
        <v>114792.315</v>
      </c>
      <c r="AI115" s="186">
        <v>128567.39280000002</v>
      </c>
      <c r="AJ115" s="187">
        <v>0</v>
      </c>
      <c r="AK115" s="187">
        <v>0</v>
      </c>
      <c r="AL115" s="187">
        <v>0</v>
      </c>
      <c r="AM115" s="187">
        <v>0</v>
      </c>
      <c r="AN115" s="187">
        <v>0</v>
      </c>
      <c r="AO115" s="187">
        <v>0</v>
      </c>
      <c r="AP115" s="187">
        <v>0</v>
      </c>
      <c r="AQ115" s="187">
        <v>0</v>
      </c>
      <c r="AR115" s="187">
        <v>0</v>
      </c>
      <c r="AS115" s="187">
        <v>0</v>
      </c>
      <c r="AT115" s="187">
        <v>0</v>
      </c>
      <c r="AU115" s="187">
        <v>0</v>
      </c>
      <c r="AV115" s="187">
        <f t="shared" si="38"/>
        <v>1.24</v>
      </c>
      <c r="AW115" s="186">
        <f t="shared" si="33"/>
        <v>257364.37229999999</v>
      </c>
      <c r="AX115" s="186">
        <f t="shared" si="28"/>
        <v>288248.096976</v>
      </c>
      <c r="AY115" s="159" t="s">
        <v>203</v>
      </c>
      <c r="AZ115" s="184"/>
      <c r="BA115" s="184"/>
      <c r="BB115" s="196"/>
      <c r="BC115" s="194" t="s">
        <v>447</v>
      </c>
      <c r="BD115" s="194" t="s">
        <v>447</v>
      </c>
      <c r="BE115" s="196"/>
      <c r="BF115" s="196"/>
      <c r="BG115" s="196"/>
      <c r="BH115" s="196"/>
      <c r="BI115" s="196"/>
      <c r="BJ115" s="88"/>
      <c r="BK115" s="32" t="s">
        <v>653</v>
      </c>
    </row>
    <row r="116" spans="1:63" s="165" customFormat="1" ht="12.95" customHeight="1" x14ac:dyDescent="0.25">
      <c r="A116" s="67" t="s">
        <v>405</v>
      </c>
      <c r="B116" s="73"/>
      <c r="C116" s="190" t="s">
        <v>493</v>
      </c>
      <c r="D116" s="73"/>
      <c r="E116" s="212"/>
      <c r="F116" s="69" t="s">
        <v>442</v>
      </c>
      <c r="G116" s="69" t="s">
        <v>407</v>
      </c>
      <c r="H116" s="12" t="s">
        <v>443</v>
      </c>
      <c r="I116" s="25" t="s">
        <v>143</v>
      </c>
      <c r="J116" s="1" t="s">
        <v>149</v>
      </c>
      <c r="K116" s="25" t="s">
        <v>196</v>
      </c>
      <c r="L116" s="24">
        <v>30</v>
      </c>
      <c r="M116" s="70" t="s">
        <v>197</v>
      </c>
      <c r="N116" s="71" t="s">
        <v>365</v>
      </c>
      <c r="O116" s="24" t="s">
        <v>126</v>
      </c>
      <c r="P116" s="25" t="s">
        <v>125</v>
      </c>
      <c r="Q116" s="24" t="s">
        <v>122</v>
      </c>
      <c r="R116" s="25" t="s">
        <v>200</v>
      </c>
      <c r="S116" s="25" t="s">
        <v>201</v>
      </c>
      <c r="T116" s="24"/>
      <c r="U116" s="24" t="s">
        <v>398</v>
      </c>
      <c r="V116" s="24" t="s">
        <v>146</v>
      </c>
      <c r="W116" s="9">
        <v>30</v>
      </c>
      <c r="X116" s="9">
        <v>60</v>
      </c>
      <c r="Y116" s="16">
        <v>10</v>
      </c>
      <c r="Z116" s="87" t="s">
        <v>409</v>
      </c>
      <c r="AA116" s="5" t="s">
        <v>138</v>
      </c>
      <c r="AB116" s="72">
        <v>0.4</v>
      </c>
      <c r="AC116" s="191">
        <v>3158727.06</v>
      </c>
      <c r="AD116" s="72">
        <f t="shared" si="34"/>
        <v>1263490.824</v>
      </c>
      <c r="AE116" s="72">
        <f t="shared" si="35"/>
        <v>1415109.7228800002</v>
      </c>
      <c r="AF116" s="72">
        <v>0.4</v>
      </c>
      <c r="AG116" s="191">
        <v>3158727.06</v>
      </c>
      <c r="AH116" s="72">
        <f t="shared" si="36"/>
        <v>1263490.824</v>
      </c>
      <c r="AI116" s="72">
        <f t="shared" si="37"/>
        <v>1415109.7228800002</v>
      </c>
      <c r="AJ116" s="19">
        <v>0</v>
      </c>
      <c r="AK116" s="19">
        <v>0</v>
      </c>
      <c r="AL116" s="19">
        <v>0</v>
      </c>
      <c r="AM116" s="19">
        <v>0</v>
      </c>
      <c r="AN116" s="19">
        <v>0</v>
      </c>
      <c r="AO116" s="19">
        <v>0</v>
      </c>
      <c r="AP116" s="19">
        <v>0</v>
      </c>
      <c r="AQ116" s="19">
        <v>0</v>
      </c>
      <c r="AR116" s="19">
        <v>0</v>
      </c>
      <c r="AS116" s="19">
        <v>0</v>
      </c>
      <c r="AT116" s="19">
        <v>0</v>
      </c>
      <c r="AU116" s="19">
        <v>0</v>
      </c>
      <c r="AV116" s="65">
        <f t="shared" si="38"/>
        <v>0.8</v>
      </c>
      <c r="AW116" s="42">
        <v>0</v>
      </c>
      <c r="AX116" s="42">
        <f t="shared" si="28"/>
        <v>0</v>
      </c>
      <c r="AY116" s="4" t="s">
        <v>203</v>
      </c>
      <c r="AZ116" s="25"/>
      <c r="BA116" s="25"/>
      <c r="BB116" s="45"/>
      <c r="BC116" s="12" t="s">
        <v>448</v>
      </c>
      <c r="BD116" s="12" t="s">
        <v>448</v>
      </c>
      <c r="BE116" s="45"/>
      <c r="BF116" s="45"/>
      <c r="BG116" s="45"/>
      <c r="BH116" s="45"/>
      <c r="BI116" s="45"/>
      <c r="BJ116" s="88"/>
      <c r="BK116" s="88"/>
    </row>
    <row r="117" spans="1:63" s="165" customFormat="1" ht="12.95" customHeight="1" x14ac:dyDescent="0.25">
      <c r="A117" s="67" t="s">
        <v>405</v>
      </c>
      <c r="B117" s="112"/>
      <c r="C117" s="192" t="s">
        <v>576</v>
      </c>
      <c r="D117" s="112"/>
      <c r="E117" s="212"/>
      <c r="F117" s="69" t="s">
        <v>442</v>
      </c>
      <c r="G117" s="69" t="s">
        <v>407</v>
      </c>
      <c r="H117" s="12" t="s">
        <v>443</v>
      </c>
      <c r="I117" s="25" t="s">
        <v>143</v>
      </c>
      <c r="J117" s="1" t="s">
        <v>149</v>
      </c>
      <c r="K117" s="25" t="s">
        <v>196</v>
      </c>
      <c r="L117" s="24">
        <v>30</v>
      </c>
      <c r="M117" s="70" t="s">
        <v>197</v>
      </c>
      <c r="N117" s="71" t="s">
        <v>365</v>
      </c>
      <c r="O117" s="1" t="s">
        <v>166</v>
      </c>
      <c r="P117" s="25" t="s">
        <v>125</v>
      </c>
      <c r="Q117" s="24" t="s">
        <v>122</v>
      </c>
      <c r="R117" s="25" t="s">
        <v>200</v>
      </c>
      <c r="S117" s="25" t="s">
        <v>201</v>
      </c>
      <c r="T117" s="24"/>
      <c r="U117" s="24" t="s">
        <v>398</v>
      </c>
      <c r="V117" s="24" t="s">
        <v>146</v>
      </c>
      <c r="W117" s="9">
        <v>30</v>
      </c>
      <c r="X117" s="9">
        <v>60</v>
      </c>
      <c r="Y117" s="16">
        <v>10</v>
      </c>
      <c r="Z117" s="87" t="s">
        <v>409</v>
      </c>
      <c r="AA117" s="5" t="s">
        <v>138</v>
      </c>
      <c r="AB117" s="103">
        <v>0.4</v>
      </c>
      <c r="AC117" s="193">
        <v>3158727.06</v>
      </c>
      <c r="AD117" s="104">
        <f t="shared" ref="AD117" si="91">AB117*AC117</f>
        <v>1263490.824</v>
      </c>
      <c r="AE117" s="104">
        <f t="shared" si="35"/>
        <v>1415109.7228800002</v>
      </c>
      <c r="AF117" s="105">
        <v>0.4</v>
      </c>
      <c r="AG117" s="193">
        <v>3158727.06</v>
      </c>
      <c r="AH117" s="104">
        <f t="shared" ref="AH117" si="92">AF117*AG117</f>
        <v>1263490.824</v>
      </c>
      <c r="AI117" s="104">
        <f t="shared" si="37"/>
        <v>1415109.7228800002</v>
      </c>
      <c r="AJ117" s="106">
        <v>0</v>
      </c>
      <c r="AK117" s="106">
        <v>0</v>
      </c>
      <c r="AL117" s="106">
        <v>0</v>
      </c>
      <c r="AM117" s="106">
        <v>0</v>
      </c>
      <c r="AN117" s="106">
        <v>0</v>
      </c>
      <c r="AO117" s="106">
        <v>0</v>
      </c>
      <c r="AP117" s="106">
        <v>0</v>
      </c>
      <c r="AQ117" s="106">
        <v>0</v>
      </c>
      <c r="AR117" s="106">
        <v>0</v>
      </c>
      <c r="AS117" s="106">
        <v>0</v>
      </c>
      <c r="AT117" s="106">
        <v>0</v>
      </c>
      <c r="AU117" s="106">
        <v>0</v>
      </c>
      <c r="AV117" s="107">
        <f t="shared" si="38"/>
        <v>0.8</v>
      </c>
      <c r="AW117" s="42">
        <v>0</v>
      </c>
      <c r="AX117" s="42">
        <f t="shared" si="28"/>
        <v>0</v>
      </c>
      <c r="AY117" s="108" t="s">
        <v>203</v>
      </c>
      <c r="AZ117" s="109"/>
      <c r="BA117" s="109"/>
      <c r="BB117" s="111"/>
      <c r="BC117" s="110" t="s">
        <v>448</v>
      </c>
      <c r="BD117" s="110" t="s">
        <v>448</v>
      </c>
      <c r="BE117" s="111"/>
      <c r="BF117" s="111"/>
      <c r="BG117" s="111"/>
      <c r="BH117" s="111"/>
      <c r="BI117" s="111"/>
      <c r="BJ117" s="88"/>
      <c r="BK117" s="27">
        <v>14</v>
      </c>
    </row>
    <row r="118" spans="1:63" s="188" customFormat="1" ht="12.95" customHeight="1" x14ac:dyDescent="0.25">
      <c r="A118" s="183" t="s">
        <v>405</v>
      </c>
      <c r="B118" s="159">
        <v>210032303</v>
      </c>
      <c r="C118" s="159" t="s">
        <v>683</v>
      </c>
      <c r="D118" s="159"/>
      <c r="E118" s="213"/>
      <c r="F118" s="194" t="s">
        <v>442</v>
      </c>
      <c r="G118" s="194" t="s">
        <v>407</v>
      </c>
      <c r="H118" s="194" t="s">
        <v>443</v>
      </c>
      <c r="I118" s="184" t="s">
        <v>143</v>
      </c>
      <c r="J118" s="153" t="s">
        <v>149</v>
      </c>
      <c r="K118" s="184" t="s">
        <v>196</v>
      </c>
      <c r="L118" s="183">
        <v>30</v>
      </c>
      <c r="M118" s="154" t="s">
        <v>197</v>
      </c>
      <c r="N118" s="195" t="s">
        <v>365</v>
      </c>
      <c r="O118" s="153" t="s">
        <v>166</v>
      </c>
      <c r="P118" s="184" t="s">
        <v>125</v>
      </c>
      <c r="Q118" s="183" t="s">
        <v>122</v>
      </c>
      <c r="R118" s="184" t="s">
        <v>200</v>
      </c>
      <c r="S118" s="184" t="s">
        <v>201</v>
      </c>
      <c r="T118" s="183"/>
      <c r="U118" s="183" t="s">
        <v>398</v>
      </c>
      <c r="V118" s="183" t="s">
        <v>146</v>
      </c>
      <c r="W118" s="194">
        <v>30</v>
      </c>
      <c r="X118" s="194">
        <v>60</v>
      </c>
      <c r="Y118" s="157">
        <v>10</v>
      </c>
      <c r="Z118" s="197" t="s">
        <v>409</v>
      </c>
      <c r="AA118" s="182" t="s">
        <v>138</v>
      </c>
      <c r="AB118" s="186">
        <v>0.8</v>
      </c>
      <c r="AC118" s="198">
        <v>3127139.79</v>
      </c>
      <c r="AD118" s="186">
        <v>2501711.8319999999</v>
      </c>
      <c r="AE118" s="186">
        <v>2801917.25184</v>
      </c>
      <c r="AF118" s="186">
        <v>0.4</v>
      </c>
      <c r="AG118" s="186">
        <v>2942347.64</v>
      </c>
      <c r="AH118" s="186">
        <v>1176939.0560000001</v>
      </c>
      <c r="AI118" s="186">
        <v>1318171.7427200002</v>
      </c>
      <c r="AJ118" s="187">
        <v>0</v>
      </c>
      <c r="AK118" s="187">
        <v>0</v>
      </c>
      <c r="AL118" s="187">
        <v>0</v>
      </c>
      <c r="AM118" s="187">
        <v>0</v>
      </c>
      <c r="AN118" s="187">
        <v>0</v>
      </c>
      <c r="AO118" s="187">
        <v>0</v>
      </c>
      <c r="AP118" s="187">
        <v>0</v>
      </c>
      <c r="AQ118" s="187">
        <v>0</v>
      </c>
      <c r="AR118" s="187">
        <v>0</v>
      </c>
      <c r="AS118" s="187">
        <v>0</v>
      </c>
      <c r="AT118" s="187">
        <v>0</v>
      </c>
      <c r="AU118" s="187">
        <v>0</v>
      </c>
      <c r="AV118" s="187">
        <f t="shared" si="38"/>
        <v>1.2000000000000002</v>
      </c>
      <c r="AW118" s="186">
        <f t="shared" si="33"/>
        <v>3678650.8880000003</v>
      </c>
      <c r="AX118" s="186">
        <f t="shared" si="28"/>
        <v>4120088.9945600005</v>
      </c>
      <c r="AY118" s="159" t="s">
        <v>203</v>
      </c>
      <c r="AZ118" s="184"/>
      <c r="BA118" s="184"/>
      <c r="BB118" s="196"/>
      <c r="BC118" s="194" t="s">
        <v>448</v>
      </c>
      <c r="BD118" s="194" t="s">
        <v>448</v>
      </c>
      <c r="BE118" s="196"/>
      <c r="BF118" s="196"/>
      <c r="BG118" s="196"/>
      <c r="BH118" s="196"/>
      <c r="BI118" s="196"/>
      <c r="BJ118" s="88"/>
      <c r="BK118" s="32" t="s">
        <v>653</v>
      </c>
    </row>
    <row r="119" spans="1:63" s="165" customFormat="1" ht="12.95" customHeight="1" x14ac:dyDescent="0.25">
      <c r="A119" s="67" t="s">
        <v>405</v>
      </c>
      <c r="B119" s="73"/>
      <c r="C119" s="190" t="s">
        <v>494</v>
      </c>
      <c r="D119" s="73"/>
      <c r="E119" s="212"/>
      <c r="F119" s="69" t="s">
        <v>442</v>
      </c>
      <c r="G119" s="69" t="s">
        <v>407</v>
      </c>
      <c r="H119" s="12" t="s">
        <v>443</v>
      </c>
      <c r="I119" s="25" t="s">
        <v>143</v>
      </c>
      <c r="J119" s="1" t="s">
        <v>149</v>
      </c>
      <c r="K119" s="25" t="s">
        <v>196</v>
      </c>
      <c r="L119" s="24">
        <v>30</v>
      </c>
      <c r="M119" s="70" t="s">
        <v>197</v>
      </c>
      <c r="N119" s="71" t="s">
        <v>365</v>
      </c>
      <c r="O119" s="24" t="s">
        <v>126</v>
      </c>
      <c r="P119" s="25" t="s">
        <v>125</v>
      </c>
      <c r="Q119" s="24" t="s">
        <v>122</v>
      </c>
      <c r="R119" s="25" t="s">
        <v>200</v>
      </c>
      <c r="S119" s="25" t="s">
        <v>201</v>
      </c>
      <c r="T119" s="24"/>
      <c r="U119" s="24" t="s">
        <v>398</v>
      </c>
      <c r="V119" s="24" t="s">
        <v>146</v>
      </c>
      <c r="W119" s="9">
        <v>30</v>
      </c>
      <c r="X119" s="9">
        <v>60</v>
      </c>
      <c r="Y119" s="16">
        <v>10</v>
      </c>
      <c r="Z119" s="87" t="s">
        <v>409</v>
      </c>
      <c r="AA119" s="5" t="s">
        <v>138</v>
      </c>
      <c r="AB119" s="72">
        <v>1.1499999999999999</v>
      </c>
      <c r="AC119" s="191">
        <v>490740.83</v>
      </c>
      <c r="AD119" s="72">
        <f t="shared" si="34"/>
        <v>564351.95449999999</v>
      </c>
      <c r="AE119" s="72">
        <f t="shared" si="35"/>
        <v>632074.18904000008</v>
      </c>
      <c r="AF119" s="72">
        <v>1.1499999999999999</v>
      </c>
      <c r="AG119" s="191">
        <v>490740.83</v>
      </c>
      <c r="AH119" s="72">
        <f t="shared" si="36"/>
        <v>564351.95449999999</v>
      </c>
      <c r="AI119" s="72">
        <f t="shared" si="37"/>
        <v>632074.18904000008</v>
      </c>
      <c r="AJ119" s="19">
        <v>0</v>
      </c>
      <c r="AK119" s="19">
        <v>0</v>
      </c>
      <c r="AL119" s="19">
        <v>0</v>
      </c>
      <c r="AM119" s="19">
        <v>0</v>
      </c>
      <c r="AN119" s="19">
        <v>0</v>
      </c>
      <c r="AO119" s="19">
        <v>0</v>
      </c>
      <c r="AP119" s="19">
        <v>0</v>
      </c>
      <c r="AQ119" s="19">
        <v>0</v>
      </c>
      <c r="AR119" s="19">
        <v>0</v>
      </c>
      <c r="AS119" s="19">
        <v>0</v>
      </c>
      <c r="AT119" s="19">
        <v>0</v>
      </c>
      <c r="AU119" s="19">
        <v>0</v>
      </c>
      <c r="AV119" s="65">
        <f t="shared" si="38"/>
        <v>2.2999999999999998</v>
      </c>
      <c r="AW119" s="42">
        <v>0</v>
      </c>
      <c r="AX119" s="42">
        <f t="shared" si="28"/>
        <v>0</v>
      </c>
      <c r="AY119" s="4" t="s">
        <v>203</v>
      </c>
      <c r="AZ119" s="25"/>
      <c r="BA119" s="25"/>
      <c r="BB119" s="45"/>
      <c r="BC119" s="12" t="s">
        <v>449</v>
      </c>
      <c r="BD119" s="12" t="s">
        <v>449</v>
      </c>
      <c r="BE119" s="45"/>
      <c r="BF119" s="45"/>
      <c r="BG119" s="45"/>
      <c r="BH119" s="45"/>
      <c r="BI119" s="45"/>
      <c r="BJ119" s="88"/>
      <c r="BK119" s="88"/>
    </row>
    <row r="120" spans="1:63" s="165" customFormat="1" ht="12.95" customHeight="1" x14ac:dyDescent="0.25">
      <c r="A120" s="67" t="s">
        <v>405</v>
      </c>
      <c r="B120" s="112"/>
      <c r="C120" s="192" t="s">
        <v>577</v>
      </c>
      <c r="D120" s="112"/>
      <c r="E120" s="212"/>
      <c r="F120" s="69" t="s">
        <v>442</v>
      </c>
      <c r="G120" s="69" t="s">
        <v>407</v>
      </c>
      <c r="H120" s="12" t="s">
        <v>443</v>
      </c>
      <c r="I120" s="25" t="s">
        <v>143</v>
      </c>
      <c r="J120" s="1" t="s">
        <v>149</v>
      </c>
      <c r="K120" s="25" t="s">
        <v>196</v>
      </c>
      <c r="L120" s="24">
        <v>30</v>
      </c>
      <c r="M120" s="70" t="s">
        <v>197</v>
      </c>
      <c r="N120" s="71" t="s">
        <v>365</v>
      </c>
      <c r="O120" s="1" t="s">
        <v>166</v>
      </c>
      <c r="P120" s="25" t="s">
        <v>125</v>
      </c>
      <c r="Q120" s="24" t="s">
        <v>122</v>
      </c>
      <c r="R120" s="25" t="s">
        <v>200</v>
      </c>
      <c r="S120" s="25" t="s">
        <v>201</v>
      </c>
      <c r="T120" s="24"/>
      <c r="U120" s="24" t="s">
        <v>398</v>
      </c>
      <c r="V120" s="24" t="s">
        <v>146</v>
      </c>
      <c r="W120" s="9">
        <v>30</v>
      </c>
      <c r="X120" s="9">
        <v>60</v>
      </c>
      <c r="Y120" s="16">
        <v>10</v>
      </c>
      <c r="Z120" s="87" t="s">
        <v>409</v>
      </c>
      <c r="AA120" s="5" t="s">
        <v>138</v>
      </c>
      <c r="AB120" s="103">
        <v>1.1499999999999999</v>
      </c>
      <c r="AC120" s="193">
        <v>490740.83</v>
      </c>
      <c r="AD120" s="104">
        <f t="shared" ref="AD120" si="93">AB120*AC120</f>
        <v>564351.95449999999</v>
      </c>
      <c r="AE120" s="104">
        <f t="shared" si="35"/>
        <v>632074.18904000008</v>
      </c>
      <c r="AF120" s="105">
        <v>1.1499999999999999</v>
      </c>
      <c r="AG120" s="193">
        <v>490740.83</v>
      </c>
      <c r="AH120" s="104">
        <f t="shared" ref="AH120" si="94">AF120*AG120</f>
        <v>564351.95449999999</v>
      </c>
      <c r="AI120" s="104">
        <f t="shared" si="37"/>
        <v>632074.18904000008</v>
      </c>
      <c r="AJ120" s="106">
        <v>0</v>
      </c>
      <c r="AK120" s="106">
        <v>0</v>
      </c>
      <c r="AL120" s="106">
        <v>0</v>
      </c>
      <c r="AM120" s="106">
        <v>0</v>
      </c>
      <c r="AN120" s="106">
        <v>0</v>
      </c>
      <c r="AO120" s="106">
        <v>0</v>
      </c>
      <c r="AP120" s="106">
        <v>0</v>
      </c>
      <c r="AQ120" s="106">
        <v>0</v>
      </c>
      <c r="AR120" s="106">
        <v>0</v>
      </c>
      <c r="AS120" s="106">
        <v>0</v>
      </c>
      <c r="AT120" s="106">
        <v>0</v>
      </c>
      <c r="AU120" s="106">
        <v>0</v>
      </c>
      <c r="AV120" s="107">
        <f t="shared" si="38"/>
        <v>2.2999999999999998</v>
      </c>
      <c r="AW120" s="42">
        <v>0</v>
      </c>
      <c r="AX120" s="42">
        <f t="shared" si="28"/>
        <v>0</v>
      </c>
      <c r="AY120" s="108" t="s">
        <v>203</v>
      </c>
      <c r="AZ120" s="109"/>
      <c r="BA120" s="109"/>
      <c r="BB120" s="111"/>
      <c r="BC120" s="110" t="s">
        <v>449</v>
      </c>
      <c r="BD120" s="110" t="s">
        <v>449</v>
      </c>
      <c r="BE120" s="111"/>
      <c r="BF120" s="111"/>
      <c r="BG120" s="111"/>
      <c r="BH120" s="111"/>
      <c r="BI120" s="111"/>
      <c r="BJ120" s="88"/>
      <c r="BK120" s="27">
        <v>14</v>
      </c>
    </row>
    <row r="121" spans="1:63" s="188" customFormat="1" ht="12.95" customHeight="1" x14ac:dyDescent="0.25">
      <c r="A121" s="183" t="s">
        <v>405</v>
      </c>
      <c r="B121" s="159">
        <v>210032304</v>
      </c>
      <c r="C121" s="159" t="s">
        <v>684</v>
      </c>
      <c r="D121" s="159"/>
      <c r="E121" s="213"/>
      <c r="F121" s="194" t="s">
        <v>442</v>
      </c>
      <c r="G121" s="194" t="s">
        <v>407</v>
      </c>
      <c r="H121" s="194" t="s">
        <v>443</v>
      </c>
      <c r="I121" s="184" t="s">
        <v>143</v>
      </c>
      <c r="J121" s="153" t="s">
        <v>149</v>
      </c>
      <c r="K121" s="184" t="s">
        <v>196</v>
      </c>
      <c r="L121" s="183">
        <v>30</v>
      </c>
      <c r="M121" s="154" t="s">
        <v>197</v>
      </c>
      <c r="N121" s="195" t="s">
        <v>365</v>
      </c>
      <c r="O121" s="153" t="s">
        <v>166</v>
      </c>
      <c r="P121" s="184" t="s">
        <v>125</v>
      </c>
      <c r="Q121" s="183" t="s">
        <v>122</v>
      </c>
      <c r="R121" s="184" t="s">
        <v>200</v>
      </c>
      <c r="S121" s="184" t="s">
        <v>201</v>
      </c>
      <c r="T121" s="183"/>
      <c r="U121" s="183" t="s">
        <v>398</v>
      </c>
      <c r="V121" s="183" t="s">
        <v>146</v>
      </c>
      <c r="W121" s="194">
        <v>30</v>
      </c>
      <c r="X121" s="194">
        <v>60</v>
      </c>
      <c r="Y121" s="157">
        <v>10</v>
      </c>
      <c r="Z121" s="197" t="s">
        <v>409</v>
      </c>
      <c r="AA121" s="182" t="s">
        <v>138</v>
      </c>
      <c r="AB121" s="186">
        <v>0.69</v>
      </c>
      <c r="AC121" s="198">
        <v>485833.42</v>
      </c>
      <c r="AD121" s="186">
        <v>335225.05979999999</v>
      </c>
      <c r="AE121" s="186">
        <v>375452.06697600003</v>
      </c>
      <c r="AF121" s="186">
        <v>1.1499999999999999</v>
      </c>
      <c r="AG121" s="186">
        <v>490740.83</v>
      </c>
      <c r="AH121" s="186">
        <v>564351.95449999999</v>
      </c>
      <c r="AI121" s="186">
        <v>632074.18904000008</v>
      </c>
      <c r="AJ121" s="187">
        <v>0</v>
      </c>
      <c r="AK121" s="187">
        <v>0</v>
      </c>
      <c r="AL121" s="187">
        <v>0</v>
      </c>
      <c r="AM121" s="187">
        <v>0</v>
      </c>
      <c r="AN121" s="187">
        <v>0</v>
      </c>
      <c r="AO121" s="187">
        <v>0</v>
      </c>
      <c r="AP121" s="187">
        <v>0</v>
      </c>
      <c r="AQ121" s="187">
        <v>0</v>
      </c>
      <c r="AR121" s="187">
        <v>0</v>
      </c>
      <c r="AS121" s="187">
        <v>0</v>
      </c>
      <c r="AT121" s="187">
        <v>0</v>
      </c>
      <c r="AU121" s="187">
        <v>0</v>
      </c>
      <c r="AV121" s="187">
        <f t="shared" si="38"/>
        <v>1.8399999999999999</v>
      </c>
      <c r="AW121" s="186">
        <f t="shared" si="33"/>
        <v>899577.01429999992</v>
      </c>
      <c r="AX121" s="186">
        <f t="shared" si="28"/>
        <v>1007526.2560160001</v>
      </c>
      <c r="AY121" s="159" t="s">
        <v>203</v>
      </c>
      <c r="AZ121" s="184"/>
      <c r="BA121" s="184"/>
      <c r="BB121" s="196"/>
      <c r="BC121" s="194" t="s">
        <v>449</v>
      </c>
      <c r="BD121" s="194" t="s">
        <v>449</v>
      </c>
      <c r="BE121" s="196"/>
      <c r="BF121" s="196"/>
      <c r="BG121" s="196"/>
      <c r="BH121" s="196"/>
      <c r="BI121" s="196"/>
      <c r="BJ121" s="88"/>
      <c r="BK121" s="32" t="s">
        <v>653</v>
      </c>
    </row>
    <row r="122" spans="1:63" s="165" customFormat="1" ht="12.95" customHeight="1" x14ac:dyDescent="0.25">
      <c r="A122" s="67" t="s">
        <v>405</v>
      </c>
      <c r="B122" s="73"/>
      <c r="C122" s="190" t="s">
        <v>495</v>
      </c>
      <c r="D122" s="73"/>
      <c r="E122" s="212"/>
      <c r="F122" s="69" t="s">
        <v>450</v>
      </c>
      <c r="G122" s="69" t="s">
        <v>407</v>
      </c>
      <c r="H122" s="12" t="s">
        <v>451</v>
      </c>
      <c r="I122" s="25" t="s">
        <v>143</v>
      </c>
      <c r="J122" s="1" t="s">
        <v>149</v>
      </c>
      <c r="K122" s="25" t="s">
        <v>196</v>
      </c>
      <c r="L122" s="24">
        <v>30</v>
      </c>
      <c r="M122" s="70" t="s">
        <v>197</v>
      </c>
      <c r="N122" s="71" t="s">
        <v>365</v>
      </c>
      <c r="O122" s="24" t="s">
        <v>126</v>
      </c>
      <c r="P122" s="25" t="s">
        <v>125</v>
      </c>
      <c r="Q122" s="24" t="s">
        <v>122</v>
      </c>
      <c r="R122" s="25" t="s">
        <v>200</v>
      </c>
      <c r="S122" s="25" t="s">
        <v>201</v>
      </c>
      <c r="T122" s="24"/>
      <c r="U122" s="24" t="s">
        <v>398</v>
      </c>
      <c r="V122" s="24" t="s">
        <v>146</v>
      </c>
      <c r="W122" s="9">
        <v>30</v>
      </c>
      <c r="X122" s="9">
        <v>60</v>
      </c>
      <c r="Y122" s="16">
        <v>10</v>
      </c>
      <c r="Z122" s="87" t="s">
        <v>409</v>
      </c>
      <c r="AA122" s="5" t="s">
        <v>138</v>
      </c>
      <c r="AB122" s="72">
        <v>0.2</v>
      </c>
      <c r="AC122" s="191">
        <v>1167422.25</v>
      </c>
      <c r="AD122" s="72">
        <f t="shared" si="34"/>
        <v>233484.45</v>
      </c>
      <c r="AE122" s="72">
        <f t="shared" si="35"/>
        <v>261502.58400000003</v>
      </c>
      <c r="AF122" s="72">
        <v>0.2</v>
      </c>
      <c r="AG122" s="191">
        <v>1167422.25</v>
      </c>
      <c r="AH122" s="72">
        <f t="shared" si="36"/>
        <v>233484.45</v>
      </c>
      <c r="AI122" s="72">
        <f t="shared" si="37"/>
        <v>261502.58400000003</v>
      </c>
      <c r="AJ122" s="19">
        <v>0</v>
      </c>
      <c r="AK122" s="19">
        <v>0</v>
      </c>
      <c r="AL122" s="19">
        <v>0</v>
      </c>
      <c r="AM122" s="19">
        <v>0</v>
      </c>
      <c r="AN122" s="19">
        <v>0</v>
      </c>
      <c r="AO122" s="19">
        <v>0</v>
      </c>
      <c r="AP122" s="19">
        <v>0</v>
      </c>
      <c r="AQ122" s="19">
        <v>0</v>
      </c>
      <c r="AR122" s="19">
        <v>0</v>
      </c>
      <c r="AS122" s="19">
        <v>0</v>
      </c>
      <c r="AT122" s="19">
        <v>0</v>
      </c>
      <c r="AU122" s="19">
        <v>0</v>
      </c>
      <c r="AV122" s="65">
        <f t="shared" si="38"/>
        <v>0.4</v>
      </c>
      <c r="AW122" s="42">
        <v>0</v>
      </c>
      <c r="AX122" s="42">
        <f t="shared" si="28"/>
        <v>0</v>
      </c>
      <c r="AY122" s="4" t="s">
        <v>203</v>
      </c>
      <c r="AZ122" s="25"/>
      <c r="BA122" s="25"/>
      <c r="BB122" s="45"/>
      <c r="BC122" s="12" t="s">
        <v>452</v>
      </c>
      <c r="BD122" s="12" t="s">
        <v>452</v>
      </c>
      <c r="BE122" s="45"/>
      <c r="BF122" s="45"/>
      <c r="BG122" s="45"/>
      <c r="BH122" s="45"/>
      <c r="BI122" s="45"/>
      <c r="BJ122" s="88"/>
      <c r="BK122" s="88"/>
    </row>
    <row r="123" spans="1:63" s="165" customFormat="1" ht="12.95" customHeight="1" x14ac:dyDescent="0.25">
      <c r="A123" s="67" t="s">
        <v>405</v>
      </c>
      <c r="B123" s="112"/>
      <c r="C123" s="192" t="s">
        <v>578</v>
      </c>
      <c r="D123" s="112"/>
      <c r="E123" s="212"/>
      <c r="F123" s="69" t="s">
        <v>450</v>
      </c>
      <c r="G123" s="69" t="s">
        <v>407</v>
      </c>
      <c r="H123" s="12" t="s">
        <v>451</v>
      </c>
      <c r="I123" s="25" t="s">
        <v>143</v>
      </c>
      <c r="J123" s="1" t="s">
        <v>149</v>
      </c>
      <c r="K123" s="25" t="s">
        <v>196</v>
      </c>
      <c r="L123" s="24">
        <v>30</v>
      </c>
      <c r="M123" s="70" t="s">
        <v>197</v>
      </c>
      <c r="N123" s="71" t="s">
        <v>365</v>
      </c>
      <c r="O123" s="1" t="s">
        <v>166</v>
      </c>
      <c r="P123" s="25" t="s">
        <v>125</v>
      </c>
      <c r="Q123" s="24" t="s">
        <v>122</v>
      </c>
      <c r="R123" s="25" t="s">
        <v>200</v>
      </c>
      <c r="S123" s="25" t="s">
        <v>201</v>
      </c>
      <c r="T123" s="24"/>
      <c r="U123" s="24" t="s">
        <v>398</v>
      </c>
      <c r="V123" s="24" t="s">
        <v>146</v>
      </c>
      <c r="W123" s="9">
        <v>30</v>
      </c>
      <c r="X123" s="9">
        <v>60</v>
      </c>
      <c r="Y123" s="16">
        <v>10</v>
      </c>
      <c r="Z123" s="87" t="s">
        <v>409</v>
      </c>
      <c r="AA123" s="5" t="s">
        <v>138</v>
      </c>
      <c r="AB123" s="103">
        <v>0.2</v>
      </c>
      <c r="AC123" s="193">
        <v>1167422.25</v>
      </c>
      <c r="AD123" s="104">
        <f t="shared" ref="AD123" si="95">AB123*AC123</f>
        <v>233484.45</v>
      </c>
      <c r="AE123" s="104">
        <f t="shared" si="35"/>
        <v>261502.58400000003</v>
      </c>
      <c r="AF123" s="105">
        <v>0.2</v>
      </c>
      <c r="AG123" s="193">
        <v>1167422.25</v>
      </c>
      <c r="AH123" s="104">
        <f t="shared" ref="AH123" si="96">AF123*AG123</f>
        <v>233484.45</v>
      </c>
      <c r="AI123" s="104">
        <f t="shared" si="37"/>
        <v>261502.58400000003</v>
      </c>
      <c r="AJ123" s="106">
        <v>0</v>
      </c>
      <c r="AK123" s="106">
        <v>0</v>
      </c>
      <c r="AL123" s="106">
        <v>0</v>
      </c>
      <c r="AM123" s="106">
        <v>0</v>
      </c>
      <c r="AN123" s="106">
        <v>0</v>
      </c>
      <c r="AO123" s="106">
        <v>0</v>
      </c>
      <c r="AP123" s="106">
        <v>0</v>
      </c>
      <c r="AQ123" s="106">
        <v>0</v>
      </c>
      <c r="AR123" s="106">
        <v>0</v>
      </c>
      <c r="AS123" s="106">
        <v>0</v>
      </c>
      <c r="AT123" s="106">
        <v>0</v>
      </c>
      <c r="AU123" s="106">
        <v>0</v>
      </c>
      <c r="AV123" s="107">
        <f t="shared" si="38"/>
        <v>0.4</v>
      </c>
      <c r="AW123" s="42">
        <v>0</v>
      </c>
      <c r="AX123" s="42">
        <f t="shared" si="28"/>
        <v>0</v>
      </c>
      <c r="AY123" s="108" t="s">
        <v>203</v>
      </c>
      <c r="AZ123" s="109"/>
      <c r="BA123" s="109"/>
      <c r="BB123" s="111"/>
      <c r="BC123" s="110" t="s">
        <v>452</v>
      </c>
      <c r="BD123" s="110" t="s">
        <v>452</v>
      </c>
      <c r="BE123" s="111"/>
      <c r="BF123" s="111"/>
      <c r="BG123" s="111"/>
      <c r="BH123" s="111"/>
      <c r="BI123" s="111"/>
      <c r="BJ123" s="88"/>
      <c r="BK123" s="27">
        <v>14</v>
      </c>
    </row>
    <row r="124" spans="1:63" s="188" customFormat="1" ht="12.95" customHeight="1" x14ac:dyDescent="0.25">
      <c r="A124" s="183" t="s">
        <v>405</v>
      </c>
      <c r="B124" s="159">
        <v>210035227</v>
      </c>
      <c r="C124" s="159" t="s">
        <v>685</v>
      </c>
      <c r="D124" s="159"/>
      <c r="E124" s="213"/>
      <c r="F124" s="194" t="s">
        <v>450</v>
      </c>
      <c r="G124" s="194" t="s">
        <v>407</v>
      </c>
      <c r="H124" s="194" t="s">
        <v>451</v>
      </c>
      <c r="I124" s="184" t="s">
        <v>143</v>
      </c>
      <c r="J124" s="153" t="s">
        <v>149</v>
      </c>
      <c r="K124" s="184" t="s">
        <v>196</v>
      </c>
      <c r="L124" s="183">
        <v>30</v>
      </c>
      <c r="M124" s="154" t="s">
        <v>197</v>
      </c>
      <c r="N124" s="195" t="s">
        <v>365</v>
      </c>
      <c r="O124" s="153" t="s">
        <v>166</v>
      </c>
      <c r="P124" s="184" t="s">
        <v>125</v>
      </c>
      <c r="Q124" s="183" t="s">
        <v>122</v>
      </c>
      <c r="R124" s="184" t="s">
        <v>200</v>
      </c>
      <c r="S124" s="184" t="s">
        <v>201</v>
      </c>
      <c r="T124" s="183"/>
      <c r="U124" s="183" t="s">
        <v>398</v>
      </c>
      <c r="V124" s="183" t="s">
        <v>146</v>
      </c>
      <c r="W124" s="194">
        <v>30</v>
      </c>
      <c r="X124" s="194">
        <v>60</v>
      </c>
      <c r="Y124" s="157">
        <v>10</v>
      </c>
      <c r="Z124" s="197" t="s">
        <v>409</v>
      </c>
      <c r="AA124" s="182" t="s">
        <v>138</v>
      </c>
      <c r="AB124" s="186">
        <v>0.03</v>
      </c>
      <c r="AC124" s="198">
        <v>1155748.03</v>
      </c>
      <c r="AD124" s="186">
        <v>34672.440900000001</v>
      </c>
      <c r="AE124" s="186">
        <v>38833.133808000006</v>
      </c>
      <c r="AF124" s="186">
        <v>0.2</v>
      </c>
      <c r="AG124" s="186">
        <v>1002928.8</v>
      </c>
      <c r="AH124" s="186">
        <v>200585.76</v>
      </c>
      <c r="AI124" s="186">
        <v>224656.05120000005</v>
      </c>
      <c r="AJ124" s="187">
        <v>0</v>
      </c>
      <c r="AK124" s="187">
        <v>0</v>
      </c>
      <c r="AL124" s="187">
        <v>0</v>
      </c>
      <c r="AM124" s="187">
        <v>0</v>
      </c>
      <c r="AN124" s="187">
        <v>0</v>
      </c>
      <c r="AO124" s="187">
        <v>0</v>
      </c>
      <c r="AP124" s="187">
        <v>0</v>
      </c>
      <c r="AQ124" s="187">
        <v>0</v>
      </c>
      <c r="AR124" s="187">
        <v>0</v>
      </c>
      <c r="AS124" s="187">
        <v>0</v>
      </c>
      <c r="AT124" s="187">
        <v>0</v>
      </c>
      <c r="AU124" s="187">
        <v>0</v>
      </c>
      <c r="AV124" s="187">
        <f t="shared" si="38"/>
        <v>0.23</v>
      </c>
      <c r="AW124" s="186">
        <f t="shared" si="33"/>
        <v>235258.2009</v>
      </c>
      <c r="AX124" s="186">
        <f t="shared" si="28"/>
        <v>263489.185008</v>
      </c>
      <c r="AY124" s="159" t="s">
        <v>203</v>
      </c>
      <c r="AZ124" s="184"/>
      <c r="BA124" s="184"/>
      <c r="BB124" s="196"/>
      <c r="BC124" s="194" t="s">
        <v>452</v>
      </c>
      <c r="BD124" s="194" t="s">
        <v>452</v>
      </c>
      <c r="BE124" s="196"/>
      <c r="BF124" s="196"/>
      <c r="BG124" s="196"/>
      <c r="BH124" s="196"/>
      <c r="BI124" s="196"/>
      <c r="BJ124" s="88"/>
      <c r="BK124" s="32" t="s">
        <v>653</v>
      </c>
    </row>
    <row r="125" spans="1:63" s="165" customFormat="1" ht="12.95" customHeight="1" x14ac:dyDescent="0.25">
      <c r="A125" s="67" t="s">
        <v>405</v>
      </c>
      <c r="B125" s="73"/>
      <c r="C125" s="190" t="s">
        <v>496</v>
      </c>
      <c r="D125" s="73"/>
      <c r="E125" s="212"/>
      <c r="F125" s="69" t="s">
        <v>453</v>
      </c>
      <c r="G125" s="69" t="s">
        <v>407</v>
      </c>
      <c r="H125" s="12" t="s">
        <v>454</v>
      </c>
      <c r="I125" s="25" t="s">
        <v>143</v>
      </c>
      <c r="J125" s="1" t="s">
        <v>149</v>
      </c>
      <c r="K125" s="25" t="s">
        <v>196</v>
      </c>
      <c r="L125" s="24">
        <v>30</v>
      </c>
      <c r="M125" s="70" t="s">
        <v>197</v>
      </c>
      <c r="N125" s="71" t="s">
        <v>365</v>
      </c>
      <c r="O125" s="24" t="s">
        <v>126</v>
      </c>
      <c r="P125" s="25" t="s">
        <v>125</v>
      </c>
      <c r="Q125" s="24" t="s">
        <v>122</v>
      </c>
      <c r="R125" s="25" t="s">
        <v>200</v>
      </c>
      <c r="S125" s="25" t="s">
        <v>201</v>
      </c>
      <c r="T125" s="24"/>
      <c r="U125" s="24" t="s">
        <v>398</v>
      </c>
      <c r="V125" s="24" t="s">
        <v>146</v>
      </c>
      <c r="W125" s="9">
        <v>30</v>
      </c>
      <c r="X125" s="9">
        <v>60</v>
      </c>
      <c r="Y125" s="16">
        <v>10</v>
      </c>
      <c r="Z125" s="87" t="s">
        <v>409</v>
      </c>
      <c r="AA125" s="5" t="s">
        <v>138</v>
      </c>
      <c r="AB125" s="72">
        <v>0.1</v>
      </c>
      <c r="AC125" s="191">
        <v>347450.49</v>
      </c>
      <c r="AD125" s="72">
        <f t="shared" si="34"/>
        <v>34745.048999999999</v>
      </c>
      <c r="AE125" s="72">
        <f t="shared" si="35"/>
        <v>38914.454880000005</v>
      </c>
      <c r="AF125" s="72">
        <v>0.1</v>
      </c>
      <c r="AG125" s="191">
        <v>347450.49</v>
      </c>
      <c r="AH125" s="72">
        <f t="shared" si="36"/>
        <v>34745.048999999999</v>
      </c>
      <c r="AI125" s="72">
        <f t="shared" si="37"/>
        <v>38914.454880000005</v>
      </c>
      <c r="AJ125" s="19">
        <v>0</v>
      </c>
      <c r="AK125" s="19">
        <v>0</v>
      </c>
      <c r="AL125" s="19">
        <v>0</v>
      </c>
      <c r="AM125" s="19">
        <v>0</v>
      </c>
      <c r="AN125" s="19">
        <v>0</v>
      </c>
      <c r="AO125" s="19">
        <v>0</v>
      </c>
      <c r="AP125" s="19">
        <v>0</v>
      </c>
      <c r="AQ125" s="19">
        <v>0</v>
      </c>
      <c r="AR125" s="19">
        <v>0</v>
      </c>
      <c r="AS125" s="19">
        <v>0</v>
      </c>
      <c r="AT125" s="19">
        <v>0</v>
      </c>
      <c r="AU125" s="19">
        <v>0</v>
      </c>
      <c r="AV125" s="65">
        <f t="shared" si="38"/>
        <v>0.2</v>
      </c>
      <c r="AW125" s="42">
        <v>0</v>
      </c>
      <c r="AX125" s="42">
        <f t="shared" si="28"/>
        <v>0</v>
      </c>
      <c r="AY125" s="4" t="s">
        <v>203</v>
      </c>
      <c r="AZ125" s="25"/>
      <c r="BA125" s="25"/>
      <c r="BB125" s="45"/>
      <c r="BC125" s="12" t="s">
        <v>455</v>
      </c>
      <c r="BD125" s="12" t="s">
        <v>455</v>
      </c>
      <c r="BE125" s="45"/>
      <c r="BF125" s="45"/>
      <c r="BG125" s="45"/>
      <c r="BH125" s="45"/>
      <c r="BI125" s="45"/>
      <c r="BJ125" s="88"/>
      <c r="BK125" s="88"/>
    </row>
    <row r="126" spans="1:63" s="165" customFormat="1" ht="12.95" customHeight="1" x14ac:dyDescent="0.25">
      <c r="A126" s="67" t="s">
        <v>405</v>
      </c>
      <c r="B126" s="112"/>
      <c r="C126" s="192" t="s">
        <v>579</v>
      </c>
      <c r="D126" s="112"/>
      <c r="E126" s="212"/>
      <c r="F126" s="69" t="s">
        <v>453</v>
      </c>
      <c r="G126" s="69" t="s">
        <v>407</v>
      </c>
      <c r="H126" s="12" t="s">
        <v>454</v>
      </c>
      <c r="I126" s="25" t="s">
        <v>143</v>
      </c>
      <c r="J126" s="1" t="s">
        <v>149</v>
      </c>
      <c r="K126" s="25" t="s">
        <v>196</v>
      </c>
      <c r="L126" s="24">
        <v>30</v>
      </c>
      <c r="M126" s="70" t="s">
        <v>197</v>
      </c>
      <c r="N126" s="71" t="s">
        <v>365</v>
      </c>
      <c r="O126" s="1" t="s">
        <v>166</v>
      </c>
      <c r="P126" s="25" t="s">
        <v>125</v>
      </c>
      <c r="Q126" s="24" t="s">
        <v>122</v>
      </c>
      <c r="R126" s="25" t="s">
        <v>200</v>
      </c>
      <c r="S126" s="25" t="s">
        <v>201</v>
      </c>
      <c r="T126" s="24"/>
      <c r="U126" s="24" t="s">
        <v>398</v>
      </c>
      <c r="V126" s="24" t="s">
        <v>146</v>
      </c>
      <c r="W126" s="9">
        <v>30</v>
      </c>
      <c r="X126" s="9">
        <v>60</v>
      </c>
      <c r="Y126" s="16">
        <v>10</v>
      </c>
      <c r="Z126" s="87" t="s">
        <v>409</v>
      </c>
      <c r="AA126" s="5" t="s">
        <v>138</v>
      </c>
      <c r="AB126" s="103">
        <v>0.1</v>
      </c>
      <c r="AC126" s="193">
        <v>347450.49</v>
      </c>
      <c r="AD126" s="104">
        <f t="shared" ref="AD126" si="97">AB126*AC126</f>
        <v>34745.048999999999</v>
      </c>
      <c r="AE126" s="104">
        <f t="shared" si="35"/>
        <v>38914.454880000005</v>
      </c>
      <c r="AF126" s="105">
        <v>0.1</v>
      </c>
      <c r="AG126" s="193">
        <v>347450.49</v>
      </c>
      <c r="AH126" s="104">
        <f t="shared" ref="AH126" si="98">AF126*AG126</f>
        <v>34745.048999999999</v>
      </c>
      <c r="AI126" s="104">
        <f t="shared" si="37"/>
        <v>38914.454880000005</v>
      </c>
      <c r="AJ126" s="106">
        <v>0</v>
      </c>
      <c r="AK126" s="106">
        <v>0</v>
      </c>
      <c r="AL126" s="106">
        <v>0</v>
      </c>
      <c r="AM126" s="106">
        <v>0</v>
      </c>
      <c r="AN126" s="106">
        <v>0</v>
      </c>
      <c r="AO126" s="106">
        <v>0</v>
      </c>
      <c r="AP126" s="106">
        <v>0</v>
      </c>
      <c r="AQ126" s="106">
        <v>0</v>
      </c>
      <c r="AR126" s="106">
        <v>0</v>
      </c>
      <c r="AS126" s="106">
        <v>0</v>
      </c>
      <c r="AT126" s="106">
        <v>0</v>
      </c>
      <c r="AU126" s="106">
        <v>0</v>
      </c>
      <c r="AV126" s="107">
        <f t="shared" si="38"/>
        <v>0.2</v>
      </c>
      <c r="AW126" s="42">
        <v>0</v>
      </c>
      <c r="AX126" s="42">
        <f t="shared" si="28"/>
        <v>0</v>
      </c>
      <c r="AY126" s="108" t="s">
        <v>203</v>
      </c>
      <c r="AZ126" s="109"/>
      <c r="BA126" s="109"/>
      <c r="BB126" s="111"/>
      <c r="BC126" s="110" t="s">
        <v>455</v>
      </c>
      <c r="BD126" s="110" t="s">
        <v>455</v>
      </c>
      <c r="BE126" s="111"/>
      <c r="BF126" s="111"/>
      <c r="BG126" s="111"/>
      <c r="BH126" s="111"/>
      <c r="BI126" s="111"/>
      <c r="BJ126" s="88"/>
      <c r="BK126" s="27">
        <v>14</v>
      </c>
    </row>
    <row r="127" spans="1:63" s="188" customFormat="1" ht="12.95" customHeight="1" x14ac:dyDescent="0.25">
      <c r="A127" s="183" t="s">
        <v>405</v>
      </c>
      <c r="B127" s="159">
        <v>210035482</v>
      </c>
      <c r="C127" s="159" t="s">
        <v>686</v>
      </c>
      <c r="D127" s="159"/>
      <c r="E127" s="213"/>
      <c r="F127" s="194" t="s">
        <v>453</v>
      </c>
      <c r="G127" s="194" t="s">
        <v>407</v>
      </c>
      <c r="H127" s="194" t="s">
        <v>454</v>
      </c>
      <c r="I127" s="184" t="s">
        <v>143</v>
      </c>
      <c r="J127" s="153" t="s">
        <v>149</v>
      </c>
      <c r="K127" s="184" t="s">
        <v>196</v>
      </c>
      <c r="L127" s="183">
        <v>30</v>
      </c>
      <c r="M127" s="154" t="s">
        <v>197</v>
      </c>
      <c r="N127" s="195" t="s">
        <v>365</v>
      </c>
      <c r="O127" s="153" t="s">
        <v>166</v>
      </c>
      <c r="P127" s="184" t="s">
        <v>125</v>
      </c>
      <c r="Q127" s="183" t="s">
        <v>122</v>
      </c>
      <c r="R127" s="184" t="s">
        <v>200</v>
      </c>
      <c r="S127" s="184" t="s">
        <v>201</v>
      </c>
      <c r="T127" s="183"/>
      <c r="U127" s="183" t="s">
        <v>398</v>
      </c>
      <c r="V127" s="183" t="s">
        <v>146</v>
      </c>
      <c r="W127" s="194">
        <v>30</v>
      </c>
      <c r="X127" s="194">
        <v>60</v>
      </c>
      <c r="Y127" s="157">
        <v>10</v>
      </c>
      <c r="Z127" s="197" t="s">
        <v>409</v>
      </c>
      <c r="AA127" s="182" t="s">
        <v>138</v>
      </c>
      <c r="AB127" s="186">
        <v>0</v>
      </c>
      <c r="AC127" s="198">
        <v>347450.49</v>
      </c>
      <c r="AD127" s="186">
        <v>0</v>
      </c>
      <c r="AE127" s="186">
        <v>0</v>
      </c>
      <c r="AF127" s="186">
        <v>0.1</v>
      </c>
      <c r="AG127" s="186">
        <v>306656.82</v>
      </c>
      <c r="AH127" s="186">
        <v>30665.682000000001</v>
      </c>
      <c r="AI127" s="186">
        <v>34345.563840000003</v>
      </c>
      <c r="AJ127" s="187">
        <v>0</v>
      </c>
      <c r="AK127" s="187">
        <v>0</v>
      </c>
      <c r="AL127" s="187">
        <v>0</v>
      </c>
      <c r="AM127" s="187">
        <v>0</v>
      </c>
      <c r="AN127" s="187">
        <v>0</v>
      </c>
      <c r="AO127" s="187">
        <v>0</v>
      </c>
      <c r="AP127" s="187">
        <v>0</v>
      </c>
      <c r="AQ127" s="187">
        <v>0</v>
      </c>
      <c r="AR127" s="187">
        <v>0</v>
      </c>
      <c r="AS127" s="187">
        <v>0</v>
      </c>
      <c r="AT127" s="187">
        <v>0</v>
      </c>
      <c r="AU127" s="187">
        <v>0</v>
      </c>
      <c r="AV127" s="187">
        <f t="shared" si="38"/>
        <v>0.1</v>
      </c>
      <c r="AW127" s="186">
        <f t="shared" si="33"/>
        <v>30665.682000000001</v>
      </c>
      <c r="AX127" s="186">
        <f t="shared" si="28"/>
        <v>34345.563840000003</v>
      </c>
      <c r="AY127" s="159" t="s">
        <v>203</v>
      </c>
      <c r="AZ127" s="184"/>
      <c r="BA127" s="184"/>
      <c r="BB127" s="196"/>
      <c r="BC127" s="194" t="s">
        <v>455</v>
      </c>
      <c r="BD127" s="194" t="s">
        <v>455</v>
      </c>
      <c r="BE127" s="196"/>
      <c r="BF127" s="196"/>
      <c r="BG127" s="196"/>
      <c r="BH127" s="196"/>
      <c r="BI127" s="196"/>
      <c r="BJ127" s="88"/>
      <c r="BK127" s="32" t="s">
        <v>653</v>
      </c>
    </row>
    <row r="128" spans="1:63" s="165" customFormat="1" ht="12.95" customHeight="1" x14ac:dyDescent="0.25">
      <c r="A128" s="67" t="s">
        <v>405</v>
      </c>
      <c r="B128" s="73"/>
      <c r="C128" s="190" t="s">
        <v>497</v>
      </c>
      <c r="D128" s="73"/>
      <c r="E128" s="212"/>
      <c r="F128" s="69" t="s">
        <v>456</v>
      </c>
      <c r="G128" s="69" t="s">
        <v>457</v>
      </c>
      <c r="H128" s="12" t="s">
        <v>458</v>
      </c>
      <c r="I128" s="25" t="s">
        <v>143</v>
      </c>
      <c r="J128" s="1" t="s">
        <v>149</v>
      </c>
      <c r="K128" s="25" t="s">
        <v>196</v>
      </c>
      <c r="L128" s="24">
        <v>30</v>
      </c>
      <c r="M128" s="70" t="s">
        <v>197</v>
      </c>
      <c r="N128" s="71" t="s">
        <v>365</v>
      </c>
      <c r="O128" s="24" t="s">
        <v>126</v>
      </c>
      <c r="P128" s="25" t="s">
        <v>125</v>
      </c>
      <c r="Q128" s="24" t="s">
        <v>122</v>
      </c>
      <c r="R128" s="25" t="s">
        <v>200</v>
      </c>
      <c r="S128" s="25" t="s">
        <v>201</v>
      </c>
      <c r="T128" s="24"/>
      <c r="U128" s="24" t="s">
        <v>398</v>
      </c>
      <c r="V128" s="24" t="s">
        <v>146</v>
      </c>
      <c r="W128" s="9">
        <v>30</v>
      </c>
      <c r="X128" s="9">
        <v>60</v>
      </c>
      <c r="Y128" s="16">
        <v>10</v>
      </c>
      <c r="Z128" s="87" t="s">
        <v>409</v>
      </c>
      <c r="AA128" s="5" t="s">
        <v>138</v>
      </c>
      <c r="AB128" s="72">
        <v>0.3</v>
      </c>
      <c r="AC128" s="191">
        <v>47898.58</v>
      </c>
      <c r="AD128" s="72">
        <f t="shared" si="34"/>
        <v>14369.574000000001</v>
      </c>
      <c r="AE128" s="72">
        <f t="shared" si="35"/>
        <v>16093.922880000002</v>
      </c>
      <c r="AF128" s="72">
        <v>0.3</v>
      </c>
      <c r="AG128" s="191">
        <v>47898.58</v>
      </c>
      <c r="AH128" s="72">
        <f t="shared" si="36"/>
        <v>14369.574000000001</v>
      </c>
      <c r="AI128" s="72">
        <f t="shared" si="37"/>
        <v>16093.922880000002</v>
      </c>
      <c r="AJ128" s="19">
        <v>0</v>
      </c>
      <c r="AK128" s="19">
        <v>0</v>
      </c>
      <c r="AL128" s="19">
        <v>0</v>
      </c>
      <c r="AM128" s="19">
        <v>0</v>
      </c>
      <c r="AN128" s="19">
        <v>0</v>
      </c>
      <c r="AO128" s="19">
        <v>0</v>
      </c>
      <c r="AP128" s="19">
        <v>0</v>
      </c>
      <c r="AQ128" s="19">
        <v>0</v>
      </c>
      <c r="AR128" s="19">
        <v>0</v>
      </c>
      <c r="AS128" s="19">
        <v>0</v>
      </c>
      <c r="AT128" s="19">
        <v>0</v>
      </c>
      <c r="AU128" s="19">
        <v>0</v>
      </c>
      <c r="AV128" s="65">
        <f t="shared" si="38"/>
        <v>0.6</v>
      </c>
      <c r="AW128" s="42">
        <v>0</v>
      </c>
      <c r="AX128" s="42">
        <f t="shared" si="28"/>
        <v>0</v>
      </c>
      <c r="AY128" s="4" t="s">
        <v>203</v>
      </c>
      <c r="AZ128" s="25"/>
      <c r="BA128" s="25"/>
      <c r="BB128" s="45"/>
      <c r="BC128" s="12" t="s">
        <v>459</v>
      </c>
      <c r="BD128" s="12" t="s">
        <v>459</v>
      </c>
      <c r="BE128" s="45"/>
      <c r="BF128" s="45"/>
      <c r="BG128" s="45"/>
      <c r="BH128" s="45"/>
      <c r="BI128" s="45"/>
      <c r="BJ128" s="88"/>
      <c r="BK128" s="88"/>
    </row>
    <row r="129" spans="1:63" s="165" customFormat="1" ht="12.95" customHeight="1" x14ac:dyDescent="0.25">
      <c r="A129" s="67" t="s">
        <v>405</v>
      </c>
      <c r="B129" s="112"/>
      <c r="C129" s="192" t="s">
        <v>580</v>
      </c>
      <c r="D129" s="112"/>
      <c r="E129" s="212"/>
      <c r="F129" s="69" t="s">
        <v>456</v>
      </c>
      <c r="G129" s="69" t="s">
        <v>457</v>
      </c>
      <c r="H129" s="12" t="s">
        <v>458</v>
      </c>
      <c r="I129" s="25" t="s">
        <v>143</v>
      </c>
      <c r="J129" s="1" t="s">
        <v>149</v>
      </c>
      <c r="K129" s="25" t="s">
        <v>196</v>
      </c>
      <c r="L129" s="24">
        <v>30</v>
      </c>
      <c r="M129" s="70" t="s">
        <v>197</v>
      </c>
      <c r="N129" s="71" t="s">
        <v>365</v>
      </c>
      <c r="O129" s="1" t="s">
        <v>166</v>
      </c>
      <c r="P129" s="25" t="s">
        <v>125</v>
      </c>
      <c r="Q129" s="24" t="s">
        <v>122</v>
      </c>
      <c r="R129" s="25" t="s">
        <v>200</v>
      </c>
      <c r="S129" s="25" t="s">
        <v>201</v>
      </c>
      <c r="T129" s="24"/>
      <c r="U129" s="24" t="s">
        <v>398</v>
      </c>
      <c r="V129" s="24" t="s">
        <v>146</v>
      </c>
      <c r="W129" s="9">
        <v>30</v>
      </c>
      <c r="X129" s="9">
        <v>60</v>
      </c>
      <c r="Y129" s="16">
        <v>10</v>
      </c>
      <c r="Z129" s="87" t="s">
        <v>409</v>
      </c>
      <c r="AA129" s="5" t="s">
        <v>138</v>
      </c>
      <c r="AB129" s="103">
        <v>0.3</v>
      </c>
      <c r="AC129" s="193">
        <v>47898.58</v>
      </c>
      <c r="AD129" s="104">
        <f t="shared" ref="AD129" si="99">AB129*AC129</f>
        <v>14369.574000000001</v>
      </c>
      <c r="AE129" s="104">
        <f t="shared" si="35"/>
        <v>16093.922880000002</v>
      </c>
      <c r="AF129" s="105">
        <v>0.3</v>
      </c>
      <c r="AG129" s="193">
        <v>47898.58</v>
      </c>
      <c r="AH129" s="104">
        <f t="shared" ref="AH129" si="100">AF129*AG129</f>
        <v>14369.574000000001</v>
      </c>
      <c r="AI129" s="104">
        <f t="shared" si="37"/>
        <v>16093.922880000002</v>
      </c>
      <c r="AJ129" s="106">
        <v>0</v>
      </c>
      <c r="AK129" s="106">
        <v>0</v>
      </c>
      <c r="AL129" s="106">
        <v>0</v>
      </c>
      <c r="AM129" s="106">
        <v>0</v>
      </c>
      <c r="AN129" s="106">
        <v>0</v>
      </c>
      <c r="AO129" s="106">
        <v>0</v>
      </c>
      <c r="AP129" s="106">
        <v>0</v>
      </c>
      <c r="AQ129" s="106">
        <v>0</v>
      </c>
      <c r="AR129" s="106">
        <v>0</v>
      </c>
      <c r="AS129" s="106">
        <v>0</v>
      </c>
      <c r="AT129" s="106">
        <v>0</v>
      </c>
      <c r="AU129" s="106">
        <v>0</v>
      </c>
      <c r="AV129" s="107">
        <f t="shared" si="38"/>
        <v>0.6</v>
      </c>
      <c r="AW129" s="42">
        <v>0</v>
      </c>
      <c r="AX129" s="42">
        <f t="shared" si="28"/>
        <v>0</v>
      </c>
      <c r="AY129" s="108" t="s">
        <v>203</v>
      </c>
      <c r="AZ129" s="109"/>
      <c r="BA129" s="109"/>
      <c r="BB129" s="111"/>
      <c r="BC129" s="110" t="s">
        <v>459</v>
      </c>
      <c r="BD129" s="110" t="s">
        <v>459</v>
      </c>
      <c r="BE129" s="111"/>
      <c r="BF129" s="111"/>
      <c r="BG129" s="111"/>
      <c r="BH129" s="111"/>
      <c r="BI129" s="111"/>
      <c r="BJ129" s="88"/>
      <c r="BK129" s="27">
        <v>14</v>
      </c>
    </row>
    <row r="130" spans="1:63" s="188" customFormat="1" ht="12.95" customHeight="1" x14ac:dyDescent="0.25">
      <c r="A130" s="183" t="s">
        <v>405</v>
      </c>
      <c r="B130" s="159">
        <v>210020076</v>
      </c>
      <c r="C130" s="159" t="s">
        <v>687</v>
      </c>
      <c r="D130" s="159"/>
      <c r="E130" s="213"/>
      <c r="F130" s="194" t="s">
        <v>456</v>
      </c>
      <c r="G130" s="194" t="s">
        <v>457</v>
      </c>
      <c r="H130" s="194" t="s">
        <v>458</v>
      </c>
      <c r="I130" s="184" t="s">
        <v>143</v>
      </c>
      <c r="J130" s="153" t="s">
        <v>149</v>
      </c>
      <c r="K130" s="184" t="s">
        <v>196</v>
      </c>
      <c r="L130" s="183">
        <v>30</v>
      </c>
      <c r="M130" s="154" t="s">
        <v>197</v>
      </c>
      <c r="N130" s="195" t="s">
        <v>365</v>
      </c>
      <c r="O130" s="153" t="s">
        <v>166</v>
      </c>
      <c r="P130" s="184" t="s">
        <v>125</v>
      </c>
      <c r="Q130" s="183" t="s">
        <v>122</v>
      </c>
      <c r="R130" s="184" t="s">
        <v>200</v>
      </c>
      <c r="S130" s="184" t="s">
        <v>201</v>
      </c>
      <c r="T130" s="183"/>
      <c r="U130" s="183" t="s">
        <v>398</v>
      </c>
      <c r="V130" s="183" t="s">
        <v>146</v>
      </c>
      <c r="W130" s="194">
        <v>30</v>
      </c>
      <c r="X130" s="194">
        <v>60</v>
      </c>
      <c r="Y130" s="157">
        <v>10</v>
      </c>
      <c r="Z130" s="197" t="s">
        <v>409</v>
      </c>
      <c r="AA130" s="182" t="s">
        <v>138</v>
      </c>
      <c r="AB130" s="186">
        <v>0</v>
      </c>
      <c r="AC130" s="198">
        <v>47898.58</v>
      </c>
      <c r="AD130" s="186">
        <v>0</v>
      </c>
      <c r="AE130" s="186">
        <v>0</v>
      </c>
      <c r="AF130" s="186">
        <v>0.3</v>
      </c>
      <c r="AG130" s="186">
        <v>47898.58</v>
      </c>
      <c r="AH130" s="186">
        <v>14369.574000000001</v>
      </c>
      <c r="AI130" s="186">
        <v>16093.922880000002</v>
      </c>
      <c r="AJ130" s="187">
        <v>0</v>
      </c>
      <c r="AK130" s="187">
        <v>0</v>
      </c>
      <c r="AL130" s="187">
        <v>0</v>
      </c>
      <c r="AM130" s="187">
        <v>0</v>
      </c>
      <c r="AN130" s="187">
        <v>0</v>
      </c>
      <c r="AO130" s="187">
        <v>0</v>
      </c>
      <c r="AP130" s="187">
        <v>0</v>
      </c>
      <c r="AQ130" s="187">
        <v>0</v>
      </c>
      <c r="AR130" s="187">
        <v>0</v>
      </c>
      <c r="AS130" s="187">
        <v>0</v>
      </c>
      <c r="AT130" s="187">
        <v>0</v>
      </c>
      <c r="AU130" s="187">
        <v>0</v>
      </c>
      <c r="AV130" s="187">
        <f t="shared" si="38"/>
        <v>0.3</v>
      </c>
      <c r="AW130" s="186">
        <f t="shared" si="33"/>
        <v>14369.574000000001</v>
      </c>
      <c r="AX130" s="186">
        <f t="shared" si="28"/>
        <v>16093.922880000002</v>
      </c>
      <c r="AY130" s="159" t="s">
        <v>203</v>
      </c>
      <c r="AZ130" s="184"/>
      <c r="BA130" s="184"/>
      <c r="BB130" s="196"/>
      <c r="BC130" s="194" t="s">
        <v>459</v>
      </c>
      <c r="BD130" s="194" t="s">
        <v>459</v>
      </c>
      <c r="BE130" s="196"/>
      <c r="BF130" s="196"/>
      <c r="BG130" s="196"/>
      <c r="BH130" s="196"/>
      <c r="BI130" s="196"/>
      <c r="BJ130" s="88"/>
      <c r="BK130" s="32" t="s">
        <v>653</v>
      </c>
    </row>
    <row r="131" spans="1:63" s="165" customFormat="1" ht="12.95" customHeight="1" x14ac:dyDescent="0.25">
      <c r="A131" s="67" t="s">
        <v>405</v>
      </c>
      <c r="B131" s="73"/>
      <c r="C131" s="190" t="s">
        <v>498</v>
      </c>
      <c r="D131" s="73"/>
      <c r="E131" s="212"/>
      <c r="F131" s="69" t="s">
        <v>460</v>
      </c>
      <c r="G131" s="69" t="s">
        <v>457</v>
      </c>
      <c r="H131" s="12" t="s">
        <v>461</v>
      </c>
      <c r="I131" s="25" t="s">
        <v>143</v>
      </c>
      <c r="J131" s="1" t="s">
        <v>149</v>
      </c>
      <c r="K131" s="25" t="s">
        <v>196</v>
      </c>
      <c r="L131" s="24">
        <v>30</v>
      </c>
      <c r="M131" s="70" t="s">
        <v>197</v>
      </c>
      <c r="N131" s="71" t="s">
        <v>365</v>
      </c>
      <c r="O131" s="24" t="s">
        <v>126</v>
      </c>
      <c r="P131" s="25" t="s">
        <v>125</v>
      </c>
      <c r="Q131" s="24" t="s">
        <v>122</v>
      </c>
      <c r="R131" s="25" t="s">
        <v>200</v>
      </c>
      <c r="S131" s="25" t="s">
        <v>201</v>
      </c>
      <c r="T131" s="24"/>
      <c r="U131" s="24" t="s">
        <v>398</v>
      </c>
      <c r="V131" s="24" t="s">
        <v>146</v>
      </c>
      <c r="W131" s="9">
        <v>30</v>
      </c>
      <c r="X131" s="9">
        <v>60</v>
      </c>
      <c r="Y131" s="16">
        <v>10</v>
      </c>
      <c r="Z131" s="87" t="s">
        <v>409</v>
      </c>
      <c r="AA131" s="5" t="s">
        <v>138</v>
      </c>
      <c r="AB131" s="72">
        <v>57.2</v>
      </c>
      <c r="AC131" s="191">
        <v>255882.98</v>
      </c>
      <c r="AD131" s="72">
        <f t="shared" si="34"/>
        <v>14636506.456000002</v>
      </c>
      <c r="AE131" s="72">
        <f t="shared" si="35"/>
        <v>16392887.230720004</v>
      </c>
      <c r="AF131" s="72">
        <v>57.2</v>
      </c>
      <c r="AG131" s="191">
        <v>255882.98</v>
      </c>
      <c r="AH131" s="72">
        <f t="shared" si="36"/>
        <v>14636506.456000002</v>
      </c>
      <c r="AI131" s="72">
        <f t="shared" si="37"/>
        <v>16392887.230720004</v>
      </c>
      <c r="AJ131" s="19">
        <v>0</v>
      </c>
      <c r="AK131" s="19">
        <v>0</v>
      </c>
      <c r="AL131" s="19">
        <v>0</v>
      </c>
      <c r="AM131" s="19">
        <v>0</v>
      </c>
      <c r="AN131" s="19">
        <v>0</v>
      </c>
      <c r="AO131" s="19">
        <v>0</v>
      </c>
      <c r="AP131" s="19">
        <v>0</v>
      </c>
      <c r="AQ131" s="19">
        <v>0</v>
      </c>
      <c r="AR131" s="19">
        <v>0</v>
      </c>
      <c r="AS131" s="19">
        <v>0</v>
      </c>
      <c r="AT131" s="19">
        <v>0</v>
      </c>
      <c r="AU131" s="19">
        <v>0</v>
      </c>
      <c r="AV131" s="65">
        <f t="shared" si="38"/>
        <v>114.4</v>
      </c>
      <c r="AW131" s="42">
        <v>0</v>
      </c>
      <c r="AX131" s="42">
        <f t="shared" si="28"/>
        <v>0</v>
      </c>
      <c r="AY131" s="4" t="s">
        <v>203</v>
      </c>
      <c r="AZ131" s="25"/>
      <c r="BA131" s="25"/>
      <c r="BB131" s="45"/>
      <c r="BC131" s="12" t="s">
        <v>462</v>
      </c>
      <c r="BD131" s="12" t="s">
        <v>462</v>
      </c>
      <c r="BE131" s="45"/>
      <c r="BF131" s="45"/>
      <c r="BG131" s="45"/>
      <c r="BH131" s="45"/>
      <c r="BI131" s="45"/>
      <c r="BJ131" s="88"/>
      <c r="BK131" s="88"/>
    </row>
    <row r="132" spans="1:63" s="165" customFormat="1" ht="12.95" customHeight="1" x14ac:dyDescent="0.25">
      <c r="A132" s="67" t="s">
        <v>405</v>
      </c>
      <c r="B132" s="112"/>
      <c r="C132" s="192" t="s">
        <v>581</v>
      </c>
      <c r="D132" s="112"/>
      <c r="E132" s="212"/>
      <c r="F132" s="69" t="s">
        <v>460</v>
      </c>
      <c r="G132" s="69" t="s">
        <v>457</v>
      </c>
      <c r="H132" s="12" t="s">
        <v>461</v>
      </c>
      <c r="I132" s="25" t="s">
        <v>143</v>
      </c>
      <c r="J132" s="1" t="s">
        <v>149</v>
      </c>
      <c r="K132" s="25" t="s">
        <v>196</v>
      </c>
      <c r="L132" s="24">
        <v>30</v>
      </c>
      <c r="M132" s="70" t="s">
        <v>197</v>
      </c>
      <c r="N132" s="71" t="s">
        <v>365</v>
      </c>
      <c r="O132" s="1" t="s">
        <v>166</v>
      </c>
      <c r="P132" s="25" t="s">
        <v>125</v>
      </c>
      <c r="Q132" s="24" t="s">
        <v>122</v>
      </c>
      <c r="R132" s="25" t="s">
        <v>200</v>
      </c>
      <c r="S132" s="25" t="s">
        <v>201</v>
      </c>
      <c r="T132" s="24"/>
      <c r="U132" s="24" t="s">
        <v>398</v>
      </c>
      <c r="V132" s="24" t="s">
        <v>146</v>
      </c>
      <c r="W132" s="9">
        <v>30</v>
      </c>
      <c r="X132" s="9">
        <v>60</v>
      </c>
      <c r="Y132" s="16">
        <v>10</v>
      </c>
      <c r="Z132" s="87" t="s">
        <v>409</v>
      </c>
      <c r="AA132" s="5" t="s">
        <v>138</v>
      </c>
      <c r="AB132" s="103">
        <v>57.2</v>
      </c>
      <c r="AC132" s="193">
        <v>255882.98</v>
      </c>
      <c r="AD132" s="104">
        <f t="shared" ref="AD132" si="101">AB132*AC132</f>
        <v>14636506.456000002</v>
      </c>
      <c r="AE132" s="104">
        <f t="shared" si="35"/>
        <v>16392887.230720004</v>
      </c>
      <c r="AF132" s="105">
        <v>57.2</v>
      </c>
      <c r="AG132" s="193">
        <v>255882.98</v>
      </c>
      <c r="AH132" s="104">
        <f t="shared" ref="AH132" si="102">AF132*AG132</f>
        <v>14636506.456000002</v>
      </c>
      <c r="AI132" s="104">
        <f t="shared" si="37"/>
        <v>16392887.230720004</v>
      </c>
      <c r="AJ132" s="106">
        <v>0</v>
      </c>
      <c r="AK132" s="106">
        <v>0</v>
      </c>
      <c r="AL132" s="106">
        <v>0</v>
      </c>
      <c r="AM132" s="106">
        <v>0</v>
      </c>
      <c r="AN132" s="106">
        <v>0</v>
      </c>
      <c r="AO132" s="106">
        <v>0</v>
      </c>
      <c r="AP132" s="106">
        <v>0</v>
      </c>
      <c r="AQ132" s="106">
        <v>0</v>
      </c>
      <c r="AR132" s="106">
        <v>0</v>
      </c>
      <c r="AS132" s="106">
        <v>0</v>
      </c>
      <c r="AT132" s="106">
        <v>0</v>
      </c>
      <c r="AU132" s="106">
        <v>0</v>
      </c>
      <c r="AV132" s="107">
        <f t="shared" si="38"/>
        <v>114.4</v>
      </c>
      <c r="AW132" s="42">
        <v>0</v>
      </c>
      <c r="AX132" s="42">
        <f t="shared" si="28"/>
        <v>0</v>
      </c>
      <c r="AY132" s="108" t="s">
        <v>203</v>
      </c>
      <c r="AZ132" s="109"/>
      <c r="BA132" s="109"/>
      <c r="BB132" s="111"/>
      <c r="BC132" s="110" t="s">
        <v>462</v>
      </c>
      <c r="BD132" s="110" t="s">
        <v>462</v>
      </c>
      <c r="BE132" s="111"/>
      <c r="BF132" s="111"/>
      <c r="BG132" s="111"/>
      <c r="BH132" s="111"/>
      <c r="BI132" s="111"/>
      <c r="BJ132" s="88"/>
      <c r="BK132" s="27">
        <v>14</v>
      </c>
    </row>
    <row r="133" spans="1:63" s="188" customFormat="1" ht="12.95" customHeight="1" x14ac:dyDescent="0.25">
      <c r="A133" s="183" t="s">
        <v>405</v>
      </c>
      <c r="B133" s="159">
        <v>210023515</v>
      </c>
      <c r="C133" s="159" t="s">
        <v>688</v>
      </c>
      <c r="D133" s="159"/>
      <c r="E133" s="213"/>
      <c r="F133" s="194" t="s">
        <v>460</v>
      </c>
      <c r="G133" s="194" t="s">
        <v>457</v>
      </c>
      <c r="H133" s="194" t="s">
        <v>461</v>
      </c>
      <c r="I133" s="184" t="s">
        <v>143</v>
      </c>
      <c r="J133" s="153" t="s">
        <v>149</v>
      </c>
      <c r="K133" s="184" t="s">
        <v>196</v>
      </c>
      <c r="L133" s="183">
        <v>30</v>
      </c>
      <c r="M133" s="154" t="s">
        <v>197</v>
      </c>
      <c r="N133" s="195" t="s">
        <v>365</v>
      </c>
      <c r="O133" s="153" t="s">
        <v>166</v>
      </c>
      <c r="P133" s="184" t="s">
        <v>125</v>
      </c>
      <c r="Q133" s="183" t="s">
        <v>122</v>
      </c>
      <c r="R133" s="184" t="s">
        <v>200</v>
      </c>
      <c r="S133" s="184" t="s">
        <v>201</v>
      </c>
      <c r="T133" s="183"/>
      <c r="U133" s="183" t="s">
        <v>398</v>
      </c>
      <c r="V133" s="183" t="s">
        <v>146</v>
      </c>
      <c r="W133" s="194">
        <v>30</v>
      </c>
      <c r="X133" s="194">
        <v>60</v>
      </c>
      <c r="Y133" s="157">
        <v>10</v>
      </c>
      <c r="Z133" s="197" t="s">
        <v>409</v>
      </c>
      <c r="AA133" s="182" t="s">
        <v>138</v>
      </c>
      <c r="AB133" s="186">
        <v>48.91</v>
      </c>
      <c r="AC133" s="198">
        <v>255882.98</v>
      </c>
      <c r="AD133" s="186">
        <v>12515236.5518</v>
      </c>
      <c r="AE133" s="186">
        <v>14017064.938016001</v>
      </c>
      <c r="AF133" s="186">
        <v>57.2</v>
      </c>
      <c r="AG133" s="186">
        <v>229950</v>
      </c>
      <c r="AH133" s="186">
        <v>13153140</v>
      </c>
      <c r="AI133" s="186">
        <v>14731516.800000001</v>
      </c>
      <c r="AJ133" s="187">
        <v>0</v>
      </c>
      <c r="AK133" s="187">
        <v>0</v>
      </c>
      <c r="AL133" s="187">
        <v>0</v>
      </c>
      <c r="AM133" s="187">
        <v>0</v>
      </c>
      <c r="AN133" s="187">
        <v>0</v>
      </c>
      <c r="AO133" s="187">
        <v>0</v>
      </c>
      <c r="AP133" s="187">
        <v>0</v>
      </c>
      <c r="AQ133" s="187">
        <v>0</v>
      </c>
      <c r="AR133" s="187">
        <v>0</v>
      </c>
      <c r="AS133" s="187">
        <v>0</v>
      </c>
      <c r="AT133" s="187">
        <v>0</v>
      </c>
      <c r="AU133" s="187">
        <v>0</v>
      </c>
      <c r="AV133" s="187">
        <f t="shared" si="38"/>
        <v>106.11</v>
      </c>
      <c r="AW133" s="186">
        <f t="shared" ref="AW133" si="103">AD133+AH133+AL133+AP133+AT133</f>
        <v>25668376.551799998</v>
      </c>
      <c r="AX133" s="186">
        <f t="shared" si="28"/>
        <v>28748581.738016002</v>
      </c>
      <c r="AY133" s="159" t="s">
        <v>203</v>
      </c>
      <c r="AZ133" s="184"/>
      <c r="BA133" s="184"/>
      <c r="BB133" s="196"/>
      <c r="BC133" s="194" t="s">
        <v>462</v>
      </c>
      <c r="BD133" s="194" t="s">
        <v>462</v>
      </c>
      <c r="BE133" s="196"/>
      <c r="BF133" s="196"/>
      <c r="BG133" s="196"/>
      <c r="BH133" s="196"/>
      <c r="BI133" s="196"/>
      <c r="BJ133" s="88"/>
      <c r="BK133" s="32" t="s">
        <v>653</v>
      </c>
    </row>
    <row r="134" spans="1:63" s="165" customFormat="1" ht="12.95" customHeight="1" x14ac:dyDescent="0.25">
      <c r="A134" s="67" t="s">
        <v>405</v>
      </c>
      <c r="B134" s="73"/>
      <c r="C134" s="190" t="s">
        <v>499</v>
      </c>
      <c r="D134" s="73"/>
      <c r="E134" s="212"/>
      <c r="F134" s="69" t="s">
        <v>463</v>
      </c>
      <c r="G134" s="69" t="s">
        <v>457</v>
      </c>
      <c r="H134" s="12" t="s">
        <v>464</v>
      </c>
      <c r="I134" s="25" t="s">
        <v>143</v>
      </c>
      <c r="J134" s="1" t="s">
        <v>149</v>
      </c>
      <c r="K134" s="25" t="s">
        <v>196</v>
      </c>
      <c r="L134" s="24">
        <v>30</v>
      </c>
      <c r="M134" s="70" t="s">
        <v>197</v>
      </c>
      <c r="N134" s="71" t="s">
        <v>365</v>
      </c>
      <c r="O134" s="24" t="s">
        <v>126</v>
      </c>
      <c r="P134" s="25" t="s">
        <v>125</v>
      </c>
      <c r="Q134" s="24" t="s">
        <v>122</v>
      </c>
      <c r="R134" s="25" t="s">
        <v>200</v>
      </c>
      <c r="S134" s="25" t="s">
        <v>201</v>
      </c>
      <c r="T134" s="24"/>
      <c r="U134" s="24" t="s">
        <v>398</v>
      </c>
      <c r="V134" s="24" t="s">
        <v>146</v>
      </c>
      <c r="W134" s="9">
        <v>30</v>
      </c>
      <c r="X134" s="9">
        <v>60</v>
      </c>
      <c r="Y134" s="16">
        <v>10</v>
      </c>
      <c r="Z134" s="87" t="s">
        <v>409</v>
      </c>
      <c r="AA134" s="5" t="s">
        <v>138</v>
      </c>
      <c r="AB134" s="72">
        <v>5</v>
      </c>
      <c r="AC134" s="191">
        <v>609901.93000000005</v>
      </c>
      <c r="AD134" s="72">
        <f t="shared" si="34"/>
        <v>3049509.6500000004</v>
      </c>
      <c r="AE134" s="72">
        <f t="shared" si="35"/>
        <v>3415450.8080000007</v>
      </c>
      <c r="AF134" s="72">
        <v>5</v>
      </c>
      <c r="AG134" s="191">
        <v>609901.93000000005</v>
      </c>
      <c r="AH134" s="72">
        <f t="shared" si="36"/>
        <v>3049509.6500000004</v>
      </c>
      <c r="AI134" s="72">
        <f t="shared" si="37"/>
        <v>3415450.8080000007</v>
      </c>
      <c r="AJ134" s="19">
        <v>0</v>
      </c>
      <c r="AK134" s="19">
        <v>0</v>
      </c>
      <c r="AL134" s="19">
        <v>0</v>
      </c>
      <c r="AM134" s="19">
        <v>0</v>
      </c>
      <c r="AN134" s="19">
        <v>0</v>
      </c>
      <c r="AO134" s="19">
        <v>0</v>
      </c>
      <c r="AP134" s="19">
        <v>0</v>
      </c>
      <c r="AQ134" s="19">
        <v>0</v>
      </c>
      <c r="AR134" s="19">
        <v>0</v>
      </c>
      <c r="AS134" s="19">
        <v>0</v>
      </c>
      <c r="AT134" s="19">
        <v>0</v>
      </c>
      <c r="AU134" s="19">
        <v>0</v>
      </c>
      <c r="AV134" s="65">
        <f t="shared" si="38"/>
        <v>10</v>
      </c>
      <c r="AW134" s="42">
        <v>0</v>
      </c>
      <c r="AX134" s="42">
        <f t="shared" si="28"/>
        <v>0</v>
      </c>
      <c r="AY134" s="4" t="s">
        <v>203</v>
      </c>
      <c r="AZ134" s="25"/>
      <c r="BA134" s="25"/>
      <c r="BB134" s="45"/>
      <c r="BC134" s="12" t="s">
        <v>465</v>
      </c>
      <c r="BD134" s="25"/>
      <c r="BE134" s="45"/>
      <c r="BF134" s="45"/>
      <c r="BG134" s="45"/>
      <c r="BH134" s="45"/>
      <c r="BI134" s="45"/>
      <c r="BJ134" s="88"/>
      <c r="BK134" s="88"/>
    </row>
    <row r="135" spans="1:63" s="165" customFormat="1" ht="12.95" customHeight="1" x14ac:dyDescent="0.25">
      <c r="A135" s="67" t="s">
        <v>405</v>
      </c>
      <c r="B135" s="102"/>
      <c r="C135" s="192" t="s">
        <v>582</v>
      </c>
      <c r="D135" s="112"/>
      <c r="E135" s="212"/>
      <c r="F135" s="69" t="s">
        <v>463</v>
      </c>
      <c r="G135" s="69" t="s">
        <v>457</v>
      </c>
      <c r="H135" s="12" t="s">
        <v>464</v>
      </c>
      <c r="I135" s="25" t="s">
        <v>143</v>
      </c>
      <c r="J135" s="1" t="s">
        <v>149</v>
      </c>
      <c r="K135" s="25" t="s">
        <v>196</v>
      </c>
      <c r="L135" s="24">
        <v>30</v>
      </c>
      <c r="M135" s="70" t="s">
        <v>197</v>
      </c>
      <c r="N135" s="71" t="s">
        <v>365</v>
      </c>
      <c r="O135" s="1" t="s">
        <v>166</v>
      </c>
      <c r="P135" s="25" t="s">
        <v>125</v>
      </c>
      <c r="Q135" s="24" t="s">
        <v>122</v>
      </c>
      <c r="R135" s="25" t="s">
        <v>200</v>
      </c>
      <c r="S135" s="25" t="s">
        <v>201</v>
      </c>
      <c r="T135" s="24"/>
      <c r="U135" s="24" t="s">
        <v>398</v>
      </c>
      <c r="V135" s="24" t="s">
        <v>146</v>
      </c>
      <c r="W135" s="9">
        <v>30</v>
      </c>
      <c r="X135" s="9">
        <v>60</v>
      </c>
      <c r="Y135" s="16">
        <v>10</v>
      </c>
      <c r="Z135" s="87" t="s">
        <v>409</v>
      </c>
      <c r="AA135" s="5" t="s">
        <v>138</v>
      </c>
      <c r="AB135" s="103">
        <v>5</v>
      </c>
      <c r="AC135" s="193">
        <v>609901.93000000005</v>
      </c>
      <c r="AD135" s="104">
        <f t="shared" ref="AD135" si="104">AB135*AC135</f>
        <v>3049509.6500000004</v>
      </c>
      <c r="AE135" s="104">
        <f t="shared" ref="AE135" si="105">AD135*1.12</f>
        <v>3415450.8080000007</v>
      </c>
      <c r="AF135" s="105">
        <v>5</v>
      </c>
      <c r="AG135" s="193">
        <v>609901.93000000005</v>
      </c>
      <c r="AH135" s="104">
        <f t="shared" ref="AH135" si="106">AF135*AG135</f>
        <v>3049509.6500000004</v>
      </c>
      <c r="AI135" s="104">
        <f t="shared" ref="AI135:AI156" si="107">AH135*1.12</f>
        <v>3415450.8080000007</v>
      </c>
      <c r="AJ135" s="106">
        <v>0</v>
      </c>
      <c r="AK135" s="106">
        <v>0</v>
      </c>
      <c r="AL135" s="106">
        <v>0</v>
      </c>
      <c r="AM135" s="106">
        <v>0</v>
      </c>
      <c r="AN135" s="106">
        <v>0</v>
      </c>
      <c r="AO135" s="106">
        <v>0</v>
      </c>
      <c r="AP135" s="106">
        <v>0</v>
      </c>
      <c r="AQ135" s="106">
        <v>0</v>
      </c>
      <c r="AR135" s="106">
        <v>0</v>
      </c>
      <c r="AS135" s="106">
        <v>0</v>
      </c>
      <c r="AT135" s="106">
        <v>0</v>
      </c>
      <c r="AU135" s="106">
        <v>0</v>
      </c>
      <c r="AV135" s="107">
        <f t="shared" ref="AV135:AV136" si="108">AB135+AF135+AJ135+AN135+AR135</f>
        <v>10</v>
      </c>
      <c r="AW135" s="42">
        <v>0</v>
      </c>
      <c r="AX135" s="42">
        <f t="shared" ref="AX135" si="109">AW135*1.12</f>
        <v>0</v>
      </c>
      <c r="AY135" s="108" t="s">
        <v>203</v>
      </c>
      <c r="AZ135" s="109"/>
      <c r="BA135" s="109"/>
      <c r="BB135" s="111"/>
      <c r="BC135" s="110" t="s">
        <v>465</v>
      </c>
      <c r="BD135" s="109"/>
      <c r="BE135" s="111"/>
      <c r="BF135" s="111"/>
      <c r="BG135" s="111"/>
      <c r="BH135" s="111"/>
      <c r="BI135" s="111"/>
      <c r="BJ135" s="88"/>
      <c r="BK135" s="27">
        <v>14</v>
      </c>
    </row>
    <row r="136" spans="1:63" s="188" customFormat="1" ht="12.95" customHeight="1" x14ac:dyDescent="0.25">
      <c r="A136" s="183" t="s">
        <v>405</v>
      </c>
      <c r="B136" s="159">
        <v>210034665</v>
      </c>
      <c r="C136" s="159" t="s">
        <v>689</v>
      </c>
      <c r="D136" s="159"/>
      <c r="E136" s="213"/>
      <c r="F136" s="194" t="s">
        <v>463</v>
      </c>
      <c r="G136" s="194" t="s">
        <v>457</v>
      </c>
      <c r="H136" s="194" t="s">
        <v>464</v>
      </c>
      <c r="I136" s="184" t="s">
        <v>143</v>
      </c>
      <c r="J136" s="153" t="s">
        <v>149</v>
      </c>
      <c r="K136" s="184" t="s">
        <v>196</v>
      </c>
      <c r="L136" s="183">
        <v>30</v>
      </c>
      <c r="M136" s="154" t="s">
        <v>197</v>
      </c>
      <c r="N136" s="195" t="s">
        <v>365</v>
      </c>
      <c r="O136" s="153" t="s">
        <v>166</v>
      </c>
      <c r="P136" s="184" t="s">
        <v>125</v>
      </c>
      <c r="Q136" s="183" t="s">
        <v>122</v>
      </c>
      <c r="R136" s="184" t="s">
        <v>200</v>
      </c>
      <c r="S136" s="184" t="s">
        <v>201</v>
      </c>
      <c r="T136" s="183"/>
      <c r="U136" s="183" t="s">
        <v>398</v>
      </c>
      <c r="V136" s="183" t="s">
        <v>146</v>
      </c>
      <c r="W136" s="194">
        <v>30</v>
      </c>
      <c r="X136" s="194">
        <v>60</v>
      </c>
      <c r="Y136" s="157">
        <v>10</v>
      </c>
      <c r="Z136" s="197" t="s">
        <v>409</v>
      </c>
      <c r="AA136" s="182" t="s">
        <v>138</v>
      </c>
      <c r="AB136" s="186">
        <v>2.4500000000000002</v>
      </c>
      <c r="AC136" s="198">
        <v>609901.93000000005</v>
      </c>
      <c r="AD136" s="186">
        <v>1494259.7285000002</v>
      </c>
      <c r="AE136" s="186">
        <v>1673570.8959200003</v>
      </c>
      <c r="AF136" s="186">
        <v>5</v>
      </c>
      <c r="AG136" s="186">
        <v>609901.93000000005</v>
      </c>
      <c r="AH136" s="186">
        <v>3049509.6500000004</v>
      </c>
      <c r="AI136" s="186">
        <v>3415450.8080000007</v>
      </c>
      <c r="AJ136" s="187">
        <v>0</v>
      </c>
      <c r="AK136" s="187">
        <v>0</v>
      </c>
      <c r="AL136" s="187">
        <v>0</v>
      </c>
      <c r="AM136" s="187">
        <v>0</v>
      </c>
      <c r="AN136" s="187">
        <v>0</v>
      </c>
      <c r="AO136" s="187">
        <v>0</v>
      </c>
      <c r="AP136" s="187">
        <v>0</v>
      </c>
      <c r="AQ136" s="187">
        <v>0</v>
      </c>
      <c r="AR136" s="187">
        <v>0</v>
      </c>
      <c r="AS136" s="187">
        <v>0</v>
      </c>
      <c r="AT136" s="187">
        <v>0</v>
      </c>
      <c r="AU136" s="187">
        <v>0</v>
      </c>
      <c r="AV136" s="187">
        <f t="shared" si="108"/>
        <v>7.45</v>
      </c>
      <c r="AW136" s="186">
        <f t="shared" ref="AW136" si="110">AD136+AH136+AL136+AP136+AT136</f>
        <v>4543769.3785000006</v>
      </c>
      <c r="AX136" s="186">
        <f t="shared" ref="AX136:AX156" si="111">AW136*1.12</f>
        <v>5089021.7039200012</v>
      </c>
      <c r="AY136" s="159" t="s">
        <v>203</v>
      </c>
      <c r="AZ136" s="184"/>
      <c r="BA136" s="184"/>
      <c r="BB136" s="196"/>
      <c r="BC136" s="194" t="s">
        <v>465</v>
      </c>
      <c r="BD136" s="184"/>
      <c r="BE136" s="196"/>
      <c r="BF136" s="196"/>
      <c r="BG136" s="196"/>
      <c r="BH136" s="196"/>
      <c r="BI136" s="196"/>
      <c r="BJ136" s="88"/>
      <c r="BK136" s="32" t="s">
        <v>653</v>
      </c>
    </row>
    <row r="137" spans="1:63" s="165" customFormat="1" ht="12.95" customHeight="1" x14ac:dyDescent="0.25">
      <c r="A137" s="1" t="s">
        <v>162</v>
      </c>
      <c r="B137" s="1" t="s">
        <v>218</v>
      </c>
      <c r="C137" s="149" t="s">
        <v>645</v>
      </c>
      <c r="D137" s="15">
        <v>210023363</v>
      </c>
      <c r="E137" s="15"/>
      <c r="F137" s="15" t="s">
        <v>631</v>
      </c>
      <c r="G137" s="15" t="s">
        <v>632</v>
      </c>
      <c r="H137" s="71" t="s">
        <v>633</v>
      </c>
      <c r="I137" s="15" t="s">
        <v>120</v>
      </c>
      <c r="J137" s="15"/>
      <c r="K137" s="15" t="s">
        <v>196</v>
      </c>
      <c r="L137" s="70" t="s">
        <v>76</v>
      </c>
      <c r="M137" s="70" t="s">
        <v>122</v>
      </c>
      <c r="N137" s="71" t="s">
        <v>634</v>
      </c>
      <c r="O137" s="70" t="s">
        <v>144</v>
      </c>
      <c r="P137" s="71" t="s">
        <v>125</v>
      </c>
      <c r="Q137" s="70" t="s">
        <v>122</v>
      </c>
      <c r="R137" s="71" t="s">
        <v>635</v>
      </c>
      <c r="S137" s="71" t="s">
        <v>201</v>
      </c>
      <c r="T137" s="6"/>
      <c r="U137" s="6" t="s">
        <v>636</v>
      </c>
      <c r="V137" s="6" t="s">
        <v>637</v>
      </c>
      <c r="W137" s="150">
        <v>30</v>
      </c>
      <c r="X137" s="71">
        <v>60</v>
      </c>
      <c r="Y137" s="71">
        <v>10</v>
      </c>
      <c r="Z137" s="40" t="s">
        <v>638</v>
      </c>
      <c r="AA137" s="71" t="s">
        <v>138</v>
      </c>
      <c r="AB137" s="40">
        <v>389</v>
      </c>
      <c r="AC137" s="151">
        <v>33487.129999999997</v>
      </c>
      <c r="AD137" s="151">
        <f>AC137*AB137</f>
        <v>13026493.569999998</v>
      </c>
      <c r="AE137" s="151">
        <f>AD137*1.12</f>
        <v>14589672.7984</v>
      </c>
      <c r="AF137" s="10">
        <v>500</v>
      </c>
      <c r="AG137" s="151">
        <v>33487.129999999997</v>
      </c>
      <c r="AH137" s="151">
        <f t="shared" ref="AH137:AH138" si="112">AG137*AF137</f>
        <v>16743564.999999998</v>
      </c>
      <c r="AI137" s="151">
        <f t="shared" si="107"/>
        <v>18752792.800000001</v>
      </c>
      <c r="AJ137" s="10">
        <v>500</v>
      </c>
      <c r="AK137" s="151">
        <v>33487.129999999997</v>
      </c>
      <c r="AL137" s="151">
        <f t="shared" ref="AL137:AL138" si="113">AK137*AJ137</f>
        <v>16743564.999999998</v>
      </c>
      <c r="AM137" s="151">
        <f t="shared" ref="AM137:AM156" si="114">AL137*1.12</f>
        <v>18752792.800000001</v>
      </c>
      <c r="AN137" s="10">
        <v>500</v>
      </c>
      <c r="AO137" s="151">
        <v>33487.129999999997</v>
      </c>
      <c r="AP137" s="151">
        <f t="shared" ref="AP137:AP138" si="115">AO137*AN137</f>
        <v>16743564.999999998</v>
      </c>
      <c r="AQ137" s="151">
        <f t="shared" ref="AQ137:AQ138" si="116">AP137*1.12</f>
        <v>18752792.800000001</v>
      </c>
      <c r="AR137" s="10">
        <v>500</v>
      </c>
      <c r="AS137" s="151">
        <v>33487.129999999997</v>
      </c>
      <c r="AT137" s="151">
        <f t="shared" ref="AT137:AT138" si="117">AS137*AR137</f>
        <v>16743564.999999998</v>
      </c>
      <c r="AU137" s="151">
        <f t="shared" ref="AU137:AU138" si="118">AT137*1.12</f>
        <v>18752792.800000001</v>
      </c>
      <c r="AV137" s="10">
        <f>AR137+AN137+AJ137+AF137+AB137</f>
        <v>2389</v>
      </c>
      <c r="AW137" s="52">
        <f>AT137+AP137+AL137+AH137+AD137</f>
        <v>80000753.569999993</v>
      </c>
      <c r="AX137" s="52">
        <f t="shared" si="111"/>
        <v>89600843.998400003</v>
      </c>
      <c r="AY137" s="70" t="s">
        <v>129</v>
      </c>
      <c r="AZ137" s="15"/>
      <c r="BA137" s="15"/>
      <c r="BB137" s="15"/>
      <c r="BC137" s="15"/>
      <c r="BD137" s="71" t="s">
        <v>639</v>
      </c>
      <c r="BE137" s="15"/>
      <c r="BF137" s="15"/>
      <c r="BG137" s="15"/>
      <c r="BH137" s="15"/>
      <c r="BI137" s="15"/>
      <c r="BJ137" s="27"/>
      <c r="BK137" s="27"/>
    </row>
    <row r="138" spans="1:63" s="165" customFormat="1" ht="12.95" customHeight="1" x14ac:dyDescent="0.25">
      <c r="A138" s="1" t="s">
        <v>162</v>
      </c>
      <c r="B138" s="1" t="s">
        <v>218</v>
      </c>
      <c r="C138" s="149" t="s">
        <v>646</v>
      </c>
      <c r="D138" s="15">
        <v>220016065</v>
      </c>
      <c r="E138" s="15"/>
      <c r="F138" s="15" t="s">
        <v>631</v>
      </c>
      <c r="G138" s="15" t="s">
        <v>632</v>
      </c>
      <c r="H138" s="71" t="s">
        <v>633</v>
      </c>
      <c r="I138" s="15" t="s">
        <v>120</v>
      </c>
      <c r="J138" s="15"/>
      <c r="K138" s="15" t="s">
        <v>196</v>
      </c>
      <c r="L138" s="70" t="s">
        <v>76</v>
      </c>
      <c r="M138" s="70" t="s">
        <v>122</v>
      </c>
      <c r="N138" s="71" t="s">
        <v>634</v>
      </c>
      <c r="O138" s="70" t="s">
        <v>144</v>
      </c>
      <c r="P138" s="71" t="s">
        <v>125</v>
      </c>
      <c r="Q138" s="70" t="s">
        <v>122</v>
      </c>
      <c r="R138" s="71" t="s">
        <v>635</v>
      </c>
      <c r="S138" s="71" t="s">
        <v>201</v>
      </c>
      <c r="T138" s="6"/>
      <c r="U138" s="6" t="s">
        <v>636</v>
      </c>
      <c r="V138" s="6" t="s">
        <v>637</v>
      </c>
      <c r="W138" s="150">
        <v>30</v>
      </c>
      <c r="X138" s="71">
        <v>60</v>
      </c>
      <c r="Y138" s="71">
        <v>10</v>
      </c>
      <c r="Z138" s="40" t="s">
        <v>638</v>
      </c>
      <c r="AA138" s="71" t="s">
        <v>138</v>
      </c>
      <c r="AB138" s="40">
        <v>51</v>
      </c>
      <c r="AC138" s="151">
        <v>33904.99</v>
      </c>
      <c r="AD138" s="151">
        <f>AC138*AB138</f>
        <v>1729154.49</v>
      </c>
      <c r="AE138" s="151">
        <f>AD138*1.12</f>
        <v>1936653.0288000002</v>
      </c>
      <c r="AF138" s="10">
        <v>250</v>
      </c>
      <c r="AG138" s="151">
        <v>33904.99</v>
      </c>
      <c r="AH138" s="151">
        <f t="shared" si="112"/>
        <v>8476247.5</v>
      </c>
      <c r="AI138" s="151">
        <f t="shared" si="107"/>
        <v>9493397.2000000011</v>
      </c>
      <c r="AJ138" s="10">
        <v>250</v>
      </c>
      <c r="AK138" s="151">
        <v>33904.99</v>
      </c>
      <c r="AL138" s="151">
        <f t="shared" si="113"/>
        <v>8476247.5</v>
      </c>
      <c r="AM138" s="151">
        <f t="shared" si="114"/>
        <v>9493397.2000000011</v>
      </c>
      <c r="AN138" s="10">
        <v>250</v>
      </c>
      <c r="AO138" s="151">
        <v>33904.99</v>
      </c>
      <c r="AP138" s="151">
        <f t="shared" si="115"/>
        <v>8476247.5</v>
      </c>
      <c r="AQ138" s="151">
        <f t="shared" si="116"/>
        <v>9493397.2000000011</v>
      </c>
      <c r="AR138" s="10">
        <v>250</v>
      </c>
      <c r="AS138" s="151">
        <v>33904.99</v>
      </c>
      <c r="AT138" s="151">
        <f t="shared" si="117"/>
        <v>8476247.5</v>
      </c>
      <c r="AU138" s="151">
        <f t="shared" si="118"/>
        <v>9493397.2000000011</v>
      </c>
      <c r="AV138" s="10">
        <f>AR138+AN138+AJ138+AF138+AB138</f>
        <v>1051</v>
      </c>
      <c r="AW138" s="52">
        <v>0</v>
      </c>
      <c r="AX138" s="52">
        <f t="shared" si="111"/>
        <v>0</v>
      </c>
      <c r="AY138" s="70" t="s">
        <v>129</v>
      </c>
      <c r="AZ138" s="15"/>
      <c r="BA138" s="15"/>
      <c r="BB138" s="15"/>
      <c r="BC138" s="15"/>
      <c r="BD138" s="71" t="s">
        <v>640</v>
      </c>
      <c r="BE138" s="15"/>
      <c r="BF138" s="15"/>
      <c r="BG138" s="15"/>
      <c r="BH138" s="15"/>
      <c r="BI138" s="15"/>
      <c r="BJ138" s="27"/>
      <c r="BK138" s="27" t="s">
        <v>838</v>
      </c>
    </row>
    <row r="139" spans="1:63" s="188" customFormat="1" ht="12.75" customHeight="1" x14ac:dyDescent="0.25">
      <c r="A139" s="153" t="s">
        <v>162</v>
      </c>
      <c r="B139" s="153">
        <v>210013579</v>
      </c>
      <c r="C139" s="179" t="s">
        <v>742</v>
      </c>
      <c r="D139" s="153"/>
      <c r="E139" s="153"/>
      <c r="F139" s="156" t="s">
        <v>690</v>
      </c>
      <c r="G139" s="199" t="s">
        <v>691</v>
      </c>
      <c r="H139" s="199" t="s">
        <v>692</v>
      </c>
      <c r="I139" s="159" t="s">
        <v>120</v>
      </c>
      <c r="J139" s="153" t="s">
        <v>693</v>
      </c>
      <c r="K139" s="153" t="s">
        <v>196</v>
      </c>
      <c r="L139" s="156" t="s">
        <v>76</v>
      </c>
      <c r="M139" s="182" t="s">
        <v>197</v>
      </c>
      <c r="N139" s="156" t="s">
        <v>365</v>
      </c>
      <c r="O139" s="153" t="s">
        <v>694</v>
      </c>
      <c r="P139" s="153" t="s">
        <v>125</v>
      </c>
      <c r="Q139" s="194" t="s">
        <v>122</v>
      </c>
      <c r="R139" s="156" t="s">
        <v>635</v>
      </c>
      <c r="S139" s="153" t="s">
        <v>201</v>
      </c>
      <c r="T139" s="156"/>
      <c r="U139" s="153" t="s">
        <v>695</v>
      </c>
      <c r="V139" s="156" t="s">
        <v>696</v>
      </c>
      <c r="W139" s="157">
        <v>30</v>
      </c>
      <c r="X139" s="157">
        <v>60</v>
      </c>
      <c r="Y139" s="157">
        <v>10</v>
      </c>
      <c r="Z139" s="153" t="s">
        <v>697</v>
      </c>
      <c r="AA139" s="159" t="s">
        <v>138</v>
      </c>
      <c r="AB139" s="187"/>
      <c r="AC139" s="187"/>
      <c r="AD139" s="187"/>
      <c r="AE139" s="187"/>
      <c r="AF139" s="187">
        <v>133.55000000000001</v>
      </c>
      <c r="AG139" s="187">
        <v>1828124.97</v>
      </c>
      <c r="AH139" s="187">
        <f t="shared" ref="AH139:AH156" si="119">AF139*AG139</f>
        <v>244146089.74350002</v>
      </c>
      <c r="AI139" s="187">
        <f t="shared" si="107"/>
        <v>273443620.51272005</v>
      </c>
      <c r="AJ139" s="187">
        <v>133.82</v>
      </c>
      <c r="AK139" s="187">
        <v>1828124.97</v>
      </c>
      <c r="AL139" s="187">
        <f t="shared" ref="AL139:AL156" si="120">AJ139*AK139</f>
        <v>244639683.48539999</v>
      </c>
      <c r="AM139" s="187">
        <f t="shared" si="114"/>
        <v>273996445.50364804</v>
      </c>
      <c r="AN139" s="187"/>
      <c r="AO139" s="187"/>
      <c r="AP139" s="187"/>
      <c r="AQ139" s="187"/>
      <c r="AR139" s="187"/>
      <c r="AS139" s="187"/>
      <c r="AT139" s="187"/>
      <c r="AU139" s="187"/>
      <c r="AV139" s="187">
        <f>AB139+AF139+AJ139+AN139+AR139</f>
        <v>267.37</v>
      </c>
      <c r="AW139" s="186">
        <v>0</v>
      </c>
      <c r="AX139" s="186">
        <f t="shared" si="111"/>
        <v>0</v>
      </c>
      <c r="AY139" s="159" t="s">
        <v>203</v>
      </c>
      <c r="AZ139" s="156"/>
      <c r="BA139" s="156"/>
      <c r="BB139" s="153"/>
      <c r="BC139" s="153" t="s">
        <v>698</v>
      </c>
      <c r="BD139" s="153"/>
      <c r="BE139" s="153"/>
      <c r="BF139" s="153"/>
      <c r="BG139" s="159"/>
      <c r="BH139" s="159"/>
      <c r="BI139" s="159"/>
      <c r="BJ139" s="32"/>
      <c r="BK139" s="32"/>
    </row>
    <row r="140" spans="1:63" s="188" customFormat="1" ht="12.95" customHeight="1" x14ac:dyDescent="0.25">
      <c r="A140" s="153" t="s">
        <v>162</v>
      </c>
      <c r="B140" s="153">
        <v>210013579</v>
      </c>
      <c r="C140" s="179" t="s">
        <v>817</v>
      </c>
      <c r="D140" s="153"/>
      <c r="E140" s="153"/>
      <c r="F140" s="156" t="s">
        <v>690</v>
      </c>
      <c r="G140" s="199" t="s">
        <v>691</v>
      </c>
      <c r="H140" s="199" t="s">
        <v>692</v>
      </c>
      <c r="I140" s="159" t="s">
        <v>120</v>
      </c>
      <c r="J140" s="153" t="s">
        <v>693</v>
      </c>
      <c r="K140" s="153" t="s">
        <v>196</v>
      </c>
      <c r="L140" s="156" t="s">
        <v>76</v>
      </c>
      <c r="M140" s="182" t="s">
        <v>197</v>
      </c>
      <c r="N140" s="156" t="s">
        <v>365</v>
      </c>
      <c r="O140" s="246" t="s">
        <v>806</v>
      </c>
      <c r="P140" s="153" t="s">
        <v>125</v>
      </c>
      <c r="Q140" s="194" t="s">
        <v>122</v>
      </c>
      <c r="R140" s="156" t="s">
        <v>635</v>
      </c>
      <c r="S140" s="153" t="s">
        <v>201</v>
      </c>
      <c r="T140" s="156"/>
      <c r="U140" s="153" t="s">
        <v>695</v>
      </c>
      <c r="V140" s="156" t="s">
        <v>696</v>
      </c>
      <c r="W140" s="157">
        <v>30</v>
      </c>
      <c r="X140" s="157">
        <v>60</v>
      </c>
      <c r="Y140" s="157">
        <v>10</v>
      </c>
      <c r="Z140" s="153" t="s">
        <v>697</v>
      </c>
      <c r="AA140" s="159" t="s">
        <v>138</v>
      </c>
      <c r="AB140" s="187"/>
      <c r="AC140" s="187"/>
      <c r="AD140" s="187"/>
      <c r="AE140" s="187"/>
      <c r="AF140" s="187">
        <v>133.55000000000001</v>
      </c>
      <c r="AG140" s="187">
        <v>1828124.97</v>
      </c>
      <c r="AH140" s="187">
        <f t="shared" si="119"/>
        <v>244146089.74350002</v>
      </c>
      <c r="AI140" s="187">
        <f t="shared" si="107"/>
        <v>273443620.51272005</v>
      </c>
      <c r="AJ140" s="187">
        <v>133.82</v>
      </c>
      <c r="AK140" s="187">
        <v>1828124.97</v>
      </c>
      <c r="AL140" s="187">
        <f t="shared" si="120"/>
        <v>244639683.48539999</v>
      </c>
      <c r="AM140" s="187">
        <f t="shared" si="114"/>
        <v>273996445.50364804</v>
      </c>
      <c r="AN140" s="187"/>
      <c r="AO140" s="187"/>
      <c r="AP140" s="187"/>
      <c r="AQ140" s="187"/>
      <c r="AR140" s="187"/>
      <c r="AS140" s="187"/>
      <c r="AT140" s="187"/>
      <c r="AU140" s="187"/>
      <c r="AV140" s="187">
        <f>AB140+AF140+AJ140+AN140+AR140</f>
        <v>267.37</v>
      </c>
      <c r="AW140" s="186">
        <f t="shared" ref="AW140:AW156" si="121">AD140+AH140+AL140+AP140+AT140</f>
        <v>488785773.22890002</v>
      </c>
      <c r="AX140" s="186">
        <f t="shared" si="111"/>
        <v>547440066.01636803</v>
      </c>
      <c r="AY140" s="159" t="s">
        <v>203</v>
      </c>
      <c r="AZ140" s="156"/>
      <c r="BA140" s="156"/>
      <c r="BB140" s="153"/>
      <c r="BC140" s="153" t="s">
        <v>698</v>
      </c>
      <c r="BD140" s="153"/>
      <c r="BE140" s="153"/>
      <c r="BF140" s="153"/>
      <c r="BG140" s="159"/>
      <c r="BH140" s="159"/>
      <c r="BI140" s="159"/>
      <c r="BJ140" s="272"/>
      <c r="BK140" s="32">
        <v>14</v>
      </c>
    </row>
    <row r="141" spans="1:63" s="188" customFormat="1" ht="12.95" customHeight="1" x14ac:dyDescent="0.25">
      <c r="A141" s="153" t="s">
        <v>162</v>
      </c>
      <c r="B141" s="153">
        <v>210017794</v>
      </c>
      <c r="C141" s="179" t="s">
        <v>743</v>
      </c>
      <c r="D141" s="153"/>
      <c r="E141" s="153"/>
      <c r="F141" s="156" t="s">
        <v>690</v>
      </c>
      <c r="G141" s="199" t="s">
        <v>691</v>
      </c>
      <c r="H141" s="199" t="s">
        <v>692</v>
      </c>
      <c r="I141" s="159" t="s">
        <v>120</v>
      </c>
      <c r="J141" s="153" t="s">
        <v>693</v>
      </c>
      <c r="K141" s="153" t="s">
        <v>196</v>
      </c>
      <c r="L141" s="156" t="s">
        <v>76</v>
      </c>
      <c r="M141" s="182" t="s">
        <v>197</v>
      </c>
      <c r="N141" s="156" t="s">
        <v>365</v>
      </c>
      <c r="O141" s="153" t="s">
        <v>694</v>
      </c>
      <c r="P141" s="153" t="s">
        <v>125</v>
      </c>
      <c r="Q141" s="194" t="s">
        <v>122</v>
      </c>
      <c r="R141" s="156" t="s">
        <v>635</v>
      </c>
      <c r="S141" s="153" t="s">
        <v>201</v>
      </c>
      <c r="T141" s="156"/>
      <c r="U141" s="153" t="s">
        <v>695</v>
      </c>
      <c r="V141" s="156" t="s">
        <v>696</v>
      </c>
      <c r="W141" s="157">
        <v>30</v>
      </c>
      <c r="X141" s="157">
        <v>60</v>
      </c>
      <c r="Y141" s="157">
        <v>10</v>
      </c>
      <c r="Z141" s="153" t="s">
        <v>697</v>
      </c>
      <c r="AA141" s="159" t="s">
        <v>138</v>
      </c>
      <c r="AB141" s="187"/>
      <c r="AC141" s="187"/>
      <c r="AD141" s="187"/>
      <c r="AE141" s="187"/>
      <c r="AF141" s="187">
        <v>105.54</v>
      </c>
      <c r="AG141" s="187">
        <v>2182950</v>
      </c>
      <c r="AH141" s="187">
        <f t="shared" si="119"/>
        <v>230388543</v>
      </c>
      <c r="AI141" s="187">
        <f t="shared" si="107"/>
        <v>258035168.16000003</v>
      </c>
      <c r="AJ141" s="187">
        <v>105.14</v>
      </c>
      <c r="AK141" s="187">
        <v>2182950</v>
      </c>
      <c r="AL141" s="187">
        <f t="shared" si="120"/>
        <v>229515363</v>
      </c>
      <c r="AM141" s="187">
        <f t="shared" si="114"/>
        <v>257057206.56000003</v>
      </c>
      <c r="AN141" s="187"/>
      <c r="AO141" s="187"/>
      <c r="AP141" s="187"/>
      <c r="AQ141" s="187"/>
      <c r="AR141" s="187"/>
      <c r="AS141" s="187"/>
      <c r="AT141" s="187"/>
      <c r="AU141" s="187"/>
      <c r="AV141" s="187">
        <f t="shared" ref="AV141:AV156" si="122">AB141+AF141+AJ141+AN141+AR141</f>
        <v>210.68</v>
      </c>
      <c r="AW141" s="186">
        <v>0</v>
      </c>
      <c r="AX141" s="186">
        <f t="shared" si="111"/>
        <v>0</v>
      </c>
      <c r="AY141" s="159" t="s">
        <v>203</v>
      </c>
      <c r="AZ141" s="156"/>
      <c r="BA141" s="156"/>
      <c r="BB141" s="153"/>
      <c r="BC141" s="153" t="s">
        <v>699</v>
      </c>
      <c r="BD141" s="153"/>
      <c r="BE141" s="153"/>
      <c r="BF141" s="153"/>
      <c r="BG141" s="159"/>
      <c r="BH141" s="159"/>
      <c r="BI141" s="159"/>
      <c r="BJ141" s="32"/>
      <c r="BK141" s="32"/>
    </row>
    <row r="142" spans="1:63" s="188" customFormat="1" ht="12.95" customHeight="1" x14ac:dyDescent="0.25">
      <c r="A142" s="153" t="s">
        <v>162</v>
      </c>
      <c r="B142" s="153">
        <v>210017794</v>
      </c>
      <c r="C142" s="179" t="s">
        <v>818</v>
      </c>
      <c r="D142" s="153"/>
      <c r="E142" s="153"/>
      <c r="F142" s="156" t="s">
        <v>690</v>
      </c>
      <c r="G142" s="199" t="s">
        <v>691</v>
      </c>
      <c r="H142" s="199" t="s">
        <v>692</v>
      </c>
      <c r="I142" s="159" t="s">
        <v>120</v>
      </c>
      <c r="J142" s="153" t="s">
        <v>693</v>
      </c>
      <c r="K142" s="153" t="s">
        <v>196</v>
      </c>
      <c r="L142" s="156" t="s">
        <v>76</v>
      </c>
      <c r="M142" s="182" t="s">
        <v>197</v>
      </c>
      <c r="N142" s="156" t="s">
        <v>365</v>
      </c>
      <c r="O142" s="246" t="s">
        <v>806</v>
      </c>
      <c r="P142" s="153" t="s">
        <v>125</v>
      </c>
      <c r="Q142" s="194" t="s">
        <v>122</v>
      </c>
      <c r="R142" s="156" t="s">
        <v>635</v>
      </c>
      <c r="S142" s="153" t="s">
        <v>201</v>
      </c>
      <c r="T142" s="156"/>
      <c r="U142" s="153" t="s">
        <v>695</v>
      </c>
      <c r="V142" s="156" t="s">
        <v>696</v>
      </c>
      <c r="W142" s="157">
        <v>30</v>
      </c>
      <c r="X142" s="157">
        <v>60</v>
      </c>
      <c r="Y142" s="157">
        <v>10</v>
      </c>
      <c r="Z142" s="153" t="s">
        <v>697</v>
      </c>
      <c r="AA142" s="159" t="s">
        <v>138</v>
      </c>
      <c r="AB142" s="187"/>
      <c r="AC142" s="187"/>
      <c r="AD142" s="187"/>
      <c r="AE142" s="187"/>
      <c r="AF142" s="187">
        <v>105.54</v>
      </c>
      <c r="AG142" s="187">
        <v>2182950</v>
      </c>
      <c r="AH142" s="187">
        <f t="shared" si="119"/>
        <v>230388543</v>
      </c>
      <c r="AI142" s="187">
        <f t="shared" si="107"/>
        <v>258035168.16000003</v>
      </c>
      <c r="AJ142" s="187">
        <v>105.14</v>
      </c>
      <c r="AK142" s="187">
        <v>2182950</v>
      </c>
      <c r="AL142" s="187">
        <f t="shared" si="120"/>
        <v>229515363</v>
      </c>
      <c r="AM142" s="187">
        <f t="shared" si="114"/>
        <v>257057206.56000003</v>
      </c>
      <c r="AN142" s="187"/>
      <c r="AO142" s="187"/>
      <c r="AP142" s="187"/>
      <c r="AQ142" s="187"/>
      <c r="AR142" s="187"/>
      <c r="AS142" s="187"/>
      <c r="AT142" s="187"/>
      <c r="AU142" s="187"/>
      <c r="AV142" s="187">
        <f t="shared" si="122"/>
        <v>210.68</v>
      </c>
      <c r="AW142" s="186">
        <f t="shared" si="121"/>
        <v>459903906</v>
      </c>
      <c r="AX142" s="186">
        <f t="shared" si="111"/>
        <v>515092374.72000003</v>
      </c>
      <c r="AY142" s="159" t="s">
        <v>203</v>
      </c>
      <c r="AZ142" s="156"/>
      <c r="BA142" s="156"/>
      <c r="BB142" s="153"/>
      <c r="BC142" s="153" t="s">
        <v>699</v>
      </c>
      <c r="BD142" s="153"/>
      <c r="BE142" s="153"/>
      <c r="BF142" s="153"/>
      <c r="BG142" s="159"/>
      <c r="BH142" s="159"/>
      <c r="BI142" s="159"/>
      <c r="BJ142" s="272"/>
      <c r="BK142" s="32">
        <v>14</v>
      </c>
    </row>
    <row r="143" spans="1:63" s="188" customFormat="1" ht="12.95" customHeight="1" x14ac:dyDescent="0.25">
      <c r="A143" s="153" t="s">
        <v>162</v>
      </c>
      <c r="B143" s="153">
        <v>210017795</v>
      </c>
      <c r="C143" s="179" t="s">
        <v>744</v>
      </c>
      <c r="D143" s="153"/>
      <c r="E143" s="153"/>
      <c r="F143" s="156" t="s">
        <v>690</v>
      </c>
      <c r="G143" s="199" t="s">
        <v>691</v>
      </c>
      <c r="H143" s="199" t="s">
        <v>692</v>
      </c>
      <c r="I143" s="159" t="s">
        <v>120</v>
      </c>
      <c r="J143" s="153" t="s">
        <v>693</v>
      </c>
      <c r="K143" s="153" t="s">
        <v>196</v>
      </c>
      <c r="L143" s="156" t="s">
        <v>76</v>
      </c>
      <c r="M143" s="182" t="s">
        <v>197</v>
      </c>
      <c r="N143" s="156" t="s">
        <v>365</v>
      </c>
      <c r="O143" s="153" t="s">
        <v>694</v>
      </c>
      <c r="P143" s="153" t="s">
        <v>125</v>
      </c>
      <c r="Q143" s="194" t="s">
        <v>122</v>
      </c>
      <c r="R143" s="156" t="s">
        <v>635</v>
      </c>
      <c r="S143" s="153" t="s">
        <v>201</v>
      </c>
      <c r="T143" s="156"/>
      <c r="U143" s="153" t="s">
        <v>695</v>
      </c>
      <c r="V143" s="156" t="s">
        <v>696</v>
      </c>
      <c r="W143" s="157">
        <v>30</v>
      </c>
      <c r="X143" s="157">
        <v>60</v>
      </c>
      <c r="Y143" s="157">
        <v>10</v>
      </c>
      <c r="Z143" s="153" t="s">
        <v>697</v>
      </c>
      <c r="AA143" s="159" t="s">
        <v>138</v>
      </c>
      <c r="AB143" s="187"/>
      <c r="AC143" s="187"/>
      <c r="AD143" s="187"/>
      <c r="AE143" s="187"/>
      <c r="AF143" s="187">
        <v>12.63</v>
      </c>
      <c r="AG143" s="187">
        <v>2182950</v>
      </c>
      <c r="AH143" s="187">
        <f t="shared" si="119"/>
        <v>27570658.5</v>
      </c>
      <c r="AI143" s="187">
        <f t="shared" si="107"/>
        <v>30879137.520000003</v>
      </c>
      <c r="AJ143" s="187">
        <v>12.38</v>
      </c>
      <c r="AK143" s="187">
        <v>2182950</v>
      </c>
      <c r="AL143" s="187">
        <f t="shared" si="120"/>
        <v>27024921</v>
      </c>
      <c r="AM143" s="187">
        <f t="shared" si="114"/>
        <v>30267911.520000003</v>
      </c>
      <c r="AN143" s="187"/>
      <c r="AO143" s="187"/>
      <c r="AP143" s="187"/>
      <c r="AQ143" s="187"/>
      <c r="AR143" s="187"/>
      <c r="AS143" s="187"/>
      <c r="AT143" s="187"/>
      <c r="AU143" s="187"/>
      <c r="AV143" s="187">
        <f t="shared" si="122"/>
        <v>25.01</v>
      </c>
      <c r="AW143" s="186">
        <v>0</v>
      </c>
      <c r="AX143" s="186">
        <f t="shared" si="111"/>
        <v>0</v>
      </c>
      <c r="AY143" s="159" t="s">
        <v>203</v>
      </c>
      <c r="AZ143" s="156"/>
      <c r="BA143" s="156"/>
      <c r="BB143" s="153"/>
      <c r="BC143" s="153" t="s">
        <v>700</v>
      </c>
      <c r="BD143" s="153"/>
      <c r="BE143" s="153"/>
      <c r="BF143" s="153"/>
      <c r="BG143" s="159"/>
      <c r="BH143" s="159"/>
      <c r="BI143" s="159"/>
      <c r="BJ143" s="32"/>
      <c r="BK143" s="32"/>
    </row>
    <row r="144" spans="1:63" s="188" customFormat="1" ht="12.95" customHeight="1" x14ac:dyDescent="0.25">
      <c r="A144" s="153" t="s">
        <v>162</v>
      </c>
      <c r="B144" s="153">
        <v>210017795</v>
      </c>
      <c r="C144" s="179" t="s">
        <v>819</v>
      </c>
      <c r="D144" s="153"/>
      <c r="E144" s="153"/>
      <c r="F144" s="156" t="s">
        <v>690</v>
      </c>
      <c r="G144" s="199" t="s">
        <v>691</v>
      </c>
      <c r="H144" s="199" t="s">
        <v>692</v>
      </c>
      <c r="I144" s="159" t="s">
        <v>120</v>
      </c>
      <c r="J144" s="153" t="s">
        <v>693</v>
      </c>
      <c r="K144" s="153" t="s">
        <v>196</v>
      </c>
      <c r="L144" s="156" t="s">
        <v>76</v>
      </c>
      <c r="M144" s="182" t="s">
        <v>197</v>
      </c>
      <c r="N144" s="156" t="s">
        <v>365</v>
      </c>
      <c r="O144" s="246" t="s">
        <v>806</v>
      </c>
      <c r="P144" s="153" t="s">
        <v>125</v>
      </c>
      <c r="Q144" s="194" t="s">
        <v>122</v>
      </c>
      <c r="R144" s="156" t="s">
        <v>635</v>
      </c>
      <c r="S144" s="153" t="s">
        <v>201</v>
      </c>
      <c r="T144" s="156"/>
      <c r="U144" s="153" t="s">
        <v>695</v>
      </c>
      <c r="V144" s="156" t="s">
        <v>696</v>
      </c>
      <c r="W144" s="157">
        <v>30</v>
      </c>
      <c r="X144" s="157">
        <v>60</v>
      </c>
      <c r="Y144" s="157">
        <v>10</v>
      </c>
      <c r="Z144" s="153" t="s">
        <v>697</v>
      </c>
      <c r="AA144" s="159" t="s">
        <v>138</v>
      </c>
      <c r="AB144" s="187"/>
      <c r="AC144" s="187"/>
      <c r="AD144" s="187"/>
      <c r="AE144" s="187"/>
      <c r="AF144" s="187">
        <v>12.63</v>
      </c>
      <c r="AG144" s="187">
        <v>2182950</v>
      </c>
      <c r="AH144" s="187">
        <f t="shared" si="119"/>
        <v>27570658.5</v>
      </c>
      <c r="AI144" s="187">
        <f t="shared" si="107"/>
        <v>30879137.520000003</v>
      </c>
      <c r="AJ144" s="187">
        <v>12.38</v>
      </c>
      <c r="AK144" s="187">
        <v>2182950</v>
      </c>
      <c r="AL144" s="187">
        <f t="shared" si="120"/>
        <v>27024921</v>
      </c>
      <c r="AM144" s="187">
        <f t="shared" si="114"/>
        <v>30267911.520000003</v>
      </c>
      <c r="AN144" s="187"/>
      <c r="AO144" s="187"/>
      <c r="AP144" s="187"/>
      <c r="AQ144" s="187"/>
      <c r="AR144" s="187"/>
      <c r="AS144" s="187"/>
      <c r="AT144" s="187"/>
      <c r="AU144" s="187"/>
      <c r="AV144" s="187">
        <f t="shared" si="122"/>
        <v>25.01</v>
      </c>
      <c r="AW144" s="186">
        <f t="shared" si="121"/>
        <v>54595579.5</v>
      </c>
      <c r="AX144" s="186">
        <f t="shared" si="111"/>
        <v>61147049.040000007</v>
      </c>
      <c r="AY144" s="159" t="s">
        <v>203</v>
      </c>
      <c r="AZ144" s="156"/>
      <c r="BA144" s="156"/>
      <c r="BB144" s="153"/>
      <c r="BC144" s="153" t="s">
        <v>700</v>
      </c>
      <c r="BD144" s="153"/>
      <c r="BE144" s="153"/>
      <c r="BF144" s="153"/>
      <c r="BG144" s="159"/>
      <c r="BH144" s="159"/>
      <c r="BI144" s="159"/>
      <c r="BJ144" s="272"/>
      <c r="BK144" s="32">
        <v>14</v>
      </c>
    </row>
    <row r="145" spans="1:63" s="188" customFormat="1" ht="12.95" customHeight="1" x14ac:dyDescent="0.25">
      <c r="A145" s="153" t="s">
        <v>162</v>
      </c>
      <c r="B145" s="153">
        <v>210022792</v>
      </c>
      <c r="C145" s="179" t="s">
        <v>745</v>
      </c>
      <c r="D145" s="153"/>
      <c r="E145" s="153"/>
      <c r="F145" s="156" t="s">
        <v>690</v>
      </c>
      <c r="G145" s="199" t="s">
        <v>691</v>
      </c>
      <c r="H145" s="199" t="s">
        <v>692</v>
      </c>
      <c r="I145" s="159" t="s">
        <v>120</v>
      </c>
      <c r="J145" s="153" t="s">
        <v>693</v>
      </c>
      <c r="K145" s="153" t="s">
        <v>196</v>
      </c>
      <c r="L145" s="156" t="s">
        <v>76</v>
      </c>
      <c r="M145" s="182" t="s">
        <v>197</v>
      </c>
      <c r="N145" s="156" t="s">
        <v>365</v>
      </c>
      <c r="O145" s="153" t="s">
        <v>694</v>
      </c>
      <c r="P145" s="153" t="s">
        <v>125</v>
      </c>
      <c r="Q145" s="194" t="s">
        <v>122</v>
      </c>
      <c r="R145" s="156" t="s">
        <v>635</v>
      </c>
      <c r="S145" s="153" t="s">
        <v>201</v>
      </c>
      <c r="T145" s="156"/>
      <c r="U145" s="153" t="s">
        <v>695</v>
      </c>
      <c r="V145" s="156" t="s">
        <v>696</v>
      </c>
      <c r="W145" s="157">
        <v>30</v>
      </c>
      <c r="X145" s="157">
        <v>60</v>
      </c>
      <c r="Y145" s="157">
        <v>10</v>
      </c>
      <c r="Z145" s="153" t="s">
        <v>697</v>
      </c>
      <c r="AA145" s="159" t="s">
        <v>138</v>
      </c>
      <c r="AB145" s="187"/>
      <c r="AC145" s="187"/>
      <c r="AD145" s="187"/>
      <c r="AE145" s="187"/>
      <c r="AF145" s="187">
        <v>26.33</v>
      </c>
      <c r="AG145" s="187">
        <v>1984500</v>
      </c>
      <c r="AH145" s="187">
        <f t="shared" si="119"/>
        <v>52251885</v>
      </c>
      <c r="AI145" s="187">
        <f t="shared" si="107"/>
        <v>58522111.200000003</v>
      </c>
      <c r="AJ145" s="187">
        <v>26.33</v>
      </c>
      <c r="AK145" s="187">
        <v>1984500</v>
      </c>
      <c r="AL145" s="187">
        <f t="shared" si="120"/>
        <v>52251885</v>
      </c>
      <c r="AM145" s="187">
        <f t="shared" si="114"/>
        <v>58522111.200000003</v>
      </c>
      <c r="AN145" s="187"/>
      <c r="AO145" s="187"/>
      <c r="AP145" s="187"/>
      <c r="AQ145" s="187"/>
      <c r="AR145" s="187"/>
      <c r="AS145" s="187"/>
      <c r="AT145" s="187"/>
      <c r="AU145" s="187"/>
      <c r="AV145" s="187">
        <f t="shared" si="122"/>
        <v>52.66</v>
      </c>
      <c r="AW145" s="186">
        <v>0</v>
      </c>
      <c r="AX145" s="186">
        <f t="shared" si="111"/>
        <v>0</v>
      </c>
      <c r="AY145" s="159" t="s">
        <v>203</v>
      </c>
      <c r="AZ145" s="156"/>
      <c r="BA145" s="156"/>
      <c r="BB145" s="153"/>
      <c r="BC145" s="153" t="s">
        <v>701</v>
      </c>
      <c r="BD145" s="153"/>
      <c r="BE145" s="153"/>
      <c r="BF145" s="153"/>
      <c r="BG145" s="159"/>
      <c r="BH145" s="159"/>
      <c r="BI145" s="159"/>
      <c r="BJ145" s="32"/>
      <c r="BK145" s="32"/>
    </row>
    <row r="146" spans="1:63" s="188" customFormat="1" ht="12.95" customHeight="1" x14ac:dyDescent="0.25">
      <c r="A146" s="153" t="s">
        <v>162</v>
      </c>
      <c r="B146" s="153">
        <v>210022792</v>
      </c>
      <c r="C146" s="179" t="s">
        <v>820</v>
      </c>
      <c r="D146" s="153"/>
      <c r="E146" s="153"/>
      <c r="F146" s="156" t="s">
        <v>690</v>
      </c>
      <c r="G146" s="199" t="s">
        <v>691</v>
      </c>
      <c r="H146" s="199" t="s">
        <v>692</v>
      </c>
      <c r="I146" s="159" t="s">
        <v>120</v>
      </c>
      <c r="J146" s="153" t="s">
        <v>693</v>
      </c>
      <c r="K146" s="153" t="s">
        <v>196</v>
      </c>
      <c r="L146" s="156" t="s">
        <v>76</v>
      </c>
      <c r="M146" s="182" t="s">
        <v>197</v>
      </c>
      <c r="N146" s="156" t="s">
        <v>365</v>
      </c>
      <c r="O146" s="246" t="s">
        <v>806</v>
      </c>
      <c r="P146" s="153" t="s">
        <v>125</v>
      </c>
      <c r="Q146" s="194" t="s">
        <v>122</v>
      </c>
      <c r="R146" s="156" t="s">
        <v>635</v>
      </c>
      <c r="S146" s="153" t="s">
        <v>201</v>
      </c>
      <c r="T146" s="156"/>
      <c r="U146" s="153" t="s">
        <v>695</v>
      </c>
      <c r="V146" s="156" t="s">
        <v>696</v>
      </c>
      <c r="W146" s="157">
        <v>30</v>
      </c>
      <c r="X146" s="157">
        <v>60</v>
      </c>
      <c r="Y146" s="157">
        <v>10</v>
      </c>
      <c r="Z146" s="153" t="s">
        <v>697</v>
      </c>
      <c r="AA146" s="159" t="s">
        <v>138</v>
      </c>
      <c r="AB146" s="187"/>
      <c r="AC146" s="187"/>
      <c r="AD146" s="187"/>
      <c r="AE146" s="187"/>
      <c r="AF146" s="187">
        <v>26.33</v>
      </c>
      <c r="AG146" s="187">
        <v>1984500</v>
      </c>
      <c r="AH146" s="187">
        <f t="shared" si="119"/>
        <v>52251885</v>
      </c>
      <c r="AI146" s="187">
        <f t="shared" si="107"/>
        <v>58522111.200000003</v>
      </c>
      <c r="AJ146" s="187">
        <v>26.33</v>
      </c>
      <c r="AK146" s="187">
        <v>1984500</v>
      </c>
      <c r="AL146" s="187">
        <f t="shared" si="120"/>
        <v>52251885</v>
      </c>
      <c r="AM146" s="187">
        <f t="shared" si="114"/>
        <v>58522111.200000003</v>
      </c>
      <c r="AN146" s="187"/>
      <c r="AO146" s="187"/>
      <c r="AP146" s="187"/>
      <c r="AQ146" s="187"/>
      <c r="AR146" s="187"/>
      <c r="AS146" s="187"/>
      <c r="AT146" s="187"/>
      <c r="AU146" s="187"/>
      <c r="AV146" s="187">
        <f t="shared" si="122"/>
        <v>52.66</v>
      </c>
      <c r="AW146" s="186">
        <f t="shared" si="121"/>
        <v>104503770</v>
      </c>
      <c r="AX146" s="186">
        <f t="shared" si="111"/>
        <v>117044222.40000001</v>
      </c>
      <c r="AY146" s="159" t="s">
        <v>203</v>
      </c>
      <c r="AZ146" s="156"/>
      <c r="BA146" s="156"/>
      <c r="BB146" s="153"/>
      <c r="BC146" s="153" t="s">
        <v>701</v>
      </c>
      <c r="BD146" s="153"/>
      <c r="BE146" s="153"/>
      <c r="BF146" s="153"/>
      <c r="BG146" s="159"/>
      <c r="BH146" s="159"/>
      <c r="BI146" s="159"/>
      <c r="BJ146" s="272"/>
      <c r="BK146" s="32">
        <v>14</v>
      </c>
    </row>
    <row r="147" spans="1:63" s="188" customFormat="1" ht="12.95" customHeight="1" x14ac:dyDescent="0.25">
      <c r="A147" s="153" t="s">
        <v>162</v>
      </c>
      <c r="B147" s="153">
        <v>210024667</v>
      </c>
      <c r="C147" s="179" t="s">
        <v>746</v>
      </c>
      <c r="D147" s="153"/>
      <c r="E147" s="153"/>
      <c r="F147" s="156" t="s">
        <v>690</v>
      </c>
      <c r="G147" s="199" t="s">
        <v>691</v>
      </c>
      <c r="H147" s="199" t="s">
        <v>692</v>
      </c>
      <c r="I147" s="159" t="s">
        <v>120</v>
      </c>
      <c r="J147" s="153" t="s">
        <v>693</v>
      </c>
      <c r="K147" s="153" t="s">
        <v>196</v>
      </c>
      <c r="L147" s="156" t="s">
        <v>76</v>
      </c>
      <c r="M147" s="182" t="s">
        <v>197</v>
      </c>
      <c r="N147" s="156" t="s">
        <v>365</v>
      </c>
      <c r="O147" s="153" t="s">
        <v>694</v>
      </c>
      <c r="P147" s="153" t="s">
        <v>125</v>
      </c>
      <c r="Q147" s="194" t="s">
        <v>122</v>
      </c>
      <c r="R147" s="156" t="s">
        <v>635</v>
      </c>
      <c r="S147" s="153" t="s">
        <v>201</v>
      </c>
      <c r="T147" s="156"/>
      <c r="U147" s="153" t="s">
        <v>695</v>
      </c>
      <c r="V147" s="156" t="s">
        <v>696</v>
      </c>
      <c r="W147" s="157">
        <v>30</v>
      </c>
      <c r="X147" s="157">
        <v>60</v>
      </c>
      <c r="Y147" s="157">
        <v>10</v>
      </c>
      <c r="Z147" s="153" t="s">
        <v>697</v>
      </c>
      <c r="AA147" s="159" t="s">
        <v>138</v>
      </c>
      <c r="AB147" s="187"/>
      <c r="AC147" s="187"/>
      <c r="AD147" s="187"/>
      <c r="AE147" s="187"/>
      <c r="AF147" s="187">
        <v>7</v>
      </c>
      <c r="AG147" s="187">
        <v>2310000</v>
      </c>
      <c r="AH147" s="187">
        <f t="shared" si="119"/>
        <v>16170000</v>
      </c>
      <c r="AI147" s="187">
        <f t="shared" si="107"/>
        <v>18110400</v>
      </c>
      <c r="AJ147" s="187">
        <v>6.73</v>
      </c>
      <c r="AK147" s="187">
        <v>2310000</v>
      </c>
      <c r="AL147" s="187">
        <f t="shared" si="120"/>
        <v>15546300.000000002</v>
      </c>
      <c r="AM147" s="187">
        <f t="shared" si="114"/>
        <v>17411856.000000004</v>
      </c>
      <c r="AN147" s="187"/>
      <c r="AO147" s="187"/>
      <c r="AP147" s="187"/>
      <c r="AQ147" s="187"/>
      <c r="AR147" s="187"/>
      <c r="AS147" s="187"/>
      <c r="AT147" s="187"/>
      <c r="AU147" s="187"/>
      <c r="AV147" s="187">
        <f t="shared" si="122"/>
        <v>13.73</v>
      </c>
      <c r="AW147" s="186">
        <v>0</v>
      </c>
      <c r="AX147" s="186">
        <f t="shared" si="111"/>
        <v>0</v>
      </c>
      <c r="AY147" s="159" t="s">
        <v>203</v>
      </c>
      <c r="AZ147" s="156"/>
      <c r="BA147" s="156"/>
      <c r="BB147" s="153"/>
      <c r="BC147" s="153" t="s">
        <v>702</v>
      </c>
      <c r="BD147" s="153"/>
      <c r="BE147" s="153"/>
      <c r="BF147" s="153"/>
      <c r="BG147" s="159"/>
      <c r="BH147" s="159"/>
      <c r="BI147" s="159"/>
      <c r="BJ147" s="32"/>
      <c r="BK147" s="32"/>
    </row>
    <row r="148" spans="1:63" s="188" customFormat="1" ht="12.95" customHeight="1" x14ac:dyDescent="0.25">
      <c r="A148" s="153" t="s">
        <v>162</v>
      </c>
      <c r="B148" s="153">
        <v>210024667</v>
      </c>
      <c r="C148" s="179" t="s">
        <v>821</v>
      </c>
      <c r="D148" s="153"/>
      <c r="E148" s="153"/>
      <c r="F148" s="156" t="s">
        <v>690</v>
      </c>
      <c r="G148" s="199" t="s">
        <v>691</v>
      </c>
      <c r="H148" s="199" t="s">
        <v>692</v>
      </c>
      <c r="I148" s="159" t="s">
        <v>120</v>
      </c>
      <c r="J148" s="153" t="s">
        <v>693</v>
      </c>
      <c r="K148" s="153" t="s">
        <v>196</v>
      </c>
      <c r="L148" s="156" t="s">
        <v>76</v>
      </c>
      <c r="M148" s="182" t="s">
        <v>197</v>
      </c>
      <c r="N148" s="156" t="s">
        <v>365</v>
      </c>
      <c r="O148" s="246" t="s">
        <v>806</v>
      </c>
      <c r="P148" s="153" t="s">
        <v>125</v>
      </c>
      <c r="Q148" s="194" t="s">
        <v>122</v>
      </c>
      <c r="R148" s="156" t="s">
        <v>635</v>
      </c>
      <c r="S148" s="153" t="s">
        <v>201</v>
      </c>
      <c r="T148" s="156"/>
      <c r="U148" s="153" t="s">
        <v>695</v>
      </c>
      <c r="V148" s="156" t="s">
        <v>696</v>
      </c>
      <c r="W148" s="157">
        <v>30</v>
      </c>
      <c r="X148" s="157">
        <v>60</v>
      </c>
      <c r="Y148" s="157">
        <v>10</v>
      </c>
      <c r="Z148" s="153" t="s">
        <v>697</v>
      </c>
      <c r="AA148" s="159" t="s">
        <v>138</v>
      </c>
      <c r="AB148" s="187"/>
      <c r="AC148" s="187"/>
      <c r="AD148" s="187"/>
      <c r="AE148" s="187"/>
      <c r="AF148" s="187">
        <v>7</v>
      </c>
      <c r="AG148" s="187">
        <v>2310000</v>
      </c>
      <c r="AH148" s="187">
        <f t="shared" si="119"/>
        <v>16170000</v>
      </c>
      <c r="AI148" s="187">
        <f t="shared" si="107"/>
        <v>18110400</v>
      </c>
      <c r="AJ148" s="187">
        <v>6.73</v>
      </c>
      <c r="AK148" s="187">
        <v>2310000</v>
      </c>
      <c r="AL148" s="187">
        <f t="shared" si="120"/>
        <v>15546300.000000002</v>
      </c>
      <c r="AM148" s="187">
        <f t="shared" si="114"/>
        <v>17411856.000000004</v>
      </c>
      <c r="AN148" s="187"/>
      <c r="AO148" s="187"/>
      <c r="AP148" s="187"/>
      <c r="AQ148" s="187"/>
      <c r="AR148" s="187"/>
      <c r="AS148" s="187"/>
      <c r="AT148" s="187"/>
      <c r="AU148" s="187"/>
      <c r="AV148" s="187">
        <f t="shared" si="122"/>
        <v>13.73</v>
      </c>
      <c r="AW148" s="186">
        <f t="shared" si="121"/>
        <v>31716300</v>
      </c>
      <c r="AX148" s="186">
        <f t="shared" si="111"/>
        <v>35522256</v>
      </c>
      <c r="AY148" s="159" t="s">
        <v>203</v>
      </c>
      <c r="AZ148" s="156"/>
      <c r="BA148" s="156"/>
      <c r="BB148" s="153"/>
      <c r="BC148" s="153" t="s">
        <v>702</v>
      </c>
      <c r="BD148" s="153"/>
      <c r="BE148" s="153"/>
      <c r="BF148" s="153"/>
      <c r="BG148" s="159"/>
      <c r="BH148" s="159"/>
      <c r="BI148" s="159"/>
      <c r="BJ148" s="272"/>
      <c r="BK148" s="32">
        <v>14</v>
      </c>
    </row>
    <row r="149" spans="1:63" s="188" customFormat="1" ht="12.95" customHeight="1" x14ac:dyDescent="0.25">
      <c r="A149" s="153" t="s">
        <v>162</v>
      </c>
      <c r="B149" s="153">
        <v>210029197</v>
      </c>
      <c r="C149" s="179" t="s">
        <v>747</v>
      </c>
      <c r="D149" s="153"/>
      <c r="E149" s="153"/>
      <c r="F149" s="156" t="s">
        <v>690</v>
      </c>
      <c r="G149" s="199" t="s">
        <v>691</v>
      </c>
      <c r="H149" s="199" t="s">
        <v>692</v>
      </c>
      <c r="I149" s="159" t="s">
        <v>120</v>
      </c>
      <c r="J149" s="153" t="s">
        <v>693</v>
      </c>
      <c r="K149" s="153" t="s">
        <v>196</v>
      </c>
      <c r="L149" s="156" t="s">
        <v>76</v>
      </c>
      <c r="M149" s="182" t="s">
        <v>197</v>
      </c>
      <c r="N149" s="156" t="s">
        <v>365</v>
      </c>
      <c r="O149" s="153" t="s">
        <v>694</v>
      </c>
      <c r="P149" s="153" t="s">
        <v>125</v>
      </c>
      <c r="Q149" s="194" t="s">
        <v>122</v>
      </c>
      <c r="R149" s="156" t="s">
        <v>635</v>
      </c>
      <c r="S149" s="153" t="s">
        <v>201</v>
      </c>
      <c r="T149" s="156"/>
      <c r="U149" s="153" t="s">
        <v>695</v>
      </c>
      <c r="V149" s="156" t="s">
        <v>696</v>
      </c>
      <c r="W149" s="157">
        <v>30</v>
      </c>
      <c r="X149" s="157">
        <v>60</v>
      </c>
      <c r="Y149" s="157">
        <v>10</v>
      </c>
      <c r="Z149" s="153" t="s">
        <v>697</v>
      </c>
      <c r="AA149" s="159" t="s">
        <v>138</v>
      </c>
      <c r="AB149" s="187"/>
      <c r="AC149" s="187"/>
      <c r="AD149" s="187"/>
      <c r="AE149" s="187"/>
      <c r="AF149" s="187">
        <v>48.58</v>
      </c>
      <c r="AG149" s="187">
        <v>2100000</v>
      </c>
      <c r="AH149" s="187">
        <f t="shared" si="119"/>
        <v>102018000</v>
      </c>
      <c r="AI149" s="187">
        <f t="shared" si="107"/>
        <v>114260160.00000001</v>
      </c>
      <c r="AJ149" s="187">
        <v>48.97</v>
      </c>
      <c r="AK149" s="187">
        <v>2100000</v>
      </c>
      <c r="AL149" s="187">
        <f t="shared" si="120"/>
        <v>102837000</v>
      </c>
      <c r="AM149" s="187">
        <f t="shared" si="114"/>
        <v>115177440.00000001</v>
      </c>
      <c r="AN149" s="187"/>
      <c r="AO149" s="187"/>
      <c r="AP149" s="187"/>
      <c r="AQ149" s="187"/>
      <c r="AR149" s="187"/>
      <c r="AS149" s="187"/>
      <c r="AT149" s="187"/>
      <c r="AU149" s="187"/>
      <c r="AV149" s="187">
        <f t="shared" si="122"/>
        <v>97.55</v>
      </c>
      <c r="AW149" s="186">
        <v>0</v>
      </c>
      <c r="AX149" s="186">
        <f t="shared" si="111"/>
        <v>0</v>
      </c>
      <c r="AY149" s="159" t="s">
        <v>203</v>
      </c>
      <c r="AZ149" s="156"/>
      <c r="BA149" s="156"/>
      <c r="BB149" s="153"/>
      <c r="BC149" s="153" t="s">
        <v>703</v>
      </c>
      <c r="BD149" s="153"/>
      <c r="BE149" s="153"/>
      <c r="BF149" s="153"/>
      <c r="BG149" s="159"/>
      <c r="BH149" s="159"/>
      <c r="BI149" s="159"/>
      <c r="BJ149" s="32"/>
      <c r="BK149" s="32"/>
    </row>
    <row r="150" spans="1:63" s="188" customFormat="1" ht="12.95" customHeight="1" x14ac:dyDescent="0.25">
      <c r="A150" s="153" t="s">
        <v>162</v>
      </c>
      <c r="B150" s="153">
        <v>210029197</v>
      </c>
      <c r="C150" s="179" t="s">
        <v>822</v>
      </c>
      <c r="D150" s="153"/>
      <c r="E150" s="153"/>
      <c r="F150" s="156" t="s">
        <v>690</v>
      </c>
      <c r="G150" s="199" t="s">
        <v>691</v>
      </c>
      <c r="H150" s="199" t="s">
        <v>692</v>
      </c>
      <c r="I150" s="159" t="s">
        <v>120</v>
      </c>
      <c r="J150" s="153" t="s">
        <v>693</v>
      </c>
      <c r="K150" s="153" t="s">
        <v>196</v>
      </c>
      <c r="L150" s="156" t="s">
        <v>76</v>
      </c>
      <c r="M150" s="182" t="s">
        <v>197</v>
      </c>
      <c r="N150" s="156" t="s">
        <v>365</v>
      </c>
      <c r="O150" s="246" t="s">
        <v>806</v>
      </c>
      <c r="P150" s="153" t="s">
        <v>125</v>
      </c>
      <c r="Q150" s="194" t="s">
        <v>122</v>
      </c>
      <c r="R150" s="156" t="s">
        <v>635</v>
      </c>
      <c r="S150" s="153" t="s">
        <v>201</v>
      </c>
      <c r="T150" s="156"/>
      <c r="U150" s="153" t="s">
        <v>695</v>
      </c>
      <c r="V150" s="156" t="s">
        <v>696</v>
      </c>
      <c r="W150" s="157">
        <v>30</v>
      </c>
      <c r="X150" s="157">
        <v>60</v>
      </c>
      <c r="Y150" s="157">
        <v>10</v>
      </c>
      <c r="Z150" s="153" t="s">
        <v>697</v>
      </c>
      <c r="AA150" s="159" t="s">
        <v>138</v>
      </c>
      <c r="AB150" s="187"/>
      <c r="AC150" s="187"/>
      <c r="AD150" s="187"/>
      <c r="AE150" s="187"/>
      <c r="AF150" s="187">
        <v>48.58</v>
      </c>
      <c r="AG150" s="187">
        <v>2100000</v>
      </c>
      <c r="AH150" s="187">
        <f t="shared" si="119"/>
        <v>102018000</v>
      </c>
      <c r="AI150" s="187">
        <f t="shared" si="107"/>
        <v>114260160.00000001</v>
      </c>
      <c r="AJ150" s="187">
        <v>48.97</v>
      </c>
      <c r="AK150" s="187">
        <v>2100000</v>
      </c>
      <c r="AL150" s="187">
        <f t="shared" si="120"/>
        <v>102837000</v>
      </c>
      <c r="AM150" s="187">
        <f t="shared" si="114"/>
        <v>115177440.00000001</v>
      </c>
      <c r="AN150" s="187"/>
      <c r="AO150" s="187"/>
      <c r="AP150" s="187"/>
      <c r="AQ150" s="187"/>
      <c r="AR150" s="187"/>
      <c r="AS150" s="187"/>
      <c r="AT150" s="187"/>
      <c r="AU150" s="187"/>
      <c r="AV150" s="187">
        <f t="shared" si="122"/>
        <v>97.55</v>
      </c>
      <c r="AW150" s="186">
        <f t="shared" si="121"/>
        <v>204855000</v>
      </c>
      <c r="AX150" s="186">
        <f t="shared" si="111"/>
        <v>229437600.00000003</v>
      </c>
      <c r="AY150" s="159" t="s">
        <v>203</v>
      </c>
      <c r="AZ150" s="156"/>
      <c r="BA150" s="156"/>
      <c r="BB150" s="153"/>
      <c r="BC150" s="153" t="s">
        <v>703</v>
      </c>
      <c r="BD150" s="153"/>
      <c r="BE150" s="153"/>
      <c r="BF150" s="153"/>
      <c r="BG150" s="159"/>
      <c r="BH150" s="159"/>
      <c r="BI150" s="159"/>
      <c r="BJ150" s="272"/>
      <c r="BK150" s="32">
        <v>14</v>
      </c>
    </row>
    <row r="151" spans="1:63" s="188" customFormat="1" ht="12.95" customHeight="1" x14ac:dyDescent="0.25">
      <c r="A151" s="153" t="s">
        <v>162</v>
      </c>
      <c r="B151" s="153">
        <v>210029387</v>
      </c>
      <c r="C151" s="179" t="s">
        <v>748</v>
      </c>
      <c r="D151" s="153"/>
      <c r="E151" s="153"/>
      <c r="F151" s="156" t="s">
        <v>690</v>
      </c>
      <c r="G151" s="199" t="s">
        <v>691</v>
      </c>
      <c r="H151" s="199" t="s">
        <v>692</v>
      </c>
      <c r="I151" s="159" t="s">
        <v>120</v>
      </c>
      <c r="J151" s="153" t="s">
        <v>693</v>
      </c>
      <c r="K151" s="153" t="s">
        <v>196</v>
      </c>
      <c r="L151" s="156" t="s">
        <v>76</v>
      </c>
      <c r="M151" s="182" t="s">
        <v>197</v>
      </c>
      <c r="N151" s="156" t="s">
        <v>365</v>
      </c>
      <c r="O151" s="153" t="s">
        <v>694</v>
      </c>
      <c r="P151" s="153" t="s">
        <v>125</v>
      </c>
      <c r="Q151" s="194" t="s">
        <v>122</v>
      </c>
      <c r="R151" s="156" t="s">
        <v>635</v>
      </c>
      <c r="S151" s="153" t="s">
        <v>201</v>
      </c>
      <c r="T151" s="156"/>
      <c r="U151" s="153" t="s">
        <v>695</v>
      </c>
      <c r="V151" s="156" t="s">
        <v>696</v>
      </c>
      <c r="W151" s="157">
        <v>30</v>
      </c>
      <c r="X151" s="157">
        <v>60</v>
      </c>
      <c r="Y151" s="157">
        <v>10</v>
      </c>
      <c r="Z151" s="153" t="s">
        <v>697</v>
      </c>
      <c r="AA151" s="159" t="s">
        <v>138</v>
      </c>
      <c r="AB151" s="187"/>
      <c r="AC151" s="187"/>
      <c r="AD151" s="187"/>
      <c r="AE151" s="187"/>
      <c r="AF151" s="187">
        <v>33.520000000000003</v>
      </c>
      <c r="AG151" s="187">
        <v>2100000</v>
      </c>
      <c r="AH151" s="187">
        <f t="shared" si="119"/>
        <v>70392000</v>
      </c>
      <c r="AI151" s="187">
        <f t="shared" si="107"/>
        <v>78839040.000000015</v>
      </c>
      <c r="AJ151" s="187">
        <v>35.43</v>
      </c>
      <c r="AK151" s="187">
        <v>2100000</v>
      </c>
      <c r="AL151" s="187">
        <f t="shared" si="120"/>
        <v>74403000</v>
      </c>
      <c r="AM151" s="187">
        <f t="shared" si="114"/>
        <v>83331360.000000015</v>
      </c>
      <c r="AN151" s="187"/>
      <c r="AO151" s="187"/>
      <c r="AP151" s="187"/>
      <c r="AQ151" s="187"/>
      <c r="AR151" s="187"/>
      <c r="AS151" s="187"/>
      <c r="AT151" s="187"/>
      <c r="AU151" s="187"/>
      <c r="AV151" s="187">
        <f t="shared" si="122"/>
        <v>68.95</v>
      </c>
      <c r="AW151" s="186">
        <v>0</v>
      </c>
      <c r="AX151" s="186">
        <f t="shared" si="111"/>
        <v>0</v>
      </c>
      <c r="AY151" s="159" t="s">
        <v>203</v>
      </c>
      <c r="AZ151" s="156"/>
      <c r="BA151" s="156"/>
      <c r="BB151" s="153"/>
      <c r="BC151" s="153" t="s">
        <v>704</v>
      </c>
      <c r="BD151" s="153"/>
      <c r="BE151" s="153"/>
      <c r="BF151" s="153"/>
      <c r="BG151" s="159"/>
      <c r="BH151" s="159"/>
      <c r="BI151" s="159"/>
      <c r="BJ151" s="32"/>
      <c r="BK151" s="32"/>
    </row>
    <row r="152" spans="1:63" s="188" customFormat="1" ht="12.95" customHeight="1" x14ac:dyDescent="0.25">
      <c r="A152" s="153" t="s">
        <v>162</v>
      </c>
      <c r="B152" s="153">
        <v>210029387</v>
      </c>
      <c r="C152" s="179" t="s">
        <v>823</v>
      </c>
      <c r="D152" s="153"/>
      <c r="E152" s="153"/>
      <c r="F152" s="156" t="s">
        <v>690</v>
      </c>
      <c r="G152" s="199" t="s">
        <v>691</v>
      </c>
      <c r="H152" s="199" t="s">
        <v>692</v>
      </c>
      <c r="I152" s="159" t="s">
        <v>120</v>
      </c>
      <c r="J152" s="153" t="s">
        <v>693</v>
      </c>
      <c r="K152" s="153" t="s">
        <v>196</v>
      </c>
      <c r="L152" s="156" t="s">
        <v>76</v>
      </c>
      <c r="M152" s="182" t="s">
        <v>197</v>
      </c>
      <c r="N152" s="156" t="s">
        <v>365</v>
      </c>
      <c r="O152" s="246" t="s">
        <v>806</v>
      </c>
      <c r="P152" s="153" t="s">
        <v>125</v>
      </c>
      <c r="Q152" s="194" t="s">
        <v>122</v>
      </c>
      <c r="R152" s="156" t="s">
        <v>635</v>
      </c>
      <c r="S152" s="153" t="s">
        <v>201</v>
      </c>
      <c r="T152" s="156"/>
      <c r="U152" s="153" t="s">
        <v>695</v>
      </c>
      <c r="V152" s="156" t="s">
        <v>696</v>
      </c>
      <c r="W152" s="157">
        <v>30</v>
      </c>
      <c r="X152" s="157">
        <v>60</v>
      </c>
      <c r="Y152" s="157">
        <v>10</v>
      </c>
      <c r="Z152" s="153" t="s">
        <v>697</v>
      </c>
      <c r="AA152" s="159" t="s">
        <v>138</v>
      </c>
      <c r="AB152" s="187"/>
      <c r="AC152" s="187"/>
      <c r="AD152" s="187"/>
      <c r="AE152" s="187"/>
      <c r="AF152" s="187">
        <v>33.520000000000003</v>
      </c>
      <c r="AG152" s="187">
        <v>2100000</v>
      </c>
      <c r="AH152" s="187">
        <f t="shared" si="119"/>
        <v>70392000</v>
      </c>
      <c r="AI152" s="187">
        <f t="shared" si="107"/>
        <v>78839040.000000015</v>
      </c>
      <c r="AJ152" s="187">
        <v>35.43</v>
      </c>
      <c r="AK152" s="187">
        <v>2100000</v>
      </c>
      <c r="AL152" s="187">
        <f t="shared" si="120"/>
        <v>74403000</v>
      </c>
      <c r="AM152" s="187">
        <f t="shared" si="114"/>
        <v>83331360.000000015</v>
      </c>
      <c r="AN152" s="187"/>
      <c r="AO152" s="187"/>
      <c r="AP152" s="187"/>
      <c r="AQ152" s="187"/>
      <c r="AR152" s="187"/>
      <c r="AS152" s="187"/>
      <c r="AT152" s="187"/>
      <c r="AU152" s="187"/>
      <c r="AV152" s="187">
        <f t="shared" si="122"/>
        <v>68.95</v>
      </c>
      <c r="AW152" s="186">
        <f t="shared" si="121"/>
        <v>144795000</v>
      </c>
      <c r="AX152" s="186">
        <f t="shared" si="111"/>
        <v>162170400.00000003</v>
      </c>
      <c r="AY152" s="159" t="s">
        <v>203</v>
      </c>
      <c r="AZ152" s="156"/>
      <c r="BA152" s="156"/>
      <c r="BB152" s="153"/>
      <c r="BC152" s="153" t="s">
        <v>704</v>
      </c>
      <c r="BD152" s="153"/>
      <c r="BE152" s="153"/>
      <c r="BF152" s="153"/>
      <c r="BG152" s="159"/>
      <c r="BH152" s="159"/>
      <c r="BI152" s="159"/>
      <c r="BJ152" s="272"/>
      <c r="BK152" s="32">
        <v>14</v>
      </c>
    </row>
    <row r="153" spans="1:63" s="188" customFormat="1" ht="12.95" customHeight="1" x14ac:dyDescent="0.25">
      <c r="A153" s="153" t="s">
        <v>162</v>
      </c>
      <c r="B153" s="153">
        <v>210033758</v>
      </c>
      <c r="C153" s="179" t="s">
        <v>749</v>
      </c>
      <c r="D153" s="153"/>
      <c r="E153" s="153"/>
      <c r="F153" s="156" t="s">
        <v>690</v>
      </c>
      <c r="G153" s="199" t="s">
        <v>691</v>
      </c>
      <c r="H153" s="199" t="s">
        <v>692</v>
      </c>
      <c r="I153" s="159" t="s">
        <v>120</v>
      </c>
      <c r="J153" s="153" t="s">
        <v>693</v>
      </c>
      <c r="K153" s="153" t="s">
        <v>196</v>
      </c>
      <c r="L153" s="156" t="s">
        <v>76</v>
      </c>
      <c r="M153" s="182" t="s">
        <v>197</v>
      </c>
      <c r="N153" s="156" t="s">
        <v>365</v>
      </c>
      <c r="O153" s="153" t="s">
        <v>694</v>
      </c>
      <c r="P153" s="153" t="s">
        <v>125</v>
      </c>
      <c r="Q153" s="194" t="s">
        <v>122</v>
      </c>
      <c r="R153" s="156" t="s">
        <v>635</v>
      </c>
      <c r="S153" s="153" t="s">
        <v>201</v>
      </c>
      <c r="T153" s="156"/>
      <c r="U153" s="153" t="s">
        <v>695</v>
      </c>
      <c r="V153" s="156" t="s">
        <v>696</v>
      </c>
      <c r="W153" s="157">
        <v>30</v>
      </c>
      <c r="X153" s="157">
        <v>60</v>
      </c>
      <c r="Y153" s="157">
        <v>10</v>
      </c>
      <c r="Z153" s="153" t="s">
        <v>697</v>
      </c>
      <c r="AA153" s="159" t="s">
        <v>138</v>
      </c>
      <c r="AB153" s="187"/>
      <c r="AC153" s="187"/>
      <c r="AD153" s="187"/>
      <c r="AE153" s="187"/>
      <c r="AF153" s="187">
        <v>38.630000000000003</v>
      </c>
      <c r="AG153" s="187">
        <v>1764000</v>
      </c>
      <c r="AH153" s="187">
        <f t="shared" si="119"/>
        <v>68143320</v>
      </c>
      <c r="AI153" s="187">
        <f t="shared" si="107"/>
        <v>76320518.400000006</v>
      </c>
      <c r="AJ153" s="187">
        <v>38</v>
      </c>
      <c r="AK153" s="187">
        <v>1764000</v>
      </c>
      <c r="AL153" s="187">
        <f t="shared" si="120"/>
        <v>67032000</v>
      </c>
      <c r="AM153" s="187">
        <f t="shared" si="114"/>
        <v>75075840</v>
      </c>
      <c r="AN153" s="187"/>
      <c r="AO153" s="187"/>
      <c r="AP153" s="187"/>
      <c r="AQ153" s="187"/>
      <c r="AR153" s="187"/>
      <c r="AS153" s="187"/>
      <c r="AT153" s="187"/>
      <c r="AU153" s="187"/>
      <c r="AV153" s="187">
        <f t="shared" si="122"/>
        <v>76.63</v>
      </c>
      <c r="AW153" s="186">
        <v>0</v>
      </c>
      <c r="AX153" s="186">
        <f t="shared" si="111"/>
        <v>0</v>
      </c>
      <c r="AY153" s="159" t="s">
        <v>203</v>
      </c>
      <c r="AZ153" s="156"/>
      <c r="BA153" s="156"/>
      <c r="BB153" s="153"/>
      <c r="BC153" s="153" t="s">
        <v>705</v>
      </c>
      <c r="BD153" s="153"/>
      <c r="BE153" s="153"/>
      <c r="BF153" s="153"/>
      <c r="BG153" s="159"/>
      <c r="BH153" s="159"/>
      <c r="BI153" s="159"/>
      <c r="BJ153" s="32"/>
      <c r="BK153" s="32"/>
    </row>
    <row r="154" spans="1:63" s="188" customFormat="1" ht="12.95" customHeight="1" x14ac:dyDescent="0.25">
      <c r="A154" s="153" t="s">
        <v>162</v>
      </c>
      <c r="B154" s="153">
        <v>210033758</v>
      </c>
      <c r="C154" s="179" t="s">
        <v>824</v>
      </c>
      <c r="D154" s="153"/>
      <c r="E154" s="153"/>
      <c r="F154" s="156" t="s">
        <v>690</v>
      </c>
      <c r="G154" s="199" t="s">
        <v>691</v>
      </c>
      <c r="H154" s="199" t="s">
        <v>692</v>
      </c>
      <c r="I154" s="159" t="s">
        <v>120</v>
      </c>
      <c r="J154" s="153" t="s">
        <v>693</v>
      </c>
      <c r="K154" s="153" t="s">
        <v>196</v>
      </c>
      <c r="L154" s="156" t="s">
        <v>76</v>
      </c>
      <c r="M154" s="182" t="s">
        <v>197</v>
      </c>
      <c r="N154" s="156" t="s">
        <v>365</v>
      </c>
      <c r="O154" s="246" t="s">
        <v>806</v>
      </c>
      <c r="P154" s="153" t="s">
        <v>125</v>
      </c>
      <c r="Q154" s="194" t="s">
        <v>122</v>
      </c>
      <c r="R154" s="156" t="s">
        <v>635</v>
      </c>
      <c r="S154" s="153" t="s">
        <v>201</v>
      </c>
      <c r="T154" s="156"/>
      <c r="U154" s="153" t="s">
        <v>695</v>
      </c>
      <c r="V154" s="156" t="s">
        <v>696</v>
      </c>
      <c r="W154" s="157">
        <v>30</v>
      </c>
      <c r="X154" s="157">
        <v>60</v>
      </c>
      <c r="Y154" s="157">
        <v>10</v>
      </c>
      <c r="Z154" s="153" t="s">
        <v>697</v>
      </c>
      <c r="AA154" s="159" t="s">
        <v>138</v>
      </c>
      <c r="AB154" s="187"/>
      <c r="AC154" s="187"/>
      <c r="AD154" s="187"/>
      <c r="AE154" s="187"/>
      <c r="AF154" s="187">
        <v>38.630000000000003</v>
      </c>
      <c r="AG154" s="187">
        <v>1764000</v>
      </c>
      <c r="AH154" s="187">
        <f t="shared" si="119"/>
        <v>68143320</v>
      </c>
      <c r="AI154" s="187">
        <f t="shared" si="107"/>
        <v>76320518.400000006</v>
      </c>
      <c r="AJ154" s="187">
        <v>38</v>
      </c>
      <c r="AK154" s="187">
        <v>1764000</v>
      </c>
      <c r="AL154" s="187">
        <f t="shared" si="120"/>
        <v>67032000</v>
      </c>
      <c r="AM154" s="187">
        <f t="shared" si="114"/>
        <v>75075840</v>
      </c>
      <c r="AN154" s="187"/>
      <c r="AO154" s="187"/>
      <c r="AP154" s="187"/>
      <c r="AQ154" s="187"/>
      <c r="AR154" s="187"/>
      <c r="AS154" s="187"/>
      <c r="AT154" s="187"/>
      <c r="AU154" s="187"/>
      <c r="AV154" s="187">
        <f t="shared" si="122"/>
        <v>76.63</v>
      </c>
      <c r="AW154" s="186">
        <f t="shared" si="121"/>
        <v>135175320</v>
      </c>
      <c r="AX154" s="186">
        <f t="shared" si="111"/>
        <v>151396358.40000001</v>
      </c>
      <c r="AY154" s="159" t="s">
        <v>203</v>
      </c>
      <c r="AZ154" s="156"/>
      <c r="BA154" s="156"/>
      <c r="BB154" s="153"/>
      <c r="BC154" s="153" t="s">
        <v>705</v>
      </c>
      <c r="BD154" s="153"/>
      <c r="BE154" s="153"/>
      <c r="BF154" s="153"/>
      <c r="BG154" s="159"/>
      <c r="BH154" s="159"/>
      <c r="BI154" s="159"/>
      <c r="BJ154" s="272"/>
      <c r="BK154" s="32">
        <v>14</v>
      </c>
    </row>
    <row r="155" spans="1:63" s="188" customFormat="1" ht="12.95" customHeight="1" x14ac:dyDescent="0.25">
      <c r="A155" s="153" t="s">
        <v>162</v>
      </c>
      <c r="B155" s="153">
        <v>210033952</v>
      </c>
      <c r="C155" s="179" t="s">
        <v>750</v>
      </c>
      <c r="D155" s="153"/>
      <c r="E155" s="153"/>
      <c r="F155" s="156" t="s">
        <v>690</v>
      </c>
      <c r="G155" s="199" t="s">
        <v>691</v>
      </c>
      <c r="H155" s="199" t="s">
        <v>692</v>
      </c>
      <c r="I155" s="159" t="s">
        <v>120</v>
      </c>
      <c r="J155" s="153" t="s">
        <v>693</v>
      </c>
      <c r="K155" s="153" t="s">
        <v>196</v>
      </c>
      <c r="L155" s="156" t="s">
        <v>76</v>
      </c>
      <c r="M155" s="182" t="s">
        <v>197</v>
      </c>
      <c r="N155" s="156" t="s">
        <v>365</v>
      </c>
      <c r="O155" s="153" t="s">
        <v>694</v>
      </c>
      <c r="P155" s="153" t="s">
        <v>125</v>
      </c>
      <c r="Q155" s="194" t="s">
        <v>122</v>
      </c>
      <c r="R155" s="156" t="s">
        <v>635</v>
      </c>
      <c r="S155" s="153" t="s">
        <v>201</v>
      </c>
      <c r="T155" s="156"/>
      <c r="U155" s="153" t="s">
        <v>695</v>
      </c>
      <c r="V155" s="156" t="s">
        <v>696</v>
      </c>
      <c r="W155" s="157">
        <v>30</v>
      </c>
      <c r="X155" s="157">
        <v>60</v>
      </c>
      <c r="Y155" s="157">
        <v>10</v>
      </c>
      <c r="Z155" s="153" t="s">
        <v>697</v>
      </c>
      <c r="AA155" s="159" t="s">
        <v>138</v>
      </c>
      <c r="AB155" s="187"/>
      <c r="AC155" s="187"/>
      <c r="AD155" s="187"/>
      <c r="AE155" s="187"/>
      <c r="AF155" s="187">
        <v>25.72</v>
      </c>
      <c r="AG155" s="187">
        <v>2079000</v>
      </c>
      <c r="AH155" s="187">
        <f t="shared" si="119"/>
        <v>53471880</v>
      </c>
      <c r="AI155" s="187">
        <f t="shared" si="107"/>
        <v>59888505.600000009</v>
      </c>
      <c r="AJ155" s="187">
        <v>25</v>
      </c>
      <c r="AK155" s="187">
        <v>2079000</v>
      </c>
      <c r="AL155" s="187">
        <f t="shared" si="120"/>
        <v>51975000</v>
      </c>
      <c r="AM155" s="187">
        <f t="shared" si="114"/>
        <v>58212000.000000007</v>
      </c>
      <c r="AN155" s="187"/>
      <c r="AO155" s="187"/>
      <c r="AP155" s="187"/>
      <c r="AQ155" s="187"/>
      <c r="AR155" s="187"/>
      <c r="AS155" s="187"/>
      <c r="AT155" s="187"/>
      <c r="AU155" s="187"/>
      <c r="AV155" s="187">
        <f t="shared" si="122"/>
        <v>50.72</v>
      </c>
      <c r="AW155" s="186">
        <v>0</v>
      </c>
      <c r="AX155" s="186">
        <f t="shared" si="111"/>
        <v>0</v>
      </c>
      <c r="AY155" s="159" t="s">
        <v>203</v>
      </c>
      <c r="AZ155" s="156"/>
      <c r="BA155" s="156"/>
      <c r="BB155" s="153"/>
      <c r="BC155" s="153" t="s">
        <v>706</v>
      </c>
      <c r="BD155" s="153"/>
      <c r="BE155" s="153"/>
      <c r="BF155" s="153"/>
      <c r="BG155" s="159"/>
      <c r="BH155" s="159"/>
      <c r="BI155" s="159"/>
      <c r="BJ155" s="32"/>
      <c r="BK155" s="32"/>
    </row>
    <row r="156" spans="1:63" s="188" customFormat="1" ht="12.95" customHeight="1" x14ac:dyDescent="0.25">
      <c r="A156" s="153" t="s">
        <v>162</v>
      </c>
      <c r="B156" s="153">
        <v>210033952</v>
      </c>
      <c r="C156" s="179" t="s">
        <v>825</v>
      </c>
      <c r="D156" s="153"/>
      <c r="E156" s="153"/>
      <c r="F156" s="156" t="s">
        <v>690</v>
      </c>
      <c r="G156" s="199" t="s">
        <v>691</v>
      </c>
      <c r="H156" s="199" t="s">
        <v>692</v>
      </c>
      <c r="I156" s="159" t="s">
        <v>120</v>
      </c>
      <c r="J156" s="153" t="s">
        <v>693</v>
      </c>
      <c r="K156" s="153" t="s">
        <v>196</v>
      </c>
      <c r="L156" s="156" t="s">
        <v>76</v>
      </c>
      <c r="M156" s="182" t="s">
        <v>197</v>
      </c>
      <c r="N156" s="156" t="s">
        <v>365</v>
      </c>
      <c r="O156" s="246" t="s">
        <v>806</v>
      </c>
      <c r="P156" s="153" t="s">
        <v>125</v>
      </c>
      <c r="Q156" s="194" t="s">
        <v>122</v>
      </c>
      <c r="R156" s="156" t="s">
        <v>635</v>
      </c>
      <c r="S156" s="153" t="s">
        <v>201</v>
      </c>
      <c r="T156" s="156"/>
      <c r="U156" s="153" t="s">
        <v>695</v>
      </c>
      <c r="V156" s="156" t="s">
        <v>696</v>
      </c>
      <c r="W156" s="157">
        <v>30</v>
      </c>
      <c r="X156" s="157">
        <v>60</v>
      </c>
      <c r="Y156" s="157">
        <v>10</v>
      </c>
      <c r="Z156" s="153" t="s">
        <v>697</v>
      </c>
      <c r="AA156" s="159" t="s">
        <v>138</v>
      </c>
      <c r="AB156" s="187"/>
      <c r="AC156" s="187"/>
      <c r="AD156" s="187"/>
      <c r="AE156" s="187"/>
      <c r="AF156" s="187">
        <v>25.72</v>
      </c>
      <c r="AG156" s="187">
        <v>2079000</v>
      </c>
      <c r="AH156" s="187">
        <f t="shared" si="119"/>
        <v>53471880</v>
      </c>
      <c r="AI156" s="187">
        <f t="shared" si="107"/>
        <v>59888505.600000009</v>
      </c>
      <c r="AJ156" s="187">
        <v>25</v>
      </c>
      <c r="AK156" s="187">
        <v>2079000</v>
      </c>
      <c r="AL156" s="187">
        <f t="shared" si="120"/>
        <v>51975000</v>
      </c>
      <c r="AM156" s="187">
        <f t="shared" si="114"/>
        <v>58212000.000000007</v>
      </c>
      <c r="AN156" s="187"/>
      <c r="AO156" s="187"/>
      <c r="AP156" s="187"/>
      <c r="AQ156" s="187"/>
      <c r="AR156" s="187"/>
      <c r="AS156" s="187"/>
      <c r="AT156" s="187"/>
      <c r="AU156" s="187"/>
      <c r="AV156" s="187">
        <f t="shared" si="122"/>
        <v>50.72</v>
      </c>
      <c r="AW156" s="186">
        <f t="shared" si="121"/>
        <v>105446880</v>
      </c>
      <c r="AX156" s="186">
        <f t="shared" si="111"/>
        <v>118100505.60000001</v>
      </c>
      <c r="AY156" s="159" t="s">
        <v>203</v>
      </c>
      <c r="AZ156" s="156"/>
      <c r="BA156" s="156"/>
      <c r="BB156" s="153"/>
      <c r="BC156" s="153" t="s">
        <v>706</v>
      </c>
      <c r="BD156" s="153"/>
      <c r="BE156" s="153"/>
      <c r="BF156" s="153"/>
      <c r="BG156" s="159"/>
      <c r="BH156" s="159"/>
      <c r="BI156" s="159"/>
      <c r="BJ156" s="272"/>
      <c r="BK156" s="32">
        <v>14</v>
      </c>
    </row>
    <row r="157" spans="1:63" ht="12.95" customHeight="1" x14ac:dyDescent="0.25">
      <c r="A157" s="136"/>
      <c r="B157" s="136"/>
      <c r="C157" s="138"/>
      <c r="D157" s="136"/>
      <c r="E157" s="45" t="s">
        <v>110</v>
      </c>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9"/>
      <c r="AE157" s="139"/>
      <c r="AF157" s="139"/>
      <c r="AG157" s="139"/>
      <c r="AH157" s="139"/>
      <c r="AI157" s="139"/>
      <c r="AJ157" s="139"/>
      <c r="AK157" s="139"/>
      <c r="AL157" s="139"/>
      <c r="AM157" s="139"/>
      <c r="AN157" s="139"/>
      <c r="AO157" s="139"/>
      <c r="AP157" s="139"/>
      <c r="AQ157" s="139"/>
      <c r="AR157" s="139"/>
      <c r="AS157" s="139"/>
      <c r="AT157" s="139"/>
      <c r="AU157" s="139"/>
      <c r="AV157" s="126"/>
      <c r="AW157" s="126">
        <f>SUM(AW20:AW156)</f>
        <v>2026232097.1873</v>
      </c>
      <c r="AX157" s="126">
        <f>SUM(AX20:AX156)</f>
        <v>2269379948.8497763</v>
      </c>
      <c r="AY157" s="136"/>
      <c r="AZ157" s="136"/>
      <c r="BA157" s="136"/>
      <c r="BB157" s="136"/>
      <c r="BC157" s="136"/>
      <c r="BD157" s="136"/>
      <c r="BE157" s="136"/>
      <c r="BF157" s="136"/>
      <c r="BG157" s="136"/>
      <c r="BH157" s="136"/>
      <c r="BI157" s="136"/>
      <c r="BJ157" s="142"/>
      <c r="BK157" s="142"/>
    </row>
    <row r="158" spans="1:63" ht="12.95" customHeight="1" x14ac:dyDescent="0.25">
      <c r="A158" s="136"/>
      <c r="B158" s="136"/>
      <c r="C158" s="136"/>
      <c r="D158" s="136"/>
      <c r="E158" s="45" t="s">
        <v>111</v>
      </c>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9"/>
      <c r="AE158" s="139"/>
      <c r="AF158" s="139"/>
      <c r="AG158" s="139"/>
      <c r="AH158" s="139"/>
      <c r="AI158" s="139"/>
      <c r="AJ158" s="139"/>
      <c r="AK158" s="139"/>
      <c r="AL158" s="139"/>
      <c r="AM158" s="139"/>
      <c r="AN158" s="139"/>
      <c r="AO158" s="139"/>
      <c r="AP158" s="139"/>
      <c r="AQ158" s="139"/>
      <c r="AR158" s="139"/>
      <c r="AS158" s="139"/>
      <c r="AT158" s="139"/>
      <c r="AU158" s="139"/>
      <c r="AV158" s="126"/>
      <c r="AW158" s="126"/>
      <c r="AX158" s="126"/>
      <c r="AY158" s="136"/>
      <c r="AZ158" s="136"/>
      <c r="BA158" s="136"/>
      <c r="BB158" s="136"/>
      <c r="BC158" s="136"/>
      <c r="BD158" s="136"/>
      <c r="BE158" s="136"/>
      <c r="BF158" s="136"/>
      <c r="BG158" s="136"/>
      <c r="BH158" s="136"/>
      <c r="BI158" s="136"/>
      <c r="BJ158" s="142"/>
      <c r="BK158" s="142"/>
    </row>
    <row r="159" spans="1:63" s="166" customFormat="1" ht="12.95" customHeight="1" x14ac:dyDescent="0.25">
      <c r="A159" s="15" t="s">
        <v>217</v>
      </c>
      <c r="B159" s="15" t="s">
        <v>218</v>
      </c>
      <c r="C159" s="175" t="s">
        <v>219</v>
      </c>
      <c r="D159" s="4"/>
      <c r="E159" s="4" t="s">
        <v>220</v>
      </c>
      <c r="F159" s="22" t="s">
        <v>221</v>
      </c>
      <c r="G159" s="22" t="s">
        <v>222</v>
      </c>
      <c r="H159" s="22" t="s">
        <v>223</v>
      </c>
      <c r="I159" s="23" t="s">
        <v>120</v>
      </c>
      <c r="J159" s="23"/>
      <c r="K159" s="23"/>
      <c r="L159" s="22">
        <v>40</v>
      </c>
      <c r="M159" s="5" t="s">
        <v>122</v>
      </c>
      <c r="N159" s="5" t="s">
        <v>224</v>
      </c>
      <c r="O159" s="5" t="s">
        <v>199</v>
      </c>
      <c r="P159" s="23" t="s">
        <v>125</v>
      </c>
      <c r="Q159" s="24">
        <v>230000000</v>
      </c>
      <c r="R159" s="25" t="s">
        <v>225</v>
      </c>
      <c r="S159" s="25"/>
      <c r="T159" s="23"/>
      <c r="U159" s="5" t="s">
        <v>126</v>
      </c>
      <c r="V159" s="23" t="s">
        <v>226</v>
      </c>
      <c r="W159" s="23">
        <v>30</v>
      </c>
      <c r="X159" s="23" t="s">
        <v>106</v>
      </c>
      <c r="Y159" s="23">
        <v>10</v>
      </c>
      <c r="Z159" s="40"/>
      <c r="AA159" s="5" t="s">
        <v>138</v>
      </c>
      <c r="AB159" s="26"/>
      <c r="AC159" s="26"/>
      <c r="AD159" s="26">
        <v>582500000</v>
      </c>
      <c r="AE159" s="26">
        <v>652400000.00000012</v>
      </c>
      <c r="AF159" s="26"/>
      <c r="AG159" s="26"/>
      <c r="AH159" s="26">
        <v>364124686</v>
      </c>
      <c r="AI159" s="26">
        <v>407819648.32000005</v>
      </c>
      <c r="AJ159" s="19">
        <v>0</v>
      </c>
      <c r="AK159" s="19">
        <v>0</v>
      </c>
      <c r="AL159" s="19">
        <v>0</v>
      </c>
      <c r="AM159" s="19">
        <v>0</v>
      </c>
      <c r="AN159" s="19">
        <v>0</v>
      </c>
      <c r="AO159" s="19">
        <v>0</v>
      </c>
      <c r="AP159" s="19">
        <v>0</v>
      </c>
      <c r="AQ159" s="19">
        <v>0</v>
      </c>
      <c r="AR159" s="19">
        <v>0</v>
      </c>
      <c r="AS159" s="19">
        <v>0</v>
      </c>
      <c r="AT159" s="19">
        <v>0</v>
      </c>
      <c r="AU159" s="19">
        <v>0</v>
      </c>
      <c r="AV159" s="42"/>
      <c r="AW159" s="42">
        <v>0</v>
      </c>
      <c r="AX159" s="42">
        <f>AW159*1.12</f>
        <v>0</v>
      </c>
      <c r="AY159" s="1" t="s">
        <v>129</v>
      </c>
      <c r="AZ159" s="1" t="s">
        <v>227</v>
      </c>
      <c r="BA159" s="1" t="s">
        <v>228</v>
      </c>
      <c r="BB159" s="5"/>
      <c r="BC159" s="5"/>
      <c r="BD159" s="5"/>
      <c r="BE159" s="5"/>
      <c r="BF159" s="5"/>
      <c r="BG159" s="5"/>
      <c r="BH159" s="5"/>
      <c r="BI159" s="5"/>
      <c r="BJ159" s="168"/>
      <c r="BK159" s="27"/>
    </row>
    <row r="160" spans="1:63" s="166" customFormat="1" ht="12.95" customHeight="1" x14ac:dyDescent="0.25">
      <c r="A160" s="15" t="s">
        <v>217</v>
      </c>
      <c r="B160" s="15" t="s">
        <v>218</v>
      </c>
      <c r="C160" s="175" t="s">
        <v>372</v>
      </c>
      <c r="D160" s="4"/>
      <c r="E160" s="4" t="s">
        <v>220</v>
      </c>
      <c r="F160" s="22" t="s">
        <v>221</v>
      </c>
      <c r="G160" s="22" t="s">
        <v>222</v>
      </c>
      <c r="H160" s="22" t="s">
        <v>223</v>
      </c>
      <c r="I160" s="23" t="s">
        <v>120</v>
      </c>
      <c r="J160" s="23"/>
      <c r="K160" s="23"/>
      <c r="L160" s="22">
        <v>40</v>
      </c>
      <c r="M160" s="5" t="s">
        <v>122</v>
      </c>
      <c r="N160" s="5" t="s">
        <v>224</v>
      </c>
      <c r="O160" s="1" t="s">
        <v>126</v>
      </c>
      <c r="P160" s="23" t="s">
        <v>125</v>
      </c>
      <c r="Q160" s="24">
        <v>230000000</v>
      </c>
      <c r="R160" s="25" t="s">
        <v>225</v>
      </c>
      <c r="S160" s="25"/>
      <c r="T160" s="23" t="s">
        <v>226</v>
      </c>
      <c r="U160" s="5"/>
      <c r="V160" s="15"/>
      <c r="W160" s="23">
        <v>30</v>
      </c>
      <c r="X160" s="23" t="s">
        <v>106</v>
      </c>
      <c r="Y160" s="23">
        <v>10</v>
      </c>
      <c r="Z160" s="40"/>
      <c r="AA160" s="5" t="s">
        <v>138</v>
      </c>
      <c r="AB160" s="26"/>
      <c r="AC160" s="26"/>
      <c r="AD160" s="26">
        <v>582500000</v>
      </c>
      <c r="AE160" s="41">
        <f t="shared" ref="AE160:AE164" si="123">AD160*1.12</f>
        <v>652400000.00000012</v>
      </c>
      <c r="AF160" s="26"/>
      <c r="AG160" s="26"/>
      <c r="AH160" s="26">
        <v>364124686</v>
      </c>
      <c r="AI160" s="41">
        <f t="shared" ref="AI160:AI164" si="124">AH160*1.12</f>
        <v>407819648.32000005</v>
      </c>
      <c r="AJ160" s="42">
        <v>0</v>
      </c>
      <c r="AK160" s="42">
        <v>0</v>
      </c>
      <c r="AL160" s="42">
        <v>0</v>
      </c>
      <c r="AM160" s="43">
        <f t="shared" ref="AM160" si="125">AL160*1.12</f>
        <v>0</v>
      </c>
      <c r="AN160" s="42">
        <v>0</v>
      </c>
      <c r="AO160" s="42">
        <v>0</v>
      </c>
      <c r="AP160" s="42">
        <v>0</v>
      </c>
      <c r="AQ160" s="43">
        <f t="shared" ref="AQ160" si="126">AP160*1.12</f>
        <v>0</v>
      </c>
      <c r="AR160" s="42">
        <v>0</v>
      </c>
      <c r="AS160" s="42">
        <v>0</v>
      </c>
      <c r="AT160" s="42">
        <v>0</v>
      </c>
      <c r="AU160" s="43">
        <f t="shared" ref="AU160" si="127">AT160*1.12</f>
        <v>0</v>
      </c>
      <c r="AV160" s="44"/>
      <c r="AW160" s="42">
        <v>0</v>
      </c>
      <c r="AX160" s="42">
        <f>AW160*1.12</f>
        <v>0</v>
      </c>
      <c r="AY160" s="1" t="s">
        <v>129</v>
      </c>
      <c r="AZ160" s="1" t="s">
        <v>227</v>
      </c>
      <c r="BA160" s="1" t="s">
        <v>228</v>
      </c>
      <c r="BB160" s="5"/>
      <c r="BC160" s="5"/>
      <c r="BD160" s="5"/>
      <c r="BE160" s="5"/>
      <c r="BF160" s="5"/>
      <c r="BG160" s="5"/>
      <c r="BH160" s="5"/>
      <c r="BI160" s="5"/>
      <c r="BJ160" s="168"/>
      <c r="BK160" s="27" t="s">
        <v>373</v>
      </c>
    </row>
    <row r="161" spans="1:63" s="166" customFormat="1" ht="12.95" customHeight="1" x14ac:dyDescent="0.25">
      <c r="A161" s="15" t="s">
        <v>217</v>
      </c>
      <c r="B161" s="15" t="s">
        <v>218</v>
      </c>
      <c r="C161" s="176" t="s">
        <v>517</v>
      </c>
      <c r="D161" s="4"/>
      <c r="E161" s="4" t="s">
        <v>220</v>
      </c>
      <c r="F161" s="22" t="s">
        <v>221</v>
      </c>
      <c r="G161" s="22" t="s">
        <v>222</v>
      </c>
      <c r="H161" s="22" t="s">
        <v>223</v>
      </c>
      <c r="I161" s="23" t="s">
        <v>120</v>
      </c>
      <c r="J161" s="23"/>
      <c r="K161" s="23"/>
      <c r="L161" s="22">
        <v>40</v>
      </c>
      <c r="M161" s="5" t="s">
        <v>122</v>
      </c>
      <c r="N161" s="5" t="s">
        <v>224</v>
      </c>
      <c r="O161" s="1" t="s">
        <v>166</v>
      </c>
      <c r="P161" s="23" t="s">
        <v>125</v>
      </c>
      <c r="Q161" s="24">
        <v>230000000</v>
      </c>
      <c r="R161" s="25" t="s">
        <v>225</v>
      </c>
      <c r="S161" s="25"/>
      <c r="T161" s="23" t="s">
        <v>226</v>
      </c>
      <c r="U161" s="5"/>
      <c r="V161" s="15"/>
      <c r="W161" s="23">
        <v>30</v>
      </c>
      <c r="X161" s="23" t="s">
        <v>106</v>
      </c>
      <c r="Y161" s="23">
        <v>10</v>
      </c>
      <c r="Z161" s="40"/>
      <c r="AA161" s="5" t="s">
        <v>138</v>
      </c>
      <c r="AB161" s="26"/>
      <c r="AC161" s="26"/>
      <c r="AD161" s="26">
        <v>582500000</v>
      </c>
      <c r="AE161" s="18">
        <f t="shared" si="123"/>
        <v>652400000.00000012</v>
      </c>
      <c r="AF161" s="26"/>
      <c r="AG161" s="26"/>
      <c r="AH161" s="26">
        <v>364124686</v>
      </c>
      <c r="AI161" s="18">
        <f t="shared" si="124"/>
        <v>407819648.32000005</v>
      </c>
      <c r="AJ161" s="42">
        <v>0</v>
      </c>
      <c r="AK161" s="42">
        <v>0</v>
      </c>
      <c r="AL161" s="42">
        <v>0</v>
      </c>
      <c r="AM161" s="18">
        <f>AL161*1.12</f>
        <v>0</v>
      </c>
      <c r="AN161" s="42">
        <v>0</v>
      </c>
      <c r="AO161" s="42">
        <v>0</v>
      </c>
      <c r="AP161" s="42">
        <v>0</v>
      </c>
      <c r="AQ161" s="18">
        <f>AP161*1.12</f>
        <v>0</v>
      </c>
      <c r="AR161" s="42">
        <v>0</v>
      </c>
      <c r="AS161" s="42">
        <v>0</v>
      </c>
      <c r="AT161" s="42">
        <v>0</v>
      </c>
      <c r="AU161" s="18">
        <f>AT161*1.12</f>
        <v>0</v>
      </c>
      <c r="AV161" s="42"/>
      <c r="AW161" s="42">
        <v>0</v>
      </c>
      <c r="AX161" s="42">
        <f>AW161*1.12</f>
        <v>0</v>
      </c>
      <c r="AY161" s="1" t="s">
        <v>129</v>
      </c>
      <c r="AZ161" s="1" t="s">
        <v>227</v>
      </c>
      <c r="BA161" s="1" t="s">
        <v>228</v>
      </c>
      <c r="BB161" s="5"/>
      <c r="BC161" s="5"/>
      <c r="BD161" s="5"/>
      <c r="BE161" s="5"/>
      <c r="BF161" s="5"/>
      <c r="BG161" s="5"/>
      <c r="BH161" s="5"/>
      <c r="BI161" s="5"/>
      <c r="BJ161" s="168"/>
      <c r="BK161" s="27">
        <v>14</v>
      </c>
    </row>
    <row r="162" spans="1:63" s="188" customFormat="1" ht="12.95" customHeight="1" x14ac:dyDescent="0.25">
      <c r="A162" s="4" t="s">
        <v>217</v>
      </c>
      <c r="B162" s="4" t="s">
        <v>218</v>
      </c>
      <c r="C162" s="4" t="s">
        <v>707</v>
      </c>
      <c r="D162" s="4"/>
      <c r="E162" s="4" t="s">
        <v>220</v>
      </c>
      <c r="F162" s="200" t="s">
        <v>221</v>
      </c>
      <c r="G162" s="200" t="s">
        <v>222</v>
      </c>
      <c r="H162" s="200" t="s">
        <v>223</v>
      </c>
      <c r="I162" s="23" t="s">
        <v>120</v>
      </c>
      <c r="J162" s="23"/>
      <c r="K162" s="23"/>
      <c r="L162" s="200">
        <v>40</v>
      </c>
      <c r="M162" s="5" t="s">
        <v>122</v>
      </c>
      <c r="N162" s="5" t="s">
        <v>224</v>
      </c>
      <c r="O162" s="1" t="s">
        <v>144</v>
      </c>
      <c r="P162" s="23" t="s">
        <v>125</v>
      </c>
      <c r="Q162" s="24">
        <v>230000000</v>
      </c>
      <c r="R162" s="25" t="s">
        <v>225</v>
      </c>
      <c r="S162" s="25"/>
      <c r="T162" s="23" t="s">
        <v>226</v>
      </c>
      <c r="U162" s="5"/>
      <c r="V162" s="4"/>
      <c r="W162" s="23">
        <v>30</v>
      </c>
      <c r="X162" s="23" t="s">
        <v>106</v>
      </c>
      <c r="Y162" s="23">
        <v>10</v>
      </c>
      <c r="Z162" s="40"/>
      <c r="AA162" s="5" t="s">
        <v>138</v>
      </c>
      <c r="AB162" s="72"/>
      <c r="AC162" s="72"/>
      <c r="AD162" s="72">
        <v>582500000</v>
      </c>
      <c r="AE162" s="72">
        <f t="shared" si="123"/>
        <v>652400000.00000012</v>
      </c>
      <c r="AF162" s="72"/>
      <c r="AG162" s="72"/>
      <c r="AH162" s="72">
        <v>364124686</v>
      </c>
      <c r="AI162" s="72">
        <f t="shared" si="124"/>
        <v>407819648.32000005</v>
      </c>
      <c r="AJ162" s="72"/>
      <c r="AK162" s="72"/>
      <c r="AL162" s="72"/>
      <c r="AM162" s="72"/>
      <c r="AN162" s="72"/>
      <c r="AO162" s="72"/>
      <c r="AP162" s="72"/>
      <c r="AQ162" s="72"/>
      <c r="AR162" s="72"/>
      <c r="AS162" s="72"/>
      <c r="AT162" s="72"/>
      <c r="AU162" s="72"/>
      <c r="AV162" s="72"/>
      <c r="AW162" s="43">
        <v>0</v>
      </c>
      <c r="AX162" s="43">
        <f t="shared" ref="AX162:AX184" si="128">AW162*1.12</f>
        <v>0</v>
      </c>
      <c r="AY162" s="1" t="s">
        <v>129</v>
      </c>
      <c r="AZ162" s="1" t="s">
        <v>227</v>
      </c>
      <c r="BA162" s="1" t="s">
        <v>228</v>
      </c>
      <c r="BB162" s="5"/>
      <c r="BC162" s="5"/>
      <c r="BD162" s="5"/>
      <c r="BE162" s="5"/>
      <c r="BF162" s="5"/>
      <c r="BG162" s="5"/>
      <c r="BH162" s="5"/>
      <c r="BI162" s="5"/>
      <c r="BJ162" s="168"/>
      <c r="BK162" s="32">
        <v>14</v>
      </c>
    </row>
    <row r="163" spans="1:63" s="188" customFormat="1" ht="12.95" customHeight="1" x14ac:dyDescent="0.25">
      <c r="A163" s="159" t="s">
        <v>217</v>
      </c>
      <c r="B163" s="159" t="s">
        <v>218</v>
      </c>
      <c r="C163" s="159" t="s">
        <v>761</v>
      </c>
      <c r="D163" s="159"/>
      <c r="E163" s="159" t="s">
        <v>220</v>
      </c>
      <c r="F163" s="180" t="s">
        <v>221</v>
      </c>
      <c r="G163" s="180" t="s">
        <v>222</v>
      </c>
      <c r="H163" s="180" t="s">
        <v>223</v>
      </c>
      <c r="I163" s="181" t="s">
        <v>120</v>
      </c>
      <c r="J163" s="181"/>
      <c r="K163" s="181"/>
      <c r="L163" s="180">
        <v>40</v>
      </c>
      <c r="M163" s="182" t="s">
        <v>122</v>
      </c>
      <c r="N163" s="182" t="s">
        <v>224</v>
      </c>
      <c r="O163" s="153" t="s">
        <v>398</v>
      </c>
      <c r="P163" s="181" t="s">
        <v>125</v>
      </c>
      <c r="Q163" s="183">
        <v>230000000</v>
      </c>
      <c r="R163" s="184" t="s">
        <v>225</v>
      </c>
      <c r="S163" s="184"/>
      <c r="T163" s="153" t="s">
        <v>146</v>
      </c>
      <c r="U163" s="182"/>
      <c r="V163" s="159"/>
      <c r="W163" s="181">
        <v>30</v>
      </c>
      <c r="X163" s="181" t="s">
        <v>106</v>
      </c>
      <c r="Y163" s="181">
        <v>10</v>
      </c>
      <c r="Z163" s="185"/>
      <c r="AA163" s="182" t="s">
        <v>138</v>
      </c>
      <c r="AB163" s="187"/>
      <c r="AC163" s="187"/>
      <c r="AD163" s="187">
        <v>582500000</v>
      </c>
      <c r="AE163" s="187">
        <f t="shared" si="123"/>
        <v>652400000.00000012</v>
      </c>
      <c r="AF163" s="187"/>
      <c r="AG163" s="187"/>
      <c r="AH163" s="187">
        <v>364124686</v>
      </c>
      <c r="AI163" s="187">
        <f t="shared" si="124"/>
        <v>407819648.32000005</v>
      </c>
      <c r="AJ163" s="187"/>
      <c r="AK163" s="187"/>
      <c r="AL163" s="187"/>
      <c r="AM163" s="187"/>
      <c r="AN163" s="187"/>
      <c r="AO163" s="187"/>
      <c r="AP163" s="187"/>
      <c r="AQ163" s="187"/>
      <c r="AR163" s="187"/>
      <c r="AS163" s="187"/>
      <c r="AT163" s="187"/>
      <c r="AU163" s="187"/>
      <c r="AV163" s="187"/>
      <c r="AW163" s="43">
        <v>0</v>
      </c>
      <c r="AX163" s="43">
        <f t="shared" si="128"/>
        <v>0</v>
      </c>
      <c r="AY163" s="153" t="s">
        <v>129</v>
      </c>
      <c r="AZ163" s="153" t="s">
        <v>227</v>
      </c>
      <c r="BA163" s="153" t="s">
        <v>228</v>
      </c>
      <c r="BB163" s="182"/>
      <c r="BC163" s="182"/>
      <c r="BD163" s="182"/>
      <c r="BE163" s="182"/>
      <c r="BF163" s="182"/>
      <c r="BG163" s="182"/>
      <c r="BH163" s="182"/>
      <c r="BI163" s="182"/>
      <c r="BJ163" s="168"/>
      <c r="BK163" s="32">
        <v>14.19</v>
      </c>
    </row>
    <row r="164" spans="1:63" s="163" customFormat="1" ht="12.95" customHeight="1" x14ac:dyDescent="0.25">
      <c r="A164" s="214" t="s">
        <v>217</v>
      </c>
      <c r="B164" s="214" t="s">
        <v>218</v>
      </c>
      <c r="C164" s="214" t="s">
        <v>811</v>
      </c>
      <c r="D164" s="214"/>
      <c r="E164" s="214" t="s">
        <v>220</v>
      </c>
      <c r="F164" s="220" t="s">
        <v>221</v>
      </c>
      <c r="G164" s="220" t="s">
        <v>222</v>
      </c>
      <c r="H164" s="220" t="s">
        <v>223</v>
      </c>
      <c r="I164" s="221" t="s">
        <v>120</v>
      </c>
      <c r="J164" s="221"/>
      <c r="K164" s="221"/>
      <c r="L164" s="220">
        <v>40</v>
      </c>
      <c r="M164" s="222" t="s">
        <v>122</v>
      </c>
      <c r="N164" s="222" t="s">
        <v>224</v>
      </c>
      <c r="O164" s="223" t="s">
        <v>694</v>
      </c>
      <c r="P164" s="221" t="s">
        <v>125</v>
      </c>
      <c r="Q164" s="224">
        <v>230000000</v>
      </c>
      <c r="R164" s="225" t="s">
        <v>225</v>
      </c>
      <c r="S164" s="225"/>
      <c r="T164" s="223" t="s">
        <v>146</v>
      </c>
      <c r="U164" s="222"/>
      <c r="V164" s="214"/>
      <c r="W164" s="221">
        <v>30</v>
      </c>
      <c r="X164" s="221" t="s">
        <v>106</v>
      </c>
      <c r="Y164" s="221">
        <v>10</v>
      </c>
      <c r="Z164" s="226"/>
      <c r="AA164" s="222" t="s">
        <v>138</v>
      </c>
      <c r="AB164" s="227"/>
      <c r="AC164" s="227"/>
      <c r="AD164" s="227">
        <v>582500000</v>
      </c>
      <c r="AE164" s="227">
        <f t="shared" si="123"/>
        <v>652400000.00000012</v>
      </c>
      <c r="AF164" s="227"/>
      <c r="AG164" s="227"/>
      <c r="AH164" s="227">
        <v>364124686</v>
      </c>
      <c r="AI164" s="227">
        <f t="shared" si="124"/>
        <v>407819648.32000005</v>
      </c>
      <c r="AJ164" s="227"/>
      <c r="AK164" s="227"/>
      <c r="AL164" s="227"/>
      <c r="AM164" s="227"/>
      <c r="AN164" s="227"/>
      <c r="AO164" s="227"/>
      <c r="AP164" s="227"/>
      <c r="AQ164" s="227"/>
      <c r="AR164" s="227"/>
      <c r="AS164" s="227"/>
      <c r="AT164" s="227"/>
      <c r="AU164" s="227"/>
      <c r="AV164" s="227"/>
      <c r="AW164" s="228">
        <f t="shared" ref="AW164" si="129">AD164+AH164+AL164+AP164+AT164</f>
        <v>946624686</v>
      </c>
      <c r="AX164" s="228">
        <f t="shared" si="128"/>
        <v>1060219648.3200001</v>
      </c>
      <c r="AY164" s="223" t="s">
        <v>129</v>
      </c>
      <c r="AZ164" s="223" t="s">
        <v>227</v>
      </c>
      <c r="BA164" s="223" t="s">
        <v>228</v>
      </c>
      <c r="BB164" s="222"/>
      <c r="BC164" s="222"/>
      <c r="BD164" s="222"/>
      <c r="BE164" s="222"/>
      <c r="BF164" s="222"/>
      <c r="BG164" s="222"/>
      <c r="BH164" s="222"/>
      <c r="BI164" s="222"/>
      <c r="BJ164" s="229"/>
      <c r="BK164" s="242">
        <v>14.19</v>
      </c>
    </row>
    <row r="165" spans="1:63" s="166" customFormat="1" ht="12.95" customHeight="1" x14ac:dyDescent="0.25">
      <c r="A165" s="15" t="s">
        <v>217</v>
      </c>
      <c r="B165" s="15" t="s">
        <v>218</v>
      </c>
      <c r="C165" s="175" t="s">
        <v>229</v>
      </c>
      <c r="D165" s="4"/>
      <c r="E165" s="4" t="s">
        <v>230</v>
      </c>
      <c r="F165" s="22" t="s">
        <v>221</v>
      </c>
      <c r="G165" s="22" t="s">
        <v>222</v>
      </c>
      <c r="H165" s="22" t="s">
        <v>223</v>
      </c>
      <c r="I165" s="23" t="s">
        <v>120</v>
      </c>
      <c r="J165" s="23"/>
      <c r="K165" s="23"/>
      <c r="L165" s="22">
        <v>40</v>
      </c>
      <c r="M165" s="5" t="s">
        <v>122</v>
      </c>
      <c r="N165" s="5" t="s">
        <v>224</v>
      </c>
      <c r="O165" s="5" t="s">
        <v>199</v>
      </c>
      <c r="P165" s="23" t="s">
        <v>125</v>
      </c>
      <c r="Q165" s="24">
        <v>230000000</v>
      </c>
      <c r="R165" s="25" t="s">
        <v>231</v>
      </c>
      <c r="S165" s="25"/>
      <c r="T165" s="23"/>
      <c r="U165" s="5" t="s">
        <v>126</v>
      </c>
      <c r="V165" s="23" t="s">
        <v>226</v>
      </c>
      <c r="W165" s="23">
        <v>30</v>
      </c>
      <c r="X165" s="23" t="s">
        <v>106</v>
      </c>
      <c r="Y165" s="23">
        <v>10</v>
      </c>
      <c r="Z165" s="40"/>
      <c r="AA165" s="5" t="s">
        <v>138</v>
      </c>
      <c r="AB165" s="26"/>
      <c r="AC165" s="26"/>
      <c r="AD165" s="26">
        <v>650000000</v>
      </c>
      <c r="AE165" s="26">
        <v>728000000.00000012</v>
      </c>
      <c r="AF165" s="26"/>
      <c r="AG165" s="26"/>
      <c r="AH165" s="26">
        <v>443584839</v>
      </c>
      <c r="AI165" s="26">
        <v>496815019.68000007</v>
      </c>
      <c r="AJ165" s="19">
        <v>0</v>
      </c>
      <c r="AK165" s="19">
        <v>0</v>
      </c>
      <c r="AL165" s="19">
        <v>0</v>
      </c>
      <c r="AM165" s="19">
        <v>0</v>
      </c>
      <c r="AN165" s="19">
        <v>0</v>
      </c>
      <c r="AO165" s="19">
        <v>0</v>
      </c>
      <c r="AP165" s="19">
        <v>0</v>
      </c>
      <c r="AQ165" s="19">
        <v>0</v>
      </c>
      <c r="AR165" s="19">
        <v>0</v>
      </c>
      <c r="AS165" s="19">
        <v>0</v>
      </c>
      <c r="AT165" s="19">
        <v>0</v>
      </c>
      <c r="AU165" s="19">
        <v>0</v>
      </c>
      <c r="AV165" s="44"/>
      <c r="AW165" s="42">
        <v>0</v>
      </c>
      <c r="AX165" s="42">
        <f t="shared" si="128"/>
        <v>0</v>
      </c>
      <c r="AY165" s="1" t="s">
        <v>129</v>
      </c>
      <c r="AZ165" s="1" t="s">
        <v>232</v>
      </c>
      <c r="BA165" s="1" t="s">
        <v>233</v>
      </c>
      <c r="BB165" s="5"/>
      <c r="BC165" s="5"/>
      <c r="BD165" s="5"/>
      <c r="BE165" s="5"/>
      <c r="BF165" s="5"/>
      <c r="BG165" s="5"/>
      <c r="BH165" s="5"/>
      <c r="BI165" s="5"/>
      <c r="BJ165" s="168"/>
      <c r="BK165" s="27"/>
    </row>
    <row r="166" spans="1:63" s="166" customFormat="1" ht="12.95" customHeight="1" x14ac:dyDescent="0.25">
      <c r="A166" s="15" t="s">
        <v>217</v>
      </c>
      <c r="B166" s="15" t="s">
        <v>218</v>
      </c>
      <c r="C166" s="175" t="s">
        <v>374</v>
      </c>
      <c r="D166" s="4"/>
      <c r="E166" s="4" t="s">
        <v>230</v>
      </c>
      <c r="F166" s="22" t="s">
        <v>221</v>
      </c>
      <c r="G166" s="22" t="s">
        <v>222</v>
      </c>
      <c r="H166" s="22" t="s">
        <v>223</v>
      </c>
      <c r="I166" s="23" t="s">
        <v>120</v>
      </c>
      <c r="J166" s="23"/>
      <c r="K166" s="23"/>
      <c r="L166" s="22">
        <v>40</v>
      </c>
      <c r="M166" s="5" t="s">
        <v>122</v>
      </c>
      <c r="N166" s="5" t="s">
        <v>224</v>
      </c>
      <c r="O166" s="1" t="s">
        <v>126</v>
      </c>
      <c r="P166" s="23" t="s">
        <v>125</v>
      </c>
      <c r="Q166" s="24">
        <v>230000000</v>
      </c>
      <c r="R166" s="25" t="s">
        <v>231</v>
      </c>
      <c r="S166" s="25"/>
      <c r="T166" s="23" t="s">
        <v>226</v>
      </c>
      <c r="U166" s="5"/>
      <c r="V166" s="15"/>
      <c r="W166" s="23">
        <v>30</v>
      </c>
      <c r="X166" s="23" t="s">
        <v>106</v>
      </c>
      <c r="Y166" s="23">
        <v>10</v>
      </c>
      <c r="Z166" s="40"/>
      <c r="AA166" s="5" t="s">
        <v>138</v>
      </c>
      <c r="AB166" s="26"/>
      <c r="AC166" s="26"/>
      <c r="AD166" s="26">
        <v>650000000</v>
      </c>
      <c r="AE166" s="41">
        <f t="shared" ref="AE166:AE169" si="130">AD166*1.12</f>
        <v>728000000.00000012</v>
      </c>
      <c r="AF166" s="26"/>
      <c r="AG166" s="26"/>
      <c r="AH166" s="26">
        <v>443584839</v>
      </c>
      <c r="AI166" s="41">
        <f t="shared" ref="AI166:AI169" si="131">AH166*1.12</f>
        <v>496815019.68000007</v>
      </c>
      <c r="AJ166" s="42">
        <v>0</v>
      </c>
      <c r="AK166" s="42">
        <v>0</v>
      </c>
      <c r="AL166" s="42">
        <v>0</v>
      </c>
      <c r="AM166" s="43">
        <f t="shared" ref="AM166" si="132">AL166*1.12</f>
        <v>0</v>
      </c>
      <c r="AN166" s="42">
        <v>0</v>
      </c>
      <c r="AO166" s="42">
        <v>0</v>
      </c>
      <c r="AP166" s="42">
        <v>0</v>
      </c>
      <c r="AQ166" s="43">
        <f t="shared" ref="AQ166" si="133">AP166*1.12</f>
        <v>0</v>
      </c>
      <c r="AR166" s="42">
        <v>0</v>
      </c>
      <c r="AS166" s="42">
        <v>0</v>
      </c>
      <c r="AT166" s="42">
        <v>0</v>
      </c>
      <c r="AU166" s="43">
        <f t="shared" ref="AU166" si="134">AT166*1.12</f>
        <v>0</v>
      </c>
      <c r="AV166" s="44"/>
      <c r="AW166" s="42">
        <v>0</v>
      </c>
      <c r="AX166" s="42">
        <f>AW166*1.12</f>
        <v>0</v>
      </c>
      <c r="AY166" s="1" t="s">
        <v>129</v>
      </c>
      <c r="AZ166" s="1" t="s">
        <v>232</v>
      </c>
      <c r="BA166" s="1" t="s">
        <v>233</v>
      </c>
      <c r="BB166" s="5"/>
      <c r="BC166" s="5"/>
      <c r="BD166" s="5"/>
      <c r="BE166" s="5"/>
      <c r="BF166" s="5"/>
      <c r="BG166" s="5"/>
      <c r="BH166" s="5"/>
      <c r="BI166" s="5"/>
      <c r="BJ166" s="168"/>
      <c r="BK166" s="27" t="s">
        <v>373</v>
      </c>
    </row>
    <row r="167" spans="1:63" s="166" customFormat="1" ht="12.95" customHeight="1" x14ac:dyDescent="0.25">
      <c r="A167" s="15" t="s">
        <v>217</v>
      </c>
      <c r="B167" s="15" t="s">
        <v>218</v>
      </c>
      <c r="C167" s="176" t="s">
        <v>518</v>
      </c>
      <c r="D167" s="4"/>
      <c r="E167" s="4" t="s">
        <v>230</v>
      </c>
      <c r="F167" s="22" t="s">
        <v>221</v>
      </c>
      <c r="G167" s="22" t="s">
        <v>222</v>
      </c>
      <c r="H167" s="22" t="s">
        <v>223</v>
      </c>
      <c r="I167" s="23" t="s">
        <v>120</v>
      </c>
      <c r="J167" s="23"/>
      <c r="K167" s="23"/>
      <c r="L167" s="22">
        <v>40</v>
      </c>
      <c r="M167" s="5" t="s">
        <v>122</v>
      </c>
      <c r="N167" s="5" t="s">
        <v>224</v>
      </c>
      <c r="O167" s="1" t="s">
        <v>166</v>
      </c>
      <c r="P167" s="23" t="s">
        <v>125</v>
      </c>
      <c r="Q167" s="24">
        <v>230000000</v>
      </c>
      <c r="R167" s="25" t="s">
        <v>231</v>
      </c>
      <c r="S167" s="25"/>
      <c r="T167" s="23" t="s">
        <v>226</v>
      </c>
      <c r="U167" s="5"/>
      <c r="V167" s="15"/>
      <c r="W167" s="23">
        <v>30</v>
      </c>
      <c r="X167" s="23" t="s">
        <v>106</v>
      </c>
      <c r="Y167" s="23">
        <v>10</v>
      </c>
      <c r="Z167" s="40"/>
      <c r="AA167" s="5" t="s">
        <v>138</v>
      </c>
      <c r="AB167" s="26"/>
      <c r="AC167" s="26"/>
      <c r="AD167" s="26">
        <v>650000000</v>
      </c>
      <c r="AE167" s="18">
        <f t="shared" si="130"/>
        <v>728000000.00000012</v>
      </c>
      <c r="AF167" s="26"/>
      <c r="AG167" s="26"/>
      <c r="AH167" s="26">
        <v>443584839</v>
      </c>
      <c r="AI167" s="18">
        <f t="shared" si="131"/>
        <v>496815019.68000007</v>
      </c>
      <c r="AJ167" s="42">
        <v>0</v>
      </c>
      <c r="AK167" s="42">
        <v>0</v>
      </c>
      <c r="AL167" s="42">
        <v>0</v>
      </c>
      <c r="AM167" s="43">
        <v>0</v>
      </c>
      <c r="AN167" s="42">
        <v>0</v>
      </c>
      <c r="AO167" s="42">
        <v>0</v>
      </c>
      <c r="AP167" s="42">
        <v>0</v>
      </c>
      <c r="AQ167" s="18">
        <f>AP167*1.12</f>
        <v>0</v>
      </c>
      <c r="AR167" s="42">
        <v>0</v>
      </c>
      <c r="AS167" s="42">
        <v>0</v>
      </c>
      <c r="AT167" s="42">
        <v>0</v>
      </c>
      <c r="AU167" s="18">
        <f>AT167*1.12</f>
        <v>0</v>
      </c>
      <c r="AV167" s="42"/>
      <c r="AW167" s="42">
        <v>0</v>
      </c>
      <c r="AX167" s="42">
        <f>AW167*1.12</f>
        <v>0</v>
      </c>
      <c r="AY167" s="1" t="s">
        <v>129</v>
      </c>
      <c r="AZ167" s="1" t="s">
        <v>232</v>
      </c>
      <c r="BA167" s="1" t="s">
        <v>233</v>
      </c>
      <c r="BB167" s="5"/>
      <c r="BC167" s="5"/>
      <c r="BD167" s="5"/>
      <c r="BE167" s="5"/>
      <c r="BF167" s="5"/>
      <c r="BG167" s="5"/>
      <c r="BH167" s="5"/>
      <c r="BI167" s="5"/>
      <c r="BJ167" s="168"/>
      <c r="BK167" s="27">
        <v>14</v>
      </c>
    </row>
    <row r="168" spans="1:63" s="188" customFormat="1" ht="12.95" customHeight="1" x14ac:dyDescent="0.25">
      <c r="A168" s="4" t="s">
        <v>217</v>
      </c>
      <c r="B168" s="4" t="s">
        <v>218</v>
      </c>
      <c r="C168" s="4" t="s">
        <v>708</v>
      </c>
      <c r="D168" s="4"/>
      <c r="E168" s="4" t="s">
        <v>230</v>
      </c>
      <c r="F168" s="200" t="s">
        <v>221</v>
      </c>
      <c r="G168" s="200" t="s">
        <v>222</v>
      </c>
      <c r="H168" s="200" t="s">
        <v>223</v>
      </c>
      <c r="I168" s="23" t="s">
        <v>120</v>
      </c>
      <c r="J168" s="23"/>
      <c r="K168" s="23"/>
      <c r="L168" s="200">
        <v>40</v>
      </c>
      <c r="M168" s="5" t="s">
        <v>122</v>
      </c>
      <c r="N168" s="5" t="s">
        <v>224</v>
      </c>
      <c r="O168" s="1" t="s">
        <v>144</v>
      </c>
      <c r="P168" s="23" t="s">
        <v>125</v>
      </c>
      <c r="Q168" s="24">
        <v>230000000</v>
      </c>
      <c r="R168" s="25" t="s">
        <v>231</v>
      </c>
      <c r="S168" s="25"/>
      <c r="T168" s="23" t="s">
        <v>226</v>
      </c>
      <c r="U168" s="5"/>
      <c r="V168" s="4"/>
      <c r="W168" s="23">
        <v>30</v>
      </c>
      <c r="X168" s="23" t="s">
        <v>106</v>
      </c>
      <c r="Y168" s="23">
        <v>10</v>
      </c>
      <c r="Z168" s="40"/>
      <c r="AA168" s="5" t="s">
        <v>138</v>
      </c>
      <c r="AB168" s="72"/>
      <c r="AC168" s="72"/>
      <c r="AD168" s="72">
        <v>650000000</v>
      </c>
      <c r="AE168" s="72">
        <f t="shared" si="130"/>
        <v>728000000.00000012</v>
      </c>
      <c r="AF168" s="72"/>
      <c r="AG168" s="72"/>
      <c r="AH168" s="72">
        <v>443584839</v>
      </c>
      <c r="AI168" s="72">
        <f t="shared" si="131"/>
        <v>496815019.68000007</v>
      </c>
      <c r="AJ168" s="72"/>
      <c r="AK168" s="72"/>
      <c r="AL168" s="72"/>
      <c r="AM168" s="72"/>
      <c r="AN168" s="72"/>
      <c r="AO168" s="72"/>
      <c r="AP168" s="72"/>
      <c r="AQ168" s="72"/>
      <c r="AR168" s="72"/>
      <c r="AS168" s="72"/>
      <c r="AT168" s="72"/>
      <c r="AU168" s="72"/>
      <c r="AV168" s="72"/>
      <c r="AW168" s="43">
        <v>0</v>
      </c>
      <c r="AX168" s="43">
        <f t="shared" si="128"/>
        <v>0</v>
      </c>
      <c r="AY168" s="1" t="s">
        <v>129</v>
      </c>
      <c r="AZ168" s="1" t="s">
        <v>232</v>
      </c>
      <c r="BA168" s="1" t="s">
        <v>233</v>
      </c>
      <c r="BB168" s="5"/>
      <c r="BC168" s="5"/>
      <c r="BD168" s="5"/>
      <c r="BE168" s="5"/>
      <c r="BF168" s="5"/>
      <c r="BG168" s="5"/>
      <c r="BH168" s="5"/>
      <c r="BI168" s="5"/>
      <c r="BJ168" s="168"/>
      <c r="BK168" s="32">
        <v>14</v>
      </c>
    </row>
    <row r="169" spans="1:63" s="188" customFormat="1" ht="12.95" customHeight="1" x14ac:dyDescent="0.25">
      <c r="A169" s="159" t="s">
        <v>217</v>
      </c>
      <c r="B169" s="159" t="s">
        <v>218</v>
      </c>
      <c r="C169" s="159" t="s">
        <v>762</v>
      </c>
      <c r="D169" s="159"/>
      <c r="E169" s="159" t="s">
        <v>230</v>
      </c>
      <c r="F169" s="180" t="s">
        <v>221</v>
      </c>
      <c r="G169" s="180" t="s">
        <v>222</v>
      </c>
      <c r="H169" s="180" t="s">
        <v>223</v>
      </c>
      <c r="I169" s="181" t="s">
        <v>120</v>
      </c>
      <c r="J169" s="181"/>
      <c r="K169" s="181"/>
      <c r="L169" s="180">
        <v>40</v>
      </c>
      <c r="M169" s="182" t="s">
        <v>122</v>
      </c>
      <c r="N169" s="182" t="s">
        <v>224</v>
      </c>
      <c r="O169" s="153" t="s">
        <v>398</v>
      </c>
      <c r="P169" s="181" t="s">
        <v>125</v>
      </c>
      <c r="Q169" s="183">
        <v>230000000</v>
      </c>
      <c r="R169" s="184" t="s">
        <v>231</v>
      </c>
      <c r="S169" s="184"/>
      <c r="T169" s="153" t="s">
        <v>146</v>
      </c>
      <c r="U169" s="182"/>
      <c r="V169" s="159"/>
      <c r="W169" s="181">
        <v>30</v>
      </c>
      <c r="X169" s="181" t="s">
        <v>106</v>
      </c>
      <c r="Y169" s="181">
        <v>10</v>
      </c>
      <c r="Z169" s="185"/>
      <c r="AA169" s="182" t="s">
        <v>138</v>
      </c>
      <c r="AB169" s="187"/>
      <c r="AC169" s="187"/>
      <c r="AD169" s="187">
        <v>650000000</v>
      </c>
      <c r="AE169" s="187">
        <f t="shared" si="130"/>
        <v>728000000.00000012</v>
      </c>
      <c r="AF169" s="187"/>
      <c r="AG169" s="187"/>
      <c r="AH169" s="187">
        <v>443584839</v>
      </c>
      <c r="AI169" s="187">
        <f t="shared" si="131"/>
        <v>496815019.68000007</v>
      </c>
      <c r="AJ169" s="187"/>
      <c r="AK169" s="187"/>
      <c r="AL169" s="187"/>
      <c r="AM169" s="187"/>
      <c r="AN169" s="187"/>
      <c r="AO169" s="187"/>
      <c r="AP169" s="187"/>
      <c r="AQ169" s="187"/>
      <c r="AR169" s="187"/>
      <c r="AS169" s="187"/>
      <c r="AT169" s="187"/>
      <c r="AU169" s="187"/>
      <c r="AV169" s="187"/>
      <c r="AW169" s="186">
        <f t="shared" ref="AW169" si="135">AD169+AH169+AL169+AP169+AT169</f>
        <v>1093584839</v>
      </c>
      <c r="AX169" s="186">
        <f t="shared" si="128"/>
        <v>1224815019.6800001</v>
      </c>
      <c r="AY169" s="153" t="s">
        <v>129</v>
      </c>
      <c r="AZ169" s="153" t="s">
        <v>232</v>
      </c>
      <c r="BA169" s="153" t="s">
        <v>233</v>
      </c>
      <c r="BB169" s="182"/>
      <c r="BC169" s="182"/>
      <c r="BD169" s="182"/>
      <c r="BE169" s="182"/>
      <c r="BF169" s="182"/>
      <c r="BG169" s="182"/>
      <c r="BH169" s="182"/>
      <c r="BI169" s="182"/>
      <c r="BJ169" s="168"/>
      <c r="BK169" s="32">
        <v>14.19</v>
      </c>
    </row>
    <row r="170" spans="1:63" s="165" customFormat="1" ht="12.95" customHeight="1" x14ac:dyDescent="0.25">
      <c r="A170" s="1" t="s">
        <v>150</v>
      </c>
      <c r="B170" s="6" t="s">
        <v>152</v>
      </c>
      <c r="C170" s="175" t="s">
        <v>230</v>
      </c>
      <c r="D170" s="1"/>
      <c r="E170" s="1"/>
      <c r="F170" s="9" t="s">
        <v>140</v>
      </c>
      <c r="G170" s="9" t="s">
        <v>141</v>
      </c>
      <c r="H170" s="9" t="s">
        <v>142</v>
      </c>
      <c r="I170" s="6" t="s">
        <v>143</v>
      </c>
      <c r="J170" s="6" t="s">
        <v>149</v>
      </c>
      <c r="K170" s="171"/>
      <c r="L170" s="12">
        <v>30</v>
      </c>
      <c r="M170" s="6" t="s">
        <v>122</v>
      </c>
      <c r="N170" s="6" t="s">
        <v>123</v>
      </c>
      <c r="O170" s="6" t="s">
        <v>144</v>
      </c>
      <c r="P170" s="6" t="s">
        <v>125</v>
      </c>
      <c r="Q170" s="6" t="s">
        <v>122</v>
      </c>
      <c r="R170" s="6" t="s">
        <v>145</v>
      </c>
      <c r="S170" s="6"/>
      <c r="T170" s="6" t="s">
        <v>146</v>
      </c>
      <c r="U170" s="6"/>
      <c r="V170" s="6"/>
      <c r="W170" s="16">
        <v>0</v>
      </c>
      <c r="X170" s="5">
        <v>100</v>
      </c>
      <c r="Y170" s="16">
        <v>0</v>
      </c>
      <c r="Z170" s="6"/>
      <c r="AA170" s="4" t="s">
        <v>138</v>
      </c>
      <c r="AB170" s="10"/>
      <c r="AC170" s="8">
        <v>72300000</v>
      </c>
      <c r="AD170" s="8">
        <v>72300000</v>
      </c>
      <c r="AE170" s="8">
        <f>AD170*1.12</f>
        <v>80976000.000000015</v>
      </c>
      <c r="AF170" s="8"/>
      <c r="AG170" s="8">
        <v>71500000</v>
      </c>
      <c r="AH170" s="8">
        <v>71500000</v>
      </c>
      <c r="AI170" s="8">
        <f>AH170*1.12</f>
        <v>80080000.000000015</v>
      </c>
      <c r="AJ170" s="10"/>
      <c r="AK170" s="11"/>
      <c r="AL170" s="11"/>
      <c r="AM170" s="11"/>
      <c r="AN170" s="11"/>
      <c r="AO170" s="11"/>
      <c r="AP170" s="11"/>
      <c r="AQ170" s="11"/>
      <c r="AR170" s="11"/>
      <c r="AS170" s="11"/>
      <c r="AT170" s="11"/>
      <c r="AU170" s="11"/>
      <c r="AV170" s="52"/>
      <c r="AW170" s="42">
        <v>0</v>
      </c>
      <c r="AX170" s="42">
        <f t="shared" si="128"/>
        <v>0</v>
      </c>
      <c r="AY170" s="13" t="s">
        <v>129</v>
      </c>
      <c r="AZ170" s="4" t="s">
        <v>147</v>
      </c>
      <c r="BA170" s="4" t="s">
        <v>148</v>
      </c>
      <c r="BB170" s="1"/>
      <c r="BC170" s="1"/>
      <c r="BD170" s="1"/>
      <c r="BE170" s="1"/>
      <c r="BF170" s="1"/>
      <c r="BG170" s="1"/>
      <c r="BH170" s="1"/>
      <c r="BI170" s="1"/>
      <c r="BJ170" s="28"/>
      <c r="BK170" s="27" t="s">
        <v>375</v>
      </c>
    </row>
    <row r="171" spans="1:63" s="166" customFormat="1" ht="12.95" customHeight="1" x14ac:dyDescent="0.25">
      <c r="A171" s="6" t="s">
        <v>151</v>
      </c>
      <c r="B171" s="6" t="s">
        <v>152</v>
      </c>
      <c r="C171" s="175" t="s">
        <v>220</v>
      </c>
      <c r="D171" s="1"/>
      <c r="E171" s="1"/>
      <c r="F171" s="15" t="s">
        <v>153</v>
      </c>
      <c r="G171" s="15" t="s">
        <v>154</v>
      </c>
      <c r="H171" s="27" t="s">
        <v>154</v>
      </c>
      <c r="I171" s="4" t="s">
        <v>120</v>
      </c>
      <c r="J171" s="15"/>
      <c r="K171" s="15"/>
      <c r="L171" s="4">
        <v>45</v>
      </c>
      <c r="M171" s="4">
        <v>230000000</v>
      </c>
      <c r="N171" s="2" t="s">
        <v>123</v>
      </c>
      <c r="O171" s="6" t="s">
        <v>126</v>
      </c>
      <c r="P171" s="1" t="s">
        <v>125</v>
      </c>
      <c r="Q171" s="4">
        <v>230000000</v>
      </c>
      <c r="R171" s="2" t="s">
        <v>187</v>
      </c>
      <c r="S171" s="15"/>
      <c r="T171" s="6" t="s">
        <v>127</v>
      </c>
      <c r="U171" s="28"/>
      <c r="V171" s="15"/>
      <c r="W171" s="16">
        <v>0</v>
      </c>
      <c r="X171" s="16">
        <v>90</v>
      </c>
      <c r="Y171" s="16">
        <v>10</v>
      </c>
      <c r="Z171" s="15"/>
      <c r="AA171" s="4" t="s">
        <v>138</v>
      </c>
      <c r="AB171" s="15"/>
      <c r="AC171" s="15"/>
      <c r="AD171" s="8">
        <v>46800000</v>
      </c>
      <c r="AE171" s="8">
        <v>52416000.000000015</v>
      </c>
      <c r="AF171" s="8">
        <v>0</v>
      </c>
      <c r="AG171" s="8">
        <v>0</v>
      </c>
      <c r="AH171" s="8">
        <v>54756000</v>
      </c>
      <c r="AI171" s="8">
        <v>61326720.000000015</v>
      </c>
      <c r="AJ171" s="8">
        <v>0</v>
      </c>
      <c r="AK171" s="8">
        <v>0</v>
      </c>
      <c r="AL171" s="8">
        <v>50618880</v>
      </c>
      <c r="AM171" s="8">
        <v>56693145.600000001</v>
      </c>
      <c r="AN171" s="15"/>
      <c r="AO171" s="15"/>
      <c r="AP171" s="8"/>
      <c r="AQ171" s="29"/>
      <c r="AR171" s="29"/>
      <c r="AS171" s="29"/>
      <c r="AT171" s="29"/>
      <c r="AU171" s="29"/>
      <c r="AV171" s="53"/>
      <c r="AW171" s="42">
        <f t="shared" ref="AW171:AW184" si="136">AD171+AH171+AL171+AP171+AT171</f>
        <v>152174880</v>
      </c>
      <c r="AX171" s="42">
        <f t="shared" si="128"/>
        <v>170435865.60000002</v>
      </c>
      <c r="AY171" s="13" t="s">
        <v>129</v>
      </c>
      <c r="AZ171" s="1" t="s">
        <v>155</v>
      </c>
      <c r="BA171" s="30" t="s">
        <v>156</v>
      </c>
      <c r="BB171" s="15"/>
      <c r="BC171" s="15"/>
      <c r="BD171" s="15"/>
      <c r="BE171" s="15"/>
      <c r="BF171" s="15"/>
      <c r="BG171" s="15"/>
      <c r="BH171" s="15"/>
      <c r="BI171" s="15"/>
      <c r="BJ171" s="27"/>
      <c r="BK171" s="27"/>
    </row>
    <row r="172" spans="1:63" s="165" customFormat="1" ht="12.95" customHeight="1" x14ac:dyDescent="0.25">
      <c r="A172" s="15" t="s">
        <v>217</v>
      </c>
      <c r="B172" s="45"/>
      <c r="C172" s="190" t="s">
        <v>501</v>
      </c>
      <c r="D172" s="88"/>
      <c r="E172" s="45"/>
      <c r="F172" s="1" t="s">
        <v>502</v>
      </c>
      <c r="G172" s="1" t="s">
        <v>503</v>
      </c>
      <c r="H172" s="1" t="s">
        <v>503</v>
      </c>
      <c r="I172" s="1" t="s">
        <v>120</v>
      </c>
      <c r="J172" s="1"/>
      <c r="K172" s="1"/>
      <c r="L172" s="113">
        <v>40</v>
      </c>
      <c r="M172" s="113" t="s">
        <v>122</v>
      </c>
      <c r="N172" s="113" t="s">
        <v>165</v>
      </c>
      <c r="O172" s="113" t="s">
        <v>166</v>
      </c>
      <c r="P172" s="113" t="s">
        <v>125</v>
      </c>
      <c r="Q172" s="1">
        <v>230000000</v>
      </c>
      <c r="R172" s="113" t="s">
        <v>504</v>
      </c>
      <c r="S172" s="113"/>
      <c r="T172" s="113" t="s">
        <v>146</v>
      </c>
      <c r="U172" s="113"/>
      <c r="V172" s="113"/>
      <c r="W172" s="1">
        <v>30</v>
      </c>
      <c r="X172" s="1" t="s">
        <v>106</v>
      </c>
      <c r="Y172" s="1">
        <v>10</v>
      </c>
      <c r="Z172" s="114"/>
      <c r="AA172" s="113" t="s">
        <v>138</v>
      </c>
      <c r="AB172" s="113"/>
      <c r="AC172" s="115"/>
      <c r="AD172" s="115">
        <v>400000000</v>
      </c>
      <c r="AE172" s="115">
        <f>AD172*1.12</f>
        <v>448000000.00000006</v>
      </c>
      <c r="AF172" s="115"/>
      <c r="AG172" s="115"/>
      <c r="AH172" s="21">
        <v>236225383</v>
      </c>
      <c r="AI172" s="21">
        <f t="shared" ref="AI172:AI184" si="137">AH172*1.12</f>
        <v>264572428.96000004</v>
      </c>
      <c r="AJ172" s="115"/>
      <c r="AK172" s="115"/>
      <c r="AL172" s="21"/>
      <c r="AM172" s="21"/>
      <c r="AN172" s="115"/>
      <c r="AO172" s="115"/>
      <c r="AP172" s="21"/>
      <c r="AQ172" s="115"/>
      <c r="AR172" s="115"/>
      <c r="AS172" s="115"/>
      <c r="AT172" s="21"/>
      <c r="AU172" s="115"/>
      <c r="AV172" s="115"/>
      <c r="AW172" s="42">
        <v>0</v>
      </c>
      <c r="AX172" s="42">
        <f>AW172*1.12</f>
        <v>0</v>
      </c>
      <c r="AY172" s="113" t="s">
        <v>129</v>
      </c>
      <c r="AZ172" s="1" t="s">
        <v>505</v>
      </c>
      <c r="BA172" s="1" t="s">
        <v>506</v>
      </c>
      <c r="BB172" s="45"/>
      <c r="BC172" s="45"/>
      <c r="BD172" s="45"/>
      <c r="BE172" s="45"/>
      <c r="BF172" s="45"/>
      <c r="BG172" s="45"/>
      <c r="BH172" s="45"/>
      <c r="BI172" s="45"/>
      <c r="BJ172" s="88"/>
      <c r="BK172" s="28"/>
    </row>
    <row r="173" spans="1:63" s="165" customFormat="1" ht="12.95" customHeight="1" x14ac:dyDescent="0.25">
      <c r="A173" s="4" t="s">
        <v>217</v>
      </c>
      <c r="B173" s="45"/>
      <c r="C173" s="4" t="s">
        <v>709</v>
      </c>
      <c r="D173" s="45"/>
      <c r="E173" s="45"/>
      <c r="F173" s="1" t="s">
        <v>502</v>
      </c>
      <c r="G173" s="1" t="s">
        <v>503</v>
      </c>
      <c r="H173" s="1" t="s">
        <v>503</v>
      </c>
      <c r="I173" s="1" t="s">
        <v>120</v>
      </c>
      <c r="J173" s="1"/>
      <c r="K173" s="1"/>
      <c r="L173" s="1">
        <v>40</v>
      </c>
      <c r="M173" s="1" t="s">
        <v>122</v>
      </c>
      <c r="N173" s="5" t="s">
        <v>224</v>
      </c>
      <c r="O173" s="1" t="s">
        <v>144</v>
      </c>
      <c r="P173" s="1" t="s">
        <v>125</v>
      </c>
      <c r="Q173" s="1">
        <v>230000000</v>
      </c>
      <c r="R173" s="1" t="s">
        <v>504</v>
      </c>
      <c r="S173" s="1"/>
      <c r="T173" s="1" t="s">
        <v>146</v>
      </c>
      <c r="U173" s="1"/>
      <c r="V173" s="1"/>
      <c r="W173" s="1">
        <v>30</v>
      </c>
      <c r="X173" s="1" t="s">
        <v>106</v>
      </c>
      <c r="Y173" s="1">
        <v>10</v>
      </c>
      <c r="Z173" s="5"/>
      <c r="AA173" s="1" t="s">
        <v>138</v>
      </c>
      <c r="AB173" s="72"/>
      <c r="AC173" s="72"/>
      <c r="AD173" s="72">
        <v>400000000</v>
      </c>
      <c r="AE173" s="72">
        <f t="shared" ref="AE173:AE175" si="138">AD173*1.12</f>
        <v>448000000.00000006</v>
      </c>
      <c r="AF173" s="72"/>
      <c r="AG173" s="72"/>
      <c r="AH173" s="72">
        <v>236225383</v>
      </c>
      <c r="AI173" s="72">
        <f t="shared" si="137"/>
        <v>264572428.96000004</v>
      </c>
      <c r="AJ173" s="72"/>
      <c r="AK173" s="72"/>
      <c r="AL173" s="72"/>
      <c r="AM173" s="72"/>
      <c r="AN173" s="72"/>
      <c r="AO173" s="72"/>
      <c r="AP173" s="72"/>
      <c r="AQ173" s="72"/>
      <c r="AR173" s="72"/>
      <c r="AS173" s="72"/>
      <c r="AT173" s="72"/>
      <c r="AU173" s="72"/>
      <c r="AV173" s="72"/>
      <c r="AW173" s="43">
        <v>0</v>
      </c>
      <c r="AX173" s="43">
        <f t="shared" si="128"/>
        <v>0</v>
      </c>
      <c r="AY173" s="1" t="s">
        <v>129</v>
      </c>
      <c r="AZ173" s="1" t="s">
        <v>505</v>
      </c>
      <c r="BA173" s="1" t="s">
        <v>506</v>
      </c>
      <c r="BB173" s="45"/>
      <c r="BC173" s="45"/>
      <c r="BD173" s="45"/>
      <c r="BE173" s="45"/>
      <c r="BF173" s="45"/>
      <c r="BG173" s="45"/>
      <c r="BH173" s="45"/>
      <c r="BI173" s="45"/>
      <c r="BJ173" s="88"/>
      <c r="BK173" s="32">
        <v>14</v>
      </c>
    </row>
    <row r="174" spans="1:63" s="165" customFormat="1" ht="12.95" customHeight="1" x14ac:dyDescent="0.25">
      <c r="A174" s="159" t="s">
        <v>217</v>
      </c>
      <c r="B174" s="196"/>
      <c r="C174" s="159" t="s">
        <v>763</v>
      </c>
      <c r="D174" s="196"/>
      <c r="E174" s="196"/>
      <c r="F174" s="153" t="s">
        <v>502</v>
      </c>
      <c r="G174" s="153" t="s">
        <v>503</v>
      </c>
      <c r="H174" s="153" t="s">
        <v>503</v>
      </c>
      <c r="I174" s="153" t="s">
        <v>120</v>
      </c>
      <c r="J174" s="153"/>
      <c r="K174" s="153"/>
      <c r="L174" s="153">
        <v>40</v>
      </c>
      <c r="M174" s="153" t="s">
        <v>122</v>
      </c>
      <c r="N174" s="182" t="s">
        <v>224</v>
      </c>
      <c r="O174" s="153" t="s">
        <v>398</v>
      </c>
      <c r="P174" s="153" t="s">
        <v>125</v>
      </c>
      <c r="Q174" s="153">
        <v>230000000</v>
      </c>
      <c r="R174" s="153" t="s">
        <v>504</v>
      </c>
      <c r="S174" s="153"/>
      <c r="T174" s="153" t="s">
        <v>146</v>
      </c>
      <c r="U174" s="153"/>
      <c r="V174" s="153"/>
      <c r="W174" s="153">
        <v>30</v>
      </c>
      <c r="X174" s="153" t="s">
        <v>106</v>
      </c>
      <c r="Y174" s="153">
        <v>10</v>
      </c>
      <c r="Z174" s="182"/>
      <c r="AA174" s="153" t="s">
        <v>138</v>
      </c>
      <c r="AB174" s="187"/>
      <c r="AC174" s="187"/>
      <c r="AD174" s="187">
        <v>400000000</v>
      </c>
      <c r="AE174" s="187">
        <f t="shared" si="138"/>
        <v>448000000.00000006</v>
      </c>
      <c r="AF174" s="187"/>
      <c r="AG174" s="187"/>
      <c r="AH174" s="187">
        <v>236225383</v>
      </c>
      <c r="AI174" s="187">
        <f t="shared" si="137"/>
        <v>264572428.96000004</v>
      </c>
      <c r="AJ174" s="187"/>
      <c r="AK174" s="187"/>
      <c r="AL174" s="187"/>
      <c r="AM174" s="187"/>
      <c r="AN174" s="187"/>
      <c r="AO174" s="187"/>
      <c r="AP174" s="187"/>
      <c r="AQ174" s="187"/>
      <c r="AR174" s="187"/>
      <c r="AS174" s="187"/>
      <c r="AT174" s="187"/>
      <c r="AU174" s="187"/>
      <c r="AV174" s="187"/>
      <c r="AW174" s="43">
        <v>0</v>
      </c>
      <c r="AX174" s="43">
        <f t="shared" si="128"/>
        <v>0</v>
      </c>
      <c r="AY174" s="153" t="s">
        <v>129</v>
      </c>
      <c r="AZ174" s="153" t="s">
        <v>505</v>
      </c>
      <c r="BA174" s="153" t="s">
        <v>506</v>
      </c>
      <c r="BB174" s="196"/>
      <c r="BC174" s="196"/>
      <c r="BD174" s="196"/>
      <c r="BE174" s="196"/>
      <c r="BF174" s="196"/>
      <c r="BG174" s="196"/>
      <c r="BH174" s="196"/>
      <c r="BI174" s="196"/>
      <c r="BJ174" s="88"/>
      <c r="BK174" s="32">
        <v>14</v>
      </c>
    </row>
    <row r="175" spans="1:63" s="167" customFormat="1" ht="12.95" customHeight="1" x14ac:dyDescent="0.25">
      <c r="A175" s="214" t="s">
        <v>217</v>
      </c>
      <c r="B175" s="215"/>
      <c r="C175" s="214" t="s">
        <v>812</v>
      </c>
      <c r="D175" s="215"/>
      <c r="E175" s="215"/>
      <c r="F175" s="223" t="s">
        <v>502</v>
      </c>
      <c r="G175" s="223" t="s">
        <v>503</v>
      </c>
      <c r="H175" s="223" t="s">
        <v>503</v>
      </c>
      <c r="I175" s="223" t="s">
        <v>120</v>
      </c>
      <c r="J175" s="223"/>
      <c r="K175" s="223"/>
      <c r="L175" s="223">
        <v>40</v>
      </c>
      <c r="M175" s="223" t="s">
        <v>122</v>
      </c>
      <c r="N175" s="222" t="s">
        <v>224</v>
      </c>
      <c r="O175" s="223" t="s">
        <v>694</v>
      </c>
      <c r="P175" s="223" t="s">
        <v>125</v>
      </c>
      <c r="Q175" s="223">
        <v>230000000</v>
      </c>
      <c r="R175" s="223" t="s">
        <v>504</v>
      </c>
      <c r="S175" s="223"/>
      <c r="T175" s="223" t="s">
        <v>146</v>
      </c>
      <c r="U175" s="223"/>
      <c r="V175" s="223"/>
      <c r="W175" s="223">
        <v>30</v>
      </c>
      <c r="X175" s="223" t="s">
        <v>106</v>
      </c>
      <c r="Y175" s="223">
        <v>10</v>
      </c>
      <c r="Z175" s="222"/>
      <c r="AA175" s="223" t="s">
        <v>138</v>
      </c>
      <c r="AB175" s="227"/>
      <c r="AC175" s="227"/>
      <c r="AD175" s="227">
        <v>400000000</v>
      </c>
      <c r="AE175" s="227">
        <f t="shared" si="138"/>
        <v>448000000.00000006</v>
      </c>
      <c r="AF175" s="227"/>
      <c r="AG175" s="227"/>
      <c r="AH175" s="227">
        <v>236225383</v>
      </c>
      <c r="AI175" s="227">
        <f t="shared" si="137"/>
        <v>264572428.96000004</v>
      </c>
      <c r="AJ175" s="227"/>
      <c r="AK175" s="227"/>
      <c r="AL175" s="227"/>
      <c r="AM175" s="227"/>
      <c r="AN175" s="227"/>
      <c r="AO175" s="227"/>
      <c r="AP175" s="227"/>
      <c r="AQ175" s="227"/>
      <c r="AR175" s="227"/>
      <c r="AS175" s="227"/>
      <c r="AT175" s="227"/>
      <c r="AU175" s="227"/>
      <c r="AV175" s="227"/>
      <c r="AW175" s="228">
        <f t="shared" si="136"/>
        <v>636225383</v>
      </c>
      <c r="AX175" s="228">
        <f t="shared" si="128"/>
        <v>712572428.96000004</v>
      </c>
      <c r="AY175" s="223" t="s">
        <v>129</v>
      </c>
      <c r="AZ175" s="223" t="s">
        <v>505</v>
      </c>
      <c r="BA175" s="223" t="s">
        <v>506</v>
      </c>
      <c r="BB175" s="215"/>
      <c r="BC175" s="215"/>
      <c r="BD175" s="215"/>
      <c r="BE175" s="215"/>
      <c r="BF175" s="215"/>
      <c r="BG175" s="215"/>
      <c r="BH175" s="215"/>
      <c r="BI175" s="215"/>
      <c r="BJ175" s="230"/>
      <c r="BK175" s="242">
        <v>14</v>
      </c>
    </row>
    <row r="176" spans="1:63" s="165" customFormat="1" ht="12.95" customHeight="1" x14ac:dyDescent="0.25">
      <c r="A176" s="15" t="s">
        <v>217</v>
      </c>
      <c r="B176" s="45"/>
      <c r="C176" s="176" t="s">
        <v>507</v>
      </c>
      <c r="D176" s="88"/>
      <c r="E176" s="45"/>
      <c r="F176" s="1" t="s">
        <v>221</v>
      </c>
      <c r="G176" s="1" t="s">
        <v>222</v>
      </c>
      <c r="H176" s="1" t="s">
        <v>223</v>
      </c>
      <c r="I176" s="1" t="s">
        <v>120</v>
      </c>
      <c r="J176" s="1"/>
      <c r="K176" s="1"/>
      <c r="L176" s="113">
        <v>40</v>
      </c>
      <c r="M176" s="113" t="s">
        <v>122</v>
      </c>
      <c r="N176" s="113" t="s">
        <v>165</v>
      </c>
      <c r="O176" s="113" t="s">
        <v>166</v>
      </c>
      <c r="P176" s="113" t="s">
        <v>125</v>
      </c>
      <c r="Q176" s="1">
        <v>230000000</v>
      </c>
      <c r="R176" s="113" t="s">
        <v>504</v>
      </c>
      <c r="S176" s="113"/>
      <c r="T176" s="113" t="s">
        <v>146</v>
      </c>
      <c r="U176" s="113"/>
      <c r="V176" s="113"/>
      <c r="W176" s="1">
        <v>30</v>
      </c>
      <c r="X176" s="1" t="s">
        <v>106</v>
      </c>
      <c r="Y176" s="1">
        <v>10</v>
      </c>
      <c r="Z176" s="114"/>
      <c r="AA176" s="113" t="s">
        <v>138</v>
      </c>
      <c r="AB176" s="113"/>
      <c r="AC176" s="115"/>
      <c r="AD176" s="115">
        <v>752391231</v>
      </c>
      <c r="AE176" s="115">
        <f>AD176*1.12</f>
        <v>842678178.72000003</v>
      </c>
      <c r="AF176" s="115"/>
      <c r="AG176" s="115"/>
      <c r="AH176" s="21">
        <v>255000000</v>
      </c>
      <c r="AI176" s="21">
        <f t="shared" si="137"/>
        <v>285600000</v>
      </c>
      <c r="AJ176" s="115"/>
      <c r="AK176" s="115"/>
      <c r="AL176" s="21"/>
      <c r="AM176" s="21"/>
      <c r="AN176" s="115"/>
      <c r="AO176" s="115"/>
      <c r="AP176" s="21"/>
      <c r="AQ176" s="115"/>
      <c r="AR176" s="115"/>
      <c r="AS176" s="115"/>
      <c r="AT176" s="21"/>
      <c r="AU176" s="115"/>
      <c r="AV176" s="115"/>
      <c r="AW176" s="42">
        <v>0</v>
      </c>
      <c r="AX176" s="42">
        <f>AW176*1.12</f>
        <v>0</v>
      </c>
      <c r="AY176" s="113" t="s">
        <v>129</v>
      </c>
      <c r="AZ176" s="1" t="s">
        <v>508</v>
      </c>
      <c r="BA176" s="1" t="s">
        <v>509</v>
      </c>
      <c r="BB176" s="45"/>
      <c r="BC176" s="45"/>
      <c r="BD176" s="45"/>
      <c r="BE176" s="45"/>
      <c r="BF176" s="45"/>
      <c r="BG176" s="45"/>
      <c r="BH176" s="45"/>
      <c r="BI176" s="45"/>
      <c r="BJ176" s="88"/>
      <c r="BK176" s="28"/>
    </row>
    <row r="177" spans="1:63" s="165" customFormat="1" ht="12.95" customHeight="1" x14ac:dyDescent="0.25">
      <c r="A177" s="4" t="s">
        <v>217</v>
      </c>
      <c r="B177" s="45"/>
      <c r="C177" s="4" t="s">
        <v>710</v>
      </c>
      <c r="D177" s="45"/>
      <c r="E177" s="45"/>
      <c r="F177" s="1" t="s">
        <v>221</v>
      </c>
      <c r="G177" s="1" t="s">
        <v>222</v>
      </c>
      <c r="H177" s="1" t="s">
        <v>223</v>
      </c>
      <c r="I177" s="1" t="s">
        <v>120</v>
      </c>
      <c r="J177" s="1"/>
      <c r="K177" s="1"/>
      <c r="L177" s="1">
        <v>40</v>
      </c>
      <c r="M177" s="1" t="s">
        <v>122</v>
      </c>
      <c r="N177" s="5" t="s">
        <v>224</v>
      </c>
      <c r="O177" s="1" t="s">
        <v>144</v>
      </c>
      <c r="P177" s="1" t="s">
        <v>125</v>
      </c>
      <c r="Q177" s="1">
        <v>230000000</v>
      </c>
      <c r="R177" s="1" t="s">
        <v>504</v>
      </c>
      <c r="S177" s="1"/>
      <c r="T177" s="1" t="s">
        <v>146</v>
      </c>
      <c r="U177" s="1"/>
      <c r="V177" s="1"/>
      <c r="W177" s="1">
        <v>30</v>
      </c>
      <c r="X177" s="1" t="s">
        <v>106</v>
      </c>
      <c r="Y177" s="1">
        <v>10</v>
      </c>
      <c r="Z177" s="5"/>
      <c r="AA177" s="1" t="s">
        <v>138</v>
      </c>
      <c r="AB177" s="72"/>
      <c r="AC177" s="72"/>
      <c r="AD177" s="72">
        <v>752391231</v>
      </c>
      <c r="AE177" s="72">
        <f t="shared" ref="AE177:AE178" si="139">AD177*1.12</f>
        <v>842678178.72000003</v>
      </c>
      <c r="AF177" s="72"/>
      <c r="AG177" s="72"/>
      <c r="AH177" s="72">
        <v>255000000</v>
      </c>
      <c r="AI177" s="72">
        <f t="shared" si="137"/>
        <v>285600000</v>
      </c>
      <c r="AJ177" s="72"/>
      <c r="AK177" s="72"/>
      <c r="AL177" s="72"/>
      <c r="AM177" s="72"/>
      <c r="AN177" s="72"/>
      <c r="AO177" s="72"/>
      <c r="AP177" s="72"/>
      <c r="AQ177" s="72"/>
      <c r="AR177" s="72"/>
      <c r="AS177" s="72"/>
      <c r="AT177" s="72"/>
      <c r="AU177" s="72"/>
      <c r="AV177" s="72"/>
      <c r="AW177" s="42">
        <v>0</v>
      </c>
      <c r="AX177" s="42">
        <f>AW177*1.12</f>
        <v>0</v>
      </c>
      <c r="AY177" s="1" t="s">
        <v>129</v>
      </c>
      <c r="AZ177" s="1" t="s">
        <v>508</v>
      </c>
      <c r="BA177" s="1" t="s">
        <v>509</v>
      </c>
      <c r="BB177" s="45"/>
      <c r="BC177" s="45"/>
      <c r="BD177" s="45"/>
      <c r="BE177" s="45"/>
      <c r="BF177" s="45"/>
      <c r="BG177" s="45"/>
      <c r="BH177" s="45"/>
      <c r="BI177" s="45"/>
      <c r="BJ177" s="88"/>
      <c r="BK177" s="32">
        <v>14</v>
      </c>
    </row>
    <row r="178" spans="1:63" s="165" customFormat="1" ht="12.95" customHeight="1" x14ac:dyDescent="0.25">
      <c r="A178" s="159" t="s">
        <v>217</v>
      </c>
      <c r="B178" s="196"/>
      <c r="C178" s="159" t="s">
        <v>764</v>
      </c>
      <c r="D178" s="196"/>
      <c r="E178" s="196"/>
      <c r="F178" s="153" t="s">
        <v>221</v>
      </c>
      <c r="G178" s="153" t="s">
        <v>222</v>
      </c>
      <c r="H178" s="153" t="s">
        <v>223</v>
      </c>
      <c r="I178" s="153" t="s">
        <v>120</v>
      </c>
      <c r="J178" s="153"/>
      <c r="K178" s="153"/>
      <c r="L178" s="153">
        <v>40</v>
      </c>
      <c r="M178" s="153" t="s">
        <v>122</v>
      </c>
      <c r="N178" s="182" t="s">
        <v>224</v>
      </c>
      <c r="O178" s="153" t="s">
        <v>398</v>
      </c>
      <c r="P178" s="153" t="s">
        <v>125</v>
      </c>
      <c r="Q178" s="153">
        <v>230000000</v>
      </c>
      <c r="R178" s="153" t="s">
        <v>504</v>
      </c>
      <c r="S178" s="153"/>
      <c r="T178" s="153" t="s">
        <v>146</v>
      </c>
      <c r="U178" s="153"/>
      <c r="V178" s="153"/>
      <c r="W178" s="153">
        <v>30</v>
      </c>
      <c r="X178" s="153" t="s">
        <v>106</v>
      </c>
      <c r="Y178" s="153">
        <v>10</v>
      </c>
      <c r="Z178" s="182"/>
      <c r="AA178" s="153" t="s">
        <v>138</v>
      </c>
      <c r="AB178" s="187"/>
      <c r="AC178" s="187"/>
      <c r="AD178" s="187">
        <v>752391231</v>
      </c>
      <c r="AE178" s="187">
        <f t="shared" si="139"/>
        <v>842678178.72000003</v>
      </c>
      <c r="AF178" s="187"/>
      <c r="AG178" s="187"/>
      <c r="AH178" s="187">
        <v>255000000</v>
      </c>
      <c r="AI178" s="187">
        <f t="shared" si="137"/>
        <v>285600000</v>
      </c>
      <c r="AJ178" s="187"/>
      <c r="AK178" s="187"/>
      <c r="AL178" s="187"/>
      <c r="AM178" s="187"/>
      <c r="AN178" s="187"/>
      <c r="AO178" s="187"/>
      <c r="AP178" s="187"/>
      <c r="AQ178" s="187"/>
      <c r="AR178" s="187"/>
      <c r="AS178" s="187"/>
      <c r="AT178" s="187"/>
      <c r="AU178" s="187"/>
      <c r="AV178" s="187"/>
      <c r="AW178" s="186">
        <f t="shared" si="136"/>
        <v>1007391231</v>
      </c>
      <c r="AX178" s="186">
        <f t="shared" si="128"/>
        <v>1128278178.72</v>
      </c>
      <c r="AY178" s="153" t="s">
        <v>129</v>
      </c>
      <c r="AZ178" s="153" t="s">
        <v>508</v>
      </c>
      <c r="BA178" s="153" t="s">
        <v>509</v>
      </c>
      <c r="BB178" s="196"/>
      <c r="BC178" s="196"/>
      <c r="BD178" s="196"/>
      <c r="BE178" s="196"/>
      <c r="BF178" s="196"/>
      <c r="BG178" s="196"/>
      <c r="BH178" s="196"/>
      <c r="BI178" s="196"/>
      <c r="BJ178" s="88"/>
      <c r="BK178" s="32">
        <v>14</v>
      </c>
    </row>
    <row r="179" spans="1:63" s="165" customFormat="1" ht="12.95" customHeight="1" x14ac:dyDescent="0.25">
      <c r="A179" s="15" t="s">
        <v>217</v>
      </c>
      <c r="B179" s="45"/>
      <c r="C179" s="176" t="s">
        <v>510</v>
      </c>
      <c r="D179" s="88"/>
      <c r="E179" s="45"/>
      <c r="F179" s="1" t="s">
        <v>502</v>
      </c>
      <c r="G179" s="1" t="s">
        <v>503</v>
      </c>
      <c r="H179" s="1" t="s">
        <v>503</v>
      </c>
      <c r="I179" s="1" t="s">
        <v>120</v>
      </c>
      <c r="J179" s="1"/>
      <c r="K179" s="1"/>
      <c r="L179" s="1">
        <v>40</v>
      </c>
      <c r="M179" s="113">
        <v>230000000</v>
      </c>
      <c r="N179" s="113" t="s">
        <v>165</v>
      </c>
      <c r="O179" s="113" t="s">
        <v>166</v>
      </c>
      <c r="P179" s="113" t="s">
        <v>125</v>
      </c>
      <c r="Q179" s="113">
        <v>230000000</v>
      </c>
      <c r="R179" s="1" t="s">
        <v>511</v>
      </c>
      <c r="S179" s="113"/>
      <c r="T179" s="113" t="s">
        <v>146</v>
      </c>
      <c r="U179" s="113"/>
      <c r="V179" s="113"/>
      <c r="W179" s="113">
        <v>30</v>
      </c>
      <c r="X179" s="113" t="s">
        <v>106</v>
      </c>
      <c r="Y179" s="113">
        <v>10</v>
      </c>
      <c r="Z179" s="115"/>
      <c r="AA179" s="114" t="s">
        <v>138</v>
      </c>
      <c r="AB179" s="113"/>
      <c r="AC179" s="113"/>
      <c r="AD179" s="115">
        <v>754673185</v>
      </c>
      <c r="AE179" s="115">
        <f>AD179*1.12</f>
        <v>845233967.20000005</v>
      </c>
      <c r="AF179" s="115"/>
      <c r="AG179" s="115"/>
      <c r="AH179" s="115">
        <v>500000000</v>
      </c>
      <c r="AI179" s="21">
        <f t="shared" si="137"/>
        <v>560000000</v>
      </c>
      <c r="AJ179" s="115"/>
      <c r="AK179" s="115"/>
      <c r="AL179" s="115"/>
      <c r="AM179" s="21"/>
      <c r="AN179" s="115"/>
      <c r="AO179" s="115"/>
      <c r="AP179" s="115"/>
      <c r="AQ179" s="21"/>
      <c r="AR179" s="115"/>
      <c r="AS179" s="115"/>
      <c r="AT179" s="115"/>
      <c r="AU179" s="21"/>
      <c r="AV179" s="115"/>
      <c r="AW179" s="42">
        <v>0</v>
      </c>
      <c r="AX179" s="42">
        <f>AW179*1.12</f>
        <v>0</v>
      </c>
      <c r="AY179" s="113" t="s">
        <v>129</v>
      </c>
      <c r="AZ179" s="1" t="s">
        <v>512</v>
      </c>
      <c r="BA179" s="113" t="s">
        <v>513</v>
      </c>
      <c r="BB179" s="45"/>
      <c r="BC179" s="45"/>
      <c r="BD179" s="45"/>
      <c r="BE179" s="45"/>
      <c r="BF179" s="45"/>
      <c r="BG179" s="45"/>
      <c r="BH179" s="45"/>
      <c r="BI179" s="45"/>
      <c r="BJ179" s="88"/>
      <c r="BK179" s="28"/>
    </row>
    <row r="180" spans="1:63" s="165" customFormat="1" ht="12.95" customHeight="1" x14ac:dyDescent="0.25">
      <c r="A180" s="4" t="s">
        <v>217</v>
      </c>
      <c r="B180" s="45"/>
      <c r="C180" s="4" t="s">
        <v>711</v>
      </c>
      <c r="D180" s="45"/>
      <c r="E180" s="45"/>
      <c r="F180" s="1" t="s">
        <v>502</v>
      </c>
      <c r="G180" s="1" t="s">
        <v>503</v>
      </c>
      <c r="H180" s="1" t="s">
        <v>503</v>
      </c>
      <c r="I180" s="1" t="s">
        <v>120</v>
      </c>
      <c r="J180" s="1"/>
      <c r="K180" s="1"/>
      <c r="L180" s="1">
        <v>40</v>
      </c>
      <c r="M180" s="1">
        <v>230000000</v>
      </c>
      <c r="N180" s="5" t="s">
        <v>224</v>
      </c>
      <c r="O180" s="1" t="s">
        <v>144</v>
      </c>
      <c r="P180" s="1" t="s">
        <v>125</v>
      </c>
      <c r="Q180" s="1">
        <v>230000000</v>
      </c>
      <c r="R180" s="1" t="s">
        <v>511</v>
      </c>
      <c r="S180" s="1"/>
      <c r="T180" s="1" t="s">
        <v>146</v>
      </c>
      <c r="U180" s="1"/>
      <c r="V180" s="1"/>
      <c r="W180" s="1">
        <v>30</v>
      </c>
      <c r="X180" s="1" t="s">
        <v>106</v>
      </c>
      <c r="Y180" s="1">
        <v>10</v>
      </c>
      <c r="Z180" s="21"/>
      <c r="AA180" s="5" t="s">
        <v>138</v>
      </c>
      <c r="AB180" s="72"/>
      <c r="AC180" s="72"/>
      <c r="AD180" s="72">
        <v>754673185</v>
      </c>
      <c r="AE180" s="72">
        <f t="shared" ref="AE180:AE181" si="140">AD180*1.12</f>
        <v>845233967.20000005</v>
      </c>
      <c r="AF180" s="72"/>
      <c r="AG180" s="72"/>
      <c r="AH180" s="72">
        <v>500000000</v>
      </c>
      <c r="AI180" s="72">
        <f t="shared" si="137"/>
        <v>560000000</v>
      </c>
      <c r="AJ180" s="72"/>
      <c r="AK180" s="72"/>
      <c r="AL180" s="72"/>
      <c r="AM180" s="72"/>
      <c r="AN180" s="72"/>
      <c r="AO180" s="72"/>
      <c r="AP180" s="72"/>
      <c r="AQ180" s="72"/>
      <c r="AR180" s="72"/>
      <c r="AS180" s="72"/>
      <c r="AT180" s="72"/>
      <c r="AU180" s="72"/>
      <c r="AV180" s="72"/>
      <c r="AW180" s="42">
        <v>0</v>
      </c>
      <c r="AX180" s="42">
        <f>AW180*1.12</f>
        <v>0</v>
      </c>
      <c r="AY180" s="1" t="s">
        <v>129</v>
      </c>
      <c r="AZ180" s="1" t="s">
        <v>512</v>
      </c>
      <c r="BA180" s="1" t="s">
        <v>513</v>
      </c>
      <c r="BB180" s="45"/>
      <c r="BC180" s="45"/>
      <c r="BD180" s="45"/>
      <c r="BE180" s="45"/>
      <c r="BF180" s="45"/>
      <c r="BG180" s="45"/>
      <c r="BH180" s="45"/>
      <c r="BI180" s="45"/>
      <c r="BJ180" s="88"/>
      <c r="BK180" s="32">
        <v>14</v>
      </c>
    </row>
    <row r="181" spans="1:63" s="165" customFormat="1" ht="12.95" customHeight="1" x14ac:dyDescent="0.25">
      <c r="A181" s="159" t="s">
        <v>217</v>
      </c>
      <c r="B181" s="196"/>
      <c r="C181" s="159" t="s">
        <v>765</v>
      </c>
      <c r="D181" s="196"/>
      <c r="E181" s="196"/>
      <c r="F181" s="153" t="s">
        <v>502</v>
      </c>
      <c r="G181" s="153" t="s">
        <v>503</v>
      </c>
      <c r="H181" s="153" t="s">
        <v>503</v>
      </c>
      <c r="I181" s="153" t="s">
        <v>120</v>
      </c>
      <c r="J181" s="153"/>
      <c r="K181" s="153"/>
      <c r="L181" s="153">
        <v>40</v>
      </c>
      <c r="M181" s="153">
        <v>230000000</v>
      </c>
      <c r="N181" s="182" t="s">
        <v>224</v>
      </c>
      <c r="O181" s="153" t="s">
        <v>398</v>
      </c>
      <c r="P181" s="153" t="s">
        <v>125</v>
      </c>
      <c r="Q181" s="153">
        <v>230000000</v>
      </c>
      <c r="R181" s="153" t="s">
        <v>511</v>
      </c>
      <c r="S181" s="153"/>
      <c r="T181" s="153" t="s">
        <v>146</v>
      </c>
      <c r="U181" s="153"/>
      <c r="V181" s="153"/>
      <c r="W181" s="153">
        <v>30</v>
      </c>
      <c r="X181" s="153" t="s">
        <v>106</v>
      </c>
      <c r="Y181" s="153">
        <v>10</v>
      </c>
      <c r="Z181" s="173"/>
      <c r="AA181" s="182" t="s">
        <v>138</v>
      </c>
      <c r="AB181" s="187"/>
      <c r="AC181" s="187"/>
      <c r="AD181" s="187">
        <v>754673185</v>
      </c>
      <c r="AE181" s="187">
        <f t="shared" si="140"/>
        <v>845233967.20000005</v>
      </c>
      <c r="AF181" s="187"/>
      <c r="AG181" s="187"/>
      <c r="AH181" s="187">
        <v>500000000</v>
      </c>
      <c r="AI181" s="187">
        <f t="shared" si="137"/>
        <v>560000000</v>
      </c>
      <c r="AJ181" s="187"/>
      <c r="AK181" s="187"/>
      <c r="AL181" s="187"/>
      <c r="AM181" s="187"/>
      <c r="AN181" s="187"/>
      <c r="AO181" s="187"/>
      <c r="AP181" s="187"/>
      <c r="AQ181" s="187"/>
      <c r="AR181" s="187"/>
      <c r="AS181" s="187"/>
      <c r="AT181" s="187"/>
      <c r="AU181" s="187"/>
      <c r="AV181" s="187"/>
      <c r="AW181" s="186">
        <f t="shared" si="136"/>
        <v>1254673185</v>
      </c>
      <c r="AX181" s="186">
        <f t="shared" si="128"/>
        <v>1405233967.2</v>
      </c>
      <c r="AY181" s="153" t="s">
        <v>129</v>
      </c>
      <c r="AZ181" s="153" t="s">
        <v>512</v>
      </c>
      <c r="BA181" s="153" t="s">
        <v>513</v>
      </c>
      <c r="BB181" s="196"/>
      <c r="BC181" s="196"/>
      <c r="BD181" s="196"/>
      <c r="BE181" s="196"/>
      <c r="BF181" s="196"/>
      <c r="BG181" s="196"/>
      <c r="BH181" s="196"/>
      <c r="BI181" s="196"/>
      <c r="BJ181" s="88"/>
      <c r="BK181" s="32">
        <v>14</v>
      </c>
    </row>
    <row r="182" spans="1:63" s="165" customFormat="1" ht="12.95" customHeight="1" x14ac:dyDescent="0.25">
      <c r="A182" s="15" t="s">
        <v>217</v>
      </c>
      <c r="B182" s="45"/>
      <c r="C182" s="176" t="s">
        <v>514</v>
      </c>
      <c r="D182" s="88"/>
      <c r="E182" s="45"/>
      <c r="F182" s="1" t="s">
        <v>502</v>
      </c>
      <c r="G182" s="1" t="s">
        <v>503</v>
      </c>
      <c r="H182" s="1" t="s">
        <v>503</v>
      </c>
      <c r="I182" s="1" t="s">
        <v>120</v>
      </c>
      <c r="J182" s="1"/>
      <c r="K182" s="1"/>
      <c r="L182" s="1">
        <v>40</v>
      </c>
      <c r="M182" s="113">
        <v>230000000</v>
      </c>
      <c r="N182" s="113" t="s">
        <v>165</v>
      </c>
      <c r="O182" s="113" t="s">
        <v>166</v>
      </c>
      <c r="P182" s="113" t="s">
        <v>125</v>
      </c>
      <c r="Q182" s="113">
        <v>230000000</v>
      </c>
      <c r="R182" s="1" t="s">
        <v>511</v>
      </c>
      <c r="S182" s="113"/>
      <c r="T182" s="113" t="s">
        <v>146</v>
      </c>
      <c r="U182" s="113"/>
      <c r="V182" s="113"/>
      <c r="W182" s="113">
        <v>30</v>
      </c>
      <c r="X182" s="113" t="s">
        <v>106</v>
      </c>
      <c r="Y182" s="113">
        <v>10</v>
      </c>
      <c r="Z182" s="115"/>
      <c r="AA182" s="114" t="s">
        <v>138</v>
      </c>
      <c r="AB182" s="113"/>
      <c r="AC182" s="113"/>
      <c r="AD182" s="115">
        <v>146045130</v>
      </c>
      <c r="AE182" s="115">
        <f>AD182*1.12</f>
        <v>163570545.60000002</v>
      </c>
      <c r="AF182" s="115"/>
      <c r="AG182" s="115"/>
      <c r="AH182" s="115">
        <v>188195495</v>
      </c>
      <c r="AI182" s="21">
        <f t="shared" si="137"/>
        <v>210778954.40000001</v>
      </c>
      <c r="AJ182" s="115"/>
      <c r="AK182" s="115"/>
      <c r="AL182" s="115"/>
      <c r="AM182" s="21"/>
      <c r="AN182" s="115"/>
      <c r="AO182" s="115"/>
      <c r="AP182" s="115"/>
      <c r="AQ182" s="21"/>
      <c r="AR182" s="115"/>
      <c r="AS182" s="115"/>
      <c r="AT182" s="115"/>
      <c r="AU182" s="21"/>
      <c r="AV182" s="115"/>
      <c r="AW182" s="42">
        <v>0</v>
      </c>
      <c r="AX182" s="42">
        <f>AW182*1.12</f>
        <v>0</v>
      </c>
      <c r="AY182" s="113" t="s">
        <v>129</v>
      </c>
      <c r="AZ182" s="1" t="s">
        <v>515</v>
      </c>
      <c r="BA182" s="113" t="s">
        <v>516</v>
      </c>
      <c r="BB182" s="45"/>
      <c r="BC182" s="45"/>
      <c r="BD182" s="45"/>
      <c r="BE182" s="45"/>
      <c r="BF182" s="45"/>
      <c r="BG182" s="45"/>
      <c r="BH182" s="45"/>
      <c r="BI182" s="45"/>
      <c r="BJ182" s="88"/>
      <c r="BK182" s="28"/>
    </row>
    <row r="183" spans="1:63" s="165" customFormat="1" ht="12.95" customHeight="1" x14ac:dyDescent="0.25">
      <c r="A183" s="4" t="s">
        <v>217</v>
      </c>
      <c r="B183" s="45"/>
      <c r="C183" s="4" t="s">
        <v>712</v>
      </c>
      <c r="D183" s="45"/>
      <c r="E183" s="45"/>
      <c r="F183" s="1" t="s">
        <v>502</v>
      </c>
      <c r="G183" s="1" t="s">
        <v>503</v>
      </c>
      <c r="H183" s="1" t="s">
        <v>503</v>
      </c>
      <c r="I183" s="1" t="s">
        <v>120</v>
      </c>
      <c r="J183" s="1"/>
      <c r="K183" s="1"/>
      <c r="L183" s="1">
        <v>40</v>
      </c>
      <c r="M183" s="1">
        <v>230000000</v>
      </c>
      <c r="N183" s="5" t="s">
        <v>224</v>
      </c>
      <c r="O183" s="1" t="s">
        <v>144</v>
      </c>
      <c r="P183" s="1" t="s">
        <v>125</v>
      </c>
      <c r="Q183" s="1">
        <v>230000000</v>
      </c>
      <c r="R183" s="1" t="s">
        <v>511</v>
      </c>
      <c r="S183" s="1"/>
      <c r="T183" s="1" t="s">
        <v>146</v>
      </c>
      <c r="U183" s="1"/>
      <c r="V183" s="1"/>
      <c r="W183" s="1">
        <v>30</v>
      </c>
      <c r="X183" s="1" t="s">
        <v>106</v>
      </c>
      <c r="Y183" s="1">
        <v>10</v>
      </c>
      <c r="Z183" s="21"/>
      <c r="AA183" s="5" t="s">
        <v>138</v>
      </c>
      <c r="AB183" s="72"/>
      <c r="AC183" s="72"/>
      <c r="AD183" s="72">
        <v>146045130</v>
      </c>
      <c r="AE183" s="72">
        <f t="shared" ref="AE183:AE184" si="141">AD183*1.12</f>
        <v>163570545.60000002</v>
      </c>
      <c r="AF183" s="72"/>
      <c r="AG183" s="72"/>
      <c r="AH183" s="72">
        <v>188195495</v>
      </c>
      <c r="AI183" s="72">
        <f t="shared" si="137"/>
        <v>210778954.40000001</v>
      </c>
      <c r="AJ183" s="72"/>
      <c r="AK183" s="72"/>
      <c r="AL183" s="72"/>
      <c r="AM183" s="72"/>
      <c r="AN183" s="72"/>
      <c r="AO183" s="72"/>
      <c r="AP183" s="72"/>
      <c r="AQ183" s="72"/>
      <c r="AR183" s="72"/>
      <c r="AS183" s="72"/>
      <c r="AT183" s="72"/>
      <c r="AU183" s="72"/>
      <c r="AV183" s="72"/>
      <c r="AW183" s="43">
        <v>0</v>
      </c>
      <c r="AX183" s="43">
        <f t="shared" si="128"/>
        <v>0</v>
      </c>
      <c r="AY183" s="1" t="s">
        <v>129</v>
      </c>
      <c r="AZ183" s="1" t="s">
        <v>515</v>
      </c>
      <c r="BA183" s="1" t="s">
        <v>516</v>
      </c>
      <c r="BB183" s="45"/>
      <c r="BC183" s="45"/>
      <c r="BD183" s="45"/>
      <c r="BE183" s="45"/>
      <c r="BF183" s="45"/>
      <c r="BG183" s="45"/>
      <c r="BH183" s="45"/>
      <c r="BI183" s="45"/>
      <c r="BJ183" s="88"/>
      <c r="BK183" s="32">
        <v>14</v>
      </c>
    </row>
    <row r="184" spans="1:63" s="165" customFormat="1" ht="12.95" customHeight="1" x14ac:dyDescent="0.25">
      <c r="A184" s="159" t="s">
        <v>217</v>
      </c>
      <c r="B184" s="196"/>
      <c r="C184" s="159" t="s">
        <v>800</v>
      </c>
      <c r="D184" s="196"/>
      <c r="E184" s="196"/>
      <c r="F184" s="153" t="s">
        <v>502</v>
      </c>
      <c r="G184" s="153" t="s">
        <v>503</v>
      </c>
      <c r="H184" s="153" t="s">
        <v>503</v>
      </c>
      <c r="I184" s="153" t="s">
        <v>120</v>
      </c>
      <c r="J184" s="153"/>
      <c r="K184" s="153"/>
      <c r="L184" s="153">
        <v>40</v>
      </c>
      <c r="M184" s="153">
        <v>230000000</v>
      </c>
      <c r="N184" s="182" t="s">
        <v>224</v>
      </c>
      <c r="O184" s="153" t="s">
        <v>694</v>
      </c>
      <c r="P184" s="153" t="s">
        <v>125</v>
      </c>
      <c r="Q184" s="153">
        <v>230000000</v>
      </c>
      <c r="R184" s="153" t="s">
        <v>511</v>
      </c>
      <c r="S184" s="153"/>
      <c r="T184" s="153" t="s">
        <v>146</v>
      </c>
      <c r="U184" s="153"/>
      <c r="V184" s="153"/>
      <c r="W184" s="153">
        <v>30</v>
      </c>
      <c r="X184" s="153" t="s">
        <v>106</v>
      </c>
      <c r="Y184" s="153">
        <v>10</v>
      </c>
      <c r="Z184" s="173"/>
      <c r="AA184" s="182" t="s">
        <v>138</v>
      </c>
      <c r="AB184" s="187"/>
      <c r="AC184" s="187"/>
      <c r="AD184" s="187">
        <v>146045130</v>
      </c>
      <c r="AE184" s="187">
        <f t="shared" si="141"/>
        <v>163570545.60000002</v>
      </c>
      <c r="AF184" s="187"/>
      <c r="AG184" s="187"/>
      <c r="AH184" s="187">
        <v>188195495</v>
      </c>
      <c r="AI184" s="187">
        <f t="shared" si="137"/>
        <v>210778954.40000001</v>
      </c>
      <c r="AJ184" s="187"/>
      <c r="AK184" s="187"/>
      <c r="AL184" s="187"/>
      <c r="AM184" s="187"/>
      <c r="AN184" s="187"/>
      <c r="AO184" s="187"/>
      <c r="AP184" s="187"/>
      <c r="AQ184" s="187"/>
      <c r="AR184" s="187"/>
      <c r="AS184" s="187"/>
      <c r="AT184" s="187"/>
      <c r="AU184" s="187"/>
      <c r="AV184" s="187"/>
      <c r="AW184" s="162">
        <f t="shared" si="136"/>
        <v>334240625</v>
      </c>
      <c r="AX184" s="162">
        <f t="shared" si="128"/>
        <v>374349500.00000006</v>
      </c>
      <c r="AY184" s="153" t="s">
        <v>129</v>
      </c>
      <c r="AZ184" s="153" t="s">
        <v>515</v>
      </c>
      <c r="BA184" s="153" t="s">
        <v>516</v>
      </c>
      <c r="BB184" s="196"/>
      <c r="BC184" s="196"/>
      <c r="BD184" s="196"/>
      <c r="BE184" s="196"/>
      <c r="BF184" s="196"/>
      <c r="BG184" s="196"/>
      <c r="BH184" s="196"/>
      <c r="BI184" s="196"/>
      <c r="BJ184" s="196"/>
      <c r="BK184" s="32">
        <v>14</v>
      </c>
    </row>
    <row r="185" spans="1:63" s="188" customFormat="1" ht="12.95" customHeight="1" x14ac:dyDescent="0.25">
      <c r="A185" s="1" t="s">
        <v>217</v>
      </c>
      <c r="B185" s="1"/>
      <c r="C185" s="179" t="s">
        <v>751</v>
      </c>
      <c r="D185" s="1"/>
      <c r="E185" s="1"/>
      <c r="F185" s="1" t="s">
        <v>713</v>
      </c>
      <c r="G185" s="1" t="s">
        <v>714</v>
      </c>
      <c r="H185" s="1" t="s">
        <v>714</v>
      </c>
      <c r="I185" s="4" t="s">
        <v>120</v>
      </c>
      <c r="J185" s="1"/>
      <c r="K185" s="1"/>
      <c r="L185" s="2" t="s">
        <v>715</v>
      </c>
      <c r="M185" s="5">
        <v>230000000</v>
      </c>
      <c r="N185" s="2" t="s">
        <v>224</v>
      </c>
      <c r="O185" s="1" t="s">
        <v>144</v>
      </c>
      <c r="P185" s="1" t="s">
        <v>125</v>
      </c>
      <c r="Q185" s="9">
        <v>230000000</v>
      </c>
      <c r="R185" s="2" t="s">
        <v>174</v>
      </c>
      <c r="S185" s="1"/>
      <c r="T185" s="2" t="s">
        <v>127</v>
      </c>
      <c r="U185" s="1" t="s">
        <v>716</v>
      </c>
      <c r="V185" s="2" t="s">
        <v>716</v>
      </c>
      <c r="W185" s="16">
        <v>0</v>
      </c>
      <c r="X185" s="16">
        <v>90</v>
      </c>
      <c r="Y185" s="16">
        <v>10</v>
      </c>
      <c r="Z185" s="1"/>
      <c r="AA185" s="4" t="s">
        <v>138</v>
      </c>
      <c r="AB185" s="72"/>
      <c r="AC185" s="72"/>
      <c r="AD185" s="72">
        <v>33000000</v>
      </c>
      <c r="AE185" s="72">
        <f>AD185*1.12</f>
        <v>36960000</v>
      </c>
      <c r="AF185" s="72"/>
      <c r="AG185" s="72"/>
      <c r="AH185" s="72">
        <v>34650000</v>
      </c>
      <c r="AI185" s="72">
        <f>AH185*1.12</f>
        <v>38808000</v>
      </c>
      <c r="AJ185" s="72"/>
      <c r="AK185" s="72"/>
      <c r="AL185" s="72">
        <v>36382500</v>
      </c>
      <c r="AM185" s="72">
        <f>AL185*1.12</f>
        <v>40748400.000000007</v>
      </c>
      <c r="AN185" s="72"/>
      <c r="AO185" s="72"/>
      <c r="AP185" s="72"/>
      <c r="AQ185" s="72"/>
      <c r="AR185" s="72"/>
      <c r="AS185" s="72"/>
      <c r="AT185" s="72"/>
      <c r="AU185" s="72"/>
      <c r="AV185" s="72"/>
      <c r="AW185" s="43">
        <f>AD185+AH185+AL185+AP185+AT185</f>
        <v>104032500</v>
      </c>
      <c r="AX185" s="43">
        <f>AW185*1.12</f>
        <v>116516400.00000001</v>
      </c>
      <c r="AY185" s="1" t="s">
        <v>129</v>
      </c>
      <c r="AZ185" s="2" t="s">
        <v>717</v>
      </c>
      <c r="BA185" s="2" t="s">
        <v>717</v>
      </c>
      <c r="BB185" s="1"/>
      <c r="BC185" s="1"/>
      <c r="BD185" s="1"/>
      <c r="BE185" s="1"/>
      <c r="BF185" s="1"/>
      <c r="BG185" s="4"/>
      <c r="BH185" s="4"/>
      <c r="BI185" s="4"/>
      <c r="BJ185" s="32"/>
      <c r="BK185" s="32"/>
    </row>
    <row r="186" spans="1:63" s="188" customFormat="1" ht="12.95" customHeight="1" x14ac:dyDescent="0.25">
      <c r="A186" s="1" t="s">
        <v>217</v>
      </c>
      <c r="B186" s="1"/>
      <c r="C186" s="179" t="s">
        <v>752</v>
      </c>
      <c r="D186" s="1"/>
      <c r="E186" s="1"/>
      <c r="F186" s="2" t="s">
        <v>718</v>
      </c>
      <c r="G186" s="3" t="s">
        <v>719</v>
      </c>
      <c r="H186" s="3" t="s">
        <v>720</v>
      </c>
      <c r="I186" s="4" t="s">
        <v>120</v>
      </c>
      <c r="J186" s="1"/>
      <c r="K186" s="1"/>
      <c r="L186" s="2">
        <v>40</v>
      </c>
      <c r="M186" s="5">
        <v>230000000</v>
      </c>
      <c r="N186" s="2" t="s">
        <v>224</v>
      </c>
      <c r="O186" s="1" t="s">
        <v>144</v>
      </c>
      <c r="P186" s="1" t="s">
        <v>125</v>
      </c>
      <c r="Q186" s="9">
        <v>230000000</v>
      </c>
      <c r="R186" s="2" t="s">
        <v>521</v>
      </c>
      <c r="S186" s="1"/>
      <c r="T186" s="2" t="s">
        <v>167</v>
      </c>
      <c r="U186" s="1" t="s">
        <v>716</v>
      </c>
      <c r="V186" s="2" t="s">
        <v>716</v>
      </c>
      <c r="W186" s="16">
        <v>30</v>
      </c>
      <c r="X186" s="16" t="s">
        <v>106</v>
      </c>
      <c r="Y186" s="16">
        <v>10</v>
      </c>
      <c r="Z186" s="1"/>
      <c r="AA186" s="4" t="s">
        <v>138</v>
      </c>
      <c r="AB186" s="72"/>
      <c r="AC186" s="72"/>
      <c r="AD186" s="72">
        <v>810000000</v>
      </c>
      <c r="AE186" s="72">
        <f t="shared" ref="AE186:AE195" si="142">AD186*1.12</f>
        <v>907200000.00000012</v>
      </c>
      <c r="AF186" s="72"/>
      <c r="AG186" s="72"/>
      <c r="AH186" s="72">
        <v>714000000</v>
      </c>
      <c r="AI186" s="72">
        <f t="shared" ref="AI186:AI195" si="143">AH186*1.12</f>
        <v>799680000.00000012</v>
      </c>
      <c r="AJ186" s="72"/>
      <c r="AK186" s="72"/>
      <c r="AL186" s="72">
        <v>699720000</v>
      </c>
      <c r="AM186" s="72">
        <f t="shared" ref="AM186:AM193" si="144">AL186*1.12</f>
        <v>783686400.00000012</v>
      </c>
      <c r="AN186" s="72"/>
      <c r="AO186" s="72"/>
      <c r="AP186" s="72">
        <v>734706000</v>
      </c>
      <c r="AQ186" s="72">
        <f t="shared" ref="AQ186:AQ193" si="145">AP186*1.12</f>
        <v>822870720.00000012</v>
      </c>
      <c r="AR186" s="72"/>
      <c r="AS186" s="72"/>
      <c r="AT186" s="72">
        <v>771441300</v>
      </c>
      <c r="AU186" s="72">
        <f t="shared" ref="AU186:AU193" si="146">AT186*1.12</f>
        <v>864014256.00000012</v>
      </c>
      <c r="AV186" s="72"/>
      <c r="AW186" s="42">
        <v>0</v>
      </c>
      <c r="AX186" s="42">
        <f>AW186*1.12</f>
        <v>0</v>
      </c>
      <c r="AY186" s="1" t="s">
        <v>129</v>
      </c>
      <c r="AZ186" s="2" t="s">
        <v>721</v>
      </c>
      <c r="BA186" s="2" t="s">
        <v>722</v>
      </c>
      <c r="BB186" s="1"/>
      <c r="BC186" s="1"/>
      <c r="BD186" s="1"/>
      <c r="BE186" s="1"/>
      <c r="BF186" s="1"/>
      <c r="BG186" s="4"/>
      <c r="BH186" s="4"/>
      <c r="BI186" s="4"/>
      <c r="BJ186" s="32"/>
      <c r="BK186" s="32"/>
    </row>
    <row r="187" spans="1:63" s="188" customFormat="1" ht="12.95" customHeight="1" x14ac:dyDescent="0.25">
      <c r="A187" s="1" t="s">
        <v>217</v>
      </c>
      <c r="B187" s="1"/>
      <c r="C187" s="179" t="s">
        <v>766</v>
      </c>
      <c r="D187" s="1"/>
      <c r="E187" s="1"/>
      <c r="F187" s="2" t="s">
        <v>718</v>
      </c>
      <c r="G187" s="3" t="s">
        <v>719</v>
      </c>
      <c r="H187" s="3" t="s">
        <v>720</v>
      </c>
      <c r="I187" s="4" t="s">
        <v>120</v>
      </c>
      <c r="J187" s="1"/>
      <c r="K187" s="1"/>
      <c r="L187" s="2">
        <v>40</v>
      </c>
      <c r="M187" s="5">
        <v>230000000</v>
      </c>
      <c r="N187" s="2" t="s">
        <v>224</v>
      </c>
      <c r="O187" s="1" t="s">
        <v>398</v>
      </c>
      <c r="P187" s="1" t="s">
        <v>125</v>
      </c>
      <c r="Q187" s="9">
        <v>230000000</v>
      </c>
      <c r="R187" s="2" t="s">
        <v>521</v>
      </c>
      <c r="S187" s="1"/>
      <c r="T187" s="2" t="s">
        <v>167</v>
      </c>
      <c r="U187" s="1" t="s">
        <v>716</v>
      </c>
      <c r="V187" s="2" t="s">
        <v>716</v>
      </c>
      <c r="W187" s="16">
        <v>30</v>
      </c>
      <c r="X187" s="16" t="s">
        <v>106</v>
      </c>
      <c r="Y187" s="16">
        <v>10</v>
      </c>
      <c r="Z187" s="1"/>
      <c r="AA187" s="4" t="s">
        <v>138</v>
      </c>
      <c r="AB187" s="72"/>
      <c r="AC187" s="72"/>
      <c r="AD187" s="72">
        <v>810000000</v>
      </c>
      <c r="AE187" s="72">
        <f t="shared" si="142"/>
        <v>907200000.00000012</v>
      </c>
      <c r="AF187" s="72"/>
      <c r="AG187" s="72"/>
      <c r="AH187" s="72">
        <v>714000000</v>
      </c>
      <c r="AI187" s="72">
        <f t="shared" si="143"/>
        <v>799680000.00000012</v>
      </c>
      <c r="AJ187" s="72"/>
      <c r="AK187" s="72"/>
      <c r="AL187" s="72">
        <v>699720000</v>
      </c>
      <c r="AM187" s="72">
        <f t="shared" si="144"/>
        <v>783686400.00000012</v>
      </c>
      <c r="AN187" s="72"/>
      <c r="AO187" s="72"/>
      <c r="AP187" s="72">
        <v>734706000</v>
      </c>
      <c r="AQ187" s="72">
        <f t="shared" si="145"/>
        <v>822870720.00000012</v>
      </c>
      <c r="AR187" s="72"/>
      <c r="AS187" s="72"/>
      <c r="AT187" s="72">
        <v>771441300</v>
      </c>
      <c r="AU187" s="72">
        <f t="shared" si="146"/>
        <v>864014256.00000012</v>
      </c>
      <c r="AV187" s="72"/>
      <c r="AW187" s="43">
        <f t="shared" ref="AW187:AW193" si="147">AD187+AH187+AL187+AP187+AT187</f>
        <v>3729867300</v>
      </c>
      <c r="AX187" s="43">
        <f t="shared" ref="AX187:AX195" si="148">AW187*1.12</f>
        <v>4177451376.0000005</v>
      </c>
      <c r="AY187" s="1" t="s">
        <v>129</v>
      </c>
      <c r="AZ187" s="2" t="s">
        <v>721</v>
      </c>
      <c r="BA187" s="2" t="s">
        <v>722</v>
      </c>
      <c r="BB187" s="1"/>
      <c r="BC187" s="1"/>
      <c r="BD187" s="1"/>
      <c r="BE187" s="1"/>
      <c r="BF187" s="1"/>
      <c r="BG187" s="4"/>
      <c r="BH187" s="4"/>
      <c r="BI187" s="4"/>
      <c r="BJ187" s="32"/>
      <c r="BK187" s="32">
        <v>14</v>
      </c>
    </row>
    <row r="188" spans="1:63" s="188" customFormat="1" ht="12.95" customHeight="1" x14ac:dyDescent="0.25">
      <c r="A188" s="1" t="s">
        <v>217</v>
      </c>
      <c r="B188" s="1"/>
      <c r="C188" s="179" t="s">
        <v>753</v>
      </c>
      <c r="D188" s="1"/>
      <c r="E188" s="1"/>
      <c r="F188" s="2" t="s">
        <v>718</v>
      </c>
      <c r="G188" s="3" t="s">
        <v>719</v>
      </c>
      <c r="H188" s="3" t="s">
        <v>720</v>
      </c>
      <c r="I188" s="4" t="s">
        <v>120</v>
      </c>
      <c r="J188" s="1"/>
      <c r="K188" s="1"/>
      <c r="L188" s="2">
        <v>40</v>
      </c>
      <c r="M188" s="5">
        <v>230000000</v>
      </c>
      <c r="N188" s="2" t="s">
        <v>224</v>
      </c>
      <c r="O188" s="1" t="s">
        <v>144</v>
      </c>
      <c r="P188" s="1" t="s">
        <v>125</v>
      </c>
      <c r="Q188" s="9">
        <v>230000000</v>
      </c>
      <c r="R188" s="2" t="s">
        <v>225</v>
      </c>
      <c r="S188" s="1"/>
      <c r="T188" s="2" t="s">
        <v>167</v>
      </c>
      <c r="U188" s="1" t="s">
        <v>716</v>
      </c>
      <c r="V188" s="2" t="s">
        <v>716</v>
      </c>
      <c r="W188" s="16">
        <v>30</v>
      </c>
      <c r="X188" s="16" t="s">
        <v>106</v>
      </c>
      <c r="Y188" s="16">
        <v>10</v>
      </c>
      <c r="Z188" s="1"/>
      <c r="AA188" s="4" t="s">
        <v>138</v>
      </c>
      <c r="AB188" s="72"/>
      <c r="AC188" s="72"/>
      <c r="AD188" s="72">
        <v>525000000</v>
      </c>
      <c r="AE188" s="72">
        <f t="shared" si="142"/>
        <v>588000000</v>
      </c>
      <c r="AF188" s="72"/>
      <c r="AG188" s="72"/>
      <c r="AH188" s="72">
        <v>445000000</v>
      </c>
      <c r="AI188" s="72">
        <f t="shared" si="143"/>
        <v>498400000.00000006</v>
      </c>
      <c r="AJ188" s="72"/>
      <c r="AK188" s="72"/>
      <c r="AL188" s="72">
        <v>493000000</v>
      </c>
      <c r="AM188" s="72">
        <f t="shared" si="144"/>
        <v>552160000</v>
      </c>
      <c r="AN188" s="72"/>
      <c r="AO188" s="72"/>
      <c r="AP188" s="72">
        <v>517650000</v>
      </c>
      <c r="AQ188" s="72">
        <f t="shared" si="145"/>
        <v>579768000</v>
      </c>
      <c r="AR188" s="72"/>
      <c r="AS188" s="72"/>
      <c r="AT188" s="72">
        <v>543532500</v>
      </c>
      <c r="AU188" s="72">
        <f t="shared" si="146"/>
        <v>608756400</v>
      </c>
      <c r="AV188" s="72"/>
      <c r="AW188" s="42">
        <v>0</v>
      </c>
      <c r="AX188" s="42">
        <f>AW188*1.12</f>
        <v>0</v>
      </c>
      <c r="AY188" s="1" t="s">
        <v>129</v>
      </c>
      <c r="AZ188" s="2" t="s">
        <v>723</v>
      </c>
      <c r="BA188" s="2" t="s">
        <v>724</v>
      </c>
      <c r="BB188" s="1"/>
      <c r="BC188" s="1"/>
      <c r="BD188" s="1"/>
      <c r="BE188" s="1"/>
      <c r="BF188" s="1"/>
      <c r="BG188" s="4"/>
      <c r="BH188" s="4"/>
      <c r="BI188" s="4"/>
      <c r="BJ188" s="32"/>
      <c r="BK188" s="32"/>
    </row>
    <row r="189" spans="1:63" s="188" customFormat="1" ht="12.95" customHeight="1" x14ac:dyDescent="0.25">
      <c r="A189" s="1" t="s">
        <v>217</v>
      </c>
      <c r="B189" s="1"/>
      <c r="C189" s="179" t="s">
        <v>767</v>
      </c>
      <c r="D189" s="1"/>
      <c r="E189" s="1"/>
      <c r="F189" s="2" t="s">
        <v>718</v>
      </c>
      <c r="G189" s="3" t="s">
        <v>719</v>
      </c>
      <c r="H189" s="3" t="s">
        <v>720</v>
      </c>
      <c r="I189" s="4" t="s">
        <v>120</v>
      </c>
      <c r="J189" s="1"/>
      <c r="K189" s="1"/>
      <c r="L189" s="2">
        <v>40</v>
      </c>
      <c r="M189" s="5">
        <v>230000000</v>
      </c>
      <c r="N189" s="2" t="s">
        <v>224</v>
      </c>
      <c r="O189" s="1" t="s">
        <v>398</v>
      </c>
      <c r="P189" s="1" t="s">
        <v>125</v>
      </c>
      <c r="Q189" s="9">
        <v>230000000</v>
      </c>
      <c r="R189" s="2" t="s">
        <v>225</v>
      </c>
      <c r="S189" s="1"/>
      <c r="T189" s="2" t="s">
        <v>167</v>
      </c>
      <c r="U189" s="1" t="s">
        <v>716</v>
      </c>
      <c r="V189" s="2" t="s">
        <v>716</v>
      </c>
      <c r="W189" s="16">
        <v>30</v>
      </c>
      <c r="X189" s="16" t="s">
        <v>106</v>
      </c>
      <c r="Y189" s="16">
        <v>10</v>
      </c>
      <c r="Z189" s="1"/>
      <c r="AA189" s="4" t="s">
        <v>138</v>
      </c>
      <c r="AB189" s="72"/>
      <c r="AC189" s="72"/>
      <c r="AD189" s="72">
        <v>525000000</v>
      </c>
      <c r="AE189" s="72">
        <f t="shared" si="142"/>
        <v>588000000</v>
      </c>
      <c r="AF189" s="72"/>
      <c r="AG189" s="72"/>
      <c r="AH189" s="72">
        <v>445000000</v>
      </c>
      <c r="AI189" s="72">
        <f t="shared" si="143"/>
        <v>498400000.00000006</v>
      </c>
      <c r="AJ189" s="72"/>
      <c r="AK189" s="72"/>
      <c r="AL189" s="72">
        <v>493000000</v>
      </c>
      <c r="AM189" s="72">
        <f t="shared" si="144"/>
        <v>552160000</v>
      </c>
      <c r="AN189" s="72"/>
      <c r="AO189" s="72"/>
      <c r="AP189" s="72">
        <v>517650000</v>
      </c>
      <c r="AQ189" s="72">
        <f t="shared" si="145"/>
        <v>579768000</v>
      </c>
      <c r="AR189" s="72"/>
      <c r="AS189" s="72"/>
      <c r="AT189" s="72">
        <v>543532500</v>
      </c>
      <c r="AU189" s="72">
        <f t="shared" si="146"/>
        <v>608756400</v>
      </c>
      <c r="AV189" s="72"/>
      <c r="AW189" s="43">
        <f t="shared" si="147"/>
        <v>2524182500</v>
      </c>
      <c r="AX189" s="43">
        <f t="shared" si="148"/>
        <v>2827084400.0000005</v>
      </c>
      <c r="AY189" s="1" t="s">
        <v>129</v>
      </c>
      <c r="AZ189" s="2" t="s">
        <v>723</v>
      </c>
      <c r="BA189" s="2" t="s">
        <v>724</v>
      </c>
      <c r="BB189" s="1"/>
      <c r="BC189" s="1"/>
      <c r="BD189" s="1"/>
      <c r="BE189" s="1"/>
      <c r="BF189" s="1"/>
      <c r="BG189" s="4"/>
      <c r="BH189" s="4"/>
      <c r="BI189" s="4"/>
      <c r="BJ189" s="32"/>
      <c r="BK189" s="32">
        <v>14</v>
      </c>
    </row>
    <row r="190" spans="1:63" s="188" customFormat="1" ht="12.95" customHeight="1" x14ac:dyDescent="0.25">
      <c r="A190" s="1" t="s">
        <v>217</v>
      </c>
      <c r="B190" s="1"/>
      <c r="C190" s="179" t="s">
        <v>754</v>
      </c>
      <c r="D190" s="1"/>
      <c r="E190" s="1"/>
      <c r="F190" s="2" t="s">
        <v>718</v>
      </c>
      <c r="G190" s="3" t="s">
        <v>719</v>
      </c>
      <c r="H190" s="3" t="s">
        <v>720</v>
      </c>
      <c r="I190" s="4" t="s">
        <v>120</v>
      </c>
      <c r="J190" s="1"/>
      <c r="K190" s="1"/>
      <c r="L190" s="2">
        <v>40</v>
      </c>
      <c r="M190" s="5">
        <v>230000000</v>
      </c>
      <c r="N190" s="2" t="s">
        <v>224</v>
      </c>
      <c r="O190" s="1" t="s">
        <v>144</v>
      </c>
      <c r="P190" s="1" t="s">
        <v>125</v>
      </c>
      <c r="Q190" s="9">
        <v>230000000</v>
      </c>
      <c r="R190" s="2" t="s">
        <v>725</v>
      </c>
      <c r="S190" s="1"/>
      <c r="T190" s="2" t="s">
        <v>167</v>
      </c>
      <c r="U190" s="1" t="s">
        <v>716</v>
      </c>
      <c r="V190" s="2" t="s">
        <v>716</v>
      </c>
      <c r="W190" s="16">
        <v>30</v>
      </c>
      <c r="X190" s="16" t="s">
        <v>106</v>
      </c>
      <c r="Y190" s="16">
        <v>10</v>
      </c>
      <c r="Z190" s="1"/>
      <c r="AA190" s="4" t="s">
        <v>138</v>
      </c>
      <c r="AB190" s="72"/>
      <c r="AC190" s="72"/>
      <c r="AD190" s="72">
        <v>945395412</v>
      </c>
      <c r="AE190" s="72">
        <f t="shared" si="142"/>
        <v>1058842861.4400001</v>
      </c>
      <c r="AF190" s="72"/>
      <c r="AG190" s="72"/>
      <c r="AH190" s="72">
        <v>220000000</v>
      </c>
      <c r="AI190" s="72">
        <f t="shared" si="143"/>
        <v>246400000.00000003</v>
      </c>
      <c r="AJ190" s="72"/>
      <c r="AK190" s="72"/>
      <c r="AL190" s="72">
        <v>220000000</v>
      </c>
      <c r="AM190" s="72">
        <f t="shared" si="144"/>
        <v>246400000.00000003</v>
      </c>
      <c r="AN190" s="72"/>
      <c r="AO190" s="72"/>
      <c r="AP190" s="72">
        <v>220000000</v>
      </c>
      <c r="AQ190" s="72">
        <f t="shared" si="145"/>
        <v>246400000.00000003</v>
      </c>
      <c r="AR190" s="72"/>
      <c r="AS190" s="72"/>
      <c r="AT190" s="72">
        <v>220000000</v>
      </c>
      <c r="AU190" s="72">
        <f t="shared" si="146"/>
        <v>246400000.00000003</v>
      </c>
      <c r="AV190" s="72"/>
      <c r="AW190" s="42">
        <v>0</v>
      </c>
      <c r="AX190" s="42">
        <f>AW190*1.12</f>
        <v>0</v>
      </c>
      <c r="AY190" s="1" t="s">
        <v>129</v>
      </c>
      <c r="AZ190" s="2" t="s">
        <v>726</v>
      </c>
      <c r="BA190" s="2" t="s">
        <v>727</v>
      </c>
      <c r="BB190" s="1"/>
      <c r="BC190" s="1"/>
      <c r="BD190" s="1"/>
      <c r="BE190" s="1"/>
      <c r="BF190" s="1"/>
      <c r="BG190" s="4"/>
      <c r="BH190" s="4"/>
      <c r="BI190" s="4"/>
      <c r="BJ190" s="32"/>
      <c r="BK190" s="32"/>
    </row>
    <row r="191" spans="1:63" s="188" customFormat="1" ht="12.95" customHeight="1" x14ac:dyDescent="0.25">
      <c r="A191" s="1" t="s">
        <v>217</v>
      </c>
      <c r="B191" s="1"/>
      <c r="C191" s="179" t="s">
        <v>768</v>
      </c>
      <c r="D191" s="1"/>
      <c r="E191" s="1"/>
      <c r="F191" s="2" t="s">
        <v>718</v>
      </c>
      <c r="G191" s="3" t="s">
        <v>719</v>
      </c>
      <c r="H191" s="3" t="s">
        <v>720</v>
      </c>
      <c r="I191" s="4" t="s">
        <v>120</v>
      </c>
      <c r="J191" s="1"/>
      <c r="K191" s="1"/>
      <c r="L191" s="2">
        <v>40</v>
      </c>
      <c r="M191" s="5">
        <v>230000000</v>
      </c>
      <c r="N191" s="2" t="s">
        <v>224</v>
      </c>
      <c r="O191" s="1" t="s">
        <v>398</v>
      </c>
      <c r="P191" s="1" t="s">
        <v>125</v>
      </c>
      <c r="Q191" s="9">
        <v>230000000</v>
      </c>
      <c r="R191" s="2" t="s">
        <v>725</v>
      </c>
      <c r="S191" s="1"/>
      <c r="T191" s="2" t="s">
        <v>167</v>
      </c>
      <c r="U191" s="1" t="s">
        <v>716</v>
      </c>
      <c r="V191" s="2" t="s">
        <v>716</v>
      </c>
      <c r="W191" s="16">
        <v>30</v>
      </c>
      <c r="X191" s="16" t="s">
        <v>106</v>
      </c>
      <c r="Y191" s="16">
        <v>10</v>
      </c>
      <c r="Z191" s="1"/>
      <c r="AA191" s="4" t="s">
        <v>138</v>
      </c>
      <c r="AB191" s="72"/>
      <c r="AC191" s="72"/>
      <c r="AD191" s="117">
        <v>505000000</v>
      </c>
      <c r="AE191" s="72">
        <f t="shared" si="142"/>
        <v>565600000</v>
      </c>
      <c r="AF191" s="72"/>
      <c r="AG191" s="72"/>
      <c r="AH191" s="72">
        <v>220000000</v>
      </c>
      <c r="AI191" s="72">
        <f t="shared" si="143"/>
        <v>246400000.00000003</v>
      </c>
      <c r="AJ191" s="72"/>
      <c r="AK191" s="72"/>
      <c r="AL191" s="72">
        <v>220000000</v>
      </c>
      <c r="AM191" s="72">
        <f t="shared" si="144"/>
        <v>246400000.00000003</v>
      </c>
      <c r="AN191" s="72"/>
      <c r="AO191" s="72"/>
      <c r="AP191" s="72">
        <v>220000000</v>
      </c>
      <c r="AQ191" s="72">
        <f t="shared" si="145"/>
        <v>246400000.00000003</v>
      </c>
      <c r="AR191" s="72"/>
      <c r="AS191" s="72"/>
      <c r="AT191" s="72">
        <v>220000000</v>
      </c>
      <c r="AU191" s="72">
        <f t="shared" si="146"/>
        <v>246400000.00000003</v>
      </c>
      <c r="AV191" s="72"/>
      <c r="AW191" s="43">
        <f t="shared" si="147"/>
        <v>1385000000</v>
      </c>
      <c r="AX191" s="43">
        <f t="shared" si="148"/>
        <v>1551200000.0000002</v>
      </c>
      <c r="AY191" s="1" t="s">
        <v>129</v>
      </c>
      <c r="AZ191" s="2" t="s">
        <v>726</v>
      </c>
      <c r="BA191" s="2" t="s">
        <v>727</v>
      </c>
      <c r="BB191" s="1"/>
      <c r="BC191" s="1"/>
      <c r="BD191" s="1"/>
      <c r="BE191" s="1"/>
      <c r="BF191" s="1"/>
      <c r="BG191" s="4"/>
      <c r="BH191" s="4"/>
      <c r="BI191" s="4"/>
      <c r="BJ191" s="32"/>
      <c r="BK191" s="32" t="s">
        <v>769</v>
      </c>
    </row>
    <row r="192" spans="1:63" s="188" customFormat="1" ht="12.95" customHeight="1" x14ac:dyDescent="0.25">
      <c r="A192" s="1" t="s">
        <v>217</v>
      </c>
      <c r="B192" s="1"/>
      <c r="C192" s="179" t="s">
        <v>755</v>
      </c>
      <c r="D192" s="1"/>
      <c r="E192" s="1"/>
      <c r="F192" s="2" t="s">
        <v>718</v>
      </c>
      <c r="G192" s="3" t="s">
        <v>719</v>
      </c>
      <c r="H192" s="3" t="s">
        <v>720</v>
      </c>
      <c r="I192" s="4" t="s">
        <v>120</v>
      </c>
      <c r="J192" s="1"/>
      <c r="K192" s="1"/>
      <c r="L192" s="2">
        <v>40</v>
      </c>
      <c r="M192" s="5">
        <v>230000000</v>
      </c>
      <c r="N192" s="2" t="s">
        <v>224</v>
      </c>
      <c r="O192" s="1" t="s">
        <v>144</v>
      </c>
      <c r="P192" s="1" t="s">
        <v>125</v>
      </c>
      <c r="Q192" s="9">
        <v>230000000</v>
      </c>
      <c r="R192" s="2" t="s">
        <v>511</v>
      </c>
      <c r="S192" s="1"/>
      <c r="T192" s="2" t="s">
        <v>167</v>
      </c>
      <c r="U192" s="1" t="s">
        <v>716</v>
      </c>
      <c r="V192" s="2" t="s">
        <v>716</v>
      </c>
      <c r="W192" s="16">
        <v>30</v>
      </c>
      <c r="X192" s="16" t="s">
        <v>106</v>
      </c>
      <c r="Y192" s="16">
        <v>10</v>
      </c>
      <c r="Z192" s="1"/>
      <c r="AA192" s="4" t="s">
        <v>138</v>
      </c>
      <c r="AB192" s="72"/>
      <c r="AC192" s="72"/>
      <c r="AD192" s="72">
        <v>574851800</v>
      </c>
      <c r="AE192" s="72">
        <f t="shared" si="142"/>
        <v>643834016.00000012</v>
      </c>
      <c r="AF192" s="72"/>
      <c r="AG192" s="72"/>
      <c r="AH192" s="72">
        <v>250000000</v>
      </c>
      <c r="AI192" s="72">
        <f t="shared" si="143"/>
        <v>280000000</v>
      </c>
      <c r="AJ192" s="72"/>
      <c r="AK192" s="72"/>
      <c r="AL192" s="72">
        <v>265000000</v>
      </c>
      <c r="AM192" s="72">
        <f t="shared" si="144"/>
        <v>296800000</v>
      </c>
      <c r="AN192" s="72"/>
      <c r="AO192" s="72"/>
      <c r="AP192" s="72">
        <v>265000000</v>
      </c>
      <c r="AQ192" s="72">
        <f t="shared" si="145"/>
        <v>296800000</v>
      </c>
      <c r="AR192" s="72"/>
      <c r="AS192" s="72"/>
      <c r="AT192" s="72">
        <v>265000000</v>
      </c>
      <c r="AU192" s="72">
        <f t="shared" si="146"/>
        <v>296800000</v>
      </c>
      <c r="AV192" s="72"/>
      <c r="AW192" s="42">
        <v>0</v>
      </c>
      <c r="AX192" s="42">
        <f>AW192*1.12</f>
        <v>0</v>
      </c>
      <c r="AY192" s="1" t="s">
        <v>129</v>
      </c>
      <c r="AZ192" s="2" t="s">
        <v>728</v>
      </c>
      <c r="BA192" s="2" t="s">
        <v>729</v>
      </c>
      <c r="BB192" s="1"/>
      <c r="BC192" s="1"/>
      <c r="BD192" s="1"/>
      <c r="BE192" s="1"/>
      <c r="BF192" s="1"/>
      <c r="BG192" s="4"/>
      <c r="BH192" s="4"/>
      <c r="BI192" s="4"/>
      <c r="BJ192" s="32"/>
      <c r="BK192" s="32"/>
    </row>
    <row r="193" spans="1:66" s="188" customFormat="1" ht="12.95" customHeight="1" x14ac:dyDescent="0.25">
      <c r="A193" s="1" t="s">
        <v>217</v>
      </c>
      <c r="B193" s="1"/>
      <c r="C193" s="179" t="s">
        <v>770</v>
      </c>
      <c r="D193" s="1"/>
      <c r="E193" s="1"/>
      <c r="F193" s="2" t="s">
        <v>718</v>
      </c>
      <c r="G193" s="3" t="s">
        <v>719</v>
      </c>
      <c r="H193" s="3" t="s">
        <v>720</v>
      </c>
      <c r="I193" s="4" t="s">
        <v>120</v>
      </c>
      <c r="J193" s="1"/>
      <c r="K193" s="1"/>
      <c r="L193" s="2">
        <v>40</v>
      </c>
      <c r="M193" s="5">
        <v>230000000</v>
      </c>
      <c r="N193" s="2" t="s">
        <v>224</v>
      </c>
      <c r="O193" s="1" t="s">
        <v>398</v>
      </c>
      <c r="P193" s="1" t="s">
        <v>125</v>
      </c>
      <c r="Q193" s="9">
        <v>230000000</v>
      </c>
      <c r="R193" s="2" t="s">
        <v>511</v>
      </c>
      <c r="S193" s="1"/>
      <c r="T193" s="2" t="s">
        <v>167</v>
      </c>
      <c r="U193" s="1" t="s">
        <v>716</v>
      </c>
      <c r="V193" s="2" t="s">
        <v>716</v>
      </c>
      <c r="W193" s="16">
        <v>30</v>
      </c>
      <c r="X193" s="16" t="s">
        <v>106</v>
      </c>
      <c r="Y193" s="16">
        <v>10</v>
      </c>
      <c r="Z193" s="1"/>
      <c r="AA193" s="4" t="s">
        <v>138</v>
      </c>
      <c r="AB193" s="72"/>
      <c r="AC193" s="72"/>
      <c r="AD193" s="72">
        <v>574851800</v>
      </c>
      <c r="AE193" s="72">
        <f t="shared" si="142"/>
        <v>643834016.00000012</v>
      </c>
      <c r="AF193" s="72"/>
      <c r="AG193" s="72"/>
      <c r="AH193" s="72">
        <v>250000000</v>
      </c>
      <c r="AI193" s="72">
        <f t="shared" si="143"/>
        <v>280000000</v>
      </c>
      <c r="AJ193" s="72"/>
      <c r="AK193" s="72"/>
      <c r="AL193" s="72">
        <v>265000000</v>
      </c>
      <c r="AM193" s="72">
        <f t="shared" si="144"/>
        <v>296800000</v>
      </c>
      <c r="AN193" s="72"/>
      <c r="AO193" s="72"/>
      <c r="AP193" s="72">
        <v>265000000</v>
      </c>
      <c r="AQ193" s="72">
        <f t="shared" si="145"/>
        <v>296800000</v>
      </c>
      <c r="AR193" s="72"/>
      <c r="AS193" s="72"/>
      <c r="AT193" s="72">
        <v>265000000</v>
      </c>
      <c r="AU193" s="72">
        <f t="shared" si="146"/>
        <v>296800000</v>
      </c>
      <c r="AV193" s="72"/>
      <c r="AW193" s="43">
        <f t="shared" si="147"/>
        <v>1619851800</v>
      </c>
      <c r="AX193" s="43">
        <f t="shared" si="148"/>
        <v>1814234016.0000002</v>
      </c>
      <c r="AY193" s="1" t="s">
        <v>129</v>
      </c>
      <c r="AZ193" s="2" t="s">
        <v>728</v>
      </c>
      <c r="BA193" s="2" t="s">
        <v>729</v>
      </c>
      <c r="BB193" s="1"/>
      <c r="BC193" s="1"/>
      <c r="BD193" s="1"/>
      <c r="BE193" s="1"/>
      <c r="BF193" s="1"/>
      <c r="BG193" s="4"/>
      <c r="BH193" s="4"/>
      <c r="BI193" s="4"/>
      <c r="BJ193" s="32"/>
      <c r="BK193" s="32">
        <v>14</v>
      </c>
    </row>
    <row r="194" spans="1:66" s="188" customFormat="1" ht="12.95" customHeight="1" x14ac:dyDescent="0.25">
      <c r="A194" s="1" t="s">
        <v>217</v>
      </c>
      <c r="B194" s="1"/>
      <c r="C194" s="175" t="s">
        <v>790</v>
      </c>
      <c r="D194" s="1"/>
      <c r="E194" s="1"/>
      <c r="F194" s="2" t="s">
        <v>221</v>
      </c>
      <c r="G194" s="3" t="s">
        <v>222</v>
      </c>
      <c r="H194" s="3" t="s">
        <v>223</v>
      </c>
      <c r="I194" s="4" t="s">
        <v>120</v>
      </c>
      <c r="J194" s="1"/>
      <c r="K194" s="1"/>
      <c r="L194" s="2">
        <v>40</v>
      </c>
      <c r="M194" s="5" t="s">
        <v>122</v>
      </c>
      <c r="N194" s="2" t="s">
        <v>224</v>
      </c>
      <c r="O194" s="1" t="s">
        <v>398</v>
      </c>
      <c r="P194" s="1" t="s">
        <v>125</v>
      </c>
      <c r="Q194" s="9">
        <v>230000000</v>
      </c>
      <c r="R194" s="2" t="s">
        <v>511</v>
      </c>
      <c r="S194" s="1"/>
      <c r="T194" s="2" t="s">
        <v>146</v>
      </c>
      <c r="U194" s="1"/>
      <c r="V194" s="2"/>
      <c r="W194" s="16">
        <v>30</v>
      </c>
      <c r="X194" s="16" t="s">
        <v>106</v>
      </c>
      <c r="Y194" s="16">
        <v>10</v>
      </c>
      <c r="Z194" s="1"/>
      <c r="AA194" s="4" t="s">
        <v>138</v>
      </c>
      <c r="AB194" s="72"/>
      <c r="AC194" s="72"/>
      <c r="AD194" s="72">
        <v>235000360</v>
      </c>
      <c r="AE194" s="72">
        <f t="shared" si="142"/>
        <v>263200403.20000002</v>
      </c>
      <c r="AF194" s="72"/>
      <c r="AG194" s="72"/>
      <c r="AH194" s="72">
        <v>370143686</v>
      </c>
      <c r="AI194" s="72">
        <f t="shared" si="143"/>
        <v>414560928.32000005</v>
      </c>
      <c r="AJ194" s="72"/>
      <c r="AK194" s="72"/>
      <c r="AL194" s="72"/>
      <c r="AM194" s="72"/>
      <c r="AN194" s="72"/>
      <c r="AO194" s="72"/>
      <c r="AP194" s="72"/>
      <c r="AQ194" s="72"/>
      <c r="AR194" s="72"/>
      <c r="AS194" s="72"/>
      <c r="AT194" s="72"/>
      <c r="AU194" s="72"/>
      <c r="AV194" s="72"/>
      <c r="AW194" s="43">
        <v>0</v>
      </c>
      <c r="AX194" s="43">
        <f t="shared" si="148"/>
        <v>0</v>
      </c>
      <c r="AY194" s="1" t="s">
        <v>129</v>
      </c>
      <c r="AZ194" s="2" t="s">
        <v>776</v>
      </c>
      <c r="BA194" s="2" t="s">
        <v>777</v>
      </c>
      <c r="BB194" s="1"/>
      <c r="BC194" s="1"/>
      <c r="BD194" s="1"/>
      <c r="BE194" s="1"/>
      <c r="BF194" s="1"/>
      <c r="BG194" s="4"/>
      <c r="BH194" s="4"/>
      <c r="BI194" s="4"/>
      <c r="BJ194" s="32"/>
      <c r="BK194" s="32" t="s">
        <v>403</v>
      </c>
    </row>
    <row r="195" spans="1:66" s="188" customFormat="1" ht="12.95" customHeight="1" x14ac:dyDescent="0.25">
      <c r="A195" s="153" t="s">
        <v>217</v>
      </c>
      <c r="B195" s="153"/>
      <c r="C195" s="159" t="s">
        <v>801</v>
      </c>
      <c r="D195" s="153"/>
      <c r="E195" s="153"/>
      <c r="F195" s="156" t="s">
        <v>221</v>
      </c>
      <c r="G195" s="199" t="s">
        <v>222</v>
      </c>
      <c r="H195" s="199" t="s">
        <v>223</v>
      </c>
      <c r="I195" s="159" t="s">
        <v>120</v>
      </c>
      <c r="J195" s="153"/>
      <c r="K195" s="153"/>
      <c r="L195" s="156">
        <v>40</v>
      </c>
      <c r="M195" s="182" t="s">
        <v>122</v>
      </c>
      <c r="N195" s="156" t="s">
        <v>224</v>
      </c>
      <c r="O195" s="153" t="s">
        <v>694</v>
      </c>
      <c r="P195" s="153" t="s">
        <v>125</v>
      </c>
      <c r="Q195" s="194">
        <v>230000000</v>
      </c>
      <c r="R195" s="156" t="s">
        <v>511</v>
      </c>
      <c r="S195" s="153"/>
      <c r="T195" s="156" t="s">
        <v>146</v>
      </c>
      <c r="U195" s="153"/>
      <c r="V195" s="156"/>
      <c r="W195" s="157">
        <v>30</v>
      </c>
      <c r="X195" s="157" t="s">
        <v>106</v>
      </c>
      <c r="Y195" s="157">
        <v>10</v>
      </c>
      <c r="Z195" s="153"/>
      <c r="AA195" s="159" t="s">
        <v>138</v>
      </c>
      <c r="AB195" s="187"/>
      <c r="AC195" s="187"/>
      <c r="AD195" s="173">
        <v>275000000</v>
      </c>
      <c r="AE195" s="187">
        <f t="shared" si="142"/>
        <v>308000000</v>
      </c>
      <c r="AF195" s="187"/>
      <c r="AG195" s="187"/>
      <c r="AH195" s="173">
        <v>330144046</v>
      </c>
      <c r="AI195" s="187">
        <f t="shared" si="143"/>
        <v>369761331.52000004</v>
      </c>
      <c r="AJ195" s="187"/>
      <c r="AK195" s="187"/>
      <c r="AL195" s="187"/>
      <c r="AM195" s="187"/>
      <c r="AN195" s="187"/>
      <c r="AO195" s="187"/>
      <c r="AP195" s="187"/>
      <c r="AQ195" s="187"/>
      <c r="AR195" s="187"/>
      <c r="AS195" s="187"/>
      <c r="AT195" s="187"/>
      <c r="AU195" s="187"/>
      <c r="AV195" s="187"/>
      <c r="AW195" s="162">
        <v>0</v>
      </c>
      <c r="AX195" s="162">
        <f t="shared" si="148"/>
        <v>0</v>
      </c>
      <c r="AY195" s="153" t="s">
        <v>129</v>
      </c>
      <c r="AZ195" s="156" t="s">
        <v>776</v>
      </c>
      <c r="BA195" s="156" t="s">
        <v>777</v>
      </c>
      <c r="BB195" s="153"/>
      <c r="BC195" s="153"/>
      <c r="BD195" s="153"/>
      <c r="BE195" s="153"/>
      <c r="BF195" s="153"/>
      <c r="BG195" s="159"/>
      <c r="BH195" s="159"/>
      <c r="BI195" s="159"/>
      <c r="BJ195" s="159"/>
      <c r="BK195" s="32">
        <v>14</v>
      </c>
    </row>
    <row r="196" spans="1:66" s="358" customFormat="1" ht="12.95" customHeight="1" x14ac:dyDescent="0.25">
      <c r="A196" s="246" t="s">
        <v>217</v>
      </c>
      <c r="B196" s="231"/>
      <c r="C196" s="247" t="s">
        <v>826</v>
      </c>
      <c r="D196" s="248"/>
      <c r="E196" s="231" t="s">
        <v>220</v>
      </c>
      <c r="F196" s="231" t="s">
        <v>221</v>
      </c>
      <c r="G196" s="231" t="s">
        <v>222</v>
      </c>
      <c r="H196" s="249" t="s">
        <v>223</v>
      </c>
      <c r="I196" s="246" t="s">
        <v>120</v>
      </c>
      <c r="J196" s="246"/>
      <c r="K196" s="246"/>
      <c r="L196" s="246">
        <v>40</v>
      </c>
      <c r="M196" s="246" t="s">
        <v>122</v>
      </c>
      <c r="N196" s="246" t="s">
        <v>224</v>
      </c>
      <c r="O196" s="246" t="s">
        <v>806</v>
      </c>
      <c r="P196" s="246" t="s">
        <v>125</v>
      </c>
      <c r="Q196" s="246">
        <v>230000000</v>
      </c>
      <c r="R196" s="246" t="s">
        <v>511</v>
      </c>
      <c r="S196" s="246"/>
      <c r="T196" s="250" t="s">
        <v>146</v>
      </c>
      <c r="U196" s="246"/>
      <c r="V196" s="246"/>
      <c r="W196" s="246">
        <v>30</v>
      </c>
      <c r="X196" s="246" t="s">
        <v>106</v>
      </c>
      <c r="Y196" s="246">
        <v>10</v>
      </c>
      <c r="Z196" s="251"/>
      <c r="AA196" s="252" t="s">
        <v>138</v>
      </c>
      <c r="AB196" s="246"/>
      <c r="AC196" s="246"/>
      <c r="AD196" s="251">
        <v>235000360</v>
      </c>
      <c r="AE196" s="253">
        <f>AD196*1.12</f>
        <v>263200403.20000002</v>
      </c>
      <c r="AF196" s="251"/>
      <c r="AG196" s="251"/>
      <c r="AH196" s="251">
        <v>370143686</v>
      </c>
      <c r="AI196" s="253">
        <f>AH196*1.12</f>
        <v>414560928.32000005</v>
      </c>
      <c r="AJ196" s="251">
        <v>0</v>
      </c>
      <c r="AK196" s="251">
        <v>0</v>
      </c>
      <c r="AL196" s="251">
        <v>0</v>
      </c>
      <c r="AM196" s="251">
        <v>0</v>
      </c>
      <c r="AN196" s="251">
        <v>0</v>
      </c>
      <c r="AO196" s="251">
        <v>0</v>
      </c>
      <c r="AP196" s="251">
        <v>0</v>
      </c>
      <c r="AQ196" s="251">
        <v>0</v>
      </c>
      <c r="AR196" s="251">
        <v>0</v>
      </c>
      <c r="AS196" s="251">
        <v>0</v>
      </c>
      <c r="AT196" s="251">
        <v>0</v>
      </c>
      <c r="AU196" s="251">
        <v>0</v>
      </c>
      <c r="AV196" s="251"/>
      <c r="AW196" s="253">
        <v>0</v>
      </c>
      <c r="AX196" s="253">
        <v>0</v>
      </c>
      <c r="AY196" s="246" t="s">
        <v>129</v>
      </c>
      <c r="AZ196" s="246" t="s">
        <v>776</v>
      </c>
      <c r="BA196" s="249" t="s">
        <v>777</v>
      </c>
      <c r="BB196" s="254"/>
      <c r="BC196" s="255"/>
      <c r="BD196" s="255"/>
      <c r="BE196" s="255"/>
      <c r="BF196" s="255"/>
      <c r="BG196" s="256"/>
      <c r="BH196" s="256"/>
      <c r="BI196" s="256"/>
      <c r="BJ196" s="256"/>
      <c r="BK196" s="354" t="s">
        <v>827</v>
      </c>
    </row>
    <row r="197" spans="1:66" s="358" customFormat="1" ht="12.95" customHeight="1" x14ac:dyDescent="0.25">
      <c r="A197" s="246" t="s">
        <v>217</v>
      </c>
      <c r="B197" s="231"/>
      <c r="C197" s="247" t="s">
        <v>841</v>
      </c>
      <c r="D197" s="248"/>
      <c r="E197" s="231"/>
      <c r="F197" s="231" t="s">
        <v>221</v>
      </c>
      <c r="G197" s="231" t="s">
        <v>222</v>
      </c>
      <c r="H197" s="249" t="s">
        <v>223</v>
      </c>
      <c r="I197" s="246" t="s">
        <v>120</v>
      </c>
      <c r="J197" s="246"/>
      <c r="K197" s="246"/>
      <c r="L197" s="246">
        <v>40</v>
      </c>
      <c r="M197" s="246" t="s">
        <v>122</v>
      </c>
      <c r="N197" s="246" t="s">
        <v>224</v>
      </c>
      <c r="O197" s="246" t="s">
        <v>840</v>
      </c>
      <c r="P197" s="246" t="s">
        <v>125</v>
      </c>
      <c r="Q197" s="246">
        <v>230000000</v>
      </c>
      <c r="R197" s="246" t="s">
        <v>511</v>
      </c>
      <c r="S197" s="246"/>
      <c r="T197" s="275" t="s">
        <v>146</v>
      </c>
      <c r="U197" s="246"/>
      <c r="V197" s="246"/>
      <c r="W197" s="246">
        <v>30</v>
      </c>
      <c r="X197" s="246" t="s">
        <v>106</v>
      </c>
      <c r="Y197" s="246">
        <v>10</v>
      </c>
      <c r="Z197" s="251"/>
      <c r="AA197" s="252" t="s">
        <v>138</v>
      </c>
      <c r="AB197" s="246"/>
      <c r="AC197" s="246"/>
      <c r="AD197" s="251">
        <v>275000000</v>
      </c>
      <c r="AE197" s="276">
        <v>308000000</v>
      </c>
      <c r="AF197" s="251"/>
      <c r="AG197" s="251"/>
      <c r="AH197" s="251">
        <v>330144046</v>
      </c>
      <c r="AI197" s="276">
        <v>369761331.52000004</v>
      </c>
      <c r="AJ197" s="251"/>
      <c r="AK197" s="251"/>
      <c r="AL197" s="251"/>
      <c r="AM197" s="251"/>
      <c r="AN197" s="251"/>
      <c r="AO197" s="251"/>
      <c r="AP197" s="251"/>
      <c r="AQ197" s="251"/>
      <c r="AR197" s="251"/>
      <c r="AS197" s="251"/>
      <c r="AT197" s="251"/>
      <c r="AU197" s="251"/>
      <c r="AV197" s="251"/>
      <c r="AW197" s="276">
        <v>0</v>
      </c>
      <c r="AX197" s="276">
        <f>AW197*1.12</f>
        <v>0</v>
      </c>
      <c r="AY197" s="246" t="s">
        <v>129</v>
      </c>
      <c r="AZ197" s="246" t="s">
        <v>776</v>
      </c>
      <c r="BA197" s="249" t="s">
        <v>777</v>
      </c>
      <c r="BB197" s="254"/>
      <c r="BC197" s="255"/>
      <c r="BD197" s="255"/>
      <c r="BE197" s="255"/>
      <c r="BF197" s="255"/>
      <c r="BG197" s="256"/>
      <c r="BH197" s="256"/>
      <c r="BI197" s="256"/>
      <c r="BJ197" s="256"/>
      <c r="BK197" s="354" t="s">
        <v>827</v>
      </c>
    </row>
    <row r="198" spans="1:66" s="358" customFormat="1" ht="12.95" customHeight="1" x14ac:dyDescent="0.25">
      <c r="A198" s="246" t="s">
        <v>217</v>
      </c>
      <c r="B198" s="231" t="s">
        <v>852</v>
      </c>
      <c r="C198" s="247" t="s">
        <v>853</v>
      </c>
      <c r="D198" s="248"/>
      <c r="E198" s="231"/>
      <c r="F198" s="231" t="s">
        <v>221</v>
      </c>
      <c r="G198" s="231" t="s">
        <v>222</v>
      </c>
      <c r="H198" s="249" t="s">
        <v>223</v>
      </c>
      <c r="I198" s="246" t="s">
        <v>120</v>
      </c>
      <c r="J198" s="246"/>
      <c r="K198" s="246"/>
      <c r="L198" s="246">
        <v>40</v>
      </c>
      <c r="M198" s="246" t="s">
        <v>122</v>
      </c>
      <c r="N198" s="246" t="s">
        <v>224</v>
      </c>
      <c r="O198" s="246" t="s">
        <v>854</v>
      </c>
      <c r="P198" s="246" t="s">
        <v>125</v>
      </c>
      <c r="Q198" s="246">
        <v>230000000</v>
      </c>
      <c r="R198" s="246" t="s">
        <v>511</v>
      </c>
      <c r="S198" s="246"/>
      <c r="T198" s="275" t="s">
        <v>146</v>
      </c>
      <c r="U198" s="246"/>
      <c r="V198" s="246"/>
      <c r="W198" s="246">
        <v>30</v>
      </c>
      <c r="X198" s="246" t="s">
        <v>106</v>
      </c>
      <c r="Y198" s="246">
        <v>10</v>
      </c>
      <c r="Z198" s="251"/>
      <c r="AA198" s="252" t="s">
        <v>138</v>
      </c>
      <c r="AB198" s="246"/>
      <c r="AC198" s="246"/>
      <c r="AD198" s="251">
        <v>226336870</v>
      </c>
      <c r="AE198" s="276">
        <v>253497294.40000004</v>
      </c>
      <c r="AF198" s="251"/>
      <c r="AG198" s="251"/>
      <c r="AH198" s="251">
        <v>356498020</v>
      </c>
      <c r="AI198" s="276">
        <v>399277782.40000004</v>
      </c>
      <c r="AJ198" s="251"/>
      <c r="AK198" s="251"/>
      <c r="AL198" s="251"/>
      <c r="AM198" s="251"/>
      <c r="AN198" s="251"/>
      <c r="AO198" s="251"/>
      <c r="AP198" s="251"/>
      <c r="AQ198" s="251"/>
      <c r="AR198" s="251"/>
      <c r="AS198" s="251"/>
      <c r="AT198" s="251"/>
      <c r="AU198" s="251"/>
      <c r="AV198" s="251"/>
      <c r="AW198" s="251">
        <f>AD198+AH198</f>
        <v>582834890</v>
      </c>
      <c r="AX198" s="251">
        <f>AW198*1.12</f>
        <v>652775076.80000007</v>
      </c>
      <c r="AY198" s="246" t="s">
        <v>129</v>
      </c>
      <c r="AZ198" s="246" t="s">
        <v>776</v>
      </c>
      <c r="BA198" s="249" t="s">
        <v>777</v>
      </c>
      <c r="BB198" s="254"/>
      <c r="BC198" s="255"/>
      <c r="BD198" s="255"/>
      <c r="BE198" s="255"/>
      <c r="BF198" s="255"/>
      <c r="BG198" s="256"/>
      <c r="BH198" s="256"/>
      <c r="BI198" s="256"/>
      <c r="BJ198" s="256"/>
      <c r="BK198" s="354" t="s">
        <v>855</v>
      </c>
    </row>
    <row r="199" spans="1:66" s="359" customFormat="1" ht="21" customHeight="1" x14ac:dyDescent="0.25">
      <c r="A199" s="257" t="s">
        <v>150</v>
      </c>
      <c r="B199" s="257"/>
      <c r="C199" s="257" t="s">
        <v>828</v>
      </c>
      <c r="D199" s="257"/>
      <c r="E199" s="232"/>
      <c r="F199" s="258" t="s">
        <v>829</v>
      </c>
      <c r="G199" s="259" t="s">
        <v>830</v>
      </c>
      <c r="H199" s="259" t="s">
        <v>831</v>
      </c>
      <c r="I199" s="260" t="s">
        <v>120</v>
      </c>
      <c r="J199" s="257"/>
      <c r="K199" s="260"/>
      <c r="L199" s="261">
        <v>30</v>
      </c>
      <c r="M199" s="262">
        <v>230000000</v>
      </c>
      <c r="N199" s="262" t="s">
        <v>123</v>
      </c>
      <c r="O199" s="257" t="s">
        <v>806</v>
      </c>
      <c r="P199" s="262" t="s">
        <v>125</v>
      </c>
      <c r="Q199" s="258">
        <v>230000000</v>
      </c>
      <c r="R199" s="263" t="s">
        <v>382</v>
      </c>
      <c r="S199" s="257"/>
      <c r="T199" s="257" t="s">
        <v>146</v>
      </c>
      <c r="U199" s="257"/>
      <c r="V199" s="257"/>
      <c r="W199" s="261">
        <v>0</v>
      </c>
      <c r="X199" s="264">
        <v>100</v>
      </c>
      <c r="Y199" s="261">
        <v>0</v>
      </c>
      <c r="Z199" s="260"/>
      <c r="AA199" s="257" t="s">
        <v>138</v>
      </c>
      <c r="AB199" s="260"/>
      <c r="AC199" s="265">
        <v>551061225</v>
      </c>
      <c r="AD199" s="265">
        <v>551061225</v>
      </c>
      <c r="AE199" s="265">
        <f>AD199*1.12</f>
        <v>617188572</v>
      </c>
      <c r="AF199" s="265"/>
      <c r="AG199" s="265">
        <v>65083557</v>
      </c>
      <c r="AH199" s="265">
        <v>65083557</v>
      </c>
      <c r="AI199" s="265">
        <f>AH199*1.12</f>
        <v>72893583.840000004</v>
      </c>
      <c r="AJ199" s="265"/>
      <c r="AK199" s="265"/>
      <c r="AL199" s="265"/>
      <c r="AM199" s="265">
        <f>AL199*1.12</f>
        <v>0</v>
      </c>
      <c r="AN199" s="266"/>
      <c r="AO199" s="265"/>
      <c r="AP199" s="265"/>
      <c r="AQ199" s="265"/>
      <c r="AR199" s="266"/>
      <c r="AS199" s="267"/>
      <c r="AT199" s="267"/>
      <c r="AU199" s="267"/>
      <c r="AV199" s="257"/>
      <c r="AW199" s="265">
        <v>0</v>
      </c>
      <c r="AX199" s="265">
        <v>0</v>
      </c>
      <c r="AY199" s="268" t="s">
        <v>129</v>
      </c>
      <c r="AZ199" s="269" t="s">
        <v>832</v>
      </c>
      <c r="BA199" s="269" t="s">
        <v>833</v>
      </c>
      <c r="BB199" s="270"/>
      <c r="BC199" s="270"/>
      <c r="BD199" s="270"/>
      <c r="BE199" s="270"/>
      <c r="BF199" s="270"/>
      <c r="BG199" s="270"/>
      <c r="BH199" s="270"/>
      <c r="BI199" s="270"/>
      <c r="BJ199" s="270"/>
      <c r="BK199" s="355" t="s">
        <v>403</v>
      </c>
      <c r="BL199" s="271"/>
    </row>
    <row r="200" spans="1:66" s="358" customFormat="1" ht="12.95" customHeight="1" x14ac:dyDescent="0.25">
      <c r="A200" s="246" t="s">
        <v>150</v>
      </c>
      <c r="B200" s="231"/>
      <c r="C200" s="247" t="s">
        <v>839</v>
      </c>
      <c r="D200" s="248"/>
      <c r="E200" s="231"/>
      <c r="F200" s="231" t="s">
        <v>829</v>
      </c>
      <c r="G200" s="231" t="s">
        <v>830</v>
      </c>
      <c r="H200" s="249" t="s">
        <v>831</v>
      </c>
      <c r="I200" s="246" t="s">
        <v>120</v>
      </c>
      <c r="J200" s="246"/>
      <c r="K200" s="246"/>
      <c r="L200" s="246">
        <v>30</v>
      </c>
      <c r="M200" s="246">
        <v>230000000</v>
      </c>
      <c r="N200" s="246" t="s">
        <v>123</v>
      </c>
      <c r="O200" s="246" t="s">
        <v>840</v>
      </c>
      <c r="P200" s="246" t="s">
        <v>125</v>
      </c>
      <c r="Q200" s="246">
        <v>230000000</v>
      </c>
      <c r="R200" s="246" t="s">
        <v>382</v>
      </c>
      <c r="S200" s="246"/>
      <c r="T200" s="275" t="s">
        <v>146</v>
      </c>
      <c r="U200" s="246"/>
      <c r="V200" s="246"/>
      <c r="W200" s="246">
        <v>0</v>
      </c>
      <c r="X200" s="246">
        <v>100</v>
      </c>
      <c r="Y200" s="246">
        <v>0</v>
      </c>
      <c r="Z200" s="251"/>
      <c r="AA200" s="252" t="s">
        <v>138</v>
      </c>
      <c r="AB200" s="246"/>
      <c r="AC200" s="246">
        <v>551061225</v>
      </c>
      <c r="AD200" s="251">
        <v>551061225</v>
      </c>
      <c r="AE200" s="276">
        <v>617188572</v>
      </c>
      <c r="AF200" s="251"/>
      <c r="AG200" s="251">
        <v>65083557</v>
      </c>
      <c r="AH200" s="251">
        <v>65083557</v>
      </c>
      <c r="AI200" s="276">
        <v>72893583.840000004</v>
      </c>
      <c r="AJ200" s="251"/>
      <c r="AK200" s="251"/>
      <c r="AL200" s="251"/>
      <c r="AM200" s="251">
        <v>0</v>
      </c>
      <c r="AN200" s="251"/>
      <c r="AO200" s="251"/>
      <c r="AP200" s="251"/>
      <c r="AQ200" s="251"/>
      <c r="AR200" s="251"/>
      <c r="AS200" s="251"/>
      <c r="AT200" s="251"/>
      <c r="AU200" s="251"/>
      <c r="AV200" s="251"/>
      <c r="AW200" s="276">
        <f>AD200+AH200</f>
        <v>616144782</v>
      </c>
      <c r="AX200" s="276">
        <v>690082155.84000003</v>
      </c>
      <c r="AY200" s="246" t="s">
        <v>129</v>
      </c>
      <c r="AZ200" s="246" t="s">
        <v>832</v>
      </c>
      <c r="BA200" s="249" t="s">
        <v>833</v>
      </c>
      <c r="BB200" s="254"/>
      <c r="BC200" s="255"/>
      <c r="BD200" s="255"/>
      <c r="BE200" s="255"/>
      <c r="BF200" s="255"/>
      <c r="BG200" s="256"/>
      <c r="BH200" s="256"/>
      <c r="BI200" s="256"/>
      <c r="BJ200" s="256"/>
      <c r="BK200" s="354" t="s">
        <v>827</v>
      </c>
    </row>
    <row r="201" spans="1:66" ht="12.95" customHeight="1" x14ac:dyDescent="0.25">
      <c r="A201" s="140"/>
      <c r="B201" s="136"/>
      <c r="C201" s="136"/>
      <c r="D201" s="136"/>
      <c r="E201" s="45" t="s">
        <v>234</v>
      </c>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41"/>
      <c r="AD201" s="141"/>
      <c r="AE201" s="141"/>
      <c r="AF201" s="141"/>
      <c r="AG201" s="141"/>
      <c r="AH201" s="141"/>
      <c r="AI201" s="141"/>
      <c r="AJ201" s="141"/>
      <c r="AK201" s="141"/>
      <c r="AL201" s="141"/>
      <c r="AM201" s="141"/>
      <c r="AN201" s="141"/>
      <c r="AO201" s="141"/>
      <c r="AP201" s="141"/>
      <c r="AQ201" s="141"/>
      <c r="AR201" s="141"/>
      <c r="AS201" s="141"/>
      <c r="AT201" s="141"/>
      <c r="AU201" s="141"/>
      <c r="AV201" s="137"/>
      <c r="AW201" s="126">
        <f>SUM(AW159:AW200)</f>
        <v>15986828601</v>
      </c>
      <c r="AX201" s="126">
        <f>SUM(AX159:AX200)</f>
        <v>17905248033.119999</v>
      </c>
      <c r="AY201" s="136"/>
      <c r="AZ201" s="136"/>
      <c r="BA201" s="136"/>
      <c r="BB201" s="136"/>
      <c r="BC201" s="136"/>
      <c r="BD201" s="136"/>
      <c r="BE201" s="136"/>
      <c r="BF201" s="136"/>
      <c r="BG201" s="142"/>
      <c r="BH201" s="136"/>
      <c r="BI201" s="136"/>
      <c r="BJ201" s="142"/>
      <c r="BK201" s="142"/>
    </row>
    <row r="202" spans="1:66" s="165" customFormat="1" ht="12.95" customHeight="1" x14ac:dyDescent="0.25">
      <c r="A202" s="136"/>
      <c r="B202" s="136"/>
      <c r="C202" s="136"/>
      <c r="D202" s="136"/>
      <c r="E202" s="216" t="s">
        <v>112</v>
      </c>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43"/>
      <c r="AE202" s="143"/>
      <c r="AF202" s="143"/>
      <c r="AG202" s="143"/>
      <c r="AH202" s="143"/>
      <c r="AI202" s="143"/>
      <c r="AJ202" s="143"/>
      <c r="AK202" s="143"/>
      <c r="AL202" s="143"/>
      <c r="AM202" s="143"/>
      <c r="AN202" s="143"/>
      <c r="AO202" s="143"/>
      <c r="AP202" s="143"/>
      <c r="AQ202" s="143"/>
      <c r="AR202" s="143"/>
      <c r="AS202" s="143"/>
      <c r="AT202" s="143"/>
      <c r="AU202" s="143"/>
      <c r="AV202" s="144"/>
      <c r="AW202" s="144"/>
      <c r="AX202" s="144"/>
      <c r="AY202" s="136"/>
      <c r="AZ202" s="136"/>
      <c r="BA202" s="136"/>
      <c r="BB202" s="136"/>
      <c r="BC202" s="136"/>
      <c r="BD202" s="136"/>
      <c r="BE202" s="136"/>
      <c r="BF202" s="136"/>
      <c r="BG202" s="136"/>
      <c r="BH202" s="136"/>
      <c r="BI202" s="136"/>
      <c r="BJ202" s="142"/>
      <c r="BK202" s="127"/>
    </row>
    <row r="203" spans="1:66" s="166" customFormat="1" ht="12.95" customHeight="1" x14ac:dyDescent="0.25">
      <c r="A203" s="15" t="s">
        <v>133</v>
      </c>
      <c r="B203" s="15" t="s">
        <v>157</v>
      </c>
      <c r="C203" s="175" t="s">
        <v>235</v>
      </c>
      <c r="D203" s="175"/>
      <c r="E203" s="175" t="s">
        <v>236</v>
      </c>
      <c r="F203" s="22" t="s">
        <v>237</v>
      </c>
      <c r="G203" s="22" t="s">
        <v>238</v>
      </c>
      <c r="H203" s="22" t="s">
        <v>238</v>
      </c>
      <c r="I203" s="23" t="s">
        <v>120</v>
      </c>
      <c r="J203" s="23"/>
      <c r="K203" s="23"/>
      <c r="L203" s="22">
        <v>100</v>
      </c>
      <c r="M203" s="5">
        <v>230000000</v>
      </c>
      <c r="N203" s="5" t="s">
        <v>137</v>
      </c>
      <c r="O203" s="5" t="s">
        <v>239</v>
      </c>
      <c r="P203" s="23" t="s">
        <v>125</v>
      </c>
      <c r="Q203" s="24">
        <v>230000000</v>
      </c>
      <c r="R203" s="25" t="s">
        <v>174</v>
      </c>
      <c r="S203" s="25"/>
      <c r="T203" s="23"/>
      <c r="U203" s="5" t="s">
        <v>126</v>
      </c>
      <c r="V203" s="23" t="s">
        <v>127</v>
      </c>
      <c r="W203" s="23">
        <v>0</v>
      </c>
      <c r="X203" s="23">
        <v>100</v>
      </c>
      <c r="Y203" s="23">
        <v>0</v>
      </c>
      <c r="Z203" s="40"/>
      <c r="AA203" s="5" t="s">
        <v>138</v>
      </c>
      <c r="AB203" s="26"/>
      <c r="AC203" s="26"/>
      <c r="AD203" s="26">
        <v>350349359.97000003</v>
      </c>
      <c r="AE203" s="26">
        <v>392391283.16640007</v>
      </c>
      <c r="AF203" s="26"/>
      <c r="AG203" s="26"/>
      <c r="AH203" s="26">
        <v>350349359.97000003</v>
      </c>
      <c r="AI203" s="26">
        <v>392391283.16640007</v>
      </c>
      <c r="AJ203" s="19"/>
      <c r="AK203" s="19"/>
      <c r="AL203" s="19">
        <v>350349359.97000003</v>
      </c>
      <c r="AM203" s="19">
        <v>392391283.16640007</v>
      </c>
      <c r="AN203" s="19">
        <v>0</v>
      </c>
      <c r="AO203" s="19">
        <v>0</v>
      </c>
      <c r="AP203" s="19">
        <v>0</v>
      </c>
      <c r="AQ203" s="19">
        <v>0</v>
      </c>
      <c r="AR203" s="19">
        <v>0</v>
      </c>
      <c r="AS203" s="19">
        <v>0</v>
      </c>
      <c r="AT203" s="19">
        <v>0</v>
      </c>
      <c r="AU203" s="19">
        <v>0</v>
      </c>
      <c r="AV203" s="42"/>
      <c r="AW203" s="42">
        <f t="shared" ref="AW203" si="149">AD203+AH203+AL203+AP203+AT203</f>
        <v>1051048079.9100001</v>
      </c>
      <c r="AX203" s="42">
        <f t="shared" ref="AX203" si="150">AW203*1.12</f>
        <v>1177173849.4992001</v>
      </c>
      <c r="AY203" s="12" t="s">
        <v>129</v>
      </c>
      <c r="AZ203" s="1" t="s">
        <v>240</v>
      </c>
      <c r="BA203" s="1" t="s">
        <v>241</v>
      </c>
      <c r="BB203" s="5"/>
      <c r="BC203" s="5"/>
      <c r="BD203" s="5"/>
      <c r="BE203" s="5"/>
      <c r="BF203" s="5"/>
      <c r="BG203" s="5"/>
      <c r="BH203" s="5"/>
      <c r="BI203" s="5"/>
      <c r="BJ203" s="168"/>
      <c r="BK203" s="27"/>
    </row>
    <row r="204" spans="1:66" s="166" customFormat="1" ht="12.95" customHeight="1" x14ac:dyDescent="0.25">
      <c r="A204" s="15" t="s">
        <v>133</v>
      </c>
      <c r="B204" s="15" t="s">
        <v>218</v>
      </c>
      <c r="C204" s="175" t="s">
        <v>242</v>
      </c>
      <c r="D204" s="175"/>
      <c r="E204" s="175" t="s">
        <v>243</v>
      </c>
      <c r="F204" s="22" t="s">
        <v>244</v>
      </c>
      <c r="G204" s="22" t="s">
        <v>245</v>
      </c>
      <c r="H204" s="22" t="s">
        <v>246</v>
      </c>
      <c r="I204" s="23" t="s">
        <v>120</v>
      </c>
      <c r="J204" s="23"/>
      <c r="K204" s="23"/>
      <c r="L204" s="22">
        <v>100</v>
      </c>
      <c r="M204" s="5">
        <v>230000000</v>
      </c>
      <c r="N204" s="5" t="s">
        <v>137</v>
      </c>
      <c r="O204" s="5" t="s">
        <v>239</v>
      </c>
      <c r="P204" s="23" t="s">
        <v>125</v>
      </c>
      <c r="Q204" s="24">
        <v>230000001</v>
      </c>
      <c r="R204" s="25" t="s">
        <v>174</v>
      </c>
      <c r="S204" s="25"/>
      <c r="T204" s="23"/>
      <c r="U204" s="5" t="s">
        <v>126</v>
      </c>
      <c r="V204" s="23" t="s">
        <v>127</v>
      </c>
      <c r="W204" s="23">
        <v>0</v>
      </c>
      <c r="X204" s="23">
        <v>100</v>
      </c>
      <c r="Y204" s="23">
        <v>0</v>
      </c>
      <c r="Z204" s="40"/>
      <c r="AA204" s="5" t="s">
        <v>138</v>
      </c>
      <c r="AB204" s="26"/>
      <c r="AC204" s="26"/>
      <c r="AD204" s="26">
        <v>8866176.0000000037</v>
      </c>
      <c r="AE204" s="26">
        <v>9930117.1200000048</v>
      </c>
      <c r="AF204" s="26"/>
      <c r="AG204" s="26"/>
      <c r="AH204" s="26">
        <v>8866176.0000000037</v>
      </c>
      <c r="AI204" s="26">
        <v>9930117.1200000048</v>
      </c>
      <c r="AJ204" s="19"/>
      <c r="AK204" s="19"/>
      <c r="AL204" s="19">
        <v>8866176.0000000037</v>
      </c>
      <c r="AM204" s="19">
        <v>9930117.1200000048</v>
      </c>
      <c r="AN204" s="19">
        <v>0</v>
      </c>
      <c r="AO204" s="19">
        <v>0</v>
      </c>
      <c r="AP204" s="19">
        <v>0</v>
      </c>
      <c r="AQ204" s="19">
        <v>0</v>
      </c>
      <c r="AR204" s="19">
        <v>0</v>
      </c>
      <c r="AS204" s="19">
        <v>0</v>
      </c>
      <c r="AT204" s="19">
        <v>0</v>
      </c>
      <c r="AU204" s="19">
        <v>0</v>
      </c>
      <c r="AV204" s="42"/>
      <c r="AW204" s="42">
        <f t="shared" ref="AW204:AW250" si="151">AD204+AH204+AL204+AP204+AT204</f>
        <v>26598528.000000011</v>
      </c>
      <c r="AX204" s="42">
        <f t="shared" ref="AX204:AX269" si="152">AW204*1.12</f>
        <v>29790351.360000014</v>
      </c>
      <c r="AY204" s="12" t="s">
        <v>129</v>
      </c>
      <c r="AZ204" s="1" t="s">
        <v>247</v>
      </c>
      <c r="BA204" s="1" t="s">
        <v>248</v>
      </c>
      <c r="BB204" s="5"/>
      <c r="BC204" s="5"/>
      <c r="BD204" s="5"/>
      <c r="BE204" s="5"/>
      <c r="BF204" s="5"/>
      <c r="BG204" s="5"/>
      <c r="BH204" s="5"/>
      <c r="BI204" s="5"/>
      <c r="BJ204" s="168"/>
      <c r="BK204" s="27"/>
    </row>
    <row r="205" spans="1:66" s="166" customFormat="1" ht="12.95" customHeight="1" x14ac:dyDescent="0.25">
      <c r="A205" s="15" t="s">
        <v>133</v>
      </c>
      <c r="B205" s="15" t="s">
        <v>218</v>
      </c>
      <c r="C205" s="175" t="s">
        <v>249</v>
      </c>
      <c r="D205" s="175"/>
      <c r="E205" s="175" t="s">
        <v>250</v>
      </c>
      <c r="F205" s="22" t="s">
        <v>251</v>
      </c>
      <c r="G205" s="22" t="s">
        <v>252</v>
      </c>
      <c r="H205" s="22" t="s">
        <v>252</v>
      </c>
      <c r="I205" s="23" t="s">
        <v>120</v>
      </c>
      <c r="J205" s="23"/>
      <c r="K205" s="23"/>
      <c r="L205" s="22">
        <v>100</v>
      </c>
      <c r="M205" s="5">
        <v>230000000</v>
      </c>
      <c r="N205" s="5" t="s">
        <v>137</v>
      </c>
      <c r="O205" s="5" t="s">
        <v>239</v>
      </c>
      <c r="P205" s="23" t="s">
        <v>125</v>
      </c>
      <c r="Q205" s="24">
        <v>230000000</v>
      </c>
      <c r="R205" s="25" t="s">
        <v>145</v>
      </c>
      <c r="S205" s="25"/>
      <c r="T205" s="23"/>
      <c r="U205" s="5" t="s">
        <v>126</v>
      </c>
      <c r="V205" s="23" t="s">
        <v>127</v>
      </c>
      <c r="W205" s="23">
        <v>0</v>
      </c>
      <c r="X205" s="23">
        <v>100</v>
      </c>
      <c r="Y205" s="23">
        <v>0</v>
      </c>
      <c r="Z205" s="40"/>
      <c r="AA205" s="5" t="s">
        <v>138</v>
      </c>
      <c r="AB205" s="26"/>
      <c r="AC205" s="26"/>
      <c r="AD205" s="26">
        <v>341627670</v>
      </c>
      <c r="AE205" s="26">
        <v>382622990.40000004</v>
      </c>
      <c r="AF205" s="26"/>
      <c r="AG205" s="26"/>
      <c r="AH205" s="26">
        <v>341627670</v>
      </c>
      <c r="AI205" s="26">
        <v>382622990.40000004</v>
      </c>
      <c r="AJ205" s="19"/>
      <c r="AK205" s="19"/>
      <c r="AL205" s="19">
        <v>341627670</v>
      </c>
      <c r="AM205" s="19">
        <v>382622990.40000004</v>
      </c>
      <c r="AN205" s="19">
        <v>0</v>
      </c>
      <c r="AO205" s="19">
        <v>0</v>
      </c>
      <c r="AP205" s="19">
        <v>0</v>
      </c>
      <c r="AQ205" s="19">
        <v>0</v>
      </c>
      <c r="AR205" s="19">
        <v>0</v>
      </c>
      <c r="AS205" s="19">
        <v>0</v>
      </c>
      <c r="AT205" s="19">
        <v>0</v>
      </c>
      <c r="AU205" s="19">
        <v>0</v>
      </c>
      <c r="AV205" s="42"/>
      <c r="AW205" s="42">
        <v>0</v>
      </c>
      <c r="AX205" s="42">
        <f t="shared" si="152"/>
        <v>0</v>
      </c>
      <c r="AY205" s="9" t="s">
        <v>129</v>
      </c>
      <c r="AZ205" s="1" t="s">
        <v>253</v>
      </c>
      <c r="BA205" s="2" t="s">
        <v>254</v>
      </c>
      <c r="BB205" s="5"/>
      <c r="BC205" s="5"/>
      <c r="BD205" s="5"/>
      <c r="BE205" s="5"/>
      <c r="BF205" s="5"/>
      <c r="BG205" s="5"/>
      <c r="BH205" s="5"/>
      <c r="BI205" s="5"/>
      <c r="BJ205" s="168"/>
      <c r="BK205" s="27"/>
    </row>
    <row r="206" spans="1:66" s="166" customFormat="1" ht="12.95" customHeight="1" x14ac:dyDescent="0.25">
      <c r="A206" s="294" t="s">
        <v>133</v>
      </c>
      <c r="B206" s="294" t="s">
        <v>218</v>
      </c>
      <c r="C206" s="295" t="s">
        <v>891</v>
      </c>
      <c r="D206" s="295"/>
      <c r="E206" s="295" t="s">
        <v>250</v>
      </c>
      <c r="F206" s="296" t="s">
        <v>251</v>
      </c>
      <c r="G206" s="296" t="s">
        <v>252</v>
      </c>
      <c r="H206" s="296" t="s">
        <v>252</v>
      </c>
      <c r="I206" s="297" t="s">
        <v>120</v>
      </c>
      <c r="J206" s="297"/>
      <c r="K206" s="297"/>
      <c r="L206" s="296">
        <v>100</v>
      </c>
      <c r="M206" s="298">
        <v>230000000</v>
      </c>
      <c r="N206" s="298" t="s">
        <v>137</v>
      </c>
      <c r="O206" s="298" t="s">
        <v>239</v>
      </c>
      <c r="P206" s="297" t="s">
        <v>125</v>
      </c>
      <c r="Q206" s="299">
        <v>230000000</v>
      </c>
      <c r="R206" s="300" t="s">
        <v>145</v>
      </c>
      <c r="S206" s="300"/>
      <c r="T206" s="297"/>
      <c r="U206" s="298" t="s">
        <v>126</v>
      </c>
      <c r="V206" s="297" t="s">
        <v>127</v>
      </c>
      <c r="W206" s="297">
        <v>0</v>
      </c>
      <c r="X206" s="297">
        <v>100</v>
      </c>
      <c r="Y206" s="297">
        <v>0</v>
      </c>
      <c r="Z206" s="301"/>
      <c r="AA206" s="298" t="s">
        <v>138</v>
      </c>
      <c r="AB206" s="302"/>
      <c r="AC206" s="302"/>
      <c r="AD206" s="292">
        <f>341627670-76089614</f>
        <v>265538056</v>
      </c>
      <c r="AE206" s="293">
        <f t="shared" ref="AE206" si="153">AD206*1.12</f>
        <v>297402622.72000003</v>
      </c>
      <c r="AF206" s="303"/>
      <c r="AG206" s="303"/>
      <c r="AH206" s="303">
        <v>341627670</v>
      </c>
      <c r="AI206" s="303">
        <v>382622990.40000004</v>
      </c>
      <c r="AJ206" s="304"/>
      <c r="AK206" s="304"/>
      <c r="AL206" s="304">
        <v>341627670</v>
      </c>
      <c r="AM206" s="304">
        <v>382622990.40000004</v>
      </c>
      <c r="AN206" s="304">
        <v>0</v>
      </c>
      <c r="AO206" s="304">
        <v>0</v>
      </c>
      <c r="AP206" s="304">
        <v>0</v>
      </c>
      <c r="AQ206" s="304">
        <v>0</v>
      </c>
      <c r="AR206" s="304">
        <v>0</v>
      </c>
      <c r="AS206" s="304">
        <v>0</v>
      </c>
      <c r="AT206" s="304">
        <v>0</v>
      </c>
      <c r="AU206" s="304">
        <v>0</v>
      </c>
      <c r="AV206" s="304"/>
      <c r="AW206" s="304">
        <f>Z206+AD206+AH206+AL206+AP206</f>
        <v>948793396</v>
      </c>
      <c r="AX206" s="304">
        <f>AW206*1.12</f>
        <v>1062648603.5200001</v>
      </c>
      <c r="AY206" s="304" t="s">
        <v>129</v>
      </c>
      <c r="AZ206" s="305" t="s">
        <v>253</v>
      </c>
      <c r="BA206" s="305" t="s">
        <v>254</v>
      </c>
      <c r="BB206" s="305"/>
      <c r="BC206" s="306"/>
      <c r="BD206" s="307"/>
      <c r="BE206" s="308"/>
      <c r="BF206" s="298"/>
      <c r="BG206" s="298"/>
      <c r="BH206" s="298"/>
      <c r="BI206" s="298"/>
      <c r="BJ206" s="298"/>
      <c r="BK206" s="309" t="s">
        <v>892</v>
      </c>
      <c r="BL206" s="39"/>
      <c r="BM206" s="39"/>
      <c r="BN206" s="39"/>
    </row>
    <row r="207" spans="1:66" s="166" customFormat="1" ht="12.95" customHeight="1" x14ac:dyDescent="0.25">
      <c r="A207" s="15" t="s">
        <v>133</v>
      </c>
      <c r="B207" s="15" t="s">
        <v>218</v>
      </c>
      <c r="C207" s="175" t="s">
        <v>255</v>
      </c>
      <c r="D207" s="175"/>
      <c r="E207" s="175" t="s">
        <v>256</v>
      </c>
      <c r="F207" s="22" t="s">
        <v>251</v>
      </c>
      <c r="G207" s="22" t="s">
        <v>252</v>
      </c>
      <c r="H207" s="22" t="s">
        <v>252</v>
      </c>
      <c r="I207" s="23" t="s">
        <v>120</v>
      </c>
      <c r="J207" s="23"/>
      <c r="K207" s="23"/>
      <c r="L207" s="22">
        <v>100</v>
      </c>
      <c r="M207" s="5">
        <v>230000000</v>
      </c>
      <c r="N207" s="5" t="s">
        <v>137</v>
      </c>
      <c r="O207" s="5" t="s">
        <v>239</v>
      </c>
      <c r="P207" s="23" t="s">
        <v>125</v>
      </c>
      <c r="Q207" s="24">
        <v>230000000</v>
      </c>
      <c r="R207" s="25" t="s">
        <v>257</v>
      </c>
      <c r="S207" s="25"/>
      <c r="T207" s="23"/>
      <c r="U207" s="5" t="s">
        <v>126</v>
      </c>
      <c r="V207" s="23" t="s">
        <v>127</v>
      </c>
      <c r="W207" s="23">
        <v>0</v>
      </c>
      <c r="X207" s="23">
        <v>100</v>
      </c>
      <c r="Y207" s="23">
        <v>0</v>
      </c>
      <c r="Z207" s="40"/>
      <c r="AA207" s="5" t="s">
        <v>138</v>
      </c>
      <c r="AB207" s="26"/>
      <c r="AC207" s="26"/>
      <c r="AD207" s="26">
        <v>474799299.99999964</v>
      </c>
      <c r="AE207" s="26">
        <v>531775215.99999964</v>
      </c>
      <c r="AF207" s="26"/>
      <c r="AG207" s="26"/>
      <c r="AH207" s="26">
        <v>474799299.99999964</v>
      </c>
      <c r="AI207" s="26">
        <v>531775215.99999964</v>
      </c>
      <c r="AJ207" s="19"/>
      <c r="AK207" s="19"/>
      <c r="AL207" s="19">
        <v>474799300</v>
      </c>
      <c r="AM207" s="19">
        <v>531775216.00000006</v>
      </c>
      <c r="AN207" s="19">
        <v>0</v>
      </c>
      <c r="AO207" s="19">
        <v>0</v>
      </c>
      <c r="AP207" s="19">
        <v>0</v>
      </c>
      <c r="AQ207" s="19">
        <v>0</v>
      </c>
      <c r="AR207" s="19">
        <v>0</v>
      </c>
      <c r="AS207" s="19">
        <v>0</v>
      </c>
      <c r="AT207" s="19">
        <v>0</v>
      </c>
      <c r="AU207" s="19">
        <v>0</v>
      </c>
      <c r="AV207" s="42"/>
      <c r="AW207" s="42">
        <v>0</v>
      </c>
      <c r="AX207" s="42">
        <f t="shared" si="152"/>
        <v>0</v>
      </c>
      <c r="AY207" s="9" t="s">
        <v>129</v>
      </c>
      <c r="AZ207" s="1" t="s">
        <v>258</v>
      </c>
      <c r="BA207" s="2" t="s">
        <v>259</v>
      </c>
      <c r="BB207" s="5"/>
      <c r="BC207" s="5"/>
      <c r="BD207" s="5"/>
      <c r="BE207" s="5"/>
      <c r="BF207" s="5"/>
      <c r="BG207" s="5"/>
      <c r="BH207" s="5"/>
      <c r="BI207" s="5"/>
      <c r="BJ207" s="168"/>
      <c r="BK207" s="27"/>
    </row>
    <row r="208" spans="1:66" s="166" customFormat="1" ht="12.95" customHeight="1" x14ac:dyDescent="0.25">
      <c r="A208" s="310" t="s">
        <v>133</v>
      </c>
      <c r="B208" s="310" t="s">
        <v>218</v>
      </c>
      <c r="C208" s="295" t="s">
        <v>893</v>
      </c>
      <c r="D208" s="295"/>
      <c r="E208" s="295" t="s">
        <v>256</v>
      </c>
      <c r="F208" s="296" t="s">
        <v>251</v>
      </c>
      <c r="G208" s="296" t="s">
        <v>252</v>
      </c>
      <c r="H208" s="296" t="s">
        <v>252</v>
      </c>
      <c r="I208" s="297" t="s">
        <v>120</v>
      </c>
      <c r="J208" s="297"/>
      <c r="K208" s="297"/>
      <c r="L208" s="296">
        <v>100</v>
      </c>
      <c r="M208" s="298">
        <v>230000000</v>
      </c>
      <c r="N208" s="298" t="s">
        <v>137</v>
      </c>
      <c r="O208" s="298" t="s">
        <v>239</v>
      </c>
      <c r="P208" s="297" t="s">
        <v>125</v>
      </c>
      <c r="Q208" s="299">
        <v>230000000</v>
      </c>
      <c r="R208" s="300" t="s">
        <v>257</v>
      </c>
      <c r="S208" s="300"/>
      <c r="T208" s="297"/>
      <c r="U208" s="298" t="s">
        <v>126</v>
      </c>
      <c r="V208" s="297" t="s">
        <v>127</v>
      </c>
      <c r="W208" s="297">
        <v>0</v>
      </c>
      <c r="X208" s="297">
        <v>100</v>
      </c>
      <c r="Y208" s="297">
        <v>0</v>
      </c>
      <c r="Z208" s="301"/>
      <c r="AA208" s="298" t="s">
        <v>138</v>
      </c>
      <c r="AB208" s="302"/>
      <c r="AC208" s="302"/>
      <c r="AD208" s="292">
        <f>474799300+26956800-133697235</f>
        <v>368058865</v>
      </c>
      <c r="AE208" s="293">
        <f t="shared" ref="AE208" si="154">AD208*1.12</f>
        <v>412225928.80000001</v>
      </c>
      <c r="AF208" s="303"/>
      <c r="AG208" s="303"/>
      <c r="AH208" s="303">
        <v>474799299.99999964</v>
      </c>
      <c r="AI208" s="303">
        <v>531775215.99999964</v>
      </c>
      <c r="AJ208" s="304"/>
      <c r="AK208" s="304"/>
      <c r="AL208" s="304">
        <v>474799300</v>
      </c>
      <c r="AM208" s="304">
        <v>531775216.00000006</v>
      </c>
      <c r="AN208" s="304">
        <v>0</v>
      </c>
      <c r="AO208" s="304">
        <v>0</v>
      </c>
      <c r="AP208" s="304">
        <v>0</v>
      </c>
      <c r="AQ208" s="304">
        <v>0</v>
      </c>
      <c r="AR208" s="304">
        <v>0</v>
      </c>
      <c r="AS208" s="304">
        <v>0</v>
      </c>
      <c r="AT208" s="304">
        <v>0</v>
      </c>
      <c r="AU208" s="304">
        <v>0</v>
      </c>
      <c r="AV208" s="304"/>
      <c r="AW208" s="305">
        <f>Z208+AD208+AH208+AL208+AP208</f>
        <v>1317657464.9999995</v>
      </c>
      <c r="AX208" s="304">
        <f>AW208*1.12</f>
        <v>1475776360.7999997</v>
      </c>
      <c r="AY208" s="306" t="s">
        <v>129</v>
      </c>
      <c r="AZ208" s="307" t="s">
        <v>258</v>
      </c>
      <c r="BA208" s="308" t="s">
        <v>259</v>
      </c>
      <c r="BB208" s="298"/>
      <c r="BC208" s="298"/>
      <c r="BD208" s="298"/>
      <c r="BE208" s="298"/>
      <c r="BF208" s="298"/>
      <c r="BG208" s="298"/>
      <c r="BH208" s="298"/>
      <c r="BI208" s="298"/>
      <c r="BJ208" s="309"/>
      <c r="BK208" s="356" t="s">
        <v>892</v>
      </c>
      <c r="BM208" s="39"/>
      <c r="BN208" s="39"/>
    </row>
    <row r="209" spans="1:66" s="166" customFormat="1" ht="12.95" customHeight="1" x14ac:dyDescent="0.25">
      <c r="A209" s="15" t="s">
        <v>133</v>
      </c>
      <c r="B209" s="15" t="s">
        <v>218</v>
      </c>
      <c r="C209" s="175" t="s">
        <v>260</v>
      </c>
      <c r="D209" s="175"/>
      <c r="E209" s="175" t="s">
        <v>261</v>
      </c>
      <c r="F209" s="22" t="s">
        <v>251</v>
      </c>
      <c r="G209" s="22" t="s">
        <v>252</v>
      </c>
      <c r="H209" s="22" t="s">
        <v>252</v>
      </c>
      <c r="I209" s="23" t="s">
        <v>120</v>
      </c>
      <c r="J209" s="23"/>
      <c r="K209" s="23"/>
      <c r="L209" s="22">
        <v>100</v>
      </c>
      <c r="M209" s="5">
        <v>230000000</v>
      </c>
      <c r="N209" s="5" t="s">
        <v>137</v>
      </c>
      <c r="O209" s="5" t="s">
        <v>239</v>
      </c>
      <c r="P209" s="23" t="s">
        <v>125</v>
      </c>
      <c r="Q209" s="24">
        <v>230000000</v>
      </c>
      <c r="R209" s="25" t="s">
        <v>262</v>
      </c>
      <c r="S209" s="25"/>
      <c r="T209" s="23"/>
      <c r="U209" s="5" t="s">
        <v>126</v>
      </c>
      <c r="V209" s="23" t="s">
        <v>127</v>
      </c>
      <c r="W209" s="23">
        <v>0</v>
      </c>
      <c r="X209" s="23">
        <v>100</v>
      </c>
      <c r="Y209" s="23">
        <v>0</v>
      </c>
      <c r="Z209" s="40"/>
      <c r="AA209" s="5" t="s">
        <v>138</v>
      </c>
      <c r="AB209" s="26"/>
      <c r="AC209" s="26"/>
      <c r="AD209" s="26">
        <v>282220650</v>
      </c>
      <c r="AE209" s="26">
        <v>316087128.00000006</v>
      </c>
      <c r="AF209" s="26"/>
      <c r="AG209" s="26"/>
      <c r="AH209" s="26">
        <v>282220650</v>
      </c>
      <c r="AI209" s="26">
        <v>316087128.00000006</v>
      </c>
      <c r="AJ209" s="19"/>
      <c r="AK209" s="19"/>
      <c r="AL209" s="19">
        <v>282220650</v>
      </c>
      <c r="AM209" s="19">
        <v>316087128.00000006</v>
      </c>
      <c r="AN209" s="19">
        <v>0</v>
      </c>
      <c r="AO209" s="19">
        <v>0</v>
      </c>
      <c r="AP209" s="19">
        <v>0</v>
      </c>
      <c r="AQ209" s="19">
        <v>0</v>
      </c>
      <c r="AR209" s="19">
        <v>0</v>
      </c>
      <c r="AS209" s="19">
        <v>0</v>
      </c>
      <c r="AT209" s="19">
        <v>0</v>
      </c>
      <c r="AU209" s="19">
        <v>0</v>
      </c>
      <c r="AV209" s="42"/>
      <c r="AW209" s="42">
        <v>0</v>
      </c>
      <c r="AX209" s="42">
        <f t="shared" si="152"/>
        <v>0</v>
      </c>
      <c r="AY209" s="9" t="s">
        <v>129</v>
      </c>
      <c r="AZ209" s="1" t="s">
        <v>263</v>
      </c>
      <c r="BA209" s="2" t="s">
        <v>264</v>
      </c>
      <c r="BB209" s="5"/>
      <c r="BC209" s="5"/>
      <c r="BD209" s="5"/>
      <c r="BE209" s="5"/>
      <c r="BF209" s="5"/>
      <c r="BG209" s="5"/>
      <c r="BH209" s="5"/>
      <c r="BI209" s="5"/>
      <c r="BJ209" s="168"/>
      <c r="BK209" s="27"/>
    </row>
    <row r="210" spans="1:66" s="166" customFormat="1" ht="12.95" customHeight="1" x14ac:dyDescent="0.25">
      <c r="A210" s="310" t="s">
        <v>133</v>
      </c>
      <c r="B210" s="310" t="s">
        <v>218</v>
      </c>
      <c r="C210" s="295" t="s">
        <v>894</v>
      </c>
      <c r="D210" s="295"/>
      <c r="E210" s="295" t="s">
        <v>261</v>
      </c>
      <c r="F210" s="296" t="s">
        <v>251</v>
      </c>
      <c r="G210" s="296" t="s">
        <v>252</v>
      </c>
      <c r="H210" s="296" t="s">
        <v>252</v>
      </c>
      <c r="I210" s="297" t="s">
        <v>120</v>
      </c>
      <c r="J210" s="297"/>
      <c r="K210" s="297"/>
      <c r="L210" s="296">
        <v>100</v>
      </c>
      <c r="M210" s="298">
        <v>230000000</v>
      </c>
      <c r="N210" s="298" t="s">
        <v>137</v>
      </c>
      <c r="O210" s="298" t="s">
        <v>239</v>
      </c>
      <c r="P210" s="297" t="s">
        <v>125</v>
      </c>
      <c r="Q210" s="299">
        <v>230000000</v>
      </c>
      <c r="R210" s="300" t="s">
        <v>262</v>
      </c>
      <c r="S210" s="300"/>
      <c r="T210" s="297"/>
      <c r="U210" s="298" t="s">
        <v>126</v>
      </c>
      <c r="V210" s="297" t="s">
        <v>127</v>
      </c>
      <c r="W210" s="297">
        <v>0</v>
      </c>
      <c r="X210" s="297">
        <v>100</v>
      </c>
      <c r="Y210" s="297">
        <v>0</v>
      </c>
      <c r="Z210" s="301"/>
      <c r="AA210" s="298" t="s">
        <v>138</v>
      </c>
      <c r="AB210" s="302"/>
      <c r="AC210" s="302"/>
      <c r="AD210" s="292">
        <f>282220650-78321043</f>
        <v>203899607</v>
      </c>
      <c r="AE210" s="293">
        <f t="shared" ref="AE210" si="155">AD210*1.12</f>
        <v>228367559.84000003</v>
      </c>
      <c r="AF210" s="303"/>
      <c r="AG210" s="303"/>
      <c r="AH210" s="303">
        <v>282220650</v>
      </c>
      <c r="AI210" s="303">
        <v>316087128.00000006</v>
      </c>
      <c r="AJ210" s="304"/>
      <c r="AK210" s="304"/>
      <c r="AL210" s="304">
        <v>282220650</v>
      </c>
      <c r="AM210" s="304">
        <v>316087128.00000006</v>
      </c>
      <c r="AN210" s="304">
        <v>0</v>
      </c>
      <c r="AO210" s="304">
        <v>0</v>
      </c>
      <c r="AP210" s="304">
        <v>0</v>
      </c>
      <c r="AQ210" s="304">
        <v>0</v>
      </c>
      <c r="AR210" s="304">
        <v>0</v>
      </c>
      <c r="AS210" s="304">
        <v>0</v>
      </c>
      <c r="AT210" s="304">
        <v>0</v>
      </c>
      <c r="AU210" s="304">
        <v>0</v>
      </c>
      <c r="AV210" s="304"/>
      <c r="AW210" s="305">
        <f>Z210+AD210+AH210+AL210+AP210</f>
        <v>768340907</v>
      </c>
      <c r="AX210" s="304">
        <f>AW210*1.12</f>
        <v>860541815.84000003</v>
      </c>
      <c r="AY210" s="306" t="s">
        <v>129</v>
      </c>
      <c r="AZ210" s="307" t="s">
        <v>263</v>
      </c>
      <c r="BA210" s="308" t="s">
        <v>264</v>
      </c>
      <c r="BB210" s="298"/>
      <c r="BC210" s="298"/>
      <c r="BD210" s="298"/>
      <c r="BE210" s="298"/>
      <c r="BF210" s="298"/>
      <c r="BG210" s="298"/>
      <c r="BH210" s="298"/>
      <c r="BI210" s="298"/>
      <c r="BJ210" s="309"/>
      <c r="BK210" s="356" t="s">
        <v>892</v>
      </c>
      <c r="BM210" s="39"/>
      <c r="BN210" s="39"/>
    </row>
    <row r="211" spans="1:66" s="166" customFormat="1" ht="12.95" customHeight="1" x14ac:dyDescent="0.25">
      <c r="A211" s="15" t="s">
        <v>133</v>
      </c>
      <c r="B211" s="15" t="s">
        <v>218</v>
      </c>
      <c r="C211" s="175" t="s">
        <v>265</v>
      </c>
      <c r="D211" s="175"/>
      <c r="E211" s="175" t="s">
        <v>242</v>
      </c>
      <c r="F211" s="22" t="s">
        <v>251</v>
      </c>
      <c r="G211" s="22" t="s">
        <v>252</v>
      </c>
      <c r="H211" s="22" t="s">
        <v>252</v>
      </c>
      <c r="I211" s="23" t="s">
        <v>120</v>
      </c>
      <c r="J211" s="23"/>
      <c r="K211" s="23"/>
      <c r="L211" s="22">
        <v>100</v>
      </c>
      <c r="M211" s="5">
        <v>230000000</v>
      </c>
      <c r="N211" s="5" t="s">
        <v>137</v>
      </c>
      <c r="O211" s="5" t="s">
        <v>239</v>
      </c>
      <c r="P211" s="23" t="s">
        <v>125</v>
      </c>
      <c r="Q211" s="24">
        <v>230000000</v>
      </c>
      <c r="R211" s="25" t="s">
        <v>266</v>
      </c>
      <c r="S211" s="25"/>
      <c r="T211" s="23"/>
      <c r="U211" s="5" t="s">
        <v>126</v>
      </c>
      <c r="V211" s="23" t="s">
        <v>127</v>
      </c>
      <c r="W211" s="23">
        <v>0</v>
      </c>
      <c r="X211" s="23">
        <v>100</v>
      </c>
      <c r="Y211" s="23">
        <v>0</v>
      </c>
      <c r="Z211" s="40"/>
      <c r="AA211" s="5" t="s">
        <v>138</v>
      </c>
      <c r="AB211" s="26"/>
      <c r="AC211" s="26"/>
      <c r="AD211" s="26">
        <v>298980990</v>
      </c>
      <c r="AE211" s="26">
        <v>334858708.80000001</v>
      </c>
      <c r="AF211" s="26"/>
      <c r="AG211" s="26"/>
      <c r="AH211" s="26">
        <v>298980990</v>
      </c>
      <c r="AI211" s="26">
        <v>334858708.80000001</v>
      </c>
      <c r="AJ211" s="19"/>
      <c r="AK211" s="19"/>
      <c r="AL211" s="19">
        <v>298980990</v>
      </c>
      <c r="AM211" s="19">
        <v>334858708.80000001</v>
      </c>
      <c r="AN211" s="19">
        <v>0</v>
      </c>
      <c r="AO211" s="19">
        <v>0</v>
      </c>
      <c r="AP211" s="19">
        <v>0</v>
      </c>
      <c r="AQ211" s="19">
        <v>0</v>
      </c>
      <c r="AR211" s="19">
        <v>0</v>
      </c>
      <c r="AS211" s="19">
        <v>0</v>
      </c>
      <c r="AT211" s="19">
        <v>0</v>
      </c>
      <c r="AU211" s="19">
        <v>0</v>
      </c>
      <c r="AV211" s="42"/>
      <c r="AW211" s="42"/>
      <c r="AX211" s="42">
        <v>0</v>
      </c>
      <c r="AY211" s="9" t="s">
        <v>129</v>
      </c>
      <c r="AZ211" s="1" t="s">
        <v>267</v>
      </c>
      <c r="BA211" s="2" t="s">
        <v>268</v>
      </c>
      <c r="BB211" s="5"/>
      <c r="BC211" s="5"/>
      <c r="BD211" s="5"/>
      <c r="BE211" s="5"/>
      <c r="BF211" s="5"/>
      <c r="BG211" s="5"/>
      <c r="BH211" s="5"/>
      <c r="BI211" s="5"/>
      <c r="BJ211" s="168"/>
      <c r="BK211" s="27"/>
    </row>
    <row r="212" spans="1:66" s="166" customFormat="1" ht="12.95" customHeight="1" x14ac:dyDescent="0.25">
      <c r="A212" s="310" t="s">
        <v>133</v>
      </c>
      <c r="B212" s="310" t="s">
        <v>218</v>
      </c>
      <c r="C212" s="295" t="s">
        <v>895</v>
      </c>
      <c r="D212" s="295"/>
      <c r="E212" s="295" t="s">
        <v>242</v>
      </c>
      <c r="F212" s="296" t="s">
        <v>251</v>
      </c>
      <c r="G212" s="296" t="s">
        <v>252</v>
      </c>
      <c r="H212" s="296" t="s">
        <v>252</v>
      </c>
      <c r="I212" s="297" t="s">
        <v>120</v>
      </c>
      <c r="J212" s="297"/>
      <c r="K212" s="297"/>
      <c r="L212" s="296">
        <v>100</v>
      </c>
      <c r="M212" s="298">
        <v>230000000</v>
      </c>
      <c r="N212" s="298" t="s">
        <v>137</v>
      </c>
      <c r="O212" s="298" t="s">
        <v>239</v>
      </c>
      <c r="P212" s="297" t="s">
        <v>125</v>
      </c>
      <c r="Q212" s="299">
        <v>230000000</v>
      </c>
      <c r="R212" s="300" t="s">
        <v>266</v>
      </c>
      <c r="S212" s="300"/>
      <c r="T212" s="297"/>
      <c r="U212" s="298" t="s">
        <v>126</v>
      </c>
      <c r="V212" s="297" t="s">
        <v>127</v>
      </c>
      <c r="W212" s="297">
        <v>0</v>
      </c>
      <c r="X212" s="297">
        <v>100</v>
      </c>
      <c r="Y212" s="297">
        <v>0</v>
      </c>
      <c r="Z212" s="301"/>
      <c r="AA212" s="298" t="s">
        <v>138</v>
      </c>
      <c r="AB212" s="302"/>
      <c r="AC212" s="302"/>
      <c r="AD212" s="292">
        <f>298980990-68968842</f>
        <v>230012148</v>
      </c>
      <c r="AE212" s="293">
        <f t="shared" ref="AE212" si="156">AD212*1.12</f>
        <v>257613605.76000002</v>
      </c>
      <c r="AF212" s="303"/>
      <c r="AG212" s="303"/>
      <c r="AH212" s="303">
        <v>298980990</v>
      </c>
      <c r="AI212" s="303">
        <v>334858708.80000001</v>
      </c>
      <c r="AJ212" s="304"/>
      <c r="AK212" s="304"/>
      <c r="AL212" s="304">
        <v>298980990</v>
      </c>
      <c r="AM212" s="304">
        <v>334858708.80000001</v>
      </c>
      <c r="AN212" s="304">
        <v>0</v>
      </c>
      <c r="AO212" s="304">
        <v>0</v>
      </c>
      <c r="AP212" s="304">
        <v>0</v>
      </c>
      <c r="AQ212" s="304">
        <v>0</v>
      </c>
      <c r="AR212" s="304">
        <v>0</v>
      </c>
      <c r="AS212" s="304">
        <v>0</v>
      </c>
      <c r="AT212" s="304">
        <v>0</v>
      </c>
      <c r="AU212" s="304">
        <v>0</v>
      </c>
      <c r="AV212" s="304"/>
      <c r="AW212" s="305">
        <f>Z212+AD212+AH212+AL212+AP212</f>
        <v>827974128</v>
      </c>
      <c r="AX212" s="304">
        <f>AW212*1.12</f>
        <v>927331023.36000013</v>
      </c>
      <c r="AY212" s="306" t="s">
        <v>129</v>
      </c>
      <c r="AZ212" s="307" t="s">
        <v>267</v>
      </c>
      <c r="BA212" s="308" t="s">
        <v>268</v>
      </c>
      <c r="BB212" s="298"/>
      <c r="BC212" s="298"/>
      <c r="BD212" s="298"/>
      <c r="BE212" s="298"/>
      <c r="BF212" s="298"/>
      <c r="BG212" s="298"/>
      <c r="BH212" s="298"/>
      <c r="BI212" s="298"/>
      <c r="BJ212" s="309"/>
      <c r="BK212" s="356" t="s">
        <v>892</v>
      </c>
      <c r="BM212" s="39"/>
      <c r="BN212" s="39"/>
    </row>
    <row r="213" spans="1:66" s="166" customFormat="1" ht="12.95" customHeight="1" x14ac:dyDescent="0.25">
      <c r="A213" s="15" t="s">
        <v>133</v>
      </c>
      <c r="B213" s="15" t="s">
        <v>218</v>
      </c>
      <c r="C213" s="175" t="s">
        <v>269</v>
      </c>
      <c r="D213" s="175"/>
      <c r="E213" s="175" t="s">
        <v>270</v>
      </c>
      <c r="F213" s="22" t="s">
        <v>251</v>
      </c>
      <c r="G213" s="22" t="s">
        <v>252</v>
      </c>
      <c r="H213" s="22" t="s">
        <v>252</v>
      </c>
      <c r="I213" s="23" t="s">
        <v>120</v>
      </c>
      <c r="J213" s="23"/>
      <c r="K213" s="23"/>
      <c r="L213" s="22">
        <v>100</v>
      </c>
      <c r="M213" s="5">
        <v>230000000</v>
      </c>
      <c r="N213" s="5" t="s">
        <v>137</v>
      </c>
      <c r="O213" s="5" t="s">
        <v>239</v>
      </c>
      <c r="P213" s="23" t="s">
        <v>125</v>
      </c>
      <c r="Q213" s="24">
        <v>230000000</v>
      </c>
      <c r="R213" s="25" t="s">
        <v>174</v>
      </c>
      <c r="S213" s="25"/>
      <c r="T213" s="23"/>
      <c r="U213" s="5" t="s">
        <v>126</v>
      </c>
      <c r="V213" s="23" t="s">
        <v>127</v>
      </c>
      <c r="W213" s="23">
        <v>0</v>
      </c>
      <c r="X213" s="23">
        <v>100</v>
      </c>
      <c r="Y213" s="23">
        <v>0</v>
      </c>
      <c r="Z213" s="40"/>
      <c r="AA213" s="5" t="s">
        <v>138</v>
      </c>
      <c r="AB213" s="26"/>
      <c r="AC213" s="26"/>
      <c r="AD213" s="26">
        <v>244204314</v>
      </c>
      <c r="AE213" s="26">
        <v>273508831.68000001</v>
      </c>
      <c r="AF213" s="26"/>
      <c r="AG213" s="26"/>
      <c r="AH213" s="26">
        <v>244204314</v>
      </c>
      <c r="AI213" s="26">
        <v>273508831.68000001</v>
      </c>
      <c r="AJ213" s="19"/>
      <c r="AK213" s="19"/>
      <c r="AL213" s="19">
        <v>244204314</v>
      </c>
      <c r="AM213" s="19">
        <v>273508831.68000001</v>
      </c>
      <c r="AN213" s="19">
        <v>0</v>
      </c>
      <c r="AO213" s="19">
        <v>0</v>
      </c>
      <c r="AP213" s="19">
        <v>0</v>
      </c>
      <c r="AQ213" s="19">
        <v>0</v>
      </c>
      <c r="AR213" s="19">
        <v>0</v>
      </c>
      <c r="AS213" s="19">
        <v>0</v>
      </c>
      <c r="AT213" s="19">
        <v>0</v>
      </c>
      <c r="AU213" s="19">
        <v>0</v>
      </c>
      <c r="AV213" s="42"/>
      <c r="AW213" s="42">
        <v>0</v>
      </c>
      <c r="AX213" s="42">
        <f t="shared" si="152"/>
        <v>0</v>
      </c>
      <c r="AY213" s="12" t="s">
        <v>129</v>
      </c>
      <c r="AZ213" s="1" t="s">
        <v>271</v>
      </c>
      <c r="BA213" s="1" t="s">
        <v>272</v>
      </c>
      <c r="BB213" s="5"/>
      <c r="BC213" s="5"/>
      <c r="BD213" s="5"/>
      <c r="BE213" s="5"/>
      <c r="BF213" s="5"/>
      <c r="BG213" s="5"/>
      <c r="BH213" s="5"/>
      <c r="BI213" s="5"/>
      <c r="BJ213" s="168"/>
      <c r="BK213" s="27" t="s">
        <v>375</v>
      </c>
    </row>
    <row r="214" spans="1:66" s="166" customFormat="1" ht="12.95" customHeight="1" x14ac:dyDescent="0.25">
      <c r="A214" s="15" t="s">
        <v>133</v>
      </c>
      <c r="B214" s="15" t="s">
        <v>218</v>
      </c>
      <c r="C214" s="175" t="s">
        <v>273</v>
      </c>
      <c r="D214" s="175"/>
      <c r="E214" s="175" t="s">
        <v>274</v>
      </c>
      <c r="F214" s="22" t="s">
        <v>275</v>
      </c>
      <c r="G214" s="22" t="s">
        <v>276</v>
      </c>
      <c r="H214" s="22" t="s">
        <v>276</v>
      </c>
      <c r="I214" s="23" t="s">
        <v>120</v>
      </c>
      <c r="J214" s="23"/>
      <c r="K214" s="23"/>
      <c r="L214" s="22">
        <v>100</v>
      </c>
      <c r="M214" s="5">
        <v>230000000</v>
      </c>
      <c r="N214" s="5" t="s">
        <v>137</v>
      </c>
      <c r="O214" s="5" t="s">
        <v>239</v>
      </c>
      <c r="P214" s="23" t="s">
        <v>125</v>
      </c>
      <c r="Q214" s="24">
        <v>230000000</v>
      </c>
      <c r="R214" s="25" t="s">
        <v>145</v>
      </c>
      <c r="S214" s="25"/>
      <c r="T214" s="23"/>
      <c r="U214" s="5" t="s">
        <v>126</v>
      </c>
      <c r="V214" s="23" t="s">
        <v>127</v>
      </c>
      <c r="W214" s="23">
        <v>0</v>
      </c>
      <c r="X214" s="23">
        <v>100</v>
      </c>
      <c r="Y214" s="23">
        <v>0</v>
      </c>
      <c r="Z214" s="40"/>
      <c r="AA214" s="5" t="s">
        <v>138</v>
      </c>
      <c r="AB214" s="26"/>
      <c r="AC214" s="26"/>
      <c r="AD214" s="26">
        <v>522385633</v>
      </c>
      <c r="AE214" s="26">
        <v>585071908.96000004</v>
      </c>
      <c r="AF214" s="26"/>
      <c r="AG214" s="26"/>
      <c r="AH214" s="26">
        <v>522385633</v>
      </c>
      <c r="AI214" s="26">
        <v>585071908.96000004</v>
      </c>
      <c r="AJ214" s="19"/>
      <c r="AK214" s="19"/>
      <c r="AL214" s="19">
        <v>522385633</v>
      </c>
      <c r="AM214" s="19">
        <v>585071908.96000004</v>
      </c>
      <c r="AN214" s="19">
        <v>0</v>
      </c>
      <c r="AO214" s="19">
        <v>0</v>
      </c>
      <c r="AP214" s="19">
        <v>0</v>
      </c>
      <c r="AQ214" s="19">
        <v>0</v>
      </c>
      <c r="AR214" s="19">
        <v>0</v>
      </c>
      <c r="AS214" s="19">
        <v>0</v>
      </c>
      <c r="AT214" s="19">
        <v>0</v>
      </c>
      <c r="AU214" s="19">
        <v>0</v>
      </c>
      <c r="AV214" s="42"/>
      <c r="AW214" s="42">
        <v>0</v>
      </c>
      <c r="AX214" s="42">
        <f t="shared" si="152"/>
        <v>0</v>
      </c>
      <c r="AY214" s="9" t="s">
        <v>129</v>
      </c>
      <c r="AZ214" s="1" t="s">
        <v>277</v>
      </c>
      <c r="BA214" s="1" t="s">
        <v>278</v>
      </c>
      <c r="BB214" s="5"/>
      <c r="BC214" s="5"/>
      <c r="BD214" s="5"/>
      <c r="BE214" s="5"/>
      <c r="BF214" s="5"/>
      <c r="BG214" s="5"/>
      <c r="BH214" s="5"/>
      <c r="BI214" s="5"/>
      <c r="BJ214" s="168"/>
      <c r="BK214" s="27"/>
    </row>
    <row r="215" spans="1:66" s="166" customFormat="1" ht="12.95" customHeight="1" x14ac:dyDescent="0.25">
      <c r="A215" s="310" t="s">
        <v>133</v>
      </c>
      <c r="B215" s="310" t="s">
        <v>218</v>
      </c>
      <c r="C215" s="331" t="s">
        <v>901</v>
      </c>
      <c r="D215" s="312"/>
      <c r="E215" s="312"/>
      <c r="F215" s="296" t="s">
        <v>275</v>
      </c>
      <c r="G215" s="296" t="s">
        <v>276</v>
      </c>
      <c r="H215" s="296" t="s">
        <v>276</v>
      </c>
      <c r="I215" s="297" t="s">
        <v>120</v>
      </c>
      <c r="J215" s="332"/>
      <c r="K215" s="332"/>
      <c r="L215" s="296">
        <v>100</v>
      </c>
      <c r="M215" s="298">
        <v>230000000</v>
      </c>
      <c r="N215" s="298" t="s">
        <v>137</v>
      </c>
      <c r="O215" s="298" t="s">
        <v>239</v>
      </c>
      <c r="P215" s="297" t="s">
        <v>125</v>
      </c>
      <c r="Q215" s="299">
        <v>230000000</v>
      </c>
      <c r="R215" s="300" t="s">
        <v>145</v>
      </c>
      <c r="S215" s="300"/>
      <c r="T215" s="297"/>
      <c r="U215" s="298" t="s">
        <v>126</v>
      </c>
      <c r="V215" s="297" t="s">
        <v>127</v>
      </c>
      <c r="W215" s="297">
        <v>0</v>
      </c>
      <c r="X215" s="297">
        <v>100</v>
      </c>
      <c r="Y215" s="297">
        <v>0</v>
      </c>
      <c r="Z215" s="301"/>
      <c r="AA215" s="298" t="s">
        <v>138</v>
      </c>
      <c r="AB215" s="302"/>
      <c r="AC215" s="302"/>
      <c r="AD215" s="330">
        <f>522385633-32193173</f>
        <v>490192460</v>
      </c>
      <c r="AE215" s="293">
        <f t="shared" ref="AE215" si="157">AD215*1.12</f>
        <v>549015555.20000005</v>
      </c>
      <c r="AF215" s="303"/>
      <c r="AG215" s="303"/>
      <c r="AH215" s="302">
        <v>522385633</v>
      </c>
      <c r="AI215" s="302">
        <v>585071908.96000004</v>
      </c>
      <c r="AJ215" s="304"/>
      <c r="AK215" s="304"/>
      <c r="AL215" s="304">
        <v>522385633</v>
      </c>
      <c r="AM215" s="304">
        <v>585071908.96000004</v>
      </c>
      <c r="AN215" s="304"/>
      <c r="AO215" s="304"/>
      <c r="AP215" s="304"/>
      <c r="AQ215" s="304"/>
      <c r="AR215" s="304"/>
      <c r="AS215" s="304"/>
      <c r="AT215" s="304"/>
      <c r="AU215" s="304"/>
      <c r="AV215" s="304"/>
      <c r="AW215" s="305">
        <f>Z215+AD215+AH215+AL215+AP215</f>
        <v>1534963726</v>
      </c>
      <c r="AX215" s="304">
        <f>AW215*1.12</f>
        <v>1719159373.1200001</v>
      </c>
      <c r="AY215" s="306" t="s">
        <v>129</v>
      </c>
      <c r="AZ215" s="307" t="s">
        <v>277</v>
      </c>
      <c r="BA215" s="307" t="s">
        <v>278</v>
      </c>
      <c r="BB215" s="298"/>
      <c r="BC215" s="298"/>
      <c r="BD215" s="298"/>
      <c r="BE215" s="298"/>
      <c r="BF215" s="298"/>
      <c r="BG215" s="298"/>
      <c r="BH215" s="298"/>
      <c r="BI215" s="298"/>
      <c r="BJ215" s="309"/>
      <c r="BK215" s="356" t="s">
        <v>892</v>
      </c>
      <c r="BM215" s="39"/>
      <c r="BN215" s="39"/>
    </row>
    <row r="216" spans="1:66" s="166" customFormat="1" ht="12.95" customHeight="1" x14ac:dyDescent="0.25">
      <c r="A216" s="15" t="s">
        <v>133</v>
      </c>
      <c r="B216" s="15" t="s">
        <v>218</v>
      </c>
      <c r="C216" s="175" t="s">
        <v>279</v>
      </c>
      <c r="D216" s="175"/>
      <c r="E216" s="175" t="s">
        <v>273</v>
      </c>
      <c r="F216" s="22" t="s">
        <v>275</v>
      </c>
      <c r="G216" s="22" t="s">
        <v>276</v>
      </c>
      <c r="H216" s="22" t="s">
        <v>276</v>
      </c>
      <c r="I216" s="23" t="s">
        <v>120</v>
      </c>
      <c r="J216" s="23"/>
      <c r="K216" s="23"/>
      <c r="L216" s="22">
        <v>100</v>
      </c>
      <c r="M216" s="5">
        <v>230000000</v>
      </c>
      <c r="N216" s="5" t="s">
        <v>137</v>
      </c>
      <c r="O216" s="5" t="s">
        <v>239</v>
      </c>
      <c r="P216" s="23" t="s">
        <v>125</v>
      </c>
      <c r="Q216" s="24">
        <v>230000000</v>
      </c>
      <c r="R216" s="25" t="s">
        <v>257</v>
      </c>
      <c r="S216" s="25"/>
      <c r="T216" s="23"/>
      <c r="U216" s="5" t="s">
        <v>126</v>
      </c>
      <c r="V216" s="23" t="s">
        <v>127</v>
      </c>
      <c r="W216" s="23">
        <v>0</v>
      </c>
      <c r="X216" s="23">
        <v>100</v>
      </c>
      <c r="Y216" s="23">
        <v>0</v>
      </c>
      <c r="Z216" s="40"/>
      <c r="AA216" s="5" t="s">
        <v>138</v>
      </c>
      <c r="AB216" s="26"/>
      <c r="AC216" s="26"/>
      <c r="AD216" s="26">
        <v>855214259.99999964</v>
      </c>
      <c r="AE216" s="26">
        <v>957839971.19999969</v>
      </c>
      <c r="AF216" s="26"/>
      <c r="AG216" s="26"/>
      <c r="AH216" s="26">
        <v>855214259.99999964</v>
      </c>
      <c r="AI216" s="26">
        <v>957839971.19999969</v>
      </c>
      <c r="AJ216" s="19"/>
      <c r="AK216" s="19"/>
      <c r="AL216" s="19">
        <v>855214259.99999964</v>
      </c>
      <c r="AM216" s="19">
        <v>957839971.19999969</v>
      </c>
      <c r="AN216" s="19">
        <v>0</v>
      </c>
      <c r="AO216" s="19">
        <v>0</v>
      </c>
      <c r="AP216" s="19">
        <v>0</v>
      </c>
      <c r="AQ216" s="19">
        <v>0</v>
      </c>
      <c r="AR216" s="19">
        <v>0</v>
      </c>
      <c r="AS216" s="19">
        <v>0</v>
      </c>
      <c r="AT216" s="19">
        <v>0</v>
      </c>
      <c r="AU216" s="19">
        <v>0</v>
      </c>
      <c r="AV216" s="42"/>
      <c r="AW216" s="42">
        <v>0</v>
      </c>
      <c r="AX216" s="42">
        <f t="shared" si="152"/>
        <v>0</v>
      </c>
      <c r="AY216" s="9" t="s">
        <v>129</v>
      </c>
      <c r="AZ216" s="1" t="s">
        <v>280</v>
      </c>
      <c r="BA216" s="1" t="s">
        <v>281</v>
      </c>
      <c r="BB216" s="5"/>
      <c r="BC216" s="5"/>
      <c r="BD216" s="5"/>
      <c r="BE216" s="5"/>
      <c r="BF216" s="5"/>
      <c r="BG216" s="5"/>
      <c r="BH216" s="5"/>
      <c r="BI216" s="5"/>
      <c r="BJ216" s="168"/>
      <c r="BK216" s="27"/>
    </row>
    <row r="217" spans="1:66" s="166" customFormat="1" ht="12.95" customHeight="1" x14ac:dyDescent="0.25">
      <c r="A217" s="310" t="s">
        <v>133</v>
      </c>
      <c r="B217" s="310" t="s">
        <v>218</v>
      </c>
      <c r="C217" s="295" t="s">
        <v>897</v>
      </c>
      <c r="D217" s="295"/>
      <c r="E217" s="295" t="s">
        <v>273</v>
      </c>
      <c r="F217" s="296" t="s">
        <v>275</v>
      </c>
      <c r="G217" s="296" t="s">
        <v>276</v>
      </c>
      <c r="H217" s="296" t="s">
        <v>276</v>
      </c>
      <c r="I217" s="297" t="s">
        <v>120</v>
      </c>
      <c r="J217" s="297"/>
      <c r="K217" s="297"/>
      <c r="L217" s="296">
        <v>100</v>
      </c>
      <c r="M217" s="298">
        <v>230000000</v>
      </c>
      <c r="N217" s="298" t="s">
        <v>137</v>
      </c>
      <c r="O217" s="298" t="s">
        <v>239</v>
      </c>
      <c r="P217" s="297" t="s">
        <v>125</v>
      </c>
      <c r="Q217" s="299">
        <v>230000000</v>
      </c>
      <c r="R217" s="300" t="s">
        <v>257</v>
      </c>
      <c r="S217" s="300"/>
      <c r="T217" s="297"/>
      <c r="U217" s="298" t="s">
        <v>126</v>
      </c>
      <c r="V217" s="297" t="s">
        <v>127</v>
      </c>
      <c r="W217" s="297">
        <v>0</v>
      </c>
      <c r="X217" s="297">
        <v>100</v>
      </c>
      <c r="Y217" s="297">
        <v>0</v>
      </c>
      <c r="Z217" s="301"/>
      <c r="AA217" s="298" t="s">
        <v>138</v>
      </c>
      <c r="AB217" s="302"/>
      <c r="AC217" s="302"/>
      <c r="AD217" s="292">
        <f>855214260+1451300</f>
        <v>856665560</v>
      </c>
      <c r="AE217" s="293">
        <f t="shared" ref="AE217" si="158">AD217*1.12</f>
        <v>959465427.20000005</v>
      </c>
      <c r="AF217" s="302"/>
      <c r="AG217" s="302"/>
      <c r="AH217" s="302">
        <v>855214259.99999964</v>
      </c>
      <c r="AI217" s="303">
        <v>957839971.19999969</v>
      </c>
      <c r="AJ217" s="304"/>
      <c r="AK217" s="304"/>
      <c r="AL217" s="304">
        <v>855214259.99999964</v>
      </c>
      <c r="AM217" s="304">
        <v>957839971.19999969</v>
      </c>
      <c r="AN217" s="304">
        <v>0</v>
      </c>
      <c r="AO217" s="304">
        <v>0</v>
      </c>
      <c r="AP217" s="304">
        <v>0</v>
      </c>
      <c r="AQ217" s="304">
        <v>0</v>
      </c>
      <c r="AR217" s="304">
        <v>0</v>
      </c>
      <c r="AS217" s="304">
        <v>0</v>
      </c>
      <c r="AT217" s="304">
        <v>0</v>
      </c>
      <c r="AU217" s="304">
        <v>0</v>
      </c>
      <c r="AV217" s="304"/>
      <c r="AW217" s="304">
        <f>Z217+AD217+AH217+AL217+AP217</f>
        <v>2567094079.999999</v>
      </c>
      <c r="AX217" s="304">
        <f>AW217*1.12</f>
        <v>2875145369.5999994</v>
      </c>
      <c r="AY217" s="304" t="s">
        <v>129</v>
      </c>
      <c r="AZ217" s="305" t="s">
        <v>280</v>
      </c>
      <c r="BA217" s="305" t="s">
        <v>281</v>
      </c>
      <c r="BB217" s="305"/>
      <c r="BC217" s="306"/>
      <c r="BD217" s="307"/>
      <c r="BE217" s="307"/>
      <c r="BF217" s="298"/>
      <c r="BG217" s="298"/>
      <c r="BH217" s="298"/>
      <c r="BI217" s="298"/>
      <c r="BJ217" s="298"/>
      <c r="BK217" s="309" t="s">
        <v>898</v>
      </c>
      <c r="BL217" s="39"/>
      <c r="BM217" s="39"/>
      <c r="BN217" s="39"/>
    </row>
    <row r="218" spans="1:66" s="166" customFormat="1" ht="12.95" customHeight="1" x14ac:dyDescent="0.25">
      <c r="A218" s="15" t="s">
        <v>133</v>
      </c>
      <c r="B218" s="15" t="s">
        <v>218</v>
      </c>
      <c r="C218" s="175" t="s">
        <v>270</v>
      </c>
      <c r="D218" s="175"/>
      <c r="E218" s="175" t="s">
        <v>279</v>
      </c>
      <c r="F218" s="22" t="s">
        <v>275</v>
      </c>
      <c r="G218" s="22" t="s">
        <v>276</v>
      </c>
      <c r="H218" s="22" t="s">
        <v>276</v>
      </c>
      <c r="I218" s="23" t="s">
        <v>120</v>
      </c>
      <c r="J218" s="23"/>
      <c r="K218" s="23"/>
      <c r="L218" s="22">
        <v>100</v>
      </c>
      <c r="M218" s="5">
        <v>230000000</v>
      </c>
      <c r="N218" s="5" t="s">
        <v>137</v>
      </c>
      <c r="O218" s="5" t="s">
        <v>239</v>
      </c>
      <c r="P218" s="23" t="s">
        <v>125</v>
      </c>
      <c r="Q218" s="24">
        <v>230000000</v>
      </c>
      <c r="R218" s="25" t="s">
        <v>262</v>
      </c>
      <c r="S218" s="25"/>
      <c r="T218" s="23"/>
      <c r="U218" s="5" t="s">
        <v>126</v>
      </c>
      <c r="V218" s="23" t="s">
        <v>127</v>
      </c>
      <c r="W218" s="23">
        <v>0</v>
      </c>
      <c r="X218" s="23">
        <v>100</v>
      </c>
      <c r="Y218" s="23">
        <v>0</v>
      </c>
      <c r="Z218" s="40"/>
      <c r="AA218" s="5" t="s">
        <v>138</v>
      </c>
      <c r="AB218" s="26"/>
      <c r="AC218" s="26"/>
      <c r="AD218" s="26">
        <v>302011129.00000006</v>
      </c>
      <c r="AE218" s="26">
        <v>338252464.48000008</v>
      </c>
      <c r="AF218" s="26"/>
      <c r="AG218" s="26"/>
      <c r="AH218" s="26">
        <v>302011129.00000006</v>
      </c>
      <c r="AI218" s="26">
        <v>338252464.48000008</v>
      </c>
      <c r="AJ218" s="19"/>
      <c r="AK218" s="19"/>
      <c r="AL218" s="19">
        <v>302011129.00000006</v>
      </c>
      <c r="AM218" s="19">
        <v>338252464.48000008</v>
      </c>
      <c r="AN218" s="19">
        <v>0</v>
      </c>
      <c r="AO218" s="19">
        <v>0</v>
      </c>
      <c r="AP218" s="19">
        <v>0</v>
      </c>
      <c r="AQ218" s="19">
        <v>0</v>
      </c>
      <c r="AR218" s="19">
        <v>0</v>
      </c>
      <c r="AS218" s="19">
        <v>0</v>
      </c>
      <c r="AT218" s="19">
        <v>0</v>
      </c>
      <c r="AU218" s="19">
        <v>0</v>
      </c>
      <c r="AV218" s="42"/>
      <c r="AW218" s="42"/>
      <c r="AX218" s="42">
        <f t="shared" si="152"/>
        <v>0</v>
      </c>
      <c r="AY218" s="9" t="s">
        <v>129</v>
      </c>
      <c r="AZ218" s="1" t="s">
        <v>282</v>
      </c>
      <c r="BA218" s="1" t="s">
        <v>283</v>
      </c>
      <c r="BB218" s="5"/>
      <c r="BC218" s="5"/>
      <c r="BD218" s="5"/>
      <c r="BE218" s="5"/>
      <c r="BF218" s="5"/>
      <c r="BG218" s="5"/>
      <c r="BH218" s="5"/>
      <c r="BI218" s="5"/>
      <c r="BJ218" s="168"/>
      <c r="BK218" s="27"/>
    </row>
    <row r="219" spans="1:66" s="166" customFormat="1" ht="12.95" customHeight="1" x14ac:dyDescent="0.25">
      <c r="A219" s="310" t="s">
        <v>133</v>
      </c>
      <c r="B219" s="310" t="s">
        <v>218</v>
      </c>
      <c r="C219" s="312" t="s">
        <v>900</v>
      </c>
      <c r="D219" s="312"/>
      <c r="E219" s="312"/>
      <c r="F219" s="296" t="s">
        <v>275</v>
      </c>
      <c r="G219" s="296" t="s">
        <v>276</v>
      </c>
      <c r="H219" s="296" t="s">
        <v>276</v>
      </c>
      <c r="I219" s="297" t="s">
        <v>120</v>
      </c>
      <c r="J219" s="297"/>
      <c r="K219" s="297"/>
      <c r="L219" s="296">
        <v>100</v>
      </c>
      <c r="M219" s="298">
        <v>230000000</v>
      </c>
      <c r="N219" s="298" t="s">
        <v>137</v>
      </c>
      <c r="O219" s="298" t="s">
        <v>239</v>
      </c>
      <c r="P219" s="297" t="s">
        <v>125</v>
      </c>
      <c r="Q219" s="299">
        <v>230000000</v>
      </c>
      <c r="R219" s="300" t="s">
        <v>262</v>
      </c>
      <c r="S219" s="300"/>
      <c r="T219" s="297"/>
      <c r="U219" s="298" t="s">
        <v>126</v>
      </c>
      <c r="V219" s="297" t="s">
        <v>127</v>
      </c>
      <c r="W219" s="297">
        <v>0</v>
      </c>
      <c r="X219" s="297">
        <v>100</v>
      </c>
      <c r="Y219" s="297">
        <v>0</v>
      </c>
      <c r="Z219" s="301"/>
      <c r="AA219" s="298" t="s">
        <v>138</v>
      </c>
      <c r="AB219" s="302"/>
      <c r="AC219" s="302"/>
      <c r="AD219" s="330">
        <f>302011129-41975522</f>
        <v>260035607</v>
      </c>
      <c r="AE219" s="293">
        <f t="shared" ref="AE219" si="159">AD219*1.12</f>
        <v>291239879.84000003</v>
      </c>
      <c r="AF219" s="303"/>
      <c r="AG219" s="303"/>
      <c r="AH219" s="302">
        <v>302011129.00000006</v>
      </c>
      <c r="AI219" s="302">
        <v>338252464.48000008</v>
      </c>
      <c r="AJ219" s="304"/>
      <c r="AK219" s="304"/>
      <c r="AL219" s="304">
        <v>302011129.00000006</v>
      </c>
      <c r="AM219" s="304">
        <v>338252464.48000008</v>
      </c>
      <c r="AN219" s="304"/>
      <c r="AO219" s="304"/>
      <c r="AP219" s="304"/>
      <c r="AQ219" s="304"/>
      <c r="AR219" s="304"/>
      <c r="AS219" s="304"/>
      <c r="AT219" s="304"/>
      <c r="AU219" s="304"/>
      <c r="AV219" s="304"/>
      <c r="AW219" s="304">
        <f>Z219+AD219+AH219+AL219+AP219</f>
        <v>864057865</v>
      </c>
      <c r="AX219" s="304">
        <f>AW219*1.12</f>
        <v>967744808.80000007</v>
      </c>
      <c r="AY219" s="304" t="s">
        <v>129</v>
      </c>
      <c r="AZ219" s="305" t="s">
        <v>282</v>
      </c>
      <c r="BA219" s="305" t="s">
        <v>283</v>
      </c>
      <c r="BB219" s="305"/>
      <c r="BC219" s="306"/>
      <c r="BD219" s="307"/>
      <c r="BE219" s="307"/>
      <c r="BF219" s="298"/>
      <c r="BG219" s="298"/>
      <c r="BH219" s="298"/>
      <c r="BI219" s="298"/>
      <c r="BJ219" s="298"/>
      <c r="BK219" s="309" t="s">
        <v>892</v>
      </c>
      <c r="BL219" s="39"/>
      <c r="BM219" s="39"/>
      <c r="BN219" s="39"/>
    </row>
    <row r="220" spans="1:66" s="166" customFormat="1" ht="12.95" customHeight="1" x14ac:dyDescent="0.25">
      <c r="A220" s="15" t="s">
        <v>133</v>
      </c>
      <c r="B220" s="15" t="s">
        <v>218</v>
      </c>
      <c r="C220" s="175" t="s">
        <v>274</v>
      </c>
      <c r="D220" s="175"/>
      <c r="E220" s="175" t="s">
        <v>284</v>
      </c>
      <c r="F220" s="22" t="s">
        <v>275</v>
      </c>
      <c r="G220" s="22" t="s">
        <v>276</v>
      </c>
      <c r="H220" s="22" t="s">
        <v>276</v>
      </c>
      <c r="I220" s="23" t="s">
        <v>120</v>
      </c>
      <c r="J220" s="23"/>
      <c r="K220" s="23"/>
      <c r="L220" s="22">
        <v>100</v>
      </c>
      <c r="M220" s="5">
        <v>230000000</v>
      </c>
      <c r="N220" s="5" t="s">
        <v>137</v>
      </c>
      <c r="O220" s="5" t="s">
        <v>239</v>
      </c>
      <c r="P220" s="23" t="s">
        <v>125</v>
      </c>
      <c r="Q220" s="24">
        <v>230000000</v>
      </c>
      <c r="R220" s="25" t="s">
        <v>266</v>
      </c>
      <c r="S220" s="25"/>
      <c r="T220" s="23"/>
      <c r="U220" s="5" t="s">
        <v>126</v>
      </c>
      <c r="V220" s="23" t="s">
        <v>127</v>
      </c>
      <c r="W220" s="23">
        <v>0</v>
      </c>
      <c r="X220" s="23">
        <v>100</v>
      </c>
      <c r="Y220" s="23">
        <v>0</v>
      </c>
      <c r="Z220" s="40"/>
      <c r="AA220" s="5" t="s">
        <v>138</v>
      </c>
      <c r="AB220" s="26"/>
      <c r="AC220" s="26"/>
      <c r="AD220" s="26">
        <v>222408390</v>
      </c>
      <c r="AE220" s="26">
        <v>249097396.80000001</v>
      </c>
      <c r="AF220" s="26"/>
      <c r="AG220" s="26"/>
      <c r="AH220" s="26">
        <v>222408390</v>
      </c>
      <c r="AI220" s="26">
        <v>249097396.80000001</v>
      </c>
      <c r="AJ220" s="19"/>
      <c r="AK220" s="19"/>
      <c r="AL220" s="19">
        <v>222408390</v>
      </c>
      <c r="AM220" s="19">
        <v>249097396.80000001</v>
      </c>
      <c r="AN220" s="19">
        <v>0</v>
      </c>
      <c r="AO220" s="19">
        <v>0</v>
      </c>
      <c r="AP220" s="19">
        <v>0</v>
      </c>
      <c r="AQ220" s="19">
        <v>0</v>
      </c>
      <c r="AR220" s="19">
        <v>0</v>
      </c>
      <c r="AS220" s="19">
        <v>0</v>
      </c>
      <c r="AT220" s="19">
        <v>0</v>
      </c>
      <c r="AU220" s="19">
        <v>0</v>
      </c>
      <c r="AV220" s="42"/>
      <c r="AW220" s="42"/>
      <c r="AX220" s="42">
        <f t="shared" si="152"/>
        <v>0</v>
      </c>
      <c r="AY220" s="9" t="s">
        <v>129</v>
      </c>
      <c r="AZ220" s="1" t="s">
        <v>285</v>
      </c>
      <c r="BA220" s="1" t="s">
        <v>286</v>
      </c>
      <c r="BB220" s="5"/>
      <c r="BC220" s="5"/>
      <c r="BD220" s="5"/>
      <c r="BE220" s="5"/>
      <c r="BF220" s="5"/>
      <c r="BG220" s="5"/>
      <c r="BH220" s="5"/>
      <c r="BI220" s="5"/>
      <c r="BJ220" s="168"/>
      <c r="BK220" s="27"/>
    </row>
    <row r="221" spans="1:66" s="166" customFormat="1" ht="12.95" customHeight="1" x14ac:dyDescent="0.25">
      <c r="A221" s="310" t="s">
        <v>133</v>
      </c>
      <c r="B221" s="310" t="s">
        <v>218</v>
      </c>
      <c r="C221" s="317" t="s">
        <v>899</v>
      </c>
      <c r="D221" s="317"/>
      <c r="E221" s="318" t="s">
        <v>275</v>
      </c>
      <c r="F221" s="318" t="s">
        <v>275</v>
      </c>
      <c r="G221" s="319" t="s">
        <v>276</v>
      </c>
      <c r="H221" s="319" t="s">
        <v>276</v>
      </c>
      <c r="I221" s="320" t="s">
        <v>120</v>
      </c>
      <c r="J221" s="320"/>
      <c r="K221" s="319"/>
      <c r="L221" s="319">
        <v>100</v>
      </c>
      <c r="M221" s="286">
        <v>230000000</v>
      </c>
      <c r="N221" s="286" t="s">
        <v>137</v>
      </c>
      <c r="O221" s="286" t="s">
        <v>239</v>
      </c>
      <c r="P221" s="320" t="s">
        <v>125</v>
      </c>
      <c r="Q221" s="321">
        <v>230000000</v>
      </c>
      <c r="R221" s="322" t="s">
        <v>266</v>
      </c>
      <c r="S221" s="320"/>
      <c r="T221" s="286"/>
      <c r="U221" s="286" t="s">
        <v>126</v>
      </c>
      <c r="V221" s="320" t="s">
        <v>127</v>
      </c>
      <c r="W221" s="320">
        <v>0</v>
      </c>
      <c r="X221" s="320">
        <v>100</v>
      </c>
      <c r="Y221" s="320">
        <v>0</v>
      </c>
      <c r="Z221" s="323"/>
      <c r="AA221" s="286" t="s">
        <v>138</v>
      </c>
      <c r="AB221" s="324"/>
      <c r="AC221" s="324"/>
      <c r="AD221" s="325">
        <f>222408390-11140495</f>
        <v>211267895</v>
      </c>
      <c r="AE221" s="326">
        <f t="shared" ref="AE221" si="160">AD221*1.12</f>
        <v>236620042.40000004</v>
      </c>
      <c r="AF221" s="324"/>
      <c r="AG221" s="324"/>
      <c r="AH221" s="324">
        <v>222408390</v>
      </c>
      <c r="AI221" s="324">
        <v>249097396.80000001</v>
      </c>
      <c r="AJ221" s="327"/>
      <c r="AK221" s="327"/>
      <c r="AL221" s="327">
        <v>222408390</v>
      </c>
      <c r="AM221" s="327">
        <v>249097396.80000001</v>
      </c>
      <c r="AN221" s="327">
        <v>0</v>
      </c>
      <c r="AO221" s="327">
        <v>0</v>
      </c>
      <c r="AP221" s="327">
        <v>0</v>
      </c>
      <c r="AQ221" s="327">
        <v>0</v>
      </c>
      <c r="AR221" s="327">
        <v>0</v>
      </c>
      <c r="AS221" s="327">
        <v>0</v>
      </c>
      <c r="AT221" s="327">
        <v>0</v>
      </c>
      <c r="AU221" s="328"/>
      <c r="AV221" s="328"/>
      <c r="AW221" s="328">
        <f>Z221+AD221+AH221+AL221+AP221</f>
        <v>656084675</v>
      </c>
      <c r="AX221" s="304">
        <f>AW221*1.12</f>
        <v>734814836.00000012</v>
      </c>
      <c r="AY221" s="328" t="s">
        <v>129</v>
      </c>
      <c r="AZ221" s="328" t="s">
        <v>285</v>
      </c>
      <c r="BA221" s="328" t="s">
        <v>286</v>
      </c>
      <c r="BB221" s="328"/>
      <c r="BC221" s="329"/>
      <c r="BD221" s="285"/>
      <c r="BE221" s="285"/>
      <c r="BF221" s="286"/>
      <c r="BG221" s="286"/>
      <c r="BH221" s="286"/>
      <c r="BI221" s="286"/>
      <c r="BJ221" s="286"/>
      <c r="BK221" s="309" t="s">
        <v>892</v>
      </c>
      <c r="BL221" s="39"/>
      <c r="BM221" s="39"/>
    </row>
    <row r="222" spans="1:66" s="166" customFormat="1" ht="12.95" customHeight="1" x14ac:dyDescent="0.25">
      <c r="A222" s="15" t="s">
        <v>133</v>
      </c>
      <c r="B222" s="15" t="s">
        <v>218</v>
      </c>
      <c r="C222" s="175" t="s">
        <v>284</v>
      </c>
      <c r="D222" s="175"/>
      <c r="E222" s="175" t="s">
        <v>287</v>
      </c>
      <c r="F222" s="22" t="s">
        <v>275</v>
      </c>
      <c r="G222" s="22" t="s">
        <v>288</v>
      </c>
      <c r="H222" s="22" t="s">
        <v>289</v>
      </c>
      <c r="I222" s="23" t="s">
        <v>120</v>
      </c>
      <c r="J222" s="23"/>
      <c r="K222" s="23"/>
      <c r="L222" s="22">
        <v>100</v>
      </c>
      <c r="M222" s="5">
        <v>230000000</v>
      </c>
      <c r="N222" s="5" t="s">
        <v>137</v>
      </c>
      <c r="O222" s="5" t="s">
        <v>239</v>
      </c>
      <c r="P222" s="23" t="s">
        <v>125</v>
      </c>
      <c r="Q222" s="24">
        <v>230000000</v>
      </c>
      <c r="R222" s="25" t="s">
        <v>174</v>
      </c>
      <c r="S222" s="25"/>
      <c r="T222" s="23"/>
      <c r="U222" s="5" t="s">
        <v>126</v>
      </c>
      <c r="V222" s="23" t="s">
        <v>127</v>
      </c>
      <c r="W222" s="23">
        <v>0</v>
      </c>
      <c r="X222" s="23">
        <v>100</v>
      </c>
      <c r="Y222" s="23">
        <v>0</v>
      </c>
      <c r="Z222" s="40"/>
      <c r="AA222" s="5" t="s">
        <v>138</v>
      </c>
      <c r="AB222" s="26"/>
      <c r="AC222" s="26"/>
      <c r="AD222" s="26">
        <v>296417422.80000001</v>
      </c>
      <c r="AE222" s="26">
        <v>331987513.53600007</v>
      </c>
      <c r="AF222" s="26"/>
      <c r="AG222" s="26"/>
      <c r="AH222" s="26">
        <v>296417422.80000001</v>
      </c>
      <c r="AI222" s="26">
        <v>331987513.53600007</v>
      </c>
      <c r="AJ222" s="19"/>
      <c r="AK222" s="19"/>
      <c r="AL222" s="19">
        <v>296417422.80000001</v>
      </c>
      <c r="AM222" s="19">
        <v>331987513.53600007</v>
      </c>
      <c r="AN222" s="19">
        <v>0</v>
      </c>
      <c r="AO222" s="19">
        <v>0</v>
      </c>
      <c r="AP222" s="19">
        <v>0</v>
      </c>
      <c r="AQ222" s="19">
        <v>0</v>
      </c>
      <c r="AR222" s="19">
        <v>0</v>
      </c>
      <c r="AS222" s="19">
        <v>0</v>
      </c>
      <c r="AT222" s="19">
        <v>0</v>
      </c>
      <c r="AU222" s="19">
        <v>0</v>
      </c>
      <c r="AV222" s="42"/>
      <c r="AW222" s="42"/>
      <c r="AX222" s="42">
        <f t="shared" si="152"/>
        <v>0</v>
      </c>
      <c r="AY222" s="9" t="s">
        <v>129</v>
      </c>
      <c r="AZ222" s="1" t="s">
        <v>290</v>
      </c>
      <c r="BA222" s="1" t="s">
        <v>291</v>
      </c>
      <c r="BB222" s="5"/>
      <c r="BC222" s="5"/>
      <c r="BD222" s="5"/>
      <c r="BE222" s="5"/>
      <c r="BF222" s="5"/>
      <c r="BG222" s="5"/>
      <c r="BH222" s="5"/>
      <c r="BI222" s="5"/>
      <c r="BJ222" s="168"/>
      <c r="BK222" s="27"/>
    </row>
    <row r="223" spans="1:66" s="166" customFormat="1" ht="12.95" customHeight="1" x14ac:dyDescent="0.25">
      <c r="A223" s="310" t="s">
        <v>133</v>
      </c>
      <c r="B223" s="310" t="s">
        <v>218</v>
      </c>
      <c r="C223" s="331" t="s">
        <v>902</v>
      </c>
      <c r="D223" s="312"/>
      <c r="E223" s="312"/>
      <c r="F223" s="296" t="s">
        <v>275</v>
      </c>
      <c r="G223" s="296" t="s">
        <v>288</v>
      </c>
      <c r="H223" s="296" t="s">
        <v>289</v>
      </c>
      <c r="I223" s="297" t="s">
        <v>120</v>
      </c>
      <c r="J223" s="332"/>
      <c r="K223" s="332"/>
      <c r="L223" s="296">
        <v>100</v>
      </c>
      <c r="M223" s="298">
        <v>230000000</v>
      </c>
      <c r="N223" s="298" t="s">
        <v>137</v>
      </c>
      <c r="O223" s="298" t="s">
        <v>239</v>
      </c>
      <c r="P223" s="297" t="s">
        <v>125</v>
      </c>
      <c r="Q223" s="299">
        <v>230000000</v>
      </c>
      <c r="R223" s="300" t="s">
        <v>174</v>
      </c>
      <c r="S223" s="300"/>
      <c r="T223" s="297"/>
      <c r="U223" s="298" t="s">
        <v>126</v>
      </c>
      <c r="V223" s="297" t="s">
        <v>127</v>
      </c>
      <c r="W223" s="297">
        <v>0</v>
      </c>
      <c r="X223" s="297">
        <v>100</v>
      </c>
      <c r="Y223" s="297">
        <v>0</v>
      </c>
      <c r="Z223" s="301"/>
      <c r="AA223" s="298" t="s">
        <v>138</v>
      </c>
      <c r="AB223" s="302"/>
      <c r="AC223" s="302"/>
      <c r="AD223" s="330">
        <f>296417422.8-41052464</f>
        <v>255364958.80000001</v>
      </c>
      <c r="AE223" s="293">
        <f t="shared" ref="AE223" si="161">AD223*1.12</f>
        <v>286008753.85600007</v>
      </c>
      <c r="AF223" s="303"/>
      <c r="AG223" s="303"/>
      <c r="AH223" s="302">
        <v>296417422.80000001</v>
      </c>
      <c r="AI223" s="302">
        <v>331987513.53600007</v>
      </c>
      <c r="AJ223" s="304"/>
      <c r="AK223" s="304"/>
      <c r="AL223" s="304">
        <v>296417422.80000001</v>
      </c>
      <c r="AM223" s="304">
        <v>331987513.53600007</v>
      </c>
      <c r="AN223" s="304"/>
      <c r="AO223" s="304"/>
      <c r="AP223" s="304"/>
      <c r="AQ223" s="304"/>
      <c r="AR223" s="304"/>
      <c r="AS223" s="304"/>
      <c r="AT223" s="304"/>
      <c r="AU223" s="304"/>
      <c r="AV223" s="304"/>
      <c r="AW223" s="304">
        <f>Z223+AD223+AH223+AL223+AP223</f>
        <v>848199804.4000001</v>
      </c>
      <c r="AX223" s="304">
        <f>AW223*1.12</f>
        <v>949983780.92800021</v>
      </c>
      <c r="AY223" s="304" t="s">
        <v>129</v>
      </c>
      <c r="AZ223" s="305" t="s">
        <v>290</v>
      </c>
      <c r="BA223" s="305" t="s">
        <v>291</v>
      </c>
      <c r="BB223" s="305"/>
      <c r="BC223" s="306"/>
      <c r="BD223" s="307"/>
      <c r="BE223" s="307"/>
      <c r="BF223" s="298"/>
      <c r="BG223" s="298"/>
      <c r="BH223" s="298"/>
      <c r="BI223" s="298"/>
      <c r="BJ223" s="298"/>
      <c r="BK223" s="309" t="s">
        <v>892</v>
      </c>
      <c r="BL223" s="39"/>
      <c r="BM223" s="39"/>
      <c r="BN223" s="39"/>
    </row>
    <row r="224" spans="1:66" s="166" customFormat="1" ht="12.95" customHeight="1" x14ac:dyDescent="0.25">
      <c r="A224" s="15" t="s">
        <v>133</v>
      </c>
      <c r="B224" s="15" t="s">
        <v>218</v>
      </c>
      <c r="C224" s="175" t="s">
        <v>292</v>
      </c>
      <c r="D224" s="175"/>
      <c r="E224" s="175" t="s">
        <v>292</v>
      </c>
      <c r="F224" s="22" t="s">
        <v>293</v>
      </c>
      <c r="G224" s="22" t="s">
        <v>294</v>
      </c>
      <c r="H224" s="22" t="s">
        <v>294</v>
      </c>
      <c r="I224" s="23" t="s">
        <v>120</v>
      </c>
      <c r="J224" s="23"/>
      <c r="K224" s="23"/>
      <c r="L224" s="22">
        <v>100</v>
      </c>
      <c r="M224" s="5">
        <v>230000000</v>
      </c>
      <c r="N224" s="5" t="s">
        <v>123</v>
      </c>
      <c r="O224" s="5" t="s">
        <v>239</v>
      </c>
      <c r="P224" s="23" t="s">
        <v>125</v>
      </c>
      <c r="Q224" s="24">
        <v>230000000</v>
      </c>
      <c r="R224" s="25" t="s">
        <v>187</v>
      </c>
      <c r="S224" s="25"/>
      <c r="T224" s="23"/>
      <c r="U224" s="5" t="s">
        <v>126</v>
      </c>
      <c r="V224" s="23" t="s">
        <v>127</v>
      </c>
      <c r="W224" s="23">
        <v>0</v>
      </c>
      <c r="X224" s="23">
        <v>100</v>
      </c>
      <c r="Y224" s="23">
        <v>0</v>
      </c>
      <c r="Z224" s="40"/>
      <c r="AA224" s="5" t="s">
        <v>138</v>
      </c>
      <c r="AB224" s="26"/>
      <c r="AC224" s="26"/>
      <c r="AD224" s="26">
        <v>101541119.99999996</v>
      </c>
      <c r="AE224" s="26">
        <v>113726054.39999996</v>
      </c>
      <c r="AF224" s="26"/>
      <c r="AG224" s="26"/>
      <c r="AH224" s="26">
        <v>101541119.99999996</v>
      </c>
      <c r="AI224" s="26">
        <v>113726054.39999996</v>
      </c>
      <c r="AJ224" s="19"/>
      <c r="AK224" s="19"/>
      <c r="AL224" s="19">
        <v>101541119.99999996</v>
      </c>
      <c r="AM224" s="19">
        <v>113726054.39999996</v>
      </c>
      <c r="AN224" s="19">
        <v>0</v>
      </c>
      <c r="AO224" s="19">
        <v>0</v>
      </c>
      <c r="AP224" s="19">
        <v>0</v>
      </c>
      <c r="AQ224" s="19">
        <v>0</v>
      </c>
      <c r="AR224" s="19">
        <v>0</v>
      </c>
      <c r="AS224" s="19">
        <v>0</v>
      </c>
      <c r="AT224" s="19">
        <v>0</v>
      </c>
      <c r="AU224" s="19">
        <v>0</v>
      </c>
      <c r="AV224" s="42"/>
      <c r="AW224" s="42">
        <v>0</v>
      </c>
      <c r="AX224" s="42">
        <f t="shared" si="152"/>
        <v>0</v>
      </c>
      <c r="AY224" s="9" t="s">
        <v>129</v>
      </c>
      <c r="AZ224" s="18" t="s">
        <v>295</v>
      </c>
      <c r="BA224" s="2" t="s">
        <v>296</v>
      </c>
      <c r="BB224" s="5"/>
      <c r="BC224" s="5"/>
      <c r="BD224" s="5"/>
      <c r="BE224" s="5"/>
      <c r="BF224" s="5"/>
      <c r="BG224" s="5"/>
      <c r="BH224" s="5"/>
      <c r="BI224" s="5"/>
      <c r="BJ224" s="168"/>
      <c r="BK224" s="27"/>
    </row>
    <row r="225" spans="1:63" s="166" customFormat="1" ht="12.95" customHeight="1" x14ac:dyDescent="0.25">
      <c r="A225" s="15" t="s">
        <v>133</v>
      </c>
      <c r="B225" s="15" t="s">
        <v>218</v>
      </c>
      <c r="C225" s="176" t="s">
        <v>387</v>
      </c>
      <c r="D225" s="177"/>
      <c r="E225" s="4" t="s">
        <v>292</v>
      </c>
      <c r="F225" s="22" t="s">
        <v>293</v>
      </c>
      <c r="G225" s="22" t="s">
        <v>294</v>
      </c>
      <c r="H225" s="22" t="s">
        <v>294</v>
      </c>
      <c r="I225" s="23" t="s">
        <v>120</v>
      </c>
      <c r="J225" s="23"/>
      <c r="K225" s="23"/>
      <c r="L225" s="22">
        <v>100</v>
      </c>
      <c r="M225" s="5">
        <v>230000000</v>
      </c>
      <c r="N225" s="5" t="s">
        <v>123</v>
      </c>
      <c r="O225" s="1" t="s">
        <v>126</v>
      </c>
      <c r="P225" s="23" t="s">
        <v>125</v>
      </c>
      <c r="Q225" s="24">
        <v>230000000</v>
      </c>
      <c r="R225" s="25" t="s">
        <v>187</v>
      </c>
      <c r="S225" s="25"/>
      <c r="T225" s="23" t="s">
        <v>127</v>
      </c>
      <c r="U225" s="5"/>
      <c r="V225" s="23"/>
      <c r="W225" s="23">
        <v>0</v>
      </c>
      <c r="X225" s="23">
        <v>100</v>
      </c>
      <c r="Y225" s="23">
        <v>0</v>
      </c>
      <c r="Z225" s="40"/>
      <c r="AA225" s="5" t="s">
        <v>138</v>
      </c>
      <c r="AB225" s="26"/>
      <c r="AC225" s="26"/>
      <c r="AD225" s="26">
        <v>79076512</v>
      </c>
      <c r="AE225" s="18">
        <f t="shared" ref="AE225:AE226" si="162">AD225*1.12</f>
        <v>88565693.440000013</v>
      </c>
      <c r="AF225" s="26"/>
      <c r="AG225" s="26"/>
      <c r="AH225" s="26">
        <v>101541119.99999996</v>
      </c>
      <c r="AI225" s="18">
        <f t="shared" ref="AI225:AI226" si="163">AH225*1.12</f>
        <v>113726054.39999996</v>
      </c>
      <c r="AJ225" s="19"/>
      <c r="AK225" s="19"/>
      <c r="AL225" s="19">
        <v>101541119.99999996</v>
      </c>
      <c r="AM225" s="18">
        <f t="shared" ref="AM225:AM226" si="164">AL225*1.12</f>
        <v>113726054.39999996</v>
      </c>
      <c r="AN225" s="19">
        <v>0</v>
      </c>
      <c r="AO225" s="19">
        <v>0</v>
      </c>
      <c r="AP225" s="19">
        <v>0</v>
      </c>
      <c r="AQ225" s="19">
        <v>0</v>
      </c>
      <c r="AR225" s="19">
        <v>0</v>
      </c>
      <c r="AS225" s="19">
        <v>0</v>
      </c>
      <c r="AT225" s="19">
        <v>0</v>
      </c>
      <c r="AU225" s="19">
        <v>0</v>
      </c>
      <c r="AV225" s="65"/>
      <c r="AW225" s="42">
        <v>0</v>
      </c>
      <c r="AX225" s="42">
        <f t="shared" ref="AX225" si="165">AW225*1.12</f>
        <v>0</v>
      </c>
      <c r="AY225" s="12" t="s">
        <v>129</v>
      </c>
      <c r="AZ225" s="1" t="s">
        <v>295</v>
      </c>
      <c r="BA225" s="1" t="s">
        <v>296</v>
      </c>
      <c r="BB225" s="5"/>
      <c r="BC225" s="5"/>
      <c r="BD225" s="5"/>
      <c r="BE225" s="5"/>
      <c r="BF225" s="5"/>
      <c r="BG225" s="5"/>
      <c r="BH225" s="5"/>
      <c r="BI225" s="5"/>
      <c r="BJ225" s="168"/>
      <c r="BK225" s="27" t="s">
        <v>388</v>
      </c>
    </row>
    <row r="226" spans="1:63" s="166" customFormat="1" ht="12.95" customHeight="1" x14ac:dyDescent="0.25">
      <c r="A226" s="15" t="s">
        <v>133</v>
      </c>
      <c r="B226" s="15" t="s">
        <v>218</v>
      </c>
      <c r="C226" s="176" t="s">
        <v>545</v>
      </c>
      <c r="D226" s="178"/>
      <c r="E226" s="4" t="s">
        <v>292</v>
      </c>
      <c r="F226" s="22" t="s">
        <v>293</v>
      </c>
      <c r="G226" s="22" t="s">
        <v>294</v>
      </c>
      <c r="H226" s="22" t="s">
        <v>294</v>
      </c>
      <c r="I226" s="23" t="s">
        <v>120</v>
      </c>
      <c r="J226" s="23"/>
      <c r="K226" s="23"/>
      <c r="L226" s="22">
        <v>100</v>
      </c>
      <c r="M226" s="5">
        <v>230000000</v>
      </c>
      <c r="N226" s="5" t="s">
        <v>123</v>
      </c>
      <c r="O226" s="1" t="s">
        <v>166</v>
      </c>
      <c r="P226" s="23" t="s">
        <v>125</v>
      </c>
      <c r="Q226" s="24">
        <v>230000000</v>
      </c>
      <c r="R226" s="2" t="s">
        <v>382</v>
      </c>
      <c r="S226" s="25"/>
      <c r="T226" s="23" t="s">
        <v>127</v>
      </c>
      <c r="U226" s="5"/>
      <c r="V226" s="23"/>
      <c r="W226" s="23">
        <v>0</v>
      </c>
      <c r="X226" s="23">
        <v>100</v>
      </c>
      <c r="Y226" s="23">
        <v>0</v>
      </c>
      <c r="Z226" s="40"/>
      <c r="AA226" s="5" t="s">
        <v>138</v>
      </c>
      <c r="AB226" s="26"/>
      <c r="AC226" s="26"/>
      <c r="AD226" s="26">
        <v>79076512</v>
      </c>
      <c r="AE226" s="18">
        <f t="shared" si="162"/>
        <v>88565693.440000013</v>
      </c>
      <c r="AF226" s="26"/>
      <c r="AG226" s="26"/>
      <c r="AH226" s="26">
        <v>101541119.99999996</v>
      </c>
      <c r="AI226" s="18">
        <f t="shared" si="163"/>
        <v>113726054.39999996</v>
      </c>
      <c r="AJ226" s="19"/>
      <c r="AK226" s="19"/>
      <c r="AL226" s="19">
        <v>101541119.99999996</v>
      </c>
      <c r="AM226" s="18">
        <f t="shared" si="164"/>
        <v>113726054.39999996</v>
      </c>
      <c r="AN226" s="19"/>
      <c r="AO226" s="19"/>
      <c r="AP226" s="19"/>
      <c r="AQ226" s="19"/>
      <c r="AR226" s="19"/>
      <c r="AS226" s="19"/>
      <c r="AT226" s="19"/>
      <c r="AU226" s="19"/>
      <c r="AV226" s="65"/>
      <c r="AW226" s="42">
        <v>0</v>
      </c>
      <c r="AX226" s="42">
        <f t="shared" si="152"/>
        <v>0</v>
      </c>
      <c r="AY226" s="12" t="s">
        <v>129</v>
      </c>
      <c r="AZ226" s="1" t="s">
        <v>295</v>
      </c>
      <c r="BA226" s="1" t="s">
        <v>296</v>
      </c>
      <c r="BB226" s="5"/>
      <c r="BC226" s="5"/>
      <c r="BD226" s="5"/>
      <c r="BE226" s="5"/>
      <c r="BF226" s="5"/>
      <c r="BG226" s="5"/>
      <c r="BH226" s="5"/>
      <c r="BI226" s="5"/>
      <c r="BJ226" s="168"/>
      <c r="BK226" s="27" t="s">
        <v>375</v>
      </c>
    </row>
    <row r="227" spans="1:63" s="166" customFormat="1" ht="12.95" customHeight="1" x14ac:dyDescent="0.25">
      <c r="A227" s="15" t="s">
        <v>133</v>
      </c>
      <c r="B227" s="15" t="s">
        <v>218</v>
      </c>
      <c r="C227" s="175" t="s">
        <v>287</v>
      </c>
      <c r="D227" s="175"/>
      <c r="E227" s="175" t="s">
        <v>297</v>
      </c>
      <c r="F227" s="22" t="s">
        <v>298</v>
      </c>
      <c r="G227" s="22" t="s">
        <v>299</v>
      </c>
      <c r="H227" s="22" t="s">
        <v>299</v>
      </c>
      <c r="I227" s="23" t="s">
        <v>120</v>
      </c>
      <c r="J227" s="23"/>
      <c r="K227" s="23"/>
      <c r="L227" s="22">
        <v>100</v>
      </c>
      <c r="M227" s="5">
        <v>230000000</v>
      </c>
      <c r="N227" s="5" t="s">
        <v>137</v>
      </c>
      <c r="O227" s="5" t="s">
        <v>239</v>
      </c>
      <c r="P227" s="23" t="s">
        <v>125</v>
      </c>
      <c r="Q227" s="24">
        <v>230000000</v>
      </c>
      <c r="R227" s="25" t="s">
        <v>189</v>
      </c>
      <c r="S227" s="25"/>
      <c r="T227" s="23"/>
      <c r="U227" s="5" t="s">
        <v>126</v>
      </c>
      <c r="V227" s="23" t="s">
        <v>127</v>
      </c>
      <c r="W227" s="23">
        <v>0</v>
      </c>
      <c r="X227" s="23">
        <v>100</v>
      </c>
      <c r="Y227" s="23">
        <v>0</v>
      </c>
      <c r="Z227" s="40"/>
      <c r="AA227" s="5" t="s">
        <v>138</v>
      </c>
      <c r="AB227" s="26"/>
      <c r="AC227" s="26"/>
      <c r="AD227" s="26">
        <v>521302350.00000024</v>
      </c>
      <c r="AE227" s="26">
        <v>583858632.00000036</v>
      </c>
      <c r="AF227" s="26"/>
      <c r="AG227" s="26"/>
      <c r="AH227" s="26">
        <v>521302350.00000024</v>
      </c>
      <c r="AI227" s="26">
        <v>583858632.00000036</v>
      </c>
      <c r="AJ227" s="19"/>
      <c r="AK227" s="19"/>
      <c r="AL227" s="19">
        <v>521302350.00000024</v>
      </c>
      <c r="AM227" s="19">
        <v>583858632.00000036</v>
      </c>
      <c r="AN227" s="19">
        <v>0</v>
      </c>
      <c r="AO227" s="19">
        <v>0</v>
      </c>
      <c r="AP227" s="19">
        <v>0</v>
      </c>
      <c r="AQ227" s="19">
        <v>0</v>
      </c>
      <c r="AR227" s="19">
        <v>0</v>
      </c>
      <c r="AS227" s="19">
        <v>0</v>
      </c>
      <c r="AT227" s="19">
        <v>0</v>
      </c>
      <c r="AU227" s="19">
        <v>0</v>
      </c>
      <c r="AV227" s="42"/>
      <c r="AW227" s="42">
        <v>0</v>
      </c>
      <c r="AX227" s="42">
        <f t="shared" ref="AX227:AX228" si="166">AW227*1.12</f>
        <v>0</v>
      </c>
      <c r="AY227" s="12" t="s">
        <v>129</v>
      </c>
      <c r="AZ227" s="1" t="s">
        <v>300</v>
      </c>
      <c r="BA227" s="1" t="s">
        <v>301</v>
      </c>
      <c r="BB227" s="5"/>
      <c r="BC227" s="5"/>
      <c r="BD227" s="5"/>
      <c r="BE227" s="5"/>
      <c r="BF227" s="5"/>
      <c r="BG227" s="5"/>
      <c r="BH227" s="5"/>
      <c r="BI227" s="5"/>
      <c r="BJ227" s="168"/>
      <c r="BK227" s="27"/>
    </row>
    <row r="228" spans="1:63" s="166" customFormat="1" ht="12.95" customHeight="1" x14ac:dyDescent="0.25">
      <c r="A228" s="15" t="s">
        <v>133</v>
      </c>
      <c r="B228" s="15" t="s">
        <v>218</v>
      </c>
      <c r="C228" s="176" t="s">
        <v>389</v>
      </c>
      <c r="D228" s="177"/>
      <c r="E228" s="4" t="s">
        <v>297</v>
      </c>
      <c r="F228" s="22" t="s">
        <v>298</v>
      </c>
      <c r="G228" s="22" t="s">
        <v>299</v>
      </c>
      <c r="H228" s="22" t="s">
        <v>299</v>
      </c>
      <c r="I228" s="23" t="s">
        <v>120</v>
      </c>
      <c r="J228" s="23"/>
      <c r="K228" s="23"/>
      <c r="L228" s="22">
        <v>100</v>
      </c>
      <c r="M228" s="5">
        <v>230000000</v>
      </c>
      <c r="N228" s="5" t="s">
        <v>137</v>
      </c>
      <c r="O228" s="1" t="s">
        <v>126</v>
      </c>
      <c r="P228" s="23" t="s">
        <v>125</v>
      </c>
      <c r="Q228" s="24">
        <v>230000000</v>
      </c>
      <c r="R228" s="25" t="s">
        <v>189</v>
      </c>
      <c r="S228" s="25"/>
      <c r="T228" s="23" t="s">
        <v>127</v>
      </c>
      <c r="U228" s="5"/>
      <c r="V228" s="23"/>
      <c r="W228" s="23">
        <v>0</v>
      </c>
      <c r="X228" s="23">
        <v>100</v>
      </c>
      <c r="Y228" s="23">
        <v>0</v>
      </c>
      <c r="Z228" s="40"/>
      <c r="AA228" s="5" t="s">
        <v>138</v>
      </c>
      <c r="AB228" s="26"/>
      <c r="AC228" s="26"/>
      <c r="AD228" s="26">
        <v>395285850</v>
      </c>
      <c r="AE228" s="18">
        <f t="shared" ref="AE228:AE229" si="167">AD228*1.12</f>
        <v>442720152.00000006</v>
      </c>
      <c r="AF228" s="26"/>
      <c r="AG228" s="26"/>
      <c r="AH228" s="26">
        <v>521302350.00000024</v>
      </c>
      <c r="AI228" s="18">
        <f t="shared" ref="AI228:AI229" si="168">AH228*1.12</f>
        <v>583858632.00000036</v>
      </c>
      <c r="AJ228" s="19"/>
      <c r="AK228" s="19"/>
      <c r="AL228" s="19">
        <v>521302350.00000024</v>
      </c>
      <c r="AM228" s="18">
        <f t="shared" ref="AM228:AM229" si="169">AL228*1.12</f>
        <v>583858632.00000036</v>
      </c>
      <c r="AN228" s="19">
        <v>0</v>
      </c>
      <c r="AO228" s="19">
        <v>0</v>
      </c>
      <c r="AP228" s="19">
        <v>0</v>
      </c>
      <c r="AQ228" s="19">
        <v>0</v>
      </c>
      <c r="AR228" s="19">
        <v>0</v>
      </c>
      <c r="AS228" s="19">
        <v>0</v>
      </c>
      <c r="AT228" s="19">
        <v>0</v>
      </c>
      <c r="AU228" s="19">
        <v>0</v>
      </c>
      <c r="AV228" s="65"/>
      <c r="AW228" s="42">
        <v>0</v>
      </c>
      <c r="AX228" s="42">
        <f t="shared" si="166"/>
        <v>0</v>
      </c>
      <c r="AY228" s="12" t="s">
        <v>129</v>
      </c>
      <c r="AZ228" s="1" t="s">
        <v>300</v>
      </c>
      <c r="BA228" s="1" t="s">
        <v>301</v>
      </c>
      <c r="BB228" s="5"/>
      <c r="BC228" s="5"/>
      <c r="BD228" s="5"/>
      <c r="BE228" s="5"/>
      <c r="BF228" s="5"/>
      <c r="BG228" s="5"/>
      <c r="BH228" s="5"/>
      <c r="BI228" s="5"/>
      <c r="BJ228" s="168"/>
      <c r="BK228" s="27" t="s">
        <v>388</v>
      </c>
    </row>
    <row r="229" spans="1:63" s="166" customFormat="1" ht="12.95" customHeight="1" x14ac:dyDescent="0.25">
      <c r="A229" s="15" t="s">
        <v>133</v>
      </c>
      <c r="B229" s="15" t="s">
        <v>218</v>
      </c>
      <c r="C229" s="176" t="s">
        <v>546</v>
      </c>
      <c r="D229" s="178"/>
      <c r="E229" s="4" t="s">
        <v>297</v>
      </c>
      <c r="F229" s="22" t="s">
        <v>298</v>
      </c>
      <c r="G229" s="22" t="s">
        <v>299</v>
      </c>
      <c r="H229" s="22" t="s">
        <v>299</v>
      </c>
      <c r="I229" s="23" t="s">
        <v>120</v>
      </c>
      <c r="J229" s="23"/>
      <c r="K229" s="23"/>
      <c r="L229" s="22">
        <v>100</v>
      </c>
      <c r="M229" s="5">
        <v>230000000</v>
      </c>
      <c r="N229" s="5" t="s">
        <v>137</v>
      </c>
      <c r="O229" s="1" t="s">
        <v>166</v>
      </c>
      <c r="P229" s="23" t="s">
        <v>125</v>
      </c>
      <c r="Q229" s="24">
        <v>230000000</v>
      </c>
      <c r="R229" s="2" t="s">
        <v>382</v>
      </c>
      <c r="S229" s="25"/>
      <c r="T229" s="23" t="s">
        <v>127</v>
      </c>
      <c r="U229" s="5"/>
      <c r="V229" s="23"/>
      <c r="W229" s="23">
        <v>0</v>
      </c>
      <c r="X229" s="23">
        <v>100</v>
      </c>
      <c r="Y229" s="23">
        <v>0</v>
      </c>
      <c r="Z229" s="40"/>
      <c r="AA229" s="5" t="s">
        <v>138</v>
      </c>
      <c r="AB229" s="26"/>
      <c r="AC229" s="26"/>
      <c r="AD229" s="26">
        <v>395285850</v>
      </c>
      <c r="AE229" s="18">
        <f t="shared" si="167"/>
        <v>442720152.00000006</v>
      </c>
      <c r="AF229" s="26"/>
      <c r="AG229" s="26"/>
      <c r="AH229" s="26">
        <v>521302350.00000024</v>
      </c>
      <c r="AI229" s="18">
        <f t="shared" si="168"/>
        <v>583858632.00000036</v>
      </c>
      <c r="AJ229" s="19"/>
      <c r="AK229" s="19"/>
      <c r="AL229" s="19">
        <v>521302350.00000024</v>
      </c>
      <c r="AM229" s="18">
        <f t="shared" si="169"/>
        <v>583858632.00000036</v>
      </c>
      <c r="AN229" s="19"/>
      <c r="AO229" s="19"/>
      <c r="AP229" s="19"/>
      <c r="AQ229" s="19"/>
      <c r="AR229" s="19"/>
      <c r="AS229" s="19"/>
      <c r="AT229" s="19"/>
      <c r="AU229" s="19"/>
      <c r="AV229" s="65"/>
      <c r="AW229" s="42">
        <v>0</v>
      </c>
      <c r="AX229" s="42">
        <f t="shared" si="152"/>
        <v>0</v>
      </c>
      <c r="AY229" s="12" t="s">
        <v>129</v>
      </c>
      <c r="AZ229" s="1" t="s">
        <v>300</v>
      </c>
      <c r="BA229" s="1" t="s">
        <v>301</v>
      </c>
      <c r="BB229" s="5"/>
      <c r="BC229" s="5"/>
      <c r="BD229" s="5"/>
      <c r="BE229" s="5"/>
      <c r="BF229" s="5"/>
      <c r="BG229" s="5"/>
      <c r="BH229" s="5"/>
      <c r="BI229" s="5"/>
      <c r="BJ229" s="168"/>
      <c r="BK229" s="27" t="s">
        <v>375</v>
      </c>
    </row>
    <row r="230" spans="1:63" s="166" customFormat="1" ht="12.95" customHeight="1" x14ac:dyDescent="0.25">
      <c r="A230" s="15" t="s">
        <v>133</v>
      </c>
      <c r="B230" s="15" t="s">
        <v>218</v>
      </c>
      <c r="C230" s="175" t="s">
        <v>302</v>
      </c>
      <c r="D230" s="175"/>
      <c r="E230" s="175" t="s">
        <v>260</v>
      </c>
      <c r="F230" s="22" t="s">
        <v>303</v>
      </c>
      <c r="G230" s="22" t="s">
        <v>304</v>
      </c>
      <c r="H230" s="22" t="s">
        <v>304</v>
      </c>
      <c r="I230" s="23" t="s">
        <v>120</v>
      </c>
      <c r="J230" s="23"/>
      <c r="K230" s="23"/>
      <c r="L230" s="22">
        <v>100</v>
      </c>
      <c r="M230" s="5">
        <v>230000000</v>
      </c>
      <c r="N230" s="5" t="s">
        <v>137</v>
      </c>
      <c r="O230" s="5" t="s">
        <v>239</v>
      </c>
      <c r="P230" s="23" t="s">
        <v>125</v>
      </c>
      <c r="Q230" s="24">
        <v>230000000</v>
      </c>
      <c r="R230" s="25" t="s">
        <v>189</v>
      </c>
      <c r="S230" s="25"/>
      <c r="T230" s="23"/>
      <c r="U230" s="5" t="s">
        <v>126</v>
      </c>
      <c r="V230" s="23" t="s">
        <v>127</v>
      </c>
      <c r="W230" s="23">
        <v>0</v>
      </c>
      <c r="X230" s="23">
        <v>100</v>
      </c>
      <c r="Y230" s="23">
        <v>0</v>
      </c>
      <c r="Z230" s="40"/>
      <c r="AA230" s="5" t="s">
        <v>138</v>
      </c>
      <c r="AB230" s="26"/>
      <c r="AC230" s="26"/>
      <c r="AD230" s="26">
        <v>243107652</v>
      </c>
      <c r="AE230" s="26">
        <v>272280570.24000001</v>
      </c>
      <c r="AF230" s="26"/>
      <c r="AG230" s="26"/>
      <c r="AH230" s="26">
        <v>243107652</v>
      </c>
      <c r="AI230" s="26">
        <v>272280570.24000001</v>
      </c>
      <c r="AJ230" s="19"/>
      <c r="AK230" s="19"/>
      <c r="AL230" s="19">
        <v>243107652</v>
      </c>
      <c r="AM230" s="19">
        <v>272280570.24000001</v>
      </c>
      <c r="AN230" s="19">
        <v>0</v>
      </c>
      <c r="AO230" s="19">
        <v>0</v>
      </c>
      <c r="AP230" s="19">
        <v>0</v>
      </c>
      <c r="AQ230" s="19">
        <v>0</v>
      </c>
      <c r="AR230" s="19">
        <v>0</v>
      </c>
      <c r="AS230" s="19">
        <v>0</v>
      </c>
      <c r="AT230" s="19">
        <v>0</v>
      </c>
      <c r="AU230" s="19">
        <v>0</v>
      </c>
      <c r="AV230" s="42"/>
      <c r="AW230" s="42">
        <v>0</v>
      </c>
      <c r="AX230" s="42">
        <f t="shared" ref="AX230:AX231" si="170">AW230*1.12</f>
        <v>0</v>
      </c>
      <c r="AY230" s="9" t="s">
        <v>129</v>
      </c>
      <c r="AZ230" s="1" t="s">
        <v>305</v>
      </c>
      <c r="BA230" s="1" t="s">
        <v>306</v>
      </c>
      <c r="BB230" s="5"/>
      <c r="BC230" s="5"/>
      <c r="BD230" s="5"/>
      <c r="BE230" s="5"/>
      <c r="BF230" s="5"/>
      <c r="BG230" s="5"/>
      <c r="BH230" s="5"/>
      <c r="BI230" s="5"/>
      <c r="BJ230" s="168"/>
      <c r="BK230" s="27"/>
    </row>
    <row r="231" spans="1:63" s="166" customFormat="1" ht="12.95" customHeight="1" x14ac:dyDescent="0.25">
      <c r="A231" s="15" t="s">
        <v>133</v>
      </c>
      <c r="B231" s="15" t="s">
        <v>218</v>
      </c>
      <c r="C231" s="176" t="s">
        <v>390</v>
      </c>
      <c r="D231" s="177"/>
      <c r="E231" s="4" t="s">
        <v>260</v>
      </c>
      <c r="F231" s="22" t="s">
        <v>303</v>
      </c>
      <c r="G231" s="22" t="s">
        <v>304</v>
      </c>
      <c r="H231" s="22" t="s">
        <v>304</v>
      </c>
      <c r="I231" s="23" t="s">
        <v>120</v>
      </c>
      <c r="J231" s="23"/>
      <c r="K231" s="23"/>
      <c r="L231" s="22">
        <v>100</v>
      </c>
      <c r="M231" s="5">
        <v>230000000</v>
      </c>
      <c r="N231" s="5" t="s">
        <v>137</v>
      </c>
      <c r="O231" s="1" t="s">
        <v>126</v>
      </c>
      <c r="P231" s="23" t="s">
        <v>125</v>
      </c>
      <c r="Q231" s="24">
        <v>230000000</v>
      </c>
      <c r="R231" s="25" t="s">
        <v>189</v>
      </c>
      <c r="S231" s="25"/>
      <c r="T231" s="23" t="s">
        <v>127</v>
      </c>
      <c r="U231" s="5"/>
      <c r="V231" s="23"/>
      <c r="W231" s="23">
        <v>0</v>
      </c>
      <c r="X231" s="23">
        <v>100</v>
      </c>
      <c r="Y231" s="23">
        <v>0</v>
      </c>
      <c r="Z231" s="40"/>
      <c r="AA231" s="5" t="s">
        <v>138</v>
      </c>
      <c r="AB231" s="26"/>
      <c r="AC231" s="26"/>
      <c r="AD231" s="26">
        <v>188750236</v>
      </c>
      <c r="AE231" s="18">
        <f t="shared" ref="AE231:AE232" si="171">AD231*1.12</f>
        <v>211400264.32000002</v>
      </c>
      <c r="AF231" s="26"/>
      <c r="AG231" s="26"/>
      <c r="AH231" s="26">
        <v>243107652</v>
      </c>
      <c r="AI231" s="18">
        <f t="shared" ref="AI231:AI232" si="172">AH231*1.12</f>
        <v>272280570.24000001</v>
      </c>
      <c r="AJ231" s="19"/>
      <c r="AK231" s="19"/>
      <c r="AL231" s="19">
        <v>243107652</v>
      </c>
      <c r="AM231" s="18">
        <f t="shared" ref="AM231:AM232" si="173">AL231*1.12</f>
        <v>272280570.24000001</v>
      </c>
      <c r="AN231" s="19">
        <v>0</v>
      </c>
      <c r="AO231" s="19">
        <v>0</v>
      </c>
      <c r="AP231" s="19">
        <v>0</v>
      </c>
      <c r="AQ231" s="19">
        <v>0</v>
      </c>
      <c r="AR231" s="19">
        <v>0</v>
      </c>
      <c r="AS231" s="19">
        <v>0</v>
      </c>
      <c r="AT231" s="19">
        <v>0</v>
      </c>
      <c r="AU231" s="19">
        <v>0</v>
      </c>
      <c r="AV231" s="65"/>
      <c r="AW231" s="42">
        <v>0</v>
      </c>
      <c r="AX231" s="42">
        <f t="shared" si="170"/>
        <v>0</v>
      </c>
      <c r="AY231" s="9" t="s">
        <v>129</v>
      </c>
      <c r="AZ231" s="1" t="s">
        <v>305</v>
      </c>
      <c r="BA231" s="1" t="s">
        <v>306</v>
      </c>
      <c r="BB231" s="5"/>
      <c r="BC231" s="5"/>
      <c r="BD231" s="5"/>
      <c r="BE231" s="5"/>
      <c r="BF231" s="5"/>
      <c r="BG231" s="5"/>
      <c r="BH231" s="5"/>
      <c r="BI231" s="5"/>
      <c r="BJ231" s="168"/>
      <c r="BK231" s="27" t="s">
        <v>388</v>
      </c>
    </row>
    <row r="232" spans="1:63" s="166" customFormat="1" ht="12.95" customHeight="1" x14ac:dyDescent="0.25">
      <c r="A232" s="15" t="s">
        <v>133</v>
      </c>
      <c r="B232" s="15" t="s">
        <v>218</v>
      </c>
      <c r="C232" s="176" t="s">
        <v>547</v>
      </c>
      <c r="D232" s="178"/>
      <c r="E232" s="4" t="s">
        <v>260</v>
      </c>
      <c r="F232" s="22" t="s">
        <v>303</v>
      </c>
      <c r="G232" s="22" t="s">
        <v>304</v>
      </c>
      <c r="H232" s="22" t="s">
        <v>304</v>
      </c>
      <c r="I232" s="23" t="s">
        <v>120</v>
      </c>
      <c r="J232" s="23"/>
      <c r="K232" s="23"/>
      <c r="L232" s="22">
        <v>100</v>
      </c>
      <c r="M232" s="5">
        <v>230000000</v>
      </c>
      <c r="N232" s="5" t="s">
        <v>137</v>
      </c>
      <c r="O232" s="1" t="s">
        <v>166</v>
      </c>
      <c r="P232" s="23" t="s">
        <v>125</v>
      </c>
      <c r="Q232" s="24">
        <v>230000000</v>
      </c>
      <c r="R232" s="2" t="s">
        <v>382</v>
      </c>
      <c r="S232" s="25"/>
      <c r="T232" s="23" t="s">
        <v>127</v>
      </c>
      <c r="U232" s="5"/>
      <c r="V232" s="23"/>
      <c r="W232" s="23">
        <v>0</v>
      </c>
      <c r="X232" s="23">
        <v>100</v>
      </c>
      <c r="Y232" s="23">
        <v>0</v>
      </c>
      <c r="Z232" s="40"/>
      <c r="AA232" s="5" t="s">
        <v>138</v>
      </c>
      <c r="AB232" s="26"/>
      <c r="AC232" s="26"/>
      <c r="AD232" s="26">
        <v>188750236</v>
      </c>
      <c r="AE232" s="18">
        <f t="shared" si="171"/>
        <v>211400264.32000002</v>
      </c>
      <c r="AF232" s="26"/>
      <c r="AG232" s="26"/>
      <c r="AH232" s="26">
        <v>243107652</v>
      </c>
      <c r="AI232" s="18">
        <f t="shared" si="172"/>
        <v>272280570.24000001</v>
      </c>
      <c r="AJ232" s="19"/>
      <c r="AK232" s="19"/>
      <c r="AL232" s="19">
        <v>243107652</v>
      </c>
      <c r="AM232" s="18">
        <f t="shared" si="173"/>
        <v>272280570.24000001</v>
      </c>
      <c r="AN232" s="19"/>
      <c r="AO232" s="19"/>
      <c r="AP232" s="19"/>
      <c r="AQ232" s="19"/>
      <c r="AR232" s="19"/>
      <c r="AS232" s="19"/>
      <c r="AT232" s="19"/>
      <c r="AU232" s="19"/>
      <c r="AV232" s="65"/>
      <c r="AW232" s="42">
        <v>0</v>
      </c>
      <c r="AX232" s="42">
        <f t="shared" si="152"/>
        <v>0</v>
      </c>
      <c r="AY232" s="9" t="s">
        <v>129</v>
      </c>
      <c r="AZ232" s="1" t="s">
        <v>305</v>
      </c>
      <c r="BA232" s="1" t="s">
        <v>306</v>
      </c>
      <c r="BB232" s="5"/>
      <c r="BC232" s="5"/>
      <c r="BD232" s="5"/>
      <c r="BE232" s="5"/>
      <c r="BF232" s="5"/>
      <c r="BG232" s="5"/>
      <c r="BH232" s="5"/>
      <c r="BI232" s="5"/>
      <c r="BJ232" s="168"/>
      <c r="BK232" s="27" t="s">
        <v>375</v>
      </c>
    </row>
    <row r="233" spans="1:63" s="166" customFormat="1" ht="12.95" customHeight="1" x14ac:dyDescent="0.25">
      <c r="A233" s="15" t="s">
        <v>133</v>
      </c>
      <c r="B233" s="15" t="s">
        <v>218</v>
      </c>
      <c r="C233" s="175" t="s">
        <v>307</v>
      </c>
      <c r="D233" s="175"/>
      <c r="E233" s="175" t="s">
        <v>308</v>
      </c>
      <c r="F233" s="22" t="s">
        <v>309</v>
      </c>
      <c r="G233" s="22" t="s">
        <v>310</v>
      </c>
      <c r="H233" s="22" t="s">
        <v>310</v>
      </c>
      <c r="I233" s="23" t="s">
        <v>120</v>
      </c>
      <c r="J233" s="23"/>
      <c r="K233" s="23"/>
      <c r="L233" s="22">
        <v>100</v>
      </c>
      <c r="M233" s="5">
        <v>230000000</v>
      </c>
      <c r="N233" s="5" t="s">
        <v>137</v>
      </c>
      <c r="O233" s="5" t="s">
        <v>239</v>
      </c>
      <c r="P233" s="23" t="s">
        <v>125</v>
      </c>
      <c r="Q233" s="24">
        <v>230000000</v>
      </c>
      <c r="R233" s="25" t="s">
        <v>189</v>
      </c>
      <c r="S233" s="25"/>
      <c r="T233" s="23"/>
      <c r="U233" s="5" t="s">
        <v>126</v>
      </c>
      <c r="V233" s="23" t="s">
        <v>127</v>
      </c>
      <c r="W233" s="23">
        <v>0</v>
      </c>
      <c r="X233" s="23">
        <v>100</v>
      </c>
      <c r="Y233" s="23">
        <v>0</v>
      </c>
      <c r="Z233" s="40"/>
      <c r="AA233" s="5" t="s">
        <v>138</v>
      </c>
      <c r="AB233" s="26"/>
      <c r="AC233" s="26"/>
      <c r="AD233" s="26">
        <v>517685594.99999988</v>
      </c>
      <c r="AE233" s="26">
        <v>579807866.39999998</v>
      </c>
      <c r="AF233" s="26"/>
      <c r="AG233" s="26"/>
      <c r="AH233" s="26">
        <v>517685594.99999988</v>
      </c>
      <c r="AI233" s="26">
        <v>579807866.39999998</v>
      </c>
      <c r="AJ233" s="19"/>
      <c r="AK233" s="19"/>
      <c r="AL233" s="19">
        <v>517685594.99999988</v>
      </c>
      <c r="AM233" s="19">
        <v>579807866.39999998</v>
      </c>
      <c r="AN233" s="19">
        <v>0</v>
      </c>
      <c r="AO233" s="19">
        <v>0</v>
      </c>
      <c r="AP233" s="19">
        <v>0</v>
      </c>
      <c r="AQ233" s="19">
        <v>0</v>
      </c>
      <c r="AR233" s="19">
        <v>0</v>
      </c>
      <c r="AS233" s="19">
        <v>0</v>
      </c>
      <c r="AT233" s="19">
        <v>0</v>
      </c>
      <c r="AU233" s="19">
        <v>0</v>
      </c>
      <c r="AV233" s="42"/>
      <c r="AW233" s="42">
        <v>0</v>
      </c>
      <c r="AX233" s="42">
        <f t="shared" ref="AX233:AX234" si="174">AW233*1.12</f>
        <v>0</v>
      </c>
      <c r="AY233" s="9" t="s">
        <v>129</v>
      </c>
      <c r="AZ233" s="1" t="s">
        <v>311</v>
      </c>
      <c r="BA233" s="1" t="s">
        <v>312</v>
      </c>
      <c r="BB233" s="5"/>
      <c r="BC233" s="5"/>
      <c r="BD233" s="5"/>
      <c r="BE233" s="5"/>
      <c r="BF233" s="5"/>
      <c r="BG233" s="5"/>
      <c r="BH233" s="5"/>
      <c r="BI233" s="5"/>
      <c r="BJ233" s="168"/>
      <c r="BK233" s="27"/>
    </row>
    <row r="234" spans="1:63" s="166" customFormat="1" ht="12.95" customHeight="1" x14ac:dyDescent="0.25">
      <c r="A234" s="15" t="s">
        <v>133</v>
      </c>
      <c r="B234" s="15" t="s">
        <v>218</v>
      </c>
      <c r="C234" s="176" t="s">
        <v>391</v>
      </c>
      <c r="D234" s="177"/>
      <c r="E234" s="4" t="s">
        <v>308</v>
      </c>
      <c r="F234" s="22" t="s">
        <v>309</v>
      </c>
      <c r="G234" s="22" t="s">
        <v>310</v>
      </c>
      <c r="H234" s="22" t="s">
        <v>310</v>
      </c>
      <c r="I234" s="23" t="s">
        <v>120</v>
      </c>
      <c r="J234" s="23"/>
      <c r="K234" s="23"/>
      <c r="L234" s="22">
        <v>100</v>
      </c>
      <c r="M234" s="5">
        <v>230000000</v>
      </c>
      <c r="N234" s="5" t="s">
        <v>137</v>
      </c>
      <c r="O234" s="1" t="s">
        <v>126</v>
      </c>
      <c r="P234" s="23" t="s">
        <v>125</v>
      </c>
      <c r="Q234" s="24">
        <v>230000000</v>
      </c>
      <c r="R234" s="25" t="s">
        <v>189</v>
      </c>
      <c r="S234" s="25"/>
      <c r="T234" s="23" t="s">
        <v>127</v>
      </c>
      <c r="U234" s="5"/>
      <c r="V234" s="23"/>
      <c r="W234" s="23">
        <v>0</v>
      </c>
      <c r="X234" s="23">
        <v>100</v>
      </c>
      <c r="Y234" s="23">
        <v>0</v>
      </c>
      <c r="Z234" s="40"/>
      <c r="AA234" s="5" t="s">
        <v>138</v>
      </c>
      <c r="AB234" s="26"/>
      <c r="AC234" s="26"/>
      <c r="AD234" s="26">
        <v>397111415</v>
      </c>
      <c r="AE234" s="18">
        <f t="shared" ref="AE234:AE235" si="175">AD234*1.12</f>
        <v>444764784.80000007</v>
      </c>
      <c r="AF234" s="26"/>
      <c r="AG234" s="26"/>
      <c r="AH234" s="26">
        <v>517685594.99999988</v>
      </c>
      <c r="AI234" s="18">
        <f t="shared" ref="AI234:AI235" si="176">AH234*1.12</f>
        <v>579807866.39999998</v>
      </c>
      <c r="AJ234" s="19"/>
      <c r="AK234" s="19"/>
      <c r="AL234" s="19">
        <v>517685594.99999988</v>
      </c>
      <c r="AM234" s="18">
        <f t="shared" ref="AM234:AM235" si="177">AL234*1.12</f>
        <v>579807866.39999998</v>
      </c>
      <c r="AN234" s="19">
        <v>0</v>
      </c>
      <c r="AO234" s="19">
        <v>0</v>
      </c>
      <c r="AP234" s="19">
        <v>0</v>
      </c>
      <c r="AQ234" s="19">
        <v>0</v>
      </c>
      <c r="AR234" s="19">
        <v>0</v>
      </c>
      <c r="AS234" s="19">
        <v>0</v>
      </c>
      <c r="AT234" s="19">
        <v>0</v>
      </c>
      <c r="AU234" s="19">
        <v>0</v>
      </c>
      <c r="AV234" s="65"/>
      <c r="AW234" s="42">
        <v>0</v>
      </c>
      <c r="AX234" s="42">
        <f t="shared" si="174"/>
        <v>0</v>
      </c>
      <c r="AY234" s="9" t="s">
        <v>129</v>
      </c>
      <c r="AZ234" s="1" t="s">
        <v>311</v>
      </c>
      <c r="BA234" s="1" t="s">
        <v>312</v>
      </c>
      <c r="BB234" s="5"/>
      <c r="BC234" s="5"/>
      <c r="BD234" s="5"/>
      <c r="BE234" s="5"/>
      <c r="BF234" s="5"/>
      <c r="BG234" s="5"/>
      <c r="BH234" s="5"/>
      <c r="BI234" s="5"/>
      <c r="BJ234" s="168"/>
      <c r="BK234" s="27" t="s">
        <v>388</v>
      </c>
    </row>
    <row r="235" spans="1:63" s="166" customFormat="1" ht="12.95" customHeight="1" x14ac:dyDescent="0.25">
      <c r="A235" s="15" t="s">
        <v>133</v>
      </c>
      <c r="B235" s="15" t="s">
        <v>218</v>
      </c>
      <c r="C235" s="176" t="s">
        <v>548</v>
      </c>
      <c r="D235" s="178"/>
      <c r="E235" s="4" t="s">
        <v>308</v>
      </c>
      <c r="F235" s="22" t="s">
        <v>309</v>
      </c>
      <c r="G235" s="22" t="s">
        <v>310</v>
      </c>
      <c r="H235" s="22" t="s">
        <v>310</v>
      </c>
      <c r="I235" s="23" t="s">
        <v>120</v>
      </c>
      <c r="J235" s="23"/>
      <c r="K235" s="23"/>
      <c r="L235" s="22">
        <v>100</v>
      </c>
      <c r="M235" s="5">
        <v>230000000</v>
      </c>
      <c r="N235" s="5" t="s">
        <v>137</v>
      </c>
      <c r="O235" s="1" t="s">
        <v>166</v>
      </c>
      <c r="P235" s="23" t="s">
        <v>125</v>
      </c>
      <c r="Q235" s="24">
        <v>230000000</v>
      </c>
      <c r="R235" s="2" t="s">
        <v>382</v>
      </c>
      <c r="S235" s="25"/>
      <c r="T235" s="23" t="s">
        <v>127</v>
      </c>
      <c r="U235" s="5"/>
      <c r="V235" s="23"/>
      <c r="W235" s="23">
        <v>0</v>
      </c>
      <c r="X235" s="23">
        <v>100</v>
      </c>
      <c r="Y235" s="23">
        <v>0</v>
      </c>
      <c r="Z235" s="40"/>
      <c r="AA235" s="5" t="s">
        <v>138</v>
      </c>
      <c r="AB235" s="26"/>
      <c r="AC235" s="26"/>
      <c r="AD235" s="26">
        <v>397111415</v>
      </c>
      <c r="AE235" s="18">
        <f t="shared" si="175"/>
        <v>444764784.80000007</v>
      </c>
      <c r="AF235" s="26"/>
      <c r="AG235" s="26"/>
      <c r="AH235" s="26">
        <v>517685594.99999988</v>
      </c>
      <c r="AI235" s="18">
        <f t="shared" si="176"/>
        <v>579807866.39999998</v>
      </c>
      <c r="AJ235" s="19"/>
      <c r="AK235" s="19"/>
      <c r="AL235" s="19">
        <v>517685594.99999988</v>
      </c>
      <c r="AM235" s="18">
        <f t="shared" si="177"/>
        <v>579807866.39999998</v>
      </c>
      <c r="AN235" s="19"/>
      <c r="AO235" s="19"/>
      <c r="AP235" s="19"/>
      <c r="AQ235" s="19"/>
      <c r="AR235" s="19"/>
      <c r="AS235" s="19"/>
      <c r="AT235" s="19"/>
      <c r="AU235" s="19"/>
      <c r="AV235" s="65"/>
      <c r="AW235" s="42">
        <v>0</v>
      </c>
      <c r="AX235" s="42">
        <f t="shared" si="152"/>
        <v>0</v>
      </c>
      <c r="AY235" s="9" t="s">
        <v>129</v>
      </c>
      <c r="AZ235" s="1" t="s">
        <v>311</v>
      </c>
      <c r="BA235" s="1" t="s">
        <v>312</v>
      </c>
      <c r="BB235" s="5"/>
      <c r="BC235" s="5"/>
      <c r="BD235" s="5"/>
      <c r="BE235" s="5"/>
      <c r="BF235" s="5"/>
      <c r="BG235" s="5"/>
      <c r="BH235" s="5"/>
      <c r="BI235" s="5"/>
      <c r="BJ235" s="168"/>
      <c r="BK235" s="27" t="s">
        <v>375</v>
      </c>
    </row>
    <row r="236" spans="1:63" s="166" customFormat="1" ht="12.95" customHeight="1" x14ac:dyDescent="0.25">
      <c r="A236" s="15" t="s">
        <v>133</v>
      </c>
      <c r="B236" s="15" t="s">
        <v>218</v>
      </c>
      <c r="C236" s="175" t="s">
        <v>313</v>
      </c>
      <c r="D236" s="175"/>
      <c r="E236" s="175" t="s">
        <v>314</v>
      </c>
      <c r="F236" s="22" t="s">
        <v>315</v>
      </c>
      <c r="G236" s="22" t="s">
        <v>316</v>
      </c>
      <c r="H236" s="22" t="s">
        <v>317</v>
      </c>
      <c r="I236" s="23" t="s">
        <v>120</v>
      </c>
      <c r="J236" s="23"/>
      <c r="K236" s="23"/>
      <c r="L236" s="22">
        <v>100</v>
      </c>
      <c r="M236" s="5">
        <v>230000000</v>
      </c>
      <c r="N236" s="5" t="s">
        <v>137</v>
      </c>
      <c r="O236" s="5" t="s">
        <v>239</v>
      </c>
      <c r="P236" s="23" t="s">
        <v>125</v>
      </c>
      <c r="Q236" s="24">
        <v>230000000</v>
      </c>
      <c r="R236" s="25" t="s">
        <v>145</v>
      </c>
      <c r="S236" s="25"/>
      <c r="T236" s="23"/>
      <c r="U236" s="5" t="s">
        <v>126</v>
      </c>
      <c r="V236" s="23" t="s">
        <v>127</v>
      </c>
      <c r="W236" s="23">
        <v>0</v>
      </c>
      <c r="X236" s="23">
        <v>100</v>
      </c>
      <c r="Y236" s="23">
        <v>0</v>
      </c>
      <c r="Z236" s="40"/>
      <c r="AA236" s="5" t="s">
        <v>138</v>
      </c>
      <c r="AB236" s="26"/>
      <c r="AC236" s="26"/>
      <c r="AD236" s="26">
        <v>214564730.00000018</v>
      </c>
      <c r="AE236" s="26">
        <v>240312497.60000023</v>
      </c>
      <c r="AF236" s="26"/>
      <c r="AG236" s="26"/>
      <c r="AH236" s="26">
        <v>214564730.00000018</v>
      </c>
      <c r="AI236" s="26">
        <v>240312497.60000023</v>
      </c>
      <c r="AJ236" s="19"/>
      <c r="AK236" s="19"/>
      <c r="AL236" s="19">
        <v>214564730.00000018</v>
      </c>
      <c r="AM236" s="19">
        <v>240312497.60000023</v>
      </c>
      <c r="AN236" s="19">
        <v>0</v>
      </c>
      <c r="AO236" s="19">
        <v>0</v>
      </c>
      <c r="AP236" s="19">
        <v>0</v>
      </c>
      <c r="AQ236" s="19">
        <v>0</v>
      </c>
      <c r="AR236" s="19">
        <v>0</v>
      </c>
      <c r="AS236" s="19">
        <v>0</v>
      </c>
      <c r="AT236" s="19">
        <v>0</v>
      </c>
      <c r="AU236" s="19">
        <v>0</v>
      </c>
      <c r="AV236" s="42"/>
      <c r="AW236" s="42">
        <v>0</v>
      </c>
      <c r="AX236" s="42">
        <f t="shared" ref="AX236:AX237" si="178">AW236*1.12</f>
        <v>0</v>
      </c>
      <c r="AY236" s="9" t="s">
        <v>129</v>
      </c>
      <c r="AZ236" s="1" t="s">
        <v>318</v>
      </c>
      <c r="BA236" s="1" t="s">
        <v>319</v>
      </c>
      <c r="BB236" s="5"/>
      <c r="BC236" s="5"/>
      <c r="BD236" s="5"/>
      <c r="BE236" s="5"/>
      <c r="BF236" s="5"/>
      <c r="BG236" s="5"/>
      <c r="BH236" s="5"/>
      <c r="BI236" s="5"/>
      <c r="BJ236" s="168"/>
      <c r="BK236" s="27"/>
    </row>
    <row r="237" spans="1:63" s="166" customFormat="1" ht="12.95" customHeight="1" x14ac:dyDescent="0.25">
      <c r="A237" s="15" t="s">
        <v>133</v>
      </c>
      <c r="B237" s="15" t="s">
        <v>218</v>
      </c>
      <c r="C237" s="176" t="s">
        <v>392</v>
      </c>
      <c r="D237" s="177"/>
      <c r="E237" s="4" t="s">
        <v>314</v>
      </c>
      <c r="F237" s="22" t="s">
        <v>315</v>
      </c>
      <c r="G237" s="22" t="s">
        <v>316</v>
      </c>
      <c r="H237" s="22" t="s">
        <v>317</v>
      </c>
      <c r="I237" s="23" t="s">
        <v>120</v>
      </c>
      <c r="J237" s="23"/>
      <c r="K237" s="23"/>
      <c r="L237" s="22">
        <v>100</v>
      </c>
      <c r="M237" s="5">
        <v>230000000</v>
      </c>
      <c r="N237" s="5" t="s">
        <v>137</v>
      </c>
      <c r="O237" s="1" t="s">
        <v>126</v>
      </c>
      <c r="P237" s="23" t="s">
        <v>125</v>
      </c>
      <c r="Q237" s="24">
        <v>230000000</v>
      </c>
      <c r="R237" s="25" t="s">
        <v>145</v>
      </c>
      <c r="S237" s="25"/>
      <c r="T237" s="23" t="s">
        <v>127</v>
      </c>
      <c r="U237" s="5"/>
      <c r="V237" s="23"/>
      <c r="W237" s="23">
        <v>0</v>
      </c>
      <c r="X237" s="23">
        <v>100</v>
      </c>
      <c r="Y237" s="23">
        <v>0</v>
      </c>
      <c r="Z237" s="40"/>
      <c r="AA237" s="5" t="s">
        <v>138</v>
      </c>
      <c r="AB237" s="26"/>
      <c r="AC237" s="26"/>
      <c r="AD237" s="26">
        <v>161644870</v>
      </c>
      <c r="AE237" s="18">
        <f t="shared" ref="AE237:AE238" si="179">AD237*1.12</f>
        <v>181042254.40000001</v>
      </c>
      <c r="AF237" s="26"/>
      <c r="AG237" s="26"/>
      <c r="AH237" s="26">
        <v>214564730.00000018</v>
      </c>
      <c r="AI237" s="18">
        <f t="shared" ref="AI237:AI238" si="180">AH237*1.12</f>
        <v>240312497.60000023</v>
      </c>
      <c r="AJ237" s="19"/>
      <c r="AK237" s="19"/>
      <c r="AL237" s="19">
        <v>214564730.00000018</v>
      </c>
      <c r="AM237" s="18">
        <f t="shared" ref="AM237:AM238" si="181">AL237*1.12</f>
        <v>240312497.60000023</v>
      </c>
      <c r="AN237" s="19">
        <v>0</v>
      </c>
      <c r="AO237" s="19">
        <v>0</v>
      </c>
      <c r="AP237" s="19">
        <v>0</v>
      </c>
      <c r="AQ237" s="19">
        <v>0</v>
      </c>
      <c r="AR237" s="19">
        <v>0</v>
      </c>
      <c r="AS237" s="19">
        <v>0</v>
      </c>
      <c r="AT237" s="19">
        <v>0</v>
      </c>
      <c r="AU237" s="19">
        <v>0</v>
      </c>
      <c r="AV237" s="65"/>
      <c r="AW237" s="42">
        <v>0</v>
      </c>
      <c r="AX237" s="42">
        <f t="shared" si="178"/>
        <v>0</v>
      </c>
      <c r="AY237" s="9" t="s">
        <v>129</v>
      </c>
      <c r="AZ237" s="1" t="s">
        <v>318</v>
      </c>
      <c r="BA237" s="1" t="s">
        <v>319</v>
      </c>
      <c r="BB237" s="5"/>
      <c r="BC237" s="5"/>
      <c r="BD237" s="5"/>
      <c r="BE237" s="5"/>
      <c r="BF237" s="5"/>
      <c r="BG237" s="5"/>
      <c r="BH237" s="5"/>
      <c r="BI237" s="5"/>
      <c r="BJ237" s="168"/>
      <c r="BK237" s="27" t="s">
        <v>388</v>
      </c>
    </row>
    <row r="238" spans="1:63" s="166" customFormat="1" ht="12.95" customHeight="1" x14ac:dyDescent="0.25">
      <c r="A238" s="15" t="s">
        <v>133</v>
      </c>
      <c r="B238" s="15" t="s">
        <v>218</v>
      </c>
      <c r="C238" s="176" t="s">
        <v>539</v>
      </c>
      <c r="D238" s="178"/>
      <c r="E238" s="4" t="s">
        <v>314</v>
      </c>
      <c r="F238" s="22" t="s">
        <v>315</v>
      </c>
      <c r="G238" s="22" t="s">
        <v>316</v>
      </c>
      <c r="H238" s="22" t="s">
        <v>317</v>
      </c>
      <c r="I238" s="23" t="s">
        <v>120</v>
      </c>
      <c r="J238" s="23"/>
      <c r="K238" s="23"/>
      <c r="L238" s="22">
        <v>100</v>
      </c>
      <c r="M238" s="5">
        <v>230000000</v>
      </c>
      <c r="N238" s="5" t="s">
        <v>137</v>
      </c>
      <c r="O238" s="1" t="s">
        <v>166</v>
      </c>
      <c r="P238" s="23" t="s">
        <v>125</v>
      </c>
      <c r="Q238" s="24">
        <v>230000000</v>
      </c>
      <c r="R238" s="25" t="s">
        <v>145</v>
      </c>
      <c r="S238" s="25"/>
      <c r="T238" s="23" t="s">
        <v>127</v>
      </c>
      <c r="U238" s="5"/>
      <c r="V238" s="23"/>
      <c r="W238" s="23">
        <v>0</v>
      </c>
      <c r="X238" s="23">
        <v>100</v>
      </c>
      <c r="Y238" s="23">
        <v>0</v>
      </c>
      <c r="Z238" s="40"/>
      <c r="AA238" s="5" t="s">
        <v>138</v>
      </c>
      <c r="AB238" s="26"/>
      <c r="AC238" s="26"/>
      <c r="AD238" s="26">
        <v>161644870</v>
      </c>
      <c r="AE238" s="18">
        <f t="shared" si="179"/>
        <v>181042254.40000001</v>
      </c>
      <c r="AF238" s="26"/>
      <c r="AG238" s="26"/>
      <c r="AH238" s="26">
        <v>214564730.00000018</v>
      </c>
      <c r="AI238" s="18">
        <f t="shared" si="180"/>
        <v>240312497.60000023</v>
      </c>
      <c r="AJ238" s="19"/>
      <c r="AK238" s="19"/>
      <c r="AL238" s="19">
        <v>214564730.00000018</v>
      </c>
      <c r="AM238" s="18">
        <f t="shared" si="181"/>
        <v>240312497.60000023</v>
      </c>
      <c r="AN238" s="19"/>
      <c r="AO238" s="19"/>
      <c r="AP238" s="19"/>
      <c r="AQ238" s="19"/>
      <c r="AR238" s="19"/>
      <c r="AS238" s="19"/>
      <c r="AT238" s="19"/>
      <c r="AU238" s="19"/>
      <c r="AV238" s="65"/>
      <c r="AW238" s="42">
        <f t="shared" si="151"/>
        <v>590774330.00000036</v>
      </c>
      <c r="AX238" s="42">
        <f t="shared" si="152"/>
        <v>661667249.6000005</v>
      </c>
      <c r="AY238" s="9" t="s">
        <v>129</v>
      </c>
      <c r="AZ238" s="1" t="s">
        <v>318</v>
      </c>
      <c r="BA238" s="1" t="s">
        <v>319</v>
      </c>
      <c r="BB238" s="5"/>
      <c r="BC238" s="5"/>
      <c r="BD238" s="5"/>
      <c r="BE238" s="5"/>
      <c r="BF238" s="5"/>
      <c r="BG238" s="5"/>
      <c r="BH238" s="5"/>
      <c r="BI238" s="5"/>
      <c r="BJ238" s="168"/>
      <c r="BK238" s="27">
        <v>14</v>
      </c>
    </row>
    <row r="239" spans="1:63" s="166" customFormat="1" ht="12.95" customHeight="1" x14ac:dyDescent="0.25">
      <c r="A239" s="15" t="s">
        <v>133</v>
      </c>
      <c r="B239" s="15" t="s">
        <v>218</v>
      </c>
      <c r="C239" s="175" t="s">
        <v>320</v>
      </c>
      <c r="D239" s="175"/>
      <c r="E239" s="175" t="s">
        <v>321</v>
      </c>
      <c r="F239" s="22" t="s">
        <v>315</v>
      </c>
      <c r="G239" s="22" t="s">
        <v>316</v>
      </c>
      <c r="H239" s="22" t="s">
        <v>317</v>
      </c>
      <c r="I239" s="23" t="s">
        <v>120</v>
      </c>
      <c r="J239" s="23"/>
      <c r="K239" s="23"/>
      <c r="L239" s="22">
        <v>100</v>
      </c>
      <c r="M239" s="5">
        <v>230000000</v>
      </c>
      <c r="N239" s="5" t="s">
        <v>137</v>
      </c>
      <c r="O239" s="5" t="s">
        <v>239</v>
      </c>
      <c r="P239" s="23" t="s">
        <v>125</v>
      </c>
      <c r="Q239" s="24">
        <v>230000000</v>
      </c>
      <c r="R239" s="25" t="s">
        <v>257</v>
      </c>
      <c r="S239" s="25"/>
      <c r="T239" s="23"/>
      <c r="U239" s="5" t="s">
        <v>126</v>
      </c>
      <c r="V239" s="23" t="s">
        <v>127</v>
      </c>
      <c r="W239" s="23">
        <v>0</v>
      </c>
      <c r="X239" s="23">
        <v>100</v>
      </c>
      <c r="Y239" s="23">
        <v>0</v>
      </c>
      <c r="Z239" s="40"/>
      <c r="AA239" s="5" t="s">
        <v>138</v>
      </c>
      <c r="AB239" s="26"/>
      <c r="AC239" s="26"/>
      <c r="AD239" s="26">
        <v>351351750</v>
      </c>
      <c r="AE239" s="26">
        <v>393513960.00000006</v>
      </c>
      <c r="AF239" s="26"/>
      <c r="AG239" s="26"/>
      <c r="AH239" s="26">
        <v>351351750</v>
      </c>
      <c r="AI239" s="26">
        <v>393513960.00000006</v>
      </c>
      <c r="AJ239" s="19"/>
      <c r="AK239" s="19"/>
      <c r="AL239" s="19">
        <v>351351750</v>
      </c>
      <c r="AM239" s="19">
        <v>393513960.00000006</v>
      </c>
      <c r="AN239" s="19">
        <v>0</v>
      </c>
      <c r="AO239" s="19">
        <v>0</v>
      </c>
      <c r="AP239" s="19">
        <v>0</v>
      </c>
      <c r="AQ239" s="19">
        <v>0</v>
      </c>
      <c r="AR239" s="19">
        <v>0</v>
      </c>
      <c r="AS239" s="19">
        <v>0</v>
      </c>
      <c r="AT239" s="19">
        <v>0</v>
      </c>
      <c r="AU239" s="19">
        <v>0</v>
      </c>
      <c r="AV239" s="42"/>
      <c r="AW239" s="42">
        <v>0</v>
      </c>
      <c r="AX239" s="42">
        <f t="shared" ref="AX239:AX240" si="182">AW239*1.12</f>
        <v>0</v>
      </c>
      <c r="AY239" s="9" t="s">
        <v>129</v>
      </c>
      <c r="AZ239" s="1" t="s">
        <v>322</v>
      </c>
      <c r="BA239" s="1" t="s">
        <v>323</v>
      </c>
      <c r="BB239" s="5"/>
      <c r="BC239" s="5"/>
      <c r="BD239" s="5"/>
      <c r="BE239" s="5"/>
      <c r="BF239" s="5"/>
      <c r="BG239" s="5"/>
      <c r="BH239" s="5"/>
      <c r="BI239" s="5"/>
      <c r="BJ239" s="168"/>
      <c r="BK239" s="27"/>
    </row>
    <row r="240" spans="1:63" s="166" customFormat="1" ht="12.95" customHeight="1" x14ac:dyDescent="0.25">
      <c r="A240" s="15" t="s">
        <v>133</v>
      </c>
      <c r="B240" s="15" t="s">
        <v>218</v>
      </c>
      <c r="C240" s="176" t="s">
        <v>393</v>
      </c>
      <c r="D240" s="177"/>
      <c r="E240" s="4" t="s">
        <v>321</v>
      </c>
      <c r="F240" s="22" t="s">
        <v>315</v>
      </c>
      <c r="G240" s="22" t="s">
        <v>316</v>
      </c>
      <c r="H240" s="22" t="s">
        <v>317</v>
      </c>
      <c r="I240" s="23" t="s">
        <v>120</v>
      </c>
      <c r="J240" s="23"/>
      <c r="K240" s="23"/>
      <c r="L240" s="22">
        <v>100</v>
      </c>
      <c r="M240" s="5">
        <v>230000000</v>
      </c>
      <c r="N240" s="5" t="s">
        <v>137</v>
      </c>
      <c r="O240" s="1" t="s">
        <v>126</v>
      </c>
      <c r="P240" s="23" t="s">
        <v>125</v>
      </c>
      <c r="Q240" s="24">
        <v>230000000</v>
      </c>
      <c r="R240" s="25" t="s">
        <v>257</v>
      </c>
      <c r="S240" s="25"/>
      <c r="T240" s="23" t="s">
        <v>127</v>
      </c>
      <c r="U240" s="5"/>
      <c r="V240" s="23"/>
      <c r="W240" s="23">
        <v>0</v>
      </c>
      <c r="X240" s="23">
        <v>100</v>
      </c>
      <c r="Y240" s="23">
        <v>0</v>
      </c>
      <c r="Z240" s="40"/>
      <c r="AA240" s="5" t="s">
        <v>138</v>
      </c>
      <c r="AB240" s="26"/>
      <c r="AC240" s="26"/>
      <c r="AD240" s="26">
        <v>266160350</v>
      </c>
      <c r="AE240" s="18">
        <f t="shared" ref="AE240:AE241" si="183">AD240*1.12</f>
        <v>298099592</v>
      </c>
      <c r="AF240" s="26"/>
      <c r="AG240" s="26"/>
      <c r="AH240" s="26">
        <v>351351750</v>
      </c>
      <c r="AI240" s="18">
        <f t="shared" ref="AI240:AI241" si="184">AH240*1.12</f>
        <v>393513960.00000006</v>
      </c>
      <c r="AJ240" s="19"/>
      <c r="AK240" s="19"/>
      <c r="AL240" s="19">
        <v>351351750</v>
      </c>
      <c r="AM240" s="18">
        <f t="shared" ref="AM240:AM241" si="185">AL240*1.12</f>
        <v>393513960.00000006</v>
      </c>
      <c r="AN240" s="19">
        <v>0</v>
      </c>
      <c r="AO240" s="19">
        <v>0</v>
      </c>
      <c r="AP240" s="19">
        <v>0</v>
      </c>
      <c r="AQ240" s="19">
        <v>0</v>
      </c>
      <c r="AR240" s="19">
        <v>0</v>
      </c>
      <c r="AS240" s="19">
        <v>0</v>
      </c>
      <c r="AT240" s="19">
        <v>0</v>
      </c>
      <c r="AU240" s="19">
        <v>0</v>
      </c>
      <c r="AV240" s="65"/>
      <c r="AW240" s="42">
        <v>0</v>
      </c>
      <c r="AX240" s="42">
        <f t="shared" si="182"/>
        <v>0</v>
      </c>
      <c r="AY240" s="9" t="s">
        <v>129</v>
      </c>
      <c r="AZ240" s="1" t="s">
        <v>322</v>
      </c>
      <c r="BA240" s="1" t="s">
        <v>323</v>
      </c>
      <c r="BB240" s="5"/>
      <c r="BC240" s="5"/>
      <c r="BD240" s="5"/>
      <c r="BE240" s="5"/>
      <c r="BF240" s="5"/>
      <c r="BG240" s="5"/>
      <c r="BH240" s="5"/>
      <c r="BI240" s="5"/>
      <c r="BJ240" s="168"/>
      <c r="BK240" s="27" t="s">
        <v>388</v>
      </c>
    </row>
    <row r="241" spans="1:66" s="166" customFormat="1" ht="12.95" customHeight="1" x14ac:dyDescent="0.25">
      <c r="A241" s="15" t="s">
        <v>133</v>
      </c>
      <c r="B241" s="15" t="s">
        <v>218</v>
      </c>
      <c r="C241" s="176" t="s">
        <v>540</v>
      </c>
      <c r="D241" s="178"/>
      <c r="E241" s="4" t="s">
        <v>321</v>
      </c>
      <c r="F241" s="22" t="s">
        <v>315</v>
      </c>
      <c r="G241" s="22" t="s">
        <v>316</v>
      </c>
      <c r="H241" s="22" t="s">
        <v>317</v>
      </c>
      <c r="I241" s="23" t="s">
        <v>120</v>
      </c>
      <c r="J241" s="23"/>
      <c r="K241" s="23"/>
      <c r="L241" s="22">
        <v>100</v>
      </c>
      <c r="M241" s="5">
        <v>230000000</v>
      </c>
      <c r="N241" s="5" t="s">
        <v>137</v>
      </c>
      <c r="O241" s="1" t="s">
        <v>166</v>
      </c>
      <c r="P241" s="23" t="s">
        <v>125</v>
      </c>
      <c r="Q241" s="24">
        <v>230000000</v>
      </c>
      <c r="R241" s="25" t="s">
        <v>257</v>
      </c>
      <c r="S241" s="25"/>
      <c r="T241" s="23" t="s">
        <v>127</v>
      </c>
      <c r="U241" s="5"/>
      <c r="V241" s="23"/>
      <c r="W241" s="23">
        <v>0</v>
      </c>
      <c r="X241" s="23">
        <v>100</v>
      </c>
      <c r="Y241" s="23">
        <v>0</v>
      </c>
      <c r="Z241" s="40"/>
      <c r="AA241" s="5" t="s">
        <v>138</v>
      </c>
      <c r="AB241" s="26"/>
      <c r="AC241" s="26"/>
      <c r="AD241" s="26">
        <v>266160350</v>
      </c>
      <c r="AE241" s="18">
        <f t="shared" si="183"/>
        <v>298099592</v>
      </c>
      <c r="AF241" s="26"/>
      <c r="AG241" s="26"/>
      <c r="AH241" s="26">
        <v>351351750</v>
      </c>
      <c r="AI241" s="18">
        <f t="shared" si="184"/>
        <v>393513960.00000006</v>
      </c>
      <c r="AJ241" s="19"/>
      <c r="AK241" s="19"/>
      <c r="AL241" s="19">
        <v>351351750</v>
      </c>
      <c r="AM241" s="18">
        <f t="shared" si="185"/>
        <v>393513960.00000006</v>
      </c>
      <c r="AN241" s="19"/>
      <c r="AO241" s="19"/>
      <c r="AP241" s="19"/>
      <c r="AQ241" s="19"/>
      <c r="AR241" s="19"/>
      <c r="AS241" s="19"/>
      <c r="AT241" s="19"/>
      <c r="AU241" s="19"/>
      <c r="AV241" s="65"/>
      <c r="AW241" s="42">
        <f t="shared" si="151"/>
        <v>968863850</v>
      </c>
      <c r="AX241" s="42">
        <f t="shared" si="152"/>
        <v>1085127512</v>
      </c>
      <c r="AY241" s="9" t="s">
        <v>129</v>
      </c>
      <c r="AZ241" s="1" t="s">
        <v>322</v>
      </c>
      <c r="BA241" s="1" t="s">
        <v>323</v>
      </c>
      <c r="BB241" s="5"/>
      <c r="BC241" s="5"/>
      <c r="BD241" s="5"/>
      <c r="BE241" s="5"/>
      <c r="BF241" s="5"/>
      <c r="BG241" s="5"/>
      <c r="BH241" s="5"/>
      <c r="BI241" s="5"/>
      <c r="BJ241" s="168"/>
      <c r="BK241" s="27">
        <v>14</v>
      </c>
    </row>
    <row r="242" spans="1:66" s="166" customFormat="1" ht="12.95" customHeight="1" x14ac:dyDescent="0.25">
      <c r="A242" s="15" t="s">
        <v>133</v>
      </c>
      <c r="B242" s="15" t="s">
        <v>218</v>
      </c>
      <c r="C242" s="175" t="s">
        <v>297</v>
      </c>
      <c r="D242" s="175"/>
      <c r="E242" s="175" t="s">
        <v>324</v>
      </c>
      <c r="F242" s="22" t="s">
        <v>315</v>
      </c>
      <c r="G242" s="22" t="s">
        <v>316</v>
      </c>
      <c r="H242" s="22" t="s">
        <v>317</v>
      </c>
      <c r="I242" s="23" t="s">
        <v>120</v>
      </c>
      <c r="J242" s="23"/>
      <c r="K242" s="23"/>
      <c r="L242" s="22">
        <v>100</v>
      </c>
      <c r="M242" s="5">
        <v>230000000</v>
      </c>
      <c r="N242" s="5" t="s">
        <v>137</v>
      </c>
      <c r="O242" s="5" t="s">
        <v>239</v>
      </c>
      <c r="P242" s="23" t="s">
        <v>125</v>
      </c>
      <c r="Q242" s="24">
        <v>230000000</v>
      </c>
      <c r="R242" s="25" t="s">
        <v>262</v>
      </c>
      <c r="S242" s="25"/>
      <c r="T242" s="23"/>
      <c r="U242" s="5" t="s">
        <v>126</v>
      </c>
      <c r="V242" s="23" t="s">
        <v>127</v>
      </c>
      <c r="W242" s="23">
        <v>0</v>
      </c>
      <c r="X242" s="23">
        <v>100</v>
      </c>
      <c r="Y242" s="23">
        <v>0</v>
      </c>
      <c r="Z242" s="40"/>
      <c r="AA242" s="5" t="s">
        <v>138</v>
      </c>
      <c r="AB242" s="26"/>
      <c r="AC242" s="26"/>
      <c r="AD242" s="26">
        <v>219333109.99999997</v>
      </c>
      <c r="AE242" s="26">
        <v>245653083.19999999</v>
      </c>
      <c r="AF242" s="26"/>
      <c r="AG242" s="26"/>
      <c r="AH242" s="26">
        <v>219333109.99999997</v>
      </c>
      <c r="AI242" s="26">
        <v>245653083.19999999</v>
      </c>
      <c r="AJ242" s="19"/>
      <c r="AK242" s="19"/>
      <c r="AL242" s="19">
        <v>219333109.99999997</v>
      </c>
      <c r="AM242" s="19">
        <v>245653083.19999999</v>
      </c>
      <c r="AN242" s="19">
        <v>0</v>
      </c>
      <c r="AO242" s="19">
        <v>0</v>
      </c>
      <c r="AP242" s="19">
        <v>0</v>
      </c>
      <c r="AQ242" s="19">
        <v>0</v>
      </c>
      <c r="AR242" s="19">
        <v>0</v>
      </c>
      <c r="AS242" s="19">
        <v>0</v>
      </c>
      <c r="AT242" s="19">
        <v>0</v>
      </c>
      <c r="AU242" s="19">
        <v>0</v>
      </c>
      <c r="AV242" s="42"/>
      <c r="AW242" s="42">
        <v>0</v>
      </c>
      <c r="AX242" s="42">
        <f t="shared" ref="AX242:AX243" si="186">AW242*1.12</f>
        <v>0</v>
      </c>
      <c r="AY242" s="9" t="s">
        <v>129</v>
      </c>
      <c r="AZ242" s="1" t="s">
        <v>325</v>
      </c>
      <c r="BA242" s="1" t="s">
        <v>326</v>
      </c>
      <c r="BB242" s="5"/>
      <c r="BC242" s="5"/>
      <c r="BD242" s="5"/>
      <c r="BE242" s="5"/>
      <c r="BF242" s="5"/>
      <c r="BG242" s="5"/>
      <c r="BH242" s="5"/>
      <c r="BI242" s="5"/>
      <c r="BJ242" s="168"/>
      <c r="BK242" s="27"/>
    </row>
    <row r="243" spans="1:66" s="166" customFormat="1" ht="12.95" customHeight="1" x14ac:dyDescent="0.25">
      <c r="A243" s="15" t="s">
        <v>133</v>
      </c>
      <c r="B243" s="15" t="s">
        <v>218</v>
      </c>
      <c r="C243" s="176" t="s">
        <v>394</v>
      </c>
      <c r="D243" s="177"/>
      <c r="E243" s="4" t="s">
        <v>324</v>
      </c>
      <c r="F243" s="22" t="s">
        <v>315</v>
      </c>
      <c r="G243" s="22" t="s">
        <v>316</v>
      </c>
      <c r="H243" s="22" t="s">
        <v>317</v>
      </c>
      <c r="I243" s="23" t="s">
        <v>120</v>
      </c>
      <c r="J243" s="23"/>
      <c r="K243" s="23"/>
      <c r="L243" s="22">
        <v>100</v>
      </c>
      <c r="M243" s="5">
        <v>230000000</v>
      </c>
      <c r="N243" s="5" t="s">
        <v>137</v>
      </c>
      <c r="O243" s="1" t="s">
        <v>126</v>
      </c>
      <c r="P243" s="23" t="s">
        <v>125</v>
      </c>
      <c r="Q243" s="24">
        <v>230000000</v>
      </c>
      <c r="R243" s="25" t="s">
        <v>262</v>
      </c>
      <c r="S243" s="25"/>
      <c r="T243" s="23" t="s">
        <v>127</v>
      </c>
      <c r="U243" s="5"/>
      <c r="V243" s="23"/>
      <c r="W243" s="23">
        <v>0</v>
      </c>
      <c r="X243" s="23">
        <v>100</v>
      </c>
      <c r="Y243" s="23">
        <v>0</v>
      </c>
      <c r="Z243" s="40"/>
      <c r="AA243" s="5" t="s">
        <v>138</v>
      </c>
      <c r="AB243" s="26"/>
      <c r="AC243" s="26"/>
      <c r="AD243" s="26">
        <v>165437054</v>
      </c>
      <c r="AE243" s="18">
        <f t="shared" ref="AE243:AE244" si="187">AD243*1.12</f>
        <v>185289500.48000002</v>
      </c>
      <c r="AF243" s="26"/>
      <c r="AG243" s="26"/>
      <c r="AH243" s="26">
        <v>219333109.99999997</v>
      </c>
      <c r="AI243" s="18">
        <f t="shared" ref="AI243:AI244" si="188">AH243*1.12</f>
        <v>245653083.19999999</v>
      </c>
      <c r="AJ243" s="19"/>
      <c r="AK243" s="19"/>
      <c r="AL243" s="19">
        <v>219333109.99999997</v>
      </c>
      <c r="AM243" s="18">
        <f t="shared" ref="AM243:AM244" si="189">AL243*1.12</f>
        <v>245653083.19999999</v>
      </c>
      <c r="AN243" s="19">
        <v>0</v>
      </c>
      <c r="AO243" s="19">
        <v>0</v>
      </c>
      <c r="AP243" s="19">
        <v>0</v>
      </c>
      <c r="AQ243" s="19">
        <v>0</v>
      </c>
      <c r="AR243" s="19">
        <v>0</v>
      </c>
      <c r="AS243" s="19">
        <v>0</v>
      </c>
      <c r="AT243" s="19">
        <v>0</v>
      </c>
      <c r="AU243" s="19">
        <v>0</v>
      </c>
      <c r="AV243" s="65"/>
      <c r="AW243" s="42">
        <v>0</v>
      </c>
      <c r="AX243" s="42">
        <f t="shared" si="186"/>
        <v>0</v>
      </c>
      <c r="AY243" s="9" t="s">
        <v>129</v>
      </c>
      <c r="AZ243" s="1" t="s">
        <v>325</v>
      </c>
      <c r="BA243" s="1" t="s">
        <v>326</v>
      </c>
      <c r="BB243" s="5"/>
      <c r="BC243" s="5"/>
      <c r="BD243" s="5"/>
      <c r="BE243" s="5"/>
      <c r="BF243" s="5"/>
      <c r="BG243" s="5"/>
      <c r="BH243" s="5"/>
      <c r="BI243" s="5"/>
      <c r="BJ243" s="168"/>
      <c r="BK243" s="27" t="s">
        <v>388</v>
      </c>
    </row>
    <row r="244" spans="1:66" s="166" customFormat="1" ht="12.95" customHeight="1" x14ac:dyDescent="0.25">
      <c r="A244" s="15" t="s">
        <v>133</v>
      </c>
      <c r="B244" s="15" t="s">
        <v>218</v>
      </c>
      <c r="C244" s="176" t="s">
        <v>541</v>
      </c>
      <c r="D244" s="178"/>
      <c r="E244" s="4" t="s">
        <v>324</v>
      </c>
      <c r="F244" s="22" t="s">
        <v>315</v>
      </c>
      <c r="G244" s="22" t="s">
        <v>316</v>
      </c>
      <c r="H244" s="22" t="s">
        <v>317</v>
      </c>
      <c r="I244" s="23" t="s">
        <v>120</v>
      </c>
      <c r="J244" s="23"/>
      <c r="K244" s="23"/>
      <c r="L244" s="22">
        <v>100</v>
      </c>
      <c r="M244" s="5">
        <v>230000000</v>
      </c>
      <c r="N244" s="5" t="s">
        <v>137</v>
      </c>
      <c r="O244" s="1" t="s">
        <v>166</v>
      </c>
      <c r="P244" s="23" t="s">
        <v>125</v>
      </c>
      <c r="Q244" s="24">
        <v>230000000</v>
      </c>
      <c r="R244" s="25" t="s">
        <v>262</v>
      </c>
      <c r="S244" s="25"/>
      <c r="T244" s="23" t="s">
        <v>127</v>
      </c>
      <c r="U244" s="5"/>
      <c r="V244" s="23"/>
      <c r="W244" s="23">
        <v>0</v>
      </c>
      <c r="X244" s="23">
        <v>100</v>
      </c>
      <c r="Y244" s="23">
        <v>0</v>
      </c>
      <c r="Z244" s="40"/>
      <c r="AA244" s="5" t="s">
        <v>138</v>
      </c>
      <c r="AB244" s="26"/>
      <c r="AC244" s="26"/>
      <c r="AD244" s="26">
        <v>165437054</v>
      </c>
      <c r="AE244" s="18">
        <f t="shared" si="187"/>
        <v>185289500.48000002</v>
      </c>
      <c r="AF244" s="26"/>
      <c r="AG244" s="26"/>
      <c r="AH244" s="26">
        <v>219333109.99999997</v>
      </c>
      <c r="AI244" s="18">
        <f t="shared" si="188"/>
        <v>245653083.19999999</v>
      </c>
      <c r="AJ244" s="19"/>
      <c r="AK244" s="19"/>
      <c r="AL244" s="19">
        <v>219333109.99999997</v>
      </c>
      <c r="AM244" s="18">
        <f t="shared" si="189"/>
        <v>245653083.19999999</v>
      </c>
      <c r="AN244" s="19"/>
      <c r="AO244" s="19"/>
      <c r="AP244" s="19"/>
      <c r="AQ244" s="19"/>
      <c r="AR244" s="19"/>
      <c r="AS244" s="19"/>
      <c r="AT244" s="19"/>
      <c r="AU244" s="19"/>
      <c r="AV244" s="65"/>
      <c r="AW244" s="42">
        <f t="shared" si="151"/>
        <v>604103274</v>
      </c>
      <c r="AX244" s="42">
        <f t="shared" si="152"/>
        <v>676595666.88000011</v>
      </c>
      <c r="AY244" s="9" t="s">
        <v>129</v>
      </c>
      <c r="AZ244" s="1" t="s">
        <v>325</v>
      </c>
      <c r="BA244" s="1" t="s">
        <v>326</v>
      </c>
      <c r="BB244" s="5"/>
      <c r="BC244" s="5"/>
      <c r="BD244" s="5"/>
      <c r="BE244" s="5"/>
      <c r="BF244" s="5"/>
      <c r="BG244" s="5"/>
      <c r="BH244" s="5"/>
      <c r="BI244" s="5"/>
      <c r="BJ244" s="168"/>
      <c r="BK244" s="27">
        <v>14</v>
      </c>
    </row>
    <row r="245" spans="1:66" s="166" customFormat="1" ht="12.95" customHeight="1" x14ac:dyDescent="0.25">
      <c r="A245" s="15" t="s">
        <v>133</v>
      </c>
      <c r="B245" s="15" t="s">
        <v>218</v>
      </c>
      <c r="C245" s="175" t="s">
        <v>327</v>
      </c>
      <c r="D245" s="175"/>
      <c r="E245" s="175" t="s">
        <v>328</v>
      </c>
      <c r="F245" s="22" t="s">
        <v>315</v>
      </c>
      <c r="G245" s="22" t="s">
        <v>316</v>
      </c>
      <c r="H245" s="22" t="s">
        <v>317</v>
      </c>
      <c r="I245" s="23" t="s">
        <v>120</v>
      </c>
      <c r="J245" s="23"/>
      <c r="K245" s="23"/>
      <c r="L245" s="22">
        <v>100</v>
      </c>
      <c r="M245" s="5">
        <v>230000000</v>
      </c>
      <c r="N245" s="5" t="s">
        <v>137</v>
      </c>
      <c r="O245" s="5" t="s">
        <v>239</v>
      </c>
      <c r="P245" s="23" t="s">
        <v>125</v>
      </c>
      <c r="Q245" s="24">
        <v>230000000</v>
      </c>
      <c r="R245" s="25" t="s">
        <v>266</v>
      </c>
      <c r="S245" s="25"/>
      <c r="T245" s="23"/>
      <c r="U245" s="5" t="s">
        <v>126</v>
      </c>
      <c r="V245" s="23" t="s">
        <v>127</v>
      </c>
      <c r="W245" s="23">
        <v>0</v>
      </c>
      <c r="X245" s="23">
        <v>100</v>
      </c>
      <c r="Y245" s="23">
        <v>0</v>
      </c>
      <c r="Z245" s="40"/>
      <c r="AA245" s="5" t="s">
        <v>138</v>
      </c>
      <c r="AB245" s="26"/>
      <c r="AC245" s="26"/>
      <c r="AD245" s="26">
        <v>262048700</v>
      </c>
      <c r="AE245" s="26">
        <v>293494544</v>
      </c>
      <c r="AF245" s="26"/>
      <c r="AG245" s="26"/>
      <c r="AH245" s="26">
        <v>262048700</v>
      </c>
      <c r="AI245" s="26">
        <v>293494544</v>
      </c>
      <c r="AJ245" s="19"/>
      <c r="AK245" s="19"/>
      <c r="AL245" s="19">
        <v>262048700</v>
      </c>
      <c r="AM245" s="19">
        <v>293494544</v>
      </c>
      <c r="AN245" s="19">
        <v>0</v>
      </c>
      <c r="AO245" s="19">
        <v>0</v>
      </c>
      <c r="AP245" s="19">
        <v>0</v>
      </c>
      <c r="AQ245" s="19">
        <v>0</v>
      </c>
      <c r="AR245" s="19">
        <v>0</v>
      </c>
      <c r="AS245" s="19">
        <v>0</v>
      </c>
      <c r="AT245" s="19">
        <v>0</v>
      </c>
      <c r="AU245" s="19">
        <v>0</v>
      </c>
      <c r="AV245" s="42"/>
      <c r="AW245" s="42">
        <v>0</v>
      </c>
      <c r="AX245" s="42">
        <f t="shared" ref="AX245:AX246" si="190">AW245*1.12</f>
        <v>0</v>
      </c>
      <c r="AY245" s="9" t="s">
        <v>129</v>
      </c>
      <c r="AZ245" s="1" t="s">
        <v>329</v>
      </c>
      <c r="BA245" s="1" t="s">
        <v>330</v>
      </c>
      <c r="BB245" s="5"/>
      <c r="BC245" s="5"/>
      <c r="BD245" s="5"/>
      <c r="BE245" s="5"/>
      <c r="BF245" s="5"/>
      <c r="BG245" s="5"/>
      <c r="BH245" s="5"/>
      <c r="BI245" s="5"/>
      <c r="BJ245" s="168"/>
      <c r="BK245" s="27"/>
    </row>
    <row r="246" spans="1:66" s="166" customFormat="1" ht="12.95" customHeight="1" x14ac:dyDescent="0.25">
      <c r="A246" s="15" t="s">
        <v>133</v>
      </c>
      <c r="B246" s="15" t="s">
        <v>218</v>
      </c>
      <c r="C246" s="176" t="s">
        <v>395</v>
      </c>
      <c r="D246" s="177"/>
      <c r="E246" s="4" t="s">
        <v>328</v>
      </c>
      <c r="F246" s="22" t="s">
        <v>315</v>
      </c>
      <c r="G246" s="22" t="s">
        <v>316</v>
      </c>
      <c r="H246" s="22" t="s">
        <v>317</v>
      </c>
      <c r="I246" s="23" t="s">
        <v>120</v>
      </c>
      <c r="J246" s="23"/>
      <c r="K246" s="23"/>
      <c r="L246" s="22">
        <v>100</v>
      </c>
      <c r="M246" s="5">
        <v>230000000</v>
      </c>
      <c r="N246" s="5" t="s">
        <v>137</v>
      </c>
      <c r="O246" s="1" t="s">
        <v>126</v>
      </c>
      <c r="P246" s="23" t="s">
        <v>125</v>
      </c>
      <c r="Q246" s="24">
        <v>230000000</v>
      </c>
      <c r="R246" s="25" t="s">
        <v>266</v>
      </c>
      <c r="S246" s="25"/>
      <c r="T246" s="23" t="s">
        <v>127</v>
      </c>
      <c r="U246" s="5"/>
      <c r="V246" s="23"/>
      <c r="W246" s="23">
        <v>0</v>
      </c>
      <c r="X246" s="23">
        <v>100</v>
      </c>
      <c r="Y246" s="23">
        <v>0</v>
      </c>
      <c r="Z246" s="40"/>
      <c r="AA246" s="5" t="s">
        <v>138</v>
      </c>
      <c r="AB246" s="26"/>
      <c r="AC246" s="26"/>
      <c r="AD246" s="26">
        <v>204374300</v>
      </c>
      <c r="AE246" s="18">
        <f t="shared" ref="AE246:AE247" si="191">AD246*1.12</f>
        <v>228899216.00000003</v>
      </c>
      <c r="AF246" s="26"/>
      <c r="AG246" s="26"/>
      <c r="AH246" s="26">
        <v>262048700</v>
      </c>
      <c r="AI246" s="18">
        <f t="shared" ref="AI246:AI247" si="192">AH246*1.12</f>
        <v>293494544</v>
      </c>
      <c r="AJ246" s="19"/>
      <c r="AK246" s="19"/>
      <c r="AL246" s="19">
        <v>262048700</v>
      </c>
      <c r="AM246" s="18">
        <f t="shared" ref="AM246:AM247" si="193">AL246*1.12</f>
        <v>293494544</v>
      </c>
      <c r="AN246" s="19">
        <v>0</v>
      </c>
      <c r="AO246" s="19">
        <v>0</v>
      </c>
      <c r="AP246" s="19">
        <v>0</v>
      </c>
      <c r="AQ246" s="19">
        <v>0</v>
      </c>
      <c r="AR246" s="19">
        <v>0</v>
      </c>
      <c r="AS246" s="19">
        <v>0</v>
      </c>
      <c r="AT246" s="19">
        <v>0</v>
      </c>
      <c r="AU246" s="19">
        <v>0</v>
      </c>
      <c r="AV246" s="65"/>
      <c r="AW246" s="42">
        <v>0</v>
      </c>
      <c r="AX246" s="42">
        <f t="shared" si="190"/>
        <v>0</v>
      </c>
      <c r="AY246" s="9" t="s">
        <v>129</v>
      </c>
      <c r="AZ246" s="1" t="s">
        <v>329</v>
      </c>
      <c r="BA246" s="1" t="s">
        <v>330</v>
      </c>
      <c r="BB246" s="5"/>
      <c r="BC246" s="5"/>
      <c r="BD246" s="5"/>
      <c r="BE246" s="5"/>
      <c r="BF246" s="5"/>
      <c r="BG246" s="5"/>
      <c r="BH246" s="5"/>
      <c r="BI246" s="5"/>
      <c r="BJ246" s="168"/>
      <c r="BK246" s="27" t="s">
        <v>388</v>
      </c>
    </row>
    <row r="247" spans="1:66" s="166" customFormat="1" ht="12.95" customHeight="1" x14ac:dyDescent="0.25">
      <c r="A247" s="15" t="s">
        <v>133</v>
      </c>
      <c r="B247" s="15" t="s">
        <v>218</v>
      </c>
      <c r="C247" s="176" t="s">
        <v>542</v>
      </c>
      <c r="D247" s="178"/>
      <c r="E247" s="4" t="s">
        <v>328</v>
      </c>
      <c r="F247" s="22" t="s">
        <v>315</v>
      </c>
      <c r="G247" s="22" t="s">
        <v>316</v>
      </c>
      <c r="H247" s="22" t="s">
        <v>317</v>
      </c>
      <c r="I247" s="23" t="s">
        <v>120</v>
      </c>
      <c r="J247" s="23"/>
      <c r="K247" s="23"/>
      <c r="L247" s="22">
        <v>100</v>
      </c>
      <c r="M247" s="5">
        <v>230000000</v>
      </c>
      <c r="N247" s="5" t="s">
        <v>137</v>
      </c>
      <c r="O247" s="1" t="s">
        <v>166</v>
      </c>
      <c r="P247" s="23" t="s">
        <v>125</v>
      </c>
      <c r="Q247" s="24">
        <v>230000000</v>
      </c>
      <c r="R247" s="25" t="s">
        <v>266</v>
      </c>
      <c r="S247" s="25"/>
      <c r="T247" s="23" t="s">
        <v>127</v>
      </c>
      <c r="U247" s="5"/>
      <c r="V247" s="23"/>
      <c r="W247" s="23">
        <v>0</v>
      </c>
      <c r="X247" s="23">
        <v>100</v>
      </c>
      <c r="Y247" s="23">
        <v>0</v>
      </c>
      <c r="Z247" s="40"/>
      <c r="AA247" s="5" t="s">
        <v>138</v>
      </c>
      <c r="AB247" s="26"/>
      <c r="AC247" s="26"/>
      <c r="AD247" s="26">
        <v>204374300</v>
      </c>
      <c r="AE247" s="18">
        <f t="shared" si="191"/>
        <v>228899216.00000003</v>
      </c>
      <c r="AF247" s="26"/>
      <c r="AG247" s="26"/>
      <c r="AH247" s="26">
        <v>262048700</v>
      </c>
      <c r="AI247" s="18">
        <f t="shared" si="192"/>
        <v>293494544</v>
      </c>
      <c r="AJ247" s="19"/>
      <c r="AK247" s="19"/>
      <c r="AL247" s="19">
        <v>262048700</v>
      </c>
      <c r="AM247" s="18">
        <f t="shared" si="193"/>
        <v>293494544</v>
      </c>
      <c r="AN247" s="19"/>
      <c r="AO247" s="19"/>
      <c r="AP247" s="19"/>
      <c r="AQ247" s="19"/>
      <c r="AR247" s="19"/>
      <c r="AS247" s="19"/>
      <c r="AT247" s="19"/>
      <c r="AU247" s="19"/>
      <c r="AV247" s="65"/>
      <c r="AW247" s="42">
        <f t="shared" si="151"/>
        <v>728471700</v>
      </c>
      <c r="AX247" s="42">
        <f t="shared" si="152"/>
        <v>815888304.00000012</v>
      </c>
      <c r="AY247" s="9" t="s">
        <v>129</v>
      </c>
      <c r="AZ247" s="1" t="s">
        <v>329</v>
      </c>
      <c r="BA247" s="1" t="s">
        <v>330</v>
      </c>
      <c r="BB247" s="5"/>
      <c r="BC247" s="5"/>
      <c r="BD247" s="5"/>
      <c r="BE247" s="5"/>
      <c r="BF247" s="5"/>
      <c r="BG247" s="5"/>
      <c r="BH247" s="5"/>
      <c r="BI247" s="5"/>
      <c r="BJ247" s="168"/>
      <c r="BK247" s="27">
        <v>14</v>
      </c>
    </row>
    <row r="248" spans="1:66" s="166" customFormat="1" ht="12.95" customHeight="1" x14ac:dyDescent="0.25">
      <c r="A248" s="15" t="s">
        <v>133</v>
      </c>
      <c r="B248" s="15" t="s">
        <v>218</v>
      </c>
      <c r="C248" s="175" t="s">
        <v>331</v>
      </c>
      <c r="D248" s="175"/>
      <c r="E248" s="175" t="s">
        <v>332</v>
      </c>
      <c r="F248" s="22" t="s">
        <v>315</v>
      </c>
      <c r="G248" s="22" t="s">
        <v>316</v>
      </c>
      <c r="H248" s="22" t="s">
        <v>317</v>
      </c>
      <c r="I248" s="23" t="s">
        <v>120</v>
      </c>
      <c r="J248" s="23"/>
      <c r="K248" s="23"/>
      <c r="L248" s="22">
        <v>100</v>
      </c>
      <c r="M248" s="5">
        <v>230000000</v>
      </c>
      <c r="N248" s="5" t="s">
        <v>137</v>
      </c>
      <c r="O248" s="5" t="s">
        <v>239</v>
      </c>
      <c r="P248" s="23" t="s">
        <v>125</v>
      </c>
      <c r="Q248" s="24">
        <v>230000000</v>
      </c>
      <c r="R248" s="25" t="s">
        <v>174</v>
      </c>
      <c r="S248" s="25"/>
      <c r="T248" s="23"/>
      <c r="U248" s="5" t="s">
        <v>126</v>
      </c>
      <c r="V248" s="23" t="s">
        <v>127</v>
      </c>
      <c r="W248" s="23">
        <v>0</v>
      </c>
      <c r="X248" s="23">
        <v>100</v>
      </c>
      <c r="Y248" s="23">
        <v>0</v>
      </c>
      <c r="Z248" s="40"/>
      <c r="AA248" s="5" t="s">
        <v>138</v>
      </c>
      <c r="AB248" s="26"/>
      <c r="AC248" s="26"/>
      <c r="AD248" s="26">
        <v>152219303.81</v>
      </c>
      <c r="AE248" s="26">
        <v>170485620.26720002</v>
      </c>
      <c r="AF248" s="26"/>
      <c r="AG248" s="26"/>
      <c r="AH248" s="26">
        <v>152219303.81</v>
      </c>
      <c r="AI248" s="26">
        <v>170485620.26720002</v>
      </c>
      <c r="AJ248" s="19"/>
      <c r="AK248" s="19"/>
      <c r="AL248" s="19">
        <v>152219303.81</v>
      </c>
      <c r="AM248" s="19">
        <v>170485620.26720002</v>
      </c>
      <c r="AN248" s="19">
        <v>0</v>
      </c>
      <c r="AO248" s="19">
        <v>0</v>
      </c>
      <c r="AP248" s="19">
        <v>0</v>
      </c>
      <c r="AQ248" s="19">
        <v>0</v>
      </c>
      <c r="AR248" s="19">
        <v>0</v>
      </c>
      <c r="AS248" s="19">
        <v>0</v>
      </c>
      <c r="AT248" s="19">
        <v>0</v>
      </c>
      <c r="AU248" s="19">
        <v>0</v>
      </c>
      <c r="AV248" s="42"/>
      <c r="AW248" s="42">
        <v>0</v>
      </c>
      <c r="AX248" s="42">
        <f t="shared" ref="AX248:AX249" si="194">AW248*1.12</f>
        <v>0</v>
      </c>
      <c r="AY248" s="9" t="s">
        <v>129</v>
      </c>
      <c r="AZ248" s="1" t="s">
        <v>333</v>
      </c>
      <c r="BA248" s="1" t="s">
        <v>334</v>
      </c>
      <c r="BB248" s="5"/>
      <c r="BC248" s="5"/>
      <c r="BD248" s="5"/>
      <c r="BE248" s="5"/>
      <c r="BF248" s="5"/>
      <c r="BG248" s="5"/>
      <c r="BH248" s="5"/>
      <c r="BI248" s="5"/>
      <c r="BJ248" s="168"/>
      <c r="BK248" s="27"/>
    </row>
    <row r="249" spans="1:66" s="166" customFormat="1" ht="12.95" customHeight="1" x14ac:dyDescent="0.25">
      <c r="A249" s="15" t="s">
        <v>133</v>
      </c>
      <c r="B249" s="15" t="s">
        <v>218</v>
      </c>
      <c r="C249" s="176" t="s">
        <v>396</v>
      </c>
      <c r="D249" s="177"/>
      <c r="E249" s="4" t="s">
        <v>332</v>
      </c>
      <c r="F249" s="22" t="s">
        <v>315</v>
      </c>
      <c r="G249" s="22" t="s">
        <v>316</v>
      </c>
      <c r="H249" s="22" t="s">
        <v>317</v>
      </c>
      <c r="I249" s="23" t="s">
        <v>120</v>
      </c>
      <c r="J249" s="23"/>
      <c r="K249" s="23"/>
      <c r="L249" s="22">
        <v>100</v>
      </c>
      <c r="M249" s="5">
        <v>230000000</v>
      </c>
      <c r="N249" s="5" t="s">
        <v>137</v>
      </c>
      <c r="O249" s="1" t="s">
        <v>126</v>
      </c>
      <c r="P249" s="23" t="s">
        <v>125</v>
      </c>
      <c r="Q249" s="24">
        <v>230000000</v>
      </c>
      <c r="R249" s="25" t="s">
        <v>174</v>
      </c>
      <c r="S249" s="25"/>
      <c r="T249" s="23" t="s">
        <v>127</v>
      </c>
      <c r="U249" s="5"/>
      <c r="V249" s="23"/>
      <c r="W249" s="23">
        <v>0</v>
      </c>
      <c r="X249" s="23">
        <v>100</v>
      </c>
      <c r="Y249" s="23">
        <v>0</v>
      </c>
      <c r="Z249" s="40"/>
      <c r="AA249" s="5" t="s">
        <v>138</v>
      </c>
      <c r="AB249" s="26"/>
      <c r="AC249" s="26"/>
      <c r="AD249" s="26">
        <v>114743394</v>
      </c>
      <c r="AE249" s="18">
        <f t="shared" ref="AE249:AE251" si="195">AD249*1.12</f>
        <v>128512601.28000002</v>
      </c>
      <c r="AF249" s="26"/>
      <c r="AG249" s="26"/>
      <c r="AH249" s="26">
        <v>152219303.81</v>
      </c>
      <c r="AI249" s="18">
        <f t="shared" ref="AI249:AI251" si="196">AH249*1.12</f>
        <v>170485620.26720002</v>
      </c>
      <c r="AJ249" s="19"/>
      <c r="AK249" s="19"/>
      <c r="AL249" s="19">
        <v>152219303.81</v>
      </c>
      <c r="AM249" s="18">
        <f t="shared" ref="AM249:AM251" si="197">AL249*1.12</f>
        <v>170485620.26720002</v>
      </c>
      <c r="AN249" s="19">
        <v>0</v>
      </c>
      <c r="AO249" s="19">
        <v>0</v>
      </c>
      <c r="AP249" s="19">
        <v>0</v>
      </c>
      <c r="AQ249" s="19">
        <v>0</v>
      </c>
      <c r="AR249" s="19">
        <v>0</v>
      </c>
      <c r="AS249" s="19">
        <v>0</v>
      </c>
      <c r="AT249" s="19">
        <v>0</v>
      </c>
      <c r="AU249" s="19">
        <v>0</v>
      </c>
      <c r="AV249" s="65"/>
      <c r="AW249" s="42">
        <v>0</v>
      </c>
      <c r="AX249" s="42">
        <f t="shared" si="194"/>
        <v>0</v>
      </c>
      <c r="AY249" s="9" t="s">
        <v>129</v>
      </c>
      <c r="AZ249" s="1" t="s">
        <v>333</v>
      </c>
      <c r="BA249" s="1" t="s">
        <v>334</v>
      </c>
      <c r="BB249" s="5"/>
      <c r="BC249" s="5"/>
      <c r="BD249" s="5"/>
      <c r="BE249" s="5"/>
      <c r="BF249" s="5"/>
      <c r="BG249" s="5"/>
      <c r="BH249" s="5"/>
      <c r="BI249" s="5"/>
      <c r="BJ249" s="168"/>
      <c r="BK249" s="27" t="s">
        <v>388</v>
      </c>
    </row>
    <row r="250" spans="1:66" s="166" customFormat="1" ht="12.95" customHeight="1" x14ac:dyDescent="0.25">
      <c r="A250" s="15" t="s">
        <v>133</v>
      </c>
      <c r="B250" s="15" t="s">
        <v>218</v>
      </c>
      <c r="C250" s="176" t="s">
        <v>543</v>
      </c>
      <c r="D250" s="178"/>
      <c r="E250" s="4" t="s">
        <v>332</v>
      </c>
      <c r="F250" s="22" t="s">
        <v>315</v>
      </c>
      <c r="G250" s="22" t="s">
        <v>316</v>
      </c>
      <c r="H250" s="22" t="s">
        <v>317</v>
      </c>
      <c r="I250" s="23" t="s">
        <v>120</v>
      </c>
      <c r="J250" s="23"/>
      <c r="K250" s="23"/>
      <c r="L250" s="22">
        <v>100</v>
      </c>
      <c r="M250" s="5">
        <v>230000000</v>
      </c>
      <c r="N250" s="5" t="s">
        <v>137</v>
      </c>
      <c r="O250" s="1" t="s">
        <v>166</v>
      </c>
      <c r="P250" s="23" t="s">
        <v>125</v>
      </c>
      <c r="Q250" s="24">
        <v>230000000</v>
      </c>
      <c r="R250" s="25" t="s">
        <v>174</v>
      </c>
      <c r="S250" s="25"/>
      <c r="T250" s="23" t="s">
        <v>127</v>
      </c>
      <c r="U250" s="5"/>
      <c r="V250" s="23"/>
      <c r="W250" s="23">
        <v>0</v>
      </c>
      <c r="X250" s="23">
        <v>100</v>
      </c>
      <c r="Y250" s="23">
        <v>0</v>
      </c>
      <c r="Z250" s="40"/>
      <c r="AA250" s="5" t="s">
        <v>138</v>
      </c>
      <c r="AB250" s="26"/>
      <c r="AC250" s="26"/>
      <c r="AD250" s="26">
        <v>114743394</v>
      </c>
      <c r="AE250" s="18">
        <f t="shared" si="195"/>
        <v>128512601.28000002</v>
      </c>
      <c r="AF250" s="26"/>
      <c r="AG250" s="26"/>
      <c r="AH250" s="26">
        <v>152219303.81</v>
      </c>
      <c r="AI250" s="18">
        <f t="shared" si="196"/>
        <v>170485620.26720002</v>
      </c>
      <c r="AJ250" s="19"/>
      <c r="AK250" s="19"/>
      <c r="AL250" s="19">
        <v>152219303.81</v>
      </c>
      <c r="AM250" s="18">
        <f t="shared" si="197"/>
        <v>170485620.26720002</v>
      </c>
      <c r="AN250" s="19"/>
      <c r="AO250" s="19"/>
      <c r="AP250" s="19"/>
      <c r="AQ250" s="19"/>
      <c r="AR250" s="19"/>
      <c r="AS250" s="19"/>
      <c r="AT250" s="19"/>
      <c r="AU250" s="19"/>
      <c r="AV250" s="65"/>
      <c r="AW250" s="42"/>
      <c r="AX250" s="42">
        <f t="shared" si="152"/>
        <v>0</v>
      </c>
      <c r="AY250" s="9" t="s">
        <v>129</v>
      </c>
      <c r="AZ250" s="1" t="s">
        <v>333</v>
      </c>
      <c r="BA250" s="1" t="s">
        <v>334</v>
      </c>
      <c r="BB250" s="5"/>
      <c r="BC250" s="5"/>
      <c r="BD250" s="5"/>
      <c r="BE250" s="5"/>
      <c r="BF250" s="5"/>
      <c r="BG250" s="5"/>
      <c r="BH250" s="5"/>
      <c r="BI250" s="5"/>
      <c r="BJ250" s="168"/>
      <c r="BK250" s="27">
        <v>14</v>
      </c>
    </row>
    <row r="251" spans="1:66" s="166" customFormat="1" ht="12.95" customHeight="1" x14ac:dyDescent="0.25">
      <c r="A251" s="310" t="s">
        <v>133</v>
      </c>
      <c r="B251" s="310" t="s">
        <v>218</v>
      </c>
      <c r="C251" s="331" t="s">
        <v>904</v>
      </c>
      <c r="D251" s="333"/>
      <c r="E251" s="312" t="s">
        <v>332</v>
      </c>
      <c r="F251" s="296" t="s">
        <v>315</v>
      </c>
      <c r="G251" s="296" t="s">
        <v>316</v>
      </c>
      <c r="H251" s="296" t="s">
        <v>317</v>
      </c>
      <c r="I251" s="297" t="s">
        <v>120</v>
      </c>
      <c r="J251" s="297"/>
      <c r="K251" s="297"/>
      <c r="L251" s="296">
        <v>100</v>
      </c>
      <c r="M251" s="298">
        <v>230000000</v>
      </c>
      <c r="N251" s="298" t="s">
        <v>137</v>
      </c>
      <c r="O251" s="334" t="s">
        <v>854</v>
      </c>
      <c r="P251" s="297" t="s">
        <v>125</v>
      </c>
      <c r="Q251" s="299">
        <v>230000000</v>
      </c>
      <c r="R251" s="300" t="s">
        <v>174</v>
      </c>
      <c r="S251" s="300"/>
      <c r="T251" s="297" t="s">
        <v>127</v>
      </c>
      <c r="U251" s="298"/>
      <c r="V251" s="297"/>
      <c r="W251" s="297">
        <v>0</v>
      </c>
      <c r="X251" s="297">
        <v>100</v>
      </c>
      <c r="Y251" s="297">
        <v>0</v>
      </c>
      <c r="Z251" s="301"/>
      <c r="AA251" s="298" t="s">
        <v>138</v>
      </c>
      <c r="AB251" s="302"/>
      <c r="AC251" s="302"/>
      <c r="AD251" s="330">
        <v>50739768</v>
      </c>
      <c r="AE251" s="293">
        <f t="shared" si="195"/>
        <v>56828540.160000004</v>
      </c>
      <c r="AF251" s="302"/>
      <c r="AG251" s="302"/>
      <c r="AH251" s="302">
        <v>152219303.81</v>
      </c>
      <c r="AI251" s="335">
        <f t="shared" si="196"/>
        <v>170485620.26720002</v>
      </c>
      <c r="AJ251" s="304"/>
      <c r="AK251" s="304"/>
      <c r="AL251" s="304">
        <v>152219303.81</v>
      </c>
      <c r="AM251" s="336">
        <f t="shared" si="197"/>
        <v>170485620.26720002</v>
      </c>
      <c r="AN251" s="304"/>
      <c r="AO251" s="304"/>
      <c r="AP251" s="304"/>
      <c r="AQ251" s="304"/>
      <c r="AR251" s="304"/>
      <c r="AS251" s="304"/>
      <c r="AT251" s="304"/>
      <c r="AU251" s="304"/>
      <c r="AV251" s="304"/>
      <c r="AW251" s="304">
        <f>Z251+AD251+AH251+AL251+AP251</f>
        <v>355178375.62</v>
      </c>
      <c r="AX251" s="304">
        <f>AW251*1.12</f>
        <v>397799780.69440007</v>
      </c>
      <c r="AY251" s="304" t="s">
        <v>129</v>
      </c>
      <c r="AZ251" s="337" t="s">
        <v>333</v>
      </c>
      <c r="BA251" s="305" t="s">
        <v>903</v>
      </c>
      <c r="BB251" s="305"/>
      <c r="BC251" s="306"/>
      <c r="BD251" s="307"/>
      <c r="BE251" s="307"/>
      <c r="BF251" s="298"/>
      <c r="BG251" s="298"/>
      <c r="BH251" s="298"/>
      <c r="BI251" s="298"/>
      <c r="BJ251" s="298"/>
      <c r="BK251" s="309">
        <v>14</v>
      </c>
      <c r="BL251" s="39"/>
      <c r="BM251" s="39"/>
      <c r="BN251" s="39"/>
    </row>
    <row r="252" spans="1:66" s="166" customFormat="1" ht="12.95" customHeight="1" x14ac:dyDescent="0.25">
      <c r="A252" s="15" t="s">
        <v>150</v>
      </c>
      <c r="B252" s="15" t="s">
        <v>335</v>
      </c>
      <c r="C252" s="175" t="s">
        <v>256</v>
      </c>
      <c r="D252" s="175"/>
      <c r="E252" s="175" t="s">
        <v>235</v>
      </c>
      <c r="F252" s="22" t="s">
        <v>336</v>
      </c>
      <c r="G252" s="22" t="s">
        <v>337</v>
      </c>
      <c r="H252" s="22" t="s">
        <v>337</v>
      </c>
      <c r="I252" s="23" t="s">
        <v>120</v>
      </c>
      <c r="J252" s="23"/>
      <c r="K252" s="23"/>
      <c r="L252" s="22">
        <v>100</v>
      </c>
      <c r="M252" s="5" t="s">
        <v>122</v>
      </c>
      <c r="N252" s="5" t="s">
        <v>123</v>
      </c>
      <c r="O252" s="5" t="s">
        <v>199</v>
      </c>
      <c r="P252" s="23" t="s">
        <v>125</v>
      </c>
      <c r="Q252" s="24" t="s">
        <v>122</v>
      </c>
      <c r="R252" s="25" t="s">
        <v>338</v>
      </c>
      <c r="S252" s="25"/>
      <c r="T252" s="23"/>
      <c r="U252" s="5" t="s">
        <v>126</v>
      </c>
      <c r="V252" s="23" t="s">
        <v>127</v>
      </c>
      <c r="W252" s="23">
        <v>0</v>
      </c>
      <c r="X252" s="23">
        <v>100</v>
      </c>
      <c r="Y252" s="23">
        <v>0</v>
      </c>
      <c r="Z252" s="40"/>
      <c r="AA252" s="5" t="s">
        <v>138</v>
      </c>
      <c r="AB252" s="26">
        <v>1</v>
      </c>
      <c r="AC252" s="26">
        <v>67894200</v>
      </c>
      <c r="AD252" s="26">
        <v>67894200</v>
      </c>
      <c r="AE252" s="26">
        <v>76041504</v>
      </c>
      <c r="AF252" s="26">
        <v>1</v>
      </c>
      <c r="AG252" s="26">
        <v>67894200</v>
      </c>
      <c r="AH252" s="26">
        <v>67894200</v>
      </c>
      <c r="AI252" s="26">
        <v>76041504</v>
      </c>
      <c r="AJ252" s="19">
        <v>1</v>
      </c>
      <c r="AK252" s="19">
        <v>67894200</v>
      </c>
      <c r="AL252" s="19">
        <v>67894200</v>
      </c>
      <c r="AM252" s="19">
        <v>76041504</v>
      </c>
      <c r="AN252" s="19">
        <v>0</v>
      </c>
      <c r="AO252" s="19">
        <v>0</v>
      </c>
      <c r="AP252" s="19">
        <v>0</v>
      </c>
      <c r="AQ252" s="19">
        <v>0</v>
      </c>
      <c r="AR252" s="19">
        <v>0</v>
      </c>
      <c r="AS252" s="19">
        <v>0</v>
      </c>
      <c r="AT252" s="19">
        <v>0</v>
      </c>
      <c r="AU252" s="19">
        <v>0</v>
      </c>
      <c r="AV252" s="42"/>
      <c r="AW252" s="42">
        <v>0</v>
      </c>
      <c r="AX252" s="42">
        <f t="shared" si="152"/>
        <v>0</v>
      </c>
      <c r="AY252" s="6" t="s">
        <v>129</v>
      </c>
      <c r="AZ252" s="4" t="s">
        <v>339</v>
      </c>
      <c r="BA252" s="4" t="s">
        <v>340</v>
      </c>
      <c r="BB252" s="5"/>
      <c r="BC252" s="5"/>
      <c r="BD252" s="5"/>
      <c r="BE252" s="5"/>
      <c r="BF252" s="5"/>
      <c r="BG252" s="5"/>
      <c r="BH252" s="5"/>
      <c r="BI252" s="5"/>
      <c r="BJ252" s="168"/>
      <c r="BK252" s="27" t="s">
        <v>375</v>
      </c>
    </row>
    <row r="253" spans="1:66" s="166" customFormat="1" ht="12.95" customHeight="1" x14ac:dyDescent="0.25">
      <c r="A253" s="15" t="s">
        <v>150</v>
      </c>
      <c r="B253" s="15" t="s">
        <v>335</v>
      </c>
      <c r="C253" s="175" t="s">
        <v>250</v>
      </c>
      <c r="D253" s="175"/>
      <c r="E253" s="175" t="s">
        <v>341</v>
      </c>
      <c r="F253" s="22" t="s">
        <v>336</v>
      </c>
      <c r="G253" s="22" t="s">
        <v>337</v>
      </c>
      <c r="H253" s="22" t="s">
        <v>337</v>
      </c>
      <c r="I253" s="23" t="s">
        <v>120</v>
      </c>
      <c r="J253" s="23"/>
      <c r="K253" s="23"/>
      <c r="L253" s="22">
        <v>100</v>
      </c>
      <c r="M253" s="5" t="s">
        <v>122</v>
      </c>
      <c r="N253" s="5" t="s">
        <v>123</v>
      </c>
      <c r="O253" s="5" t="s">
        <v>199</v>
      </c>
      <c r="P253" s="23" t="s">
        <v>125</v>
      </c>
      <c r="Q253" s="24" t="s">
        <v>122</v>
      </c>
      <c r="R253" s="25" t="s">
        <v>338</v>
      </c>
      <c r="S253" s="25"/>
      <c r="T253" s="23"/>
      <c r="U253" s="5" t="s">
        <v>126</v>
      </c>
      <c r="V253" s="23" t="s">
        <v>127</v>
      </c>
      <c r="W253" s="23">
        <v>0</v>
      </c>
      <c r="X253" s="23">
        <v>100</v>
      </c>
      <c r="Y253" s="23">
        <v>0</v>
      </c>
      <c r="Z253" s="40"/>
      <c r="AA253" s="5" t="s">
        <v>138</v>
      </c>
      <c r="AB253" s="26">
        <v>1</v>
      </c>
      <c r="AC253" s="26">
        <v>41596500</v>
      </c>
      <c r="AD253" s="26">
        <v>41596500</v>
      </c>
      <c r="AE253" s="26">
        <v>46588080.000000007</v>
      </c>
      <c r="AF253" s="26">
        <v>1</v>
      </c>
      <c r="AG253" s="26">
        <v>41596500</v>
      </c>
      <c r="AH253" s="26">
        <v>41596500</v>
      </c>
      <c r="AI253" s="26">
        <v>46588080.000000007</v>
      </c>
      <c r="AJ253" s="19">
        <v>1</v>
      </c>
      <c r="AK253" s="19">
        <v>41596500</v>
      </c>
      <c r="AL253" s="19">
        <v>41596500</v>
      </c>
      <c r="AM253" s="19">
        <v>46588080.000000007</v>
      </c>
      <c r="AN253" s="19">
        <v>0</v>
      </c>
      <c r="AO253" s="19">
        <v>0</v>
      </c>
      <c r="AP253" s="19">
        <v>0</v>
      </c>
      <c r="AQ253" s="19">
        <v>0</v>
      </c>
      <c r="AR253" s="19">
        <v>0</v>
      </c>
      <c r="AS253" s="19">
        <v>0</v>
      </c>
      <c r="AT253" s="19">
        <v>0</v>
      </c>
      <c r="AU253" s="19">
        <v>0</v>
      </c>
      <c r="AV253" s="42"/>
      <c r="AW253" s="42">
        <v>0</v>
      </c>
      <c r="AX253" s="42">
        <f t="shared" si="152"/>
        <v>0</v>
      </c>
      <c r="AY253" s="6" t="s">
        <v>129</v>
      </c>
      <c r="AZ253" s="4" t="s">
        <v>342</v>
      </c>
      <c r="BA253" s="4" t="s">
        <v>343</v>
      </c>
      <c r="BB253" s="5"/>
      <c r="BC253" s="5"/>
      <c r="BD253" s="5"/>
      <c r="BE253" s="5"/>
      <c r="BF253" s="5"/>
      <c r="BG253" s="5"/>
      <c r="BH253" s="5"/>
      <c r="BI253" s="5"/>
      <c r="BJ253" s="168"/>
      <c r="BK253" s="27" t="s">
        <v>375</v>
      </c>
    </row>
    <row r="254" spans="1:66" s="166" customFormat="1" ht="12.95" customHeight="1" x14ac:dyDescent="0.25">
      <c r="A254" s="15" t="s">
        <v>344</v>
      </c>
      <c r="B254" s="15" t="s">
        <v>335</v>
      </c>
      <c r="C254" s="175" t="s">
        <v>261</v>
      </c>
      <c r="D254" s="175"/>
      <c r="E254" s="175" t="s">
        <v>345</v>
      </c>
      <c r="F254" s="22" t="s">
        <v>346</v>
      </c>
      <c r="G254" s="22" t="s">
        <v>347</v>
      </c>
      <c r="H254" s="22" t="s">
        <v>347</v>
      </c>
      <c r="I254" s="23" t="s">
        <v>120</v>
      </c>
      <c r="J254" s="23"/>
      <c r="K254" s="23"/>
      <c r="L254" s="22">
        <v>100</v>
      </c>
      <c r="M254" s="5" t="s">
        <v>122</v>
      </c>
      <c r="N254" s="5" t="s">
        <v>123</v>
      </c>
      <c r="O254" s="5" t="s">
        <v>199</v>
      </c>
      <c r="P254" s="23" t="s">
        <v>125</v>
      </c>
      <c r="Q254" s="24" t="s">
        <v>122</v>
      </c>
      <c r="R254" s="25" t="s">
        <v>338</v>
      </c>
      <c r="S254" s="25"/>
      <c r="T254" s="23"/>
      <c r="U254" s="5" t="s">
        <v>126</v>
      </c>
      <c r="V254" s="23" t="s">
        <v>167</v>
      </c>
      <c r="W254" s="23">
        <v>0</v>
      </c>
      <c r="X254" s="23">
        <v>100</v>
      </c>
      <c r="Y254" s="23">
        <v>0</v>
      </c>
      <c r="Z254" s="40"/>
      <c r="AA254" s="5" t="s">
        <v>138</v>
      </c>
      <c r="AB254" s="26"/>
      <c r="AC254" s="26"/>
      <c r="AD254" s="26">
        <v>94520378.149999991</v>
      </c>
      <c r="AE254" s="26">
        <v>105862823.528</v>
      </c>
      <c r="AF254" s="26"/>
      <c r="AG254" s="26"/>
      <c r="AH254" s="26">
        <v>94520378.149999991</v>
      </c>
      <c r="AI254" s="26">
        <v>105862823.528</v>
      </c>
      <c r="AJ254" s="19"/>
      <c r="AK254" s="19"/>
      <c r="AL254" s="19">
        <v>94520378.149999991</v>
      </c>
      <c r="AM254" s="19">
        <v>105862823.528</v>
      </c>
      <c r="AN254" s="19"/>
      <c r="AO254" s="19"/>
      <c r="AP254" s="19">
        <v>94520378.149999991</v>
      </c>
      <c r="AQ254" s="19">
        <v>105862823.528</v>
      </c>
      <c r="AR254" s="19"/>
      <c r="AS254" s="19"/>
      <c r="AT254" s="19">
        <v>94520378.149999991</v>
      </c>
      <c r="AU254" s="19">
        <v>105862823.528</v>
      </c>
      <c r="AV254" s="42"/>
      <c r="AW254" s="42">
        <v>0</v>
      </c>
      <c r="AX254" s="42">
        <f t="shared" si="152"/>
        <v>0</v>
      </c>
      <c r="AY254" s="5" t="s">
        <v>129</v>
      </c>
      <c r="AZ254" s="5" t="s">
        <v>348</v>
      </c>
      <c r="BA254" s="5" t="s">
        <v>349</v>
      </c>
      <c r="BB254" s="5"/>
      <c r="BC254" s="5"/>
      <c r="BD254" s="5"/>
      <c r="BE254" s="5"/>
      <c r="BF254" s="5"/>
      <c r="BG254" s="5"/>
      <c r="BH254" s="5"/>
      <c r="BI254" s="5"/>
      <c r="BJ254" s="168"/>
      <c r="BK254" s="27" t="s">
        <v>375</v>
      </c>
    </row>
    <row r="255" spans="1:66" s="166" customFormat="1" ht="12.95" customHeight="1" x14ac:dyDescent="0.25">
      <c r="A255" s="15" t="s">
        <v>116</v>
      </c>
      <c r="B255" s="15" t="s">
        <v>218</v>
      </c>
      <c r="C255" s="175" t="s">
        <v>328</v>
      </c>
      <c r="D255" s="175"/>
      <c r="E255" s="175" t="s">
        <v>350</v>
      </c>
      <c r="F255" s="22" t="s">
        <v>351</v>
      </c>
      <c r="G255" s="22" t="s">
        <v>352</v>
      </c>
      <c r="H255" s="22" t="s">
        <v>352</v>
      </c>
      <c r="I255" s="23" t="s">
        <v>120</v>
      </c>
      <c r="J255" s="23"/>
      <c r="K255" s="23"/>
      <c r="L255" s="22" t="s">
        <v>121</v>
      </c>
      <c r="M255" s="5" t="s">
        <v>122</v>
      </c>
      <c r="N255" s="5" t="s">
        <v>123</v>
      </c>
      <c r="O255" s="5" t="s">
        <v>239</v>
      </c>
      <c r="P255" s="23" t="s">
        <v>125</v>
      </c>
      <c r="Q255" s="24" t="s">
        <v>122</v>
      </c>
      <c r="R255" s="25" t="s">
        <v>338</v>
      </c>
      <c r="S255" s="25"/>
      <c r="T255" s="23"/>
      <c r="U255" s="5" t="s">
        <v>126</v>
      </c>
      <c r="V255" s="23" t="s">
        <v>127</v>
      </c>
      <c r="W255" s="23" t="s">
        <v>128</v>
      </c>
      <c r="X255" s="23" t="s">
        <v>121</v>
      </c>
      <c r="Y255" s="23" t="s">
        <v>128</v>
      </c>
      <c r="Z255" s="40"/>
      <c r="AA255" s="5" t="s">
        <v>138</v>
      </c>
      <c r="AB255" s="26">
        <v>1</v>
      </c>
      <c r="AC255" s="26">
        <v>65203234.32</v>
      </c>
      <c r="AD255" s="26">
        <v>65203234.32</v>
      </c>
      <c r="AE255" s="26">
        <v>73027622.4384</v>
      </c>
      <c r="AF255" s="26">
        <v>1</v>
      </c>
      <c r="AG255" s="26">
        <v>65203234.32</v>
      </c>
      <c r="AH255" s="26">
        <v>65203234.32</v>
      </c>
      <c r="AI255" s="26">
        <v>73027622.4384</v>
      </c>
      <c r="AJ255" s="19">
        <v>1</v>
      </c>
      <c r="AK255" s="19">
        <v>65203234.32</v>
      </c>
      <c r="AL255" s="19">
        <v>65203234.32</v>
      </c>
      <c r="AM255" s="19">
        <v>73027622.4384</v>
      </c>
      <c r="AN255" s="19">
        <v>0</v>
      </c>
      <c r="AO255" s="19">
        <v>0</v>
      </c>
      <c r="AP255" s="19">
        <v>0</v>
      </c>
      <c r="AQ255" s="19">
        <v>0</v>
      </c>
      <c r="AR255" s="19">
        <v>0</v>
      </c>
      <c r="AS255" s="19">
        <v>0</v>
      </c>
      <c r="AT255" s="19">
        <v>0</v>
      </c>
      <c r="AU255" s="19">
        <v>0</v>
      </c>
      <c r="AV255" s="42"/>
      <c r="AW255" s="42">
        <f>AD255+AH255+AL255+AP255+AT255</f>
        <v>195609702.96000001</v>
      </c>
      <c r="AX255" s="42">
        <f t="shared" si="152"/>
        <v>219082867.31520003</v>
      </c>
      <c r="AY255" s="6" t="s">
        <v>129</v>
      </c>
      <c r="AZ255" s="6" t="s">
        <v>353</v>
      </c>
      <c r="BA255" s="6" t="s">
        <v>354</v>
      </c>
      <c r="BB255" s="5"/>
      <c r="BC255" s="5"/>
      <c r="BD255" s="5"/>
      <c r="BE255" s="5"/>
      <c r="BF255" s="5"/>
      <c r="BG255" s="5"/>
      <c r="BH255" s="5"/>
      <c r="BI255" s="5"/>
      <c r="BJ255" s="168"/>
      <c r="BK255" s="27"/>
    </row>
    <row r="256" spans="1:66" s="166" customFormat="1" ht="12.95" customHeight="1" x14ac:dyDescent="0.25">
      <c r="A256" s="15" t="s">
        <v>116</v>
      </c>
      <c r="B256" s="15" t="s">
        <v>218</v>
      </c>
      <c r="C256" s="175" t="s">
        <v>324</v>
      </c>
      <c r="D256" s="175"/>
      <c r="E256" s="175" t="s">
        <v>355</v>
      </c>
      <c r="F256" s="22" t="s">
        <v>356</v>
      </c>
      <c r="G256" s="22" t="s">
        <v>357</v>
      </c>
      <c r="H256" s="22" t="s">
        <v>357</v>
      </c>
      <c r="I256" s="23" t="s">
        <v>172</v>
      </c>
      <c r="J256" s="23" t="s">
        <v>358</v>
      </c>
      <c r="K256" s="23"/>
      <c r="L256" s="22">
        <v>100</v>
      </c>
      <c r="M256" s="5" t="s">
        <v>122</v>
      </c>
      <c r="N256" s="5" t="s">
        <v>123</v>
      </c>
      <c r="O256" s="5" t="s">
        <v>124</v>
      </c>
      <c r="P256" s="23" t="s">
        <v>125</v>
      </c>
      <c r="Q256" s="24" t="s">
        <v>122</v>
      </c>
      <c r="R256" s="25" t="s">
        <v>338</v>
      </c>
      <c r="S256" s="25"/>
      <c r="T256" s="23"/>
      <c r="U256" s="5" t="s">
        <v>126</v>
      </c>
      <c r="V256" s="23" t="s">
        <v>146</v>
      </c>
      <c r="W256" s="23" t="s">
        <v>128</v>
      </c>
      <c r="X256" s="23" t="s">
        <v>121</v>
      </c>
      <c r="Y256" s="23" t="s">
        <v>128</v>
      </c>
      <c r="Z256" s="40"/>
      <c r="AA256" s="5" t="s">
        <v>138</v>
      </c>
      <c r="AB256" s="26">
        <v>1</v>
      </c>
      <c r="AC256" s="26">
        <v>33933286</v>
      </c>
      <c r="AD256" s="26">
        <v>33933286</v>
      </c>
      <c r="AE256" s="26">
        <v>38005280.32</v>
      </c>
      <c r="AF256" s="26">
        <v>1</v>
      </c>
      <c r="AG256" s="26">
        <v>33933286</v>
      </c>
      <c r="AH256" s="26">
        <v>33933286</v>
      </c>
      <c r="AI256" s="26">
        <v>38005280.32</v>
      </c>
      <c r="AJ256" s="19">
        <v>1</v>
      </c>
      <c r="AK256" s="19"/>
      <c r="AL256" s="19"/>
      <c r="AM256" s="19"/>
      <c r="AN256" s="19">
        <v>0</v>
      </c>
      <c r="AO256" s="19">
        <v>0</v>
      </c>
      <c r="AP256" s="19">
        <v>0</v>
      </c>
      <c r="AQ256" s="19">
        <v>0</v>
      </c>
      <c r="AR256" s="19">
        <v>0</v>
      </c>
      <c r="AS256" s="19">
        <v>0</v>
      </c>
      <c r="AT256" s="19">
        <v>0</v>
      </c>
      <c r="AU256" s="19">
        <v>0</v>
      </c>
      <c r="AV256" s="42"/>
      <c r="AW256" s="42">
        <f>AD256+AH256+AL256+AP256+AT256</f>
        <v>67866572</v>
      </c>
      <c r="AX256" s="42">
        <f t="shared" si="152"/>
        <v>76010560.640000001</v>
      </c>
      <c r="AY256" s="6" t="s">
        <v>129</v>
      </c>
      <c r="AZ256" s="6" t="s">
        <v>359</v>
      </c>
      <c r="BA256" s="6" t="s">
        <v>360</v>
      </c>
      <c r="BB256" s="5"/>
      <c r="BC256" s="5"/>
      <c r="BD256" s="5"/>
      <c r="BE256" s="5"/>
      <c r="BF256" s="5"/>
      <c r="BG256" s="5"/>
      <c r="BH256" s="5"/>
      <c r="BI256" s="5"/>
      <c r="BJ256" s="168"/>
      <c r="BK256" s="27"/>
    </row>
    <row r="257" spans="1:63" s="166" customFormat="1" ht="12.95" customHeight="1" x14ac:dyDescent="0.25">
      <c r="A257" s="15" t="s">
        <v>361</v>
      </c>
      <c r="B257" s="15" t="s">
        <v>218</v>
      </c>
      <c r="C257" s="175" t="s">
        <v>332</v>
      </c>
      <c r="D257" s="175"/>
      <c r="E257" s="175" t="s">
        <v>362</v>
      </c>
      <c r="F257" s="22" t="s">
        <v>363</v>
      </c>
      <c r="G257" s="22" t="s">
        <v>364</v>
      </c>
      <c r="H257" s="22" t="s">
        <v>364</v>
      </c>
      <c r="I257" s="23" t="s">
        <v>120</v>
      </c>
      <c r="J257" s="23"/>
      <c r="K257" s="23"/>
      <c r="L257" s="22">
        <v>100</v>
      </c>
      <c r="M257" s="5" t="s">
        <v>197</v>
      </c>
      <c r="N257" s="5" t="s">
        <v>365</v>
      </c>
      <c r="O257" s="5" t="s">
        <v>239</v>
      </c>
      <c r="P257" s="23" t="s">
        <v>125</v>
      </c>
      <c r="Q257" s="24" t="s">
        <v>122</v>
      </c>
      <c r="R257" s="25" t="s">
        <v>338</v>
      </c>
      <c r="S257" s="25"/>
      <c r="T257" s="23" t="s">
        <v>127</v>
      </c>
      <c r="U257" s="5"/>
      <c r="V257" s="23"/>
      <c r="W257" s="23">
        <v>0</v>
      </c>
      <c r="X257" s="23">
        <v>90</v>
      </c>
      <c r="Y257" s="23">
        <v>10</v>
      </c>
      <c r="Z257" s="40"/>
      <c r="AA257" s="5" t="s">
        <v>138</v>
      </c>
      <c r="AB257" s="26"/>
      <c r="AC257" s="26"/>
      <c r="AD257" s="26">
        <v>708580278</v>
      </c>
      <c r="AE257" s="26">
        <v>793609911.36000013</v>
      </c>
      <c r="AF257" s="26"/>
      <c r="AG257" s="26"/>
      <c r="AH257" s="26">
        <v>736923502.22000003</v>
      </c>
      <c r="AI257" s="26">
        <v>825354322.48640013</v>
      </c>
      <c r="AJ257" s="19"/>
      <c r="AK257" s="19"/>
      <c r="AL257" s="19">
        <v>758066298.31295991</v>
      </c>
      <c r="AM257" s="19">
        <v>849034254.11051524</v>
      </c>
      <c r="AN257" s="19">
        <v>0</v>
      </c>
      <c r="AO257" s="19">
        <v>0</v>
      </c>
      <c r="AP257" s="19">
        <v>0</v>
      </c>
      <c r="AQ257" s="19">
        <v>0</v>
      </c>
      <c r="AR257" s="19">
        <v>0</v>
      </c>
      <c r="AS257" s="19">
        <v>0</v>
      </c>
      <c r="AT257" s="19">
        <v>0</v>
      </c>
      <c r="AU257" s="19">
        <v>0</v>
      </c>
      <c r="AV257" s="42"/>
      <c r="AW257" s="42">
        <f>AD257+AH257+AL257+AP257+AT257</f>
        <v>2203570078.5329599</v>
      </c>
      <c r="AX257" s="42">
        <f t="shared" si="152"/>
        <v>2467998487.9569154</v>
      </c>
      <c r="AY257" s="6" t="s">
        <v>203</v>
      </c>
      <c r="AZ257" s="1" t="s">
        <v>366</v>
      </c>
      <c r="BA257" s="1" t="s">
        <v>367</v>
      </c>
      <c r="BB257" s="5"/>
      <c r="BC257" s="5"/>
      <c r="BD257" s="5"/>
      <c r="BE257" s="5"/>
      <c r="BF257" s="5"/>
      <c r="BG257" s="5"/>
      <c r="BH257" s="5"/>
      <c r="BI257" s="5"/>
      <c r="BJ257" s="168"/>
      <c r="BK257" s="27"/>
    </row>
    <row r="258" spans="1:63" s="166" customFormat="1" ht="12.95" customHeight="1" x14ac:dyDescent="0.25">
      <c r="A258" s="1" t="s">
        <v>116</v>
      </c>
      <c r="B258" s="6" t="s">
        <v>152</v>
      </c>
      <c r="C258" s="175" t="s">
        <v>314</v>
      </c>
      <c r="D258" s="1"/>
      <c r="E258" s="1"/>
      <c r="F258" s="2" t="s">
        <v>117</v>
      </c>
      <c r="G258" s="3" t="s">
        <v>118</v>
      </c>
      <c r="H258" s="3" t="s">
        <v>119</v>
      </c>
      <c r="I258" s="4" t="s">
        <v>120</v>
      </c>
      <c r="J258" s="1"/>
      <c r="K258" s="1"/>
      <c r="L258" s="1" t="s">
        <v>121</v>
      </c>
      <c r="M258" s="6" t="s">
        <v>122</v>
      </c>
      <c r="N258" s="6" t="s">
        <v>123</v>
      </c>
      <c r="O258" s="1" t="s">
        <v>124</v>
      </c>
      <c r="P258" s="6" t="s">
        <v>125</v>
      </c>
      <c r="Q258" s="6" t="s">
        <v>122</v>
      </c>
      <c r="R258" s="6" t="s">
        <v>188</v>
      </c>
      <c r="S258" s="6"/>
      <c r="T258" s="1" t="s">
        <v>127</v>
      </c>
      <c r="U258" s="1"/>
      <c r="V258" s="1"/>
      <c r="W258" s="6" t="s">
        <v>128</v>
      </c>
      <c r="X258" s="6" t="s">
        <v>121</v>
      </c>
      <c r="Y258" s="6" t="s">
        <v>128</v>
      </c>
      <c r="Z258" s="7"/>
      <c r="AA258" s="4" t="s">
        <v>138</v>
      </c>
      <c r="AB258" s="8" t="s">
        <v>47</v>
      </c>
      <c r="AC258" s="14">
        <v>1222615032.8</v>
      </c>
      <c r="AD258" s="14">
        <v>1222615032.8</v>
      </c>
      <c r="AE258" s="21">
        <v>1369328836.7360001</v>
      </c>
      <c r="AF258" s="8" t="s">
        <v>47</v>
      </c>
      <c r="AG258" s="14">
        <v>1316697870.8</v>
      </c>
      <c r="AH258" s="14">
        <v>1316697870.8</v>
      </c>
      <c r="AI258" s="21">
        <v>1474701615.296</v>
      </c>
      <c r="AJ258" s="8" t="s">
        <v>47</v>
      </c>
      <c r="AK258" s="14">
        <v>1411091688.8</v>
      </c>
      <c r="AL258" s="14">
        <v>1411091688.8</v>
      </c>
      <c r="AM258" s="21">
        <v>1580422691.4560001</v>
      </c>
      <c r="AN258" s="6"/>
      <c r="AO258" s="6"/>
      <c r="AP258" s="6"/>
      <c r="AQ258" s="6"/>
      <c r="AR258" s="6"/>
      <c r="AS258" s="9"/>
      <c r="AT258" s="8"/>
      <c r="AU258" s="10"/>
      <c r="AV258" s="52"/>
      <c r="AW258" s="42">
        <v>0</v>
      </c>
      <c r="AX258" s="42">
        <f t="shared" si="152"/>
        <v>0</v>
      </c>
      <c r="AY258" s="6" t="s">
        <v>129</v>
      </c>
      <c r="AZ258" s="6" t="s">
        <v>130</v>
      </c>
      <c r="BA258" s="6" t="s">
        <v>130</v>
      </c>
      <c r="BB258" s="6"/>
      <c r="BC258" s="6"/>
      <c r="BD258" s="6"/>
      <c r="BE258" s="6"/>
      <c r="BF258" s="6"/>
      <c r="BG258" s="6"/>
      <c r="BH258" s="6"/>
      <c r="BI258" s="6"/>
      <c r="BJ258" s="13"/>
      <c r="BK258" s="27"/>
    </row>
    <row r="259" spans="1:63" s="166" customFormat="1" ht="12.95" customHeight="1" x14ac:dyDescent="0.25">
      <c r="A259" s="1" t="s">
        <v>116</v>
      </c>
      <c r="B259" s="6" t="s">
        <v>152</v>
      </c>
      <c r="C259" s="4" t="s">
        <v>802</v>
      </c>
      <c r="D259" s="1"/>
      <c r="E259" s="1"/>
      <c r="F259" s="2" t="s">
        <v>117</v>
      </c>
      <c r="G259" s="3" t="s">
        <v>118</v>
      </c>
      <c r="H259" s="3" t="s">
        <v>119</v>
      </c>
      <c r="I259" s="4" t="s">
        <v>120</v>
      </c>
      <c r="J259" s="1"/>
      <c r="K259" s="1"/>
      <c r="L259" s="1" t="s">
        <v>121</v>
      </c>
      <c r="M259" s="6" t="s">
        <v>122</v>
      </c>
      <c r="N259" s="6" t="s">
        <v>123</v>
      </c>
      <c r="O259" s="1" t="s">
        <v>124</v>
      </c>
      <c r="P259" s="6" t="s">
        <v>125</v>
      </c>
      <c r="Q259" s="6" t="s">
        <v>122</v>
      </c>
      <c r="R259" s="6" t="s">
        <v>338</v>
      </c>
      <c r="S259" s="6"/>
      <c r="T259" s="1" t="s">
        <v>127</v>
      </c>
      <c r="U259" s="1"/>
      <c r="V259" s="1"/>
      <c r="W259" s="6" t="s">
        <v>128</v>
      </c>
      <c r="X259" s="6" t="s">
        <v>121</v>
      </c>
      <c r="Y259" s="6" t="s">
        <v>128</v>
      </c>
      <c r="Z259" s="6"/>
      <c r="AA259" s="4" t="s">
        <v>138</v>
      </c>
      <c r="AB259" s="8"/>
      <c r="AC259" s="14"/>
      <c r="AD259" s="19">
        <v>1311661752</v>
      </c>
      <c r="AE259" s="72">
        <f>AD259*1.12</f>
        <v>1469061162.2400002</v>
      </c>
      <c r="AF259" s="19"/>
      <c r="AG259" s="19"/>
      <c r="AH259" s="19">
        <v>1455372174.8</v>
      </c>
      <c r="AI259" s="72">
        <f>AH259*1.12</f>
        <v>1630016835.776</v>
      </c>
      <c r="AJ259" s="19"/>
      <c r="AK259" s="19"/>
      <c r="AL259" s="19">
        <v>1555323336.8</v>
      </c>
      <c r="AM259" s="72">
        <f>AL259*1.12</f>
        <v>1741962137.2160001</v>
      </c>
      <c r="AN259" s="19"/>
      <c r="AO259" s="19"/>
      <c r="AP259" s="19"/>
      <c r="AQ259" s="19"/>
      <c r="AR259" s="19"/>
      <c r="AS259" s="72"/>
      <c r="AT259" s="19"/>
      <c r="AU259" s="19"/>
      <c r="AV259" s="19"/>
      <c r="AW259" s="42">
        <f>AD259+AH259+AL259+AP259+AT259</f>
        <v>4322357263.6000004</v>
      </c>
      <c r="AX259" s="42">
        <f t="shared" si="152"/>
        <v>4841040135.2320013</v>
      </c>
      <c r="AY259" s="6" t="s">
        <v>129</v>
      </c>
      <c r="AZ259" s="6" t="s">
        <v>130</v>
      </c>
      <c r="BA259" s="6" t="s">
        <v>130</v>
      </c>
      <c r="BB259" s="6"/>
      <c r="BC259" s="6"/>
      <c r="BD259" s="6"/>
      <c r="BE259" s="6"/>
      <c r="BF259" s="6"/>
      <c r="BG259" s="6"/>
      <c r="BH259" s="6"/>
      <c r="BI259" s="6"/>
      <c r="BJ259" s="6"/>
      <c r="BK259" s="27" t="s">
        <v>803</v>
      </c>
    </row>
    <row r="260" spans="1:63" ht="12.95" customHeight="1" x14ac:dyDescent="0.25">
      <c r="A260" s="1" t="s">
        <v>116</v>
      </c>
      <c r="B260" s="6" t="s">
        <v>157</v>
      </c>
      <c r="C260" s="175" t="s">
        <v>321</v>
      </c>
      <c r="D260" s="1"/>
      <c r="E260" s="1"/>
      <c r="F260" s="2" t="s">
        <v>117</v>
      </c>
      <c r="G260" s="3" t="s">
        <v>118</v>
      </c>
      <c r="H260" s="3" t="s">
        <v>119</v>
      </c>
      <c r="I260" s="4" t="s">
        <v>120</v>
      </c>
      <c r="J260" s="1"/>
      <c r="K260" s="1"/>
      <c r="L260" s="2">
        <v>100</v>
      </c>
      <c r="M260" s="6" t="s">
        <v>122</v>
      </c>
      <c r="N260" s="6" t="s">
        <v>131</v>
      </c>
      <c r="O260" s="1" t="s">
        <v>124</v>
      </c>
      <c r="P260" s="6" t="s">
        <v>125</v>
      </c>
      <c r="Q260" s="6" t="s">
        <v>122</v>
      </c>
      <c r="R260" s="6" t="s">
        <v>190</v>
      </c>
      <c r="S260" s="1"/>
      <c r="T260" s="1" t="s">
        <v>127</v>
      </c>
      <c r="U260" s="1"/>
      <c r="V260" s="1"/>
      <c r="W260" s="6" t="s">
        <v>128</v>
      </c>
      <c r="X260" s="6" t="s">
        <v>121</v>
      </c>
      <c r="Y260" s="6" t="s">
        <v>128</v>
      </c>
      <c r="Z260" s="7"/>
      <c r="AA260" s="4" t="s">
        <v>138</v>
      </c>
      <c r="AB260" s="8">
        <v>1</v>
      </c>
      <c r="AC260" s="18">
        <v>132661440</v>
      </c>
      <c r="AD260" s="8">
        <v>132661440</v>
      </c>
      <c r="AE260" s="21">
        <v>148580812.80000001</v>
      </c>
      <c r="AF260" s="18">
        <v>1</v>
      </c>
      <c r="AG260" s="18">
        <v>158787264</v>
      </c>
      <c r="AH260" s="18">
        <v>158787264</v>
      </c>
      <c r="AI260" s="21">
        <v>177841735.68000001</v>
      </c>
      <c r="AJ260" s="18">
        <v>1</v>
      </c>
      <c r="AK260" s="18">
        <v>164344608</v>
      </c>
      <c r="AL260" s="18">
        <v>164344608</v>
      </c>
      <c r="AM260" s="21">
        <v>184065960.96000001</v>
      </c>
      <c r="AN260" s="18"/>
      <c r="AO260" s="18"/>
      <c r="AP260" s="18"/>
      <c r="AQ260" s="18"/>
      <c r="AR260" s="18"/>
      <c r="AS260" s="18"/>
      <c r="AT260" s="18"/>
      <c r="AU260" s="18"/>
      <c r="AV260" s="52"/>
      <c r="AW260" s="42">
        <v>0</v>
      </c>
      <c r="AX260" s="42">
        <f t="shared" si="152"/>
        <v>0</v>
      </c>
      <c r="AY260" s="6" t="s">
        <v>129</v>
      </c>
      <c r="AZ260" s="6" t="s">
        <v>132</v>
      </c>
      <c r="BA260" s="6" t="s">
        <v>132</v>
      </c>
      <c r="BB260" s="1"/>
      <c r="BC260" s="1"/>
      <c r="BD260" s="1"/>
      <c r="BE260" s="1"/>
      <c r="BF260" s="1"/>
      <c r="BG260" s="1"/>
      <c r="BH260" s="1"/>
      <c r="BI260" s="1"/>
      <c r="BJ260" s="28"/>
      <c r="BK260" s="28"/>
    </row>
    <row r="261" spans="1:63" ht="12.95" customHeight="1" x14ac:dyDescent="0.25">
      <c r="A261" s="74" t="s">
        <v>116</v>
      </c>
      <c r="B261" s="6" t="s">
        <v>157</v>
      </c>
      <c r="C261" s="175" t="s">
        <v>376</v>
      </c>
      <c r="D261" s="1"/>
      <c r="E261" s="1"/>
      <c r="F261" s="75" t="s">
        <v>117</v>
      </c>
      <c r="G261" s="76" t="s">
        <v>118</v>
      </c>
      <c r="H261" s="76" t="s">
        <v>119</v>
      </c>
      <c r="I261" s="76" t="s">
        <v>120</v>
      </c>
      <c r="J261" s="77"/>
      <c r="K261" s="77"/>
      <c r="L261" s="75">
        <v>100</v>
      </c>
      <c r="M261" s="74" t="s">
        <v>122</v>
      </c>
      <c r="N261" s="78" t="s">
        <v>131</v>
      </c>
      <c r="O261" s="77" t="s">
        <v>124</v>
      </c>
      <c r="P261" s="74" t="s">
        <v>125</v>
      </c>
      <c r="Q261" s="74" t="s">
        <v>122</v>
      </c>
      <c r="R261" s="74" t="s">
        <v>190</v>
      </c>
      <c r="S261" s="1"/>
      <c r="T261" s="1" t="s">
        <v>127</v>
      </c>
      <c r="U261" s="77"/>
      <c r="V261" s="77"/>
      <c r="W261" s="79" t="s">
        <v>128</v>
      </c>
      <c r="X261" s="79" t="s">
        <v>121</v>
      </c>
      <c r="Y261" s="79" t="s">
        <v>128</v>
      </c>
      <c r="Z261" s="1"/>
      <c r="AA261" s="80" t="s">
        <v>138</v>
      </c>
      <c r="AB261" s="1">
        <v>1</v>
      </c>
      <c r="AC261" s="1">
        <v>132661440</v>
      </c>
      <c r="AD261" s="21">
        <v>132661440</v>
      </c>
      <c r="AE261" s="21">
        <f>AD261*1.12</f>
        <v>148580812.80000001</v>
      </c>
      <c r="AF261" s="1">
        <v>1</v>
      </c>
      <c r="AG261" s="1">
        <v>138674304</v>
      </c>
      <c r="AH261" s="81">
        <v>138674304</v>
      </c>
      <c r="AI261" s="81">
        <f>AH261*1.12</f>
        <v>155315220.48000002</v>
      </c>
      <c r="AJ261" s="1">
        <v>1</v>
      </c>
      <c r="AK261" s="1">
        <v>144231648</v>
      </c>
      <c r="AL261" s="81">
        <v>144231648</v>
      </c>
      <c r="AM261" s="81">
        <f>AL261*1.12</f>
        <v>161539445.76000002</v>
      </c>
      <c r="AN261" s="1"/>
      <c r="AO261" s="1"/>
      <c r="AP261" s="81"/>
      <c r="AQ261" s="81"/>
      <c r="AR261" s="1"/>
      <c r="AS261" s="81"/>
      <c r="AT261" s="81"/>
      <c r="AU261" s="82"/>
      <c r="AV261" s="83"/>
      <c r="AW261" s="42">
        <v>0</v>
      </c>
      <c r="AX261" s="42">
        <f t="shared" ref="AX261:AX262" si="198">AW261*1.12</f>
        <v>0</v>
      </c>
      <c r="AY261" s="6" t="s">
        <v>129</v>
      </c>
      <c r="AZ261" s="1" t="s">
        <v>132</v>
      </c>
      <c r="BA261" s="1" t="s">
        <v>132</v>
      </c>
      <c r="BB261" s="1"/>
      <c r="BC261" s="1"/>
      <c r="BD261" s="1"/>
      <c r="BE261" s="1"/>
      <c r="BF261" s="1"/>
      <c r="BG261" s="84"/>
      <c r="BH261" s="1"/>
      <c r="BI261" s="1"/>
      <c r="BJ261" s="28"/>
      <c r="BK261" s="28" t="s">
        <v>375</v>
      </c>
    </row>
    <row r="262" spans="1:63" s="166" customFormat="1" ht="12.95" customHeight="1" x14ac:dyDescent="0.25">
      <c r="A262" s="6" t="s">
        <v>133</v>
      </c>
      <c r="B262" s="6" t="s">
        <v>152</v>
      </c>
      <c r="C262" s="175" t="s">
        <v>236</v>
      </c>
      <c r="D262" s="1"/>
      <c r="E262" s="1"/>
      <c r="F262" s="12" t="s">
        <v>134</v>
      </c>
      <c r="G262" s="12" t="s">
        <v>135</v>
      </c>
      <c r="H262" s="12" t="s">
        <v>136</v>
      </c>
      <c r="I262" s="6" t="s">
        <v>120</v>
      </c>
      <c r="J262" s="1"/>
      <c r="K262" s="1"/>
      <c r="L262" s="6">
        <v>100</v>
      </c>
      <c r="M262" s="6">
        <v>230000000</v>
      </c>
      <c r="N262" s="6" t="s">
        <v>137</v>
      </c>
      <c r="O262" s="6" t="s">
        <v>126</v>
      </c>
      <c r="P262" s="12" t="s">
        <v>125</v>
      </c>
      <c r="Q262" s="12">
        <v>230000000</v>
      </c>
      <c r="R262" s="2" t="s">
        <v>189</v>
      </c>
      <c r="S262" s="1"/>
      <c r="T262" s="1" t="s">
        <v>127</v>
      </c>
      <c r="U262" s="1"/>
      <c r="V262" s="1"/>
      <c r="W262" s="16"/>
      <c r="X262" s="17">
        <v>100</v>
      </c>
      <c r="Y262" s="16"/>
      <c r="Z262" s="1"/>
      <c r="AA262" s="4" t="s">
        <v>138</v>
      </c>
      <c r="AB262" s="18"/>
      <c r="AC262" s="18"/>
      <c r="AD262" s="8">
        <v>51768204</v>
      </c>
      <c r="AE262" s="18">
        <f>AD262*1.12</f>
        <v>57980388.480000004</v>
      </c>
      <c r="AF262" s="18"/>
      <c r="AG262" s="18"/>
      <c r="AH262" s="8">
        <v>51768204</v>
      </c>
      <c r="AI262" s="18">
        <f>AH262*1.12</f>
        <v>57980388.480000004</v>
      </c>
      <c r="AJ262" s="18"/>
      <c r="AK262" s="18"/>
      <c r="AL262" s="8">
        <v>51768204</v>
      </c>
      <c r="AM262" s="18">
        <f>AL262*1.12</f>
        <v>57980388.480000004</v>
      </c>
      <c r="AN262" s="18"/>
      <c r="AO262" s="18"/>
      <c r="AP262" s="18"/>
      <c r="AQ262" s="18"/>
      <c r="AR262" s="18"/>
      <c r="AS262" s="18"/>
      <c r="AT262" s="18"/>
      <c r="AU262" s="18"/>
      <c r="AV262" s="18"/>
      <c r="AW262" s="42">
        <v>0</v>
      </c>
      <c r="AX262" s="42">
        <f t="shared" si="198"/>
        <v>0</v>
      </c>
      <c r="AY262" s="12" t="s">
        <v>129</v>
      </c>
      <c r="AZ262" s="12" t="s">
        <v>139</v>
      </c>
      <c r="BA262" s="6" t="s">
        <v>136</v>
      </c>
      <c r="BB262" s="1"/>
      <c r="BC262" s="1"/>
      <c r="BD262" s="1"/>
      <c r="BE262" s="1"/>
      <c r="BF262" s="1"/>
      <c r="BG262" s="4"/>
      <c r="BH262" s="4"/>
      <c r="BI262" s="4"/>
      <c r="BJ262" s="32"/>
      <c r="BK262" s="27"/>
    </row>
    <row r="263" spans="1:63" s="166" customFormat="1" ht="12.95" customHeight="1" x14ac:dyDescent="0.25">
      <c r="A263" s="6" t="s">
        <v>133</v>
      </c>
      <c r="B263" s="6" t="s">
        <v>152</v>
      </c>
      <c r="C263" s="176" t="s">
        <v>544</v>
      </c>
      <c r="D263" s="1"/>
      <c r="E263" s="1"/>
      <c r="F263" s="12" t="s">
        <v>134</v>
      </c>
      <c r="G263" s="12" t="s">
        <v>135</v>
      </c>
      <c r="H263" s="12" t="s">
        <v>136</v>
      </c>
      <c r="I263" s="6" t="s">
        <v>120</v>
      </c>
      <c r="J263" s="1"/>
      <c r="K263" s="1"/>
      <c r="L263" s="6">
        <v>100</v>
      </c>
      <c r="M263" s="6">
        <v>230000000</v>
      </c>
      <c r="N263" s="6" t="s">
        <v>137</v>
      </c>
      <c r="O263" s="1" t="s">
        <v>166</v>
      </c>
      <c r="P263" s="12" t="s">
        <v>125</v>
      </c>
      <c r="Q263" s="12">
        <v>230000000</v>
      </c>
      <c r="R263" s="2" t="s">
        <v>382</v>
      </c>
      <c r="S263" s="1"/>
      <c r="T263" s="1" t="s">
        <v>127</v>
      </c>
      <c r="U263" s="1"/>
      <c r="V263" s="1"/>
      <c r="W263" s="16"/>
      <c r="X263" s="17">
        <v>100</v>
      </c>
      <c r="Y263" s="16"/>
      <c r="Z263" s="1"/>
      <c r="AA263" s="4" t="s">
        <v>138</v>
      </c>
      <c r="AB263" s="18"/>
      <c r="AC263" s="18"/>
      <c r="AD263" s="8">
        <v>51768204</v>
      </c>
      <c r="AE263" s="18">
        <f t="shared" ref="AE263:AE264" si="199">AD263*1.12</f>
        <v>57980388.480000004</v>
      </c>
      <c r="AF263" s="18"/>
      <c r="AG263" s="18"/>
      <c r="AH263" s="8">
        <v>51768204</v>
      </c>
      <c r="AI263" s="18">
        <f t="shared" ref="AI263:AI264" si="200">AH263*1.12</f>
        <v>57980388.480000004</v>
      </c>
      <c r="AJ263" s="18"/>
      <c r="AK263" s="18"/>
      <c r="AL263" s="8">
        <v>51768204</v>
      </c>
      <c r="AM263" s="18">
        <f t="shared" ref="AM263:AM264" si="201">AL263*1.12</f>
        <v>57980388.480000004</v>
      </c>
      <c r="AN263" s="18"/>
      <c r="AO263" s="18"/>
      <c r="AP263" s="18"/>
      <c r="AQ263" s="18"/>
      <c r="AR263" s="18"/>
      <c r="AS263" s="18"/>
      <c r="AT263" s="18"/>
      <c r="AU263" s="18"/>
      <c r="AV263" s="18"/>
      <c r="AW263" s="42">
        <v>0</v>
      </c>
      <c r="AX263" s="42">
        <f t="shared" si="152"/>
        <v>0</v>
      </c>
      <c r="AY263" s="12" t="s">
        <v>129</v>
      </c>
      <c r="AZ263" s="12" t="s">
        <v>139</v>
      </c>
      <c r="BA263" s="6" t="s">
        <v>136</v>
      </c>
      <c r="BB263" s="1"/>
      <c r="BC263" s="1"/>
      <c r="BD263" s="1"/>
      <c r="BE263" s="1"/>
      <c r="BF263" s="1"/>
      <c r="BG263" s="4"/>
      <c r="BH263" s="4"/>
      <c r="BI263" s="4"/>
      <c r="BJ263" s="32"/>
      <c r="BK263" s="27">
        <v>14</v>
      </c>
    </row>
    <row r="264" spans="1:63" s="166" customFormat="1" ht="12.95" customHeight="1" x14ac:dyDescent="0.25">
      <c r="A264" s="6" t="s">
        <v>133</v>
      </c>
      <c r="B264" s="6" t="s">
        <v>152</v>
      </c>
      <c r="C264" s="179" t="s">
        <v>642</v>
      </c>
      <c r="D264" s="1"/>
      <c r="E264" s="1"/>
      <c r="F264" s="12" t="s">
        <v>134</v>
      </c>
      <c r="G264" s="12" t="s">
        <v>135</v>
      </c>
      <c r="H264" s="12" t="s">
        <v>136</v>
      </c>
      <c r="I264" s="152" t="s">
        <v>143</v>
      </c>
      <c r="J264" s="153" t="s">
        <v>149</v>
      </c>
      <c r="K264" s="1"/>
      <c r="L264" s="6">
        <v>100</v>
      </c>
      <c r="M264" s="6">
        <v>230000000</v>
      </c>
      <c r="N264" s="6" t="s">
        <v>137</v>
      </c>
      <c r="O264" s="154" t="s">
        <v>144</v>
      </c>
      <c r="P264" s="155" t="s">
        <v>125</v>
      </c>
      <c r="Q264" s="155">
        <v>230000000</v>
      </c>
      <c r="R264" s="156" t="s">
        <v>382</v>
      </c>
      <c r="S264" s="153"/>
      <c r="T264" s="153" t="s">
        <v>127</v>
      </c>
      <c r="U264" s="153"/>
      <c r="V264" s="153"/>
      <c r="W264" s="157"/>
      <c r="X264" s="158">
        <v>100</v>
      </c>
      <c r="Y264" s="157"/>
      <c r="Z264" s="153"/>
      <c r="AA264" s="159" t="s">
        <v>138</v>
      </c>
      <c r="AB264" s="160"/>
      <c r="AC264" s="160"/>
      <c r="AD264" s="161">
        <v>51768204</v>
      </c>
      <c r="AE264" s="160">
        <f t="shared" si="199"/>
        <v>57980388.480000004</v>
      </c>
      <c r="AF264" s="160"/>
      <c r="AG264" s="160"/>
      <c r="AH264" s="161">
        <v>51768204</v>
      </c>
      <c r="AI264" s="160">
        <f t="shared" si="200"/>
        <v>57980388.480000004</v>
      </c>
      <c r="AJ264" s="160"/>
      <c r="AK264" s="160"/>
      <c r="AL264" s="161">
        <v>51768204</v>
      </c>
      <c r="AM264" s="160">
        <f t="shared" si="201"/>
        <v>57980388.480000004</v>
      </c>
      <c r="AN264" s="160"/>
      <c r="AO264" s="160"/>
      <c r="AP264" s="160"/>
      <c r="AQ264" s="160"/>
      <c r="AR264" s="160"/>
      <c r="AS264" s="160"/>
      <c r="AT264" s="160"/>
      <c r="AU264" s="160"/>
      <c r="AV264" s="160"/>
      <c r="AW264" s="162">
        <f t="shared" ref="AW264:AW273" si="202">AD264+AH264+AL264+AP264+AT264</f>
        <v>155304612</v>
      </c>
      <c r="AX264" s="162">
        <f t="shared" si="152"/>
        <v>173941165.44000003</v>
      </c>
      <c r="AY264" s="155" t="s">
        <v>129</v>
      </c>
      <c r="AZ264" s="155" t="s">
        <v>139</v>
      </c>
      <c r="BA264" s="152" t="s">
        <v>136</v>
      </c>
      <c r="BB264" s="153"/>
      <c r="BC264" s="153"/>
      <c r="BD264" s="153"/>
      <c r="BE264" s="153"/>
      <c r="BF264" s="153"/>
      <c r="BG264" s="159"/>
      <c r="BH264" s="159"/>
      <c r="BI264" s="159"/>
      <c r="BJ264" s="32"/>
      <c r="BK264" s="27" t="s">
        <v>644</v>
      </c>
    </row>
    <row r="265" spans="1:63" s="166" customFormat="1" ht="12.95" customHeight="1" x14ac:dyDescent="0.25">
      <c r="A265" s="6" t="s">
        <v>151</v>
      </c>
      <c r="B265" s="6" t="s">
        <v>152</v>
      </c>
      <c r="C265" s="175" t="s">
        <v>243</v>
      </c>
      <c r="D265" s="1"/>
      <c r="E265" s="1"/>
      <c r="F265" s="4" t="s">
        <v>158</v>
      </c>
      <c r="G265" s="4" t="s">
        <v>159</v>
      </c>
      <c r="H265" s="32" t="s">
        <v>159</v>
      </c>
      <c r="I265" s="4" t="s">
        <v>120</v>
      </c>
      <c r="J265" s="15"/>
      <c r="K265" s="15"/>
      <c r="L265" s="4">
        <v>45</v>
      </c>
      <c r="M265" s="4">
        <v>230000000</v>
      </c>
      <c r="N265" s="2" t="s">
        <v>123</v>
      </c>
      <c r="O265" s="6" t="s">
        <v>126</v>
      </c>
      <c r="P265" s="1" t="s">
        <v>125</v>
      </c>
      <c r="Q265" s="4">
        <v>230000000</v>
      </c>
      <c r="R265" s="2" t="s">
        <v>187</v>
      </c>
      <c r="S265" s="15"/>
      <c r="T265" s="6" t="s">
        <v>127</v>
      </c>
      <c r="U265" s="28"/>
      <c r="V265" s="15"/>
      <c r="W265" s="16">
        <v>0</v>
      </c>
      <c r="X265" s="16">
        <v>90</v>
      </c>
      <c r="Y265" s="16">
        <v>10</v>
      </c>
      <c r="Z265" s="15"/>
      <c r="AA265" s="4" t="s">
        <v>138</v>
      </c>
      <c r="AB265" s="15"/>
      <c r="AC265" s="15"/>
      <c r="AD265" s="8">
        <v>10831695</v>
      </c>
      <c r="AE265" s="8">
        <v>12131498.4</v>
      </c>
      <c r="AF265" s="8">
        <v>0</v>
      </c>
      <c r="AG265" s="8">
        <v>0</v>
      </c>
      <c r="AH265" s="8">
        <v>11264962.800000001</v>
      </c>
      <c r="AI265" s="8">
        <v>12616758.335999999</v>
      </c>
      <c r="AJ265" s="8">
        <v>0</v>
      </c>
      <c r="AK265" s="8">
        <v>0</v>
      </c>
      <c r="AL265" s="8">
        <v>11715561.312000001</v>
      </c>
      <c r="AM265" s="8">
        <v>13121428.669439999</v>
      </c>
      <c r="AN265" s="15"/>
      <c r="AO265" s="15"/>
      <c r="AP265" s="8"/>
      <c r="AQ265" s="33"/>
      <c r="AR265" s="8"/>
      <c r="AS265" s="8"/>
      <c r="AT265" s="8"/>
      <c r="AU265" s="8"/>
      <c r="AV265" s="52"/>
      <c r="AW265" s="42">
        <f t="shared" si="202"/>
        <v>33812219.112000003</v>
      </c>
      <c r="AX265" s="42">
        <f t="shared" si="152"/>
        <v>37869685.40544001</v>
      </c>
      <c r="AY265" s="12" t="s">
        <v>129</v>
      </c>
      <c r="AZ265" s="34" t="s">
        <v>160</v>
      </c>
      <c r="BA265" s="34" t="s">
        <v>161</v>
      </c>
      <c r="BB265" s="15"/>
      <c r="BC265" s="15"/>
      <c r="BD265" s="15"/>
      <c r="BE265" s="15"/>
      <c r="BF265" s="15"/>
      <c r="BG265" s="15"/>
      <c r="BH265" s="15"/>
      <c r="BI265" s="15"/>
      <c r="BJ265" s="27"/>
      <c r="BK265" s="27"/>
    </row>
    <row r="266" spans="1:63" s="166" customFormat="1" ht="12.95" customHeight="1" x14ac:dyDescent="0.25">
      <c r="A266" s="1" t="s">
        <v>162</v>
      </c>
      <c r="B266" s="6" t="s">
        <v>152</v>
      </c>
      <c r="C266" s="175" t="s">
        <v>368</v>
      </c>
      <c r="D266" s="1"/>
      <c r="E266" s="1"/>
      <c r="F266" s="2" t="s">
        <v>163</v>
      </c>
      <c r="G266" s="3" t="s">
        <v>164</v>
      </c>
      <c r="H266" s="3" t="s">
        <v>164</v>
      </c>
      <c r="I266" s="4" t="s">
        <v>120</v>
      </c>
      <c r="J266" s="1"/>
      <c r="K266" s="1"/>
      <c r="L266" s="2">
        <v>50</v>
      </c>
      <c r="M266" s="5">
        <v>230000000</v>
      </c>
      <c r="N266" s="2" t="s">
        <v>165</v>
      </c>
      <c r="O266" s="1" t="s">
        <v>166</v>
      </c>
      <c r="P266" s="1" t="s">
        <v>125</v>
      </c>
      <c r="Q266" s="9">
        <v>230000000</v>
      </c>
      <c r="R266" s="2" t="s">
        <v>189</v>
      </c>
      <c r="S266" s="1"/>
      <c r="T266" s="2" t="s">
        <v>167</v>
      </c>
      <c r="U266" s="1"/>
      <c r="V266" s="2"/>
      <c r="W266" s="16">
        <v>0</v>
      </c>
      <c r="X266" s="16">
        <v>90</v>
      </c>
      <c r="Y266" s="16">
        <v>10</v>
      </c>
      <c r="Z266" s="1"/>
      <c r="AA266" s="4" t="s">
        <v>138</v>
      </c>
      <c r="AB266" s="18"/>
      <c r="AC266" s="18"/>
      <c r="AD266" s="8">
        <v>488037500</v>
      </c>
      <c r="AE266" s="18">
        <f>AD266*1.12</f>
        <v>546602000</v>
      </c>
      <c r="AF266" s="18"/>
      <c r="AG266" s="18"/>
      <c r="AH266" s="18">
        <v>1265475000</v>
      </c>
      <c r="AI266" s="18">
        <f>AH266*1.12</f>
        <v>1417332000.0000002</v>
      </c>
      <c r="AJ266" s="18"/>
      <c r="AK266" s="18"/>
      <c r="AL266" s="18">
        <v>1265475000</v>
      </c>
      <c r="AM266" s="18">
        <f>AL266*1.12</f>
        <v>1417332000.0000002</v>
      </c>
      <c r="AN266" s="18"/>
      <c r="AO266" s="18"/>
      <c r="AP266" s="18">
        <v>1265475000</v>
      </c>
      <c r="AQ266" s="18">
        <f>AP266*1.12</f>
        <v>1417332000.0000002</v>
      </c>
      <c r="AR266" s="18"/>
      <c r="AS266" s="18"/>
      <c r="AT266" s="18">
        <v>1265475000</v>
      </c>
      <c r="AU266" s="18">
        <f>AT266*1.12</f>
        <v>1417332000.0000002</v>
      </c>
      <c r="AV266" s="18"/>
      <c r="AW266" s="42">
        <v>0</v>
      </c>
      <c r="AX266" s="42">
        <f t="shared" ref="AX266" si="203">AW266*1.12</f>
        <v>0</v>
      </c>
      <c r="AY266" s="6" t="s">
        <v>129</v>
      </c>
      <c r="AZ266" s="2" t="s">
        <v>168</v>
      </c>
      <c r="BA266" s="2" t="s">
        <v>168</v>
      </c>
      <c r="BB266" s="1"/>
      <c r="BC266" s="1"/>
      <c r="BD266" s="1"/>
      <c r="BE266" s="1"/>
      <c r="BF266" s="1"/>
      <c r="BG266" s="4"/>
      <c r="BH266" s="4"/>
      <c r="BI266" s="4"/>
      <c r="BJ266" s="32"/>
      <c r="BK266" s="27"/>
    </row>
    <row r="267" spans="1:63" s="166" customFormat="1" ht="12.95" customHeight="1" x14ac:dyDescent="0.25">
      <c r="A267" s="1" t="s">
        <v>162</v>
      </c>
      <c r="B267" s="6" t="s">
        <v>152</v>
      </c>
      <c r="C267" s="176" t="s">
        <v>538</v>
      </c>
      <c r="D267" s="1"/>
      <c r="E267" s="1"/>
      <c r="F267" s="2" t="s">
        <v>163</v>
      </c>
      <c r="G267" s="3" t="s">
        <v>164</v>
      </c>
      <c r="H267" s="3" t="s">
        <v>164</v>
      </c>
      <c r="I267" s="4" t="s">
        <v>120</v>
      </c>
      <c r="J267" s="1"/>
      <c r="K267" s="1"/>
      <c r="L267" s="2">
        <v>50</v>
      </c>
      <c r="M267" s="5">
        <v>230000000</v>
      </c>
      <c r="N267" s="2" t="s">
        <v>165</v>
      </c>
      <c r="O267" s="1" t="s">
        <v>144</v>
      </c>
      <c r="P267" s="1" t="s">
        <v>125</v>
      </c>
      <c r="Q267" s="9">
        <v>230000000</v>
      </c>
      <c r="R267" s="2" t="s">
        <v>382</v>
      </c>
      <c r="S267" s="1"/>
      <c r="T267" s="2" t="s">
        <v>167</v>
      </c>
      <c r="U267" s="1"/>
      <c r="V267" s="2"/>
      <c r="W267" s="16">
        <v>0</v>
      </c>
      <c r="X267" s="16">
        <v>90</v>
      </c>
      <c r="Y267" s="16">
        <v>10</v>
      </c>
      <c r="Z267" s="1"/>
      <c r="AA267" s="4" t="s">
        <v>138</v>
      </c>
      <c r="AB267" s="18"/>
      <c r="AC267" s="18"/>
      <c r="AD267" s="8">
        <v>488037500</v>
      </c>
      <c r="AE267" s="18">
        <f>AD267*1.12</f>
        <v>546602000</v>
      </c>
      <c r="AF267" s="18"/>
      <c r="AG267" s="18"/>
      <c r="AH267" s="18">
        <v>1265475000</v>
      </c>
      <c r="AI267" s="18">
        <f>AH267*1.12</f>
        <v>1417332000.0000002</v>
      </c>
      <c r="AJ267" s="18"/>
      <c r="AK267" s="18"/>
      <c r="AL267" s="18">
        <v>1265475000</v>
      </c>
      <c r="AM267" s="18">
        <f>AL267*1.12</f>
        <v>1417332000.0000002</v>
      </c>
      <c r="AN267" s="18"/>
      <c r="AO267" s="18"/>
      <c r="AP267" s="18">
        <v>1265475000</v>
      </c>
      <c r="AQ267" s="18">
        <f>AP267*1.12</f>
        <v>1417332000.0000002</v>
      </c>
      <c r="AR267" s="18"/>
      <c r="AS267" s="18"/>
      <c r="AT267" s="18">
        <v>1265475000</v>
      </c>
      <c r="AU267" s="18">
        <f>AT267*1.12</f>
        <v>1417332000.0000002</v>
      </c>
      <c r="AV267" s="18"/>
      <c r="AW267" s="42">
        <v>0</v>
      </c>
      <c r="AX267" s="42">
        <f t="shared" ref="AX267" si="204">AW267*1.12</f>
        <v>0</v>
      </c>
      <c r="AY267" s="6" t="s">
        <v>129</v>
      </c>
      <c r="AZ267" s="2" t="s">
        <v>168</v>
      </c>
      <c r="BA267" s="2" t="s">
        <v>168</v>
      </c>
      <c r="BB267" s="1"/>
      <c r="BC267" s="1"/>
      <c r="BD267" s="1"/>
      <c r="BE267" s="1"/>
      <c r="BF267" s="1"/>
      <c r="BG267" s="4"/>
      <c r="BH267" s="4"/>
      <c r="BI267" s="4"/>
      <c r="BJ267" s="32"/>
      <c r="BK267" s="27">
        <v>14</v>
      </c>
    </row>
    <row r="268" spans="1:63" s="188" customFormat="1" ht="12.95" customHeight="1" x14ac:dyDescent="0.25">
      <c r="A268" s="1" t="s">
        <v>162</v>
      </c>
      <c r="B268" s="1" t="s">
        <v>152</v>
      </c>
      <c r="C268" s="4" t="s">
        <v>730</v>
      </c>
      <c r="D268" s="1"/>
      <c r="E268" s="1"/>
      <c r="F268" s="2" t="s">
        <v>163</v>
      </c>
      <c r="G268" s="3" t="s">
        <v>164</v>
      </c>
      <c r="H268" s="3" t="s">
        <v>164</v>
      </c>
      <c r="I268" s="4" t="s">
        <v>120</v>
      </c>
      <c r="J268" s="1"/>
      <c r="K268" s="1"/>
      <c r="L268" s="2">
        <v>50</v>
      </c>
      <c r="M268" s="5">
        <v>230000000</v>
      </c>
      <c r="N268" s="5" t="s">
        <v>224</v>
      </c>
      <c r="O268" s="1" t="s">
        <v>398</v>
      </c>
      <c r="P268" s="1" t="s">
        <v>125</v>
      </c>
      <c r="Q268" s="9">
        <v>230000000</v>
      </c>
      <c r="R268" s="2" t="s">
        <v>382</v>
      </c>
      <c r="S268" s="1"/>
      <c r="T268" s="2" t="s">
        <v>167</v>
      </c>
      <c r="U268" s="1"/>
      <c r="V268" s="2"/>
      <c r="W268" s="16">
        <v>0</v>
      </c>
      <c r="X268" s="16">
        <v>90</v>
      </c>
      <c r="Y268" s="16">
        <v>10</v>
      </c>
      <c r="Z268" s="1"/>
      <c r="AA268" s="4" t="s">
        <v>138</v>
      </c>
      <c r="AB268" s="72"/>
      <c r="AC268" s="72"/>
      <c r="AD268" s="72">
        <v>488037500</v>
      </c>
      <c r="AE268" s="72">
        <f>AD268*1.12</f>
        <v>546602000</v>
      </c>
      <c r="AF268" s="72"/>
      <c r="AG268" s="72"/>
      <c r="AH268" s="72">
        <v>1265475000</v>
      </c>
      <c r="AI268" s="72">
        <f>AH268*1.12</f>
        <v>1417332000.0000002</v>
      </c>
      <c r="AJ268" s="72"/>
      <c r="AK268" s="72"/>
      <c r="AL268" s="72">
        <v>1265475000</v>
      </c>
      <c r="AM268" s="72">
        <f>AL268*1.12</f>
        <v>1417332000.0000002</v>
      </c>
      <c r="AN268" s="72"/>
      <c r="AO268" s="72"/>
      <c r="AP268" s="72">
        <v>1265475000</v>
      </c>
      <c r="AQ268" s="72">
        <f>AP268*1.12</f>
        <v>1417332000.0000002</v>
      </c>
      <c r="AR268" s="72"/>
      <c r="AS268" s="72"/>
      <c r="AT268" s="72">
        <v>1265475000</v>
      </c>
      <c r="AU268" s="72">
        <f>AT268*1.12</f>
        <v>1417332000.0000002</v>
      </c>
      <c r="AV268" s="72"/>
      <c r="AW268" s="43">
        <f t="shared" si="202"/>
        <v>5549937500</v>
      </c>
      <c r="AX268" s="43">
        <f t="shared" si="152"/>
        <v>6215930000.000001</v>
      </c>
      <c r="AY268" s="1" t="s">
        <v>129</v>
      </c>
      <c r="AZ268" s="2" t="s">
        <v>168</v>
      </c>
      <c r="BA268" s="2" t="s">
        <v>168</v>
      </c>
      <c r="BB268" s="1"/>
      <c r="BC268" s="1"/>
      <c r="BD268" s="1"/>
      <c r="BE268" s="1"/>
      <c r="BF268" s="1"/>
      <c r="BG268" s="4"/>
      <c r="BH268" s="4"/>
      <c r="BI268" s="4"/>
      <c r="BJ268" s="32"/>
      <c r="BK268" s="32">
        <v>14</v>
      </c>
    </row>
    <row r="269" spans="1:63" ht="12.95" customHeight="1" x14ac:dyDescent="0.25">
      <c r="A269" s="74" t="s">
        <v>169</v>
      </c>
      <c r="B269" s="6" t="s">
        <v>157</v>
      </c>
      <c r="C269" s="175" t="s">
        <v>308</v>
      </c>
      <c r="D269" s="1"/>
      <c r="E269" s="1"/>
      <c r="F269" s="75" t="s">
        <v>170</v>
      </c>
      <c r="G269" s="76" t="s">
        <v>171</v>
      </c>
      <c r="H269" s="76" t="s">
        <v>171</v>
      </c>
      <c r="I269" s="76" t="s">
        <v>172</v>
      </c>
      <c r="J269" s="77" t="s">
        <v>173</v>
      </c>
      <c r="K269" s="77"/>
      <c r="L269" s="75">
        <v>100</v>
      </c>
      <c r="M269" s="74">
        <v>230000000</v>
      </c>
      <c r="N269" s="78" t="s">
        <v>165</v>
      </c>
      <c r="O269" s="77" t="s">
        <v>124</v>
      </c>
      <c r="P269" s="74" t="s">
        <v>125</v>
      </c>
      <c r="Q269" s="74">
        <v>230000000</v>
      </c>
      <c r="R269" s="74" t="s">
        <v>174</v>
      </c>
      <c r="S269" s="1"/>
      <c r="T269" s="1"/>
      <c r="U269" s="77" t="s">
        <v>126</v>
      </c>
      <c r="V269" s="77" t="s">
        <v>127</v>
      </c>
      <c r="W269" s="79">
        <v>0</v>
      </c>
      <c r="X269" s="79">
        <v>100</v>
      </c>
      <c r="Y269" s="79">
        <v>0</v>
      </c>
      <c r="Z269" s="1"/>
      <c r="AA269" s="80" t="s">
        <v>138</v>
      </c>
      <c r="AB269" s="1"/>
      <c r="AC269" s="1"/>
      <c r="AD269" s="21">
        <v>43528810</v>
      </c>
      <c r="AE269" s="21">
        <v>48752267.200000003</v>
      </c>
      <c r="AF269" s="1"/>
      <c r="AG269" s="1"/>
      <c r="AH269" s="81">
        <v>45000000</v>
      </c>
      <c r="AI269" s="81">
        <v>50400000.000000007</v>
      </c>
      <c r="AJ269" s="1"/>
      <c r="AK269" s="1"/>
      <c r="AL269" s="81">
        <v>45000000</v>
      </c>
      <c r="AM269" s="81">
        <v>50400000.000000007</v>
      </c>
      <c r="AN269" s="1"/>
      <c r="AO269" s="1"/>
      <c r="AP269" s="81"/>
      <c r="AQ269" s="81"/>
      <c r="AR269" s="1"/>
      <c r="AS269" s="81"/>
      <c r="AT269" s="81"/>
      <c r="AU269" s="82"/>
      <c r="AV269" s="83"/>
      <c r="AW269" s="42">
        <v>0</v>
      </c>
      <c r="AX269" s="42">
        <f t="shared" si="152"/>
        <v>0</v>
      </c>
      <c r="AY269" s="6" t="s">
        <v>129</v>
      </c>
      <c r="AZ269" s="1" t="s">
        <v>175</v>
      </c>
      <c r="BA269" s="1" t="s">
        <v>176</v>
      </c>
      <c r="BB269" s="1"/>
      <c r="BC269" s="1"/>
      <c r="BD269" s="1"/>
      <c r="BE269" s="1"/>
      <c r="BF269" s="1"/>
      <c r="BG269" s="84"/>
      <c r="BH269" s="1"/>
      <c r="BI269" s="1"/>
      <c r="BJ269" s="28"/>
      <c r="BK269" s="28" t="s">
        <v>375</v>
      </c>
    </row>
    <row r="270" spans="1:63" ht="12.95" customHeight="1" x14ac:dyDescent="0.25">
      <c r="A270" s="74" t="s">
        <v>177</v>
      </c>
      <c r="B270" s="6" t="s">
        <v>152</v>
      </c>
      <c r="C270" s="175" t="s">
        <v>369</v>
      </c>
      <c r="D270" s="1"/>
      <c r="E270" s="1"/>
      <c r="F270" s="75" t="s">
        <v>178</v>
      </c>
      <c r="G270" s="76" t="s">
        <v>179</v>
      </c>
      <c r="H270" s="76" t="s">
        <v>180</v>
      </c>
      <c r="I270" s="76" t="s">
        <v>120</v>
      </c>
      <c r="J270" s="77"/>
      <c r="K270" s="77"/>
      <c r="L270" s="75">
        <v>100</v>
      </c>
      <c r="M270" s="74">
        <v>230000000</v>
      </c>
      <c r="N270" s="78" t="s">
        <v>123</v>
      </c>
      <c r="O270" s="77" t="s">
        <v>124</v>
      </c>
      <c r="P270" s="74" t="s">
        <v>125</v>
      </c>
      <c r="Q270" s="74">
        <v>230000000</v>
      </c>
      <c r="R270" s="74" t="s">
        <v>174</v>
      </c>
      <c r="S270" s="1"/>
      <c r="T270" s="1" t="s">
        <v>167</v>
      </c>
      <c r="U270" s="77"/>
      <c r="V270" s="77"/>
      <c r="W270" s="79">
        <v>0</v>
      </c>
      <c r="X270" s="79">
        <v>100</v>
      </c>
      <c r="Y270" s="79">
        <v>0</v>
      </c>
      <c r="Z270" s="1"/>
      <c r="AA270" s="80" t="s">
        <v>181</v>
      </c>
      <c r="AB270" s="1"/>
      <c r="AC270" s="1"/>
      <c r="AD270" s="21">
        <f>9143.46*1000</f>
        <v>9143460</v>
      </c>
      <c r="AE270" s="21">
        <f>AD270*1.12</f>
        <v>10240675.200000001</v>
      </c>
      <c r="AF270" s="1"/>
      <c r="AG270" s="1"/>
      <c r="AH270" s="81">
        <f>9143.46*1000</f>
        <v>9143460</v>
      </c>
      <c r="AI270" s="81">
        <f>AH270*1.12</f>
        <v>10240675.200000001</v>
      </c>
      <c r="AJ270" s="1"/>
      <c r="AK270" s="1"/>
      <c r="AL270" s="81">
        <f>9143.46*1000</f>
        <v>9143460</v>
      </c>
      <c r="AM270" s="81">
        <f>AL270*1.12</f>
        <v>10240675.200000001</v>
      </c>
      <c r="AN270" s="1"/>
      <c r="AO270" s="1"/>
      <c r="AP270" s="81">
        <f>9143.46*1000</f>
        <v>9143460</v>
      </c>
      <c r="AQ270" s="81">
        <f>AP270*1.12</f>
        <v>10240675.200000001</v>
      </c>
      <c r="AR270" s="1"/>
      <c r="AS270" s="81"/>
      <c r="AT270" s="81">
        <f>9143.46*1000</f>
        <v>9143460</v>
      </c>
      <c r="AU270" s="82">
        <f>AT270*1.12</f>
        <v>10240675.200000001</v>
      </c>
      <c r="AV270" s="83"/>
      <c r="AW270" s="42">
        <v>0</v>
      </c>
      <c r="AX270" s="42">
        <f t="shared" ref="AX270" si="205">AW270*1.12</f>
        <v>0</v>
      </c>
      <c r="AY270" s="6" t="s">
        <v>129</v>
      </c>
      <c r="AZ270" s="1" t="s">
        <v>182</v>
      </c>
      <c r="BA270" s="1" t="s">
        <v>183</v>
      </c>
      <c r="BB270" s="1"/>
      <c r="BC270" s="1"/>
      <c r="BD270" s="1"/>
      <c r="BE270" s="1"/>
      <c r="BF270" s="1"/>
      <c r="BG270" s="84"/>
      <c r="BH270" s="1"/>
      <c r="BI270" s="1"/>
      <c r="BJ270" s="28"/>
      <c r="BK270" s="28" t="s">
        <v>375</v>
      </c>
    </row>
    <row r="271" spans="1:63" s="165" customFormat="1" ht="12.95" customHeight="1" x14ac:dyDescent="0.25">
      <c r="A271" s="47" t="s">
        <v>361</v>
      </c>
      <c r="B271" s="47"/>
      <c r="C271" s="47" t="s">
        <v>341</v>
      </c>
      <c r="D271" s="47"/>
      <c r="E271" s="47"/>
      <c r="F271" s="47" t="s">
        <v>377</v>
      </c>
      <c r="G271" s="47" t="s">
        <v>378</v>
      </c>
      <c r="H271" s="47" t="s">
        <v>379</v>
      </c>
      <c r="I271" s="47" t="s">
        <v>643</v>
      </c>
      <c r="J271" s="47" t="s">
        <v>380</v>
      </c>
      <c r="K271" s="47"/>
      <c r="L271" s="48">
        <v>100</v>
      </c>
      <c r="M271" s="48" t="s">
        <v>197</v>
      </c>
      <c r="N271" s="47" t="s">
        <v>381</v>
      </c>
      <c r="O271" s="47" t="s">
        <v>126</v>
      </c>
      <c r="P271" s="47" t="s">
        <v>125</v>
      </c>
      <c r="Q271" s="47" t="s">
        <v>122</v>
      </c>
      <c r="R271" s="47" t="s">
        <v>382</v>
      </c>
      <c r="S271" s="47"/>
      <c r="T271" s="47" t="s">
        <v>146</v>
      </c>
      <c r="U271" s="47"/>
      <c r="V271" s="47"/>
      <c r="W271" s="47" t="s">
        <v>128</v>
      </c>
      <c r="X271" s="47" t="s">
        <v>121</v>
      </c>
      <c r="Y271" s="47" t="s">
        <v>128</v>
      </c>
      <c r="Z271" s="47"/>
      <c r="AA271" s="47" t="s">
        <v>138</v>
      </c>
      <c r="AB271" s="46"/>
      <c r="AC271" s="46"/>
      <c r="AD271" s="46">
        <v>174000000</v>
      </c>
      <c r="AE271" s="46">
        <f>AD271*1.12</f>
        <v>194880000.00000003</v>
      </c>
      <c r="AF271" s="46"/>
      <c r="AG271" s="46"/>
      <c r="AH271" s="49">
        <v>174000000</v>
      </c>
      <c r="AI271" s="46">
        <f>AH271*1.12</f>
        <v>194880000.00000003</v>
      </c>
      <c r="AJ271" s="46"/>
      <c r="AK271" s="46"/>
      <c r="AL271" s="49"/>
      <c r="AM271" s="46"/>
      <c r="AN271" s="46"/>
      <c r="AO271" s="46"/>
      <c r="AP271" s="46"/>
      <c r="AQ271" s="46"/>
      <c r="AR271" s="46"/>
      <c r="AS271" s="46"/>
      <c r="AT271" s="46"/>
      <c r="AU271" s="46"/>
      <c r="AV271" s="54"/>
      <c r="AW271" s="42">
        <v>0</v>
      </c>
      <c r="AX271" s="54">
        <f>AW271*1.12</f>
        <v>0</v>
      </c>
      <c r="AY271" s="1" t="s">
        <v>383</v>
      </c>
      <c r="AZ271" s="1" t="s">
        <v>384</v>
      </c>
      <c r="BA271" s="1" t="s">
        <v>385</v>
      </c>
      <c r="BB271" s="1"/>
      <c r="BC271" s="1"/>
      <c r="BD271" s="1"/>
      <c r="BE271" s="1"/>
      <c r="BF271" s="1"/>
      <c r="BG271" s="1"/>
      <c r="BH271" s="1"/>
      <c r="BI271" s="1"/>
      <c r="BJ271" s="28"/>
      <c r="BK271" s="28" t="s">
        <v>386</v>
      </c>
    </row>
    <row r="272" spans="1:63" s="165" customFormat="1" ht="12.95" customHeight="1" x14ac:dyDescent="0.25">
      <c r="A272" s="1" t="s">
        <v>361</v>
      </c>
      <c r="B272" s="1"/>
      <c r="C272" s="1" t="s">
        <v>641</v>
      </c>
      <c r="D272" s="1"/>
      <c r="E272" s="1"/>
      <c r="F272" s="1" t="s">
        <v>377</v>
      </c>
      <c r="G272" s="1" t="s">
        <v>378</v>
      </c>
      <c r="H272" s="1" t="s">
        <v>379</v>
      </c>
      <c r="I272" s="1" t="s">
        <v>643</v>
      </c>
      <c r="J272" s="1" t="s">
        <v>380</v>
      </c>
      <c r="K272" s="1"/>
      <c r="L272" s="15">
        <v>100</v>
      </c>
      <c r="M272" s="15" t="s">
        <v>197</v>
      </c>
      <c r="N272" s="1" t="s">
        <v>381</v>
      </c>
      <c r="O272" s="1" t="s">
        <v>166</v>
      </c>
      <c r="P272" s="1" t="s">
        <v>125</v>
      </c>
      <c r="Q272" s="1" t="s">
        <v>122</v>
      </c>
      <c r="R272" s="1" t="s">
        <v>382</v>
      </c>
      <c r="S272" s="1"/>
      <c r="T272" s="1" t="s">
        <v>146</v>
      </c>
      <c r="U272" s="1"/>
      <c r="V272" s="1"/>
      <c r="W272" s="1" t="s">
        <v>128</v>
      </c>
      <c r="X272" s="1" t="s">
        <v>121</v>
      </c>
      <c r="Y272" s="1" t="s">
        <v>128</v>
      </c>
      <c r="Z272" s="1"/>
      <c r="AA272" s="1" t="s">
        <v>138</v>
      </c>
      <c r="AB272" s="41"/>
      <c r="AC272" s="41"/>
      <c r="AD272" s="41">
        <v>174000000</v>
      </c>
      <c r="AE272" s="41">
        <f>AD272*1.12</f>
        <v>194880000.00000003</v>
      </c>
      <c r="AF272" s="41"/>
      <c r="AG272" s="41"/>
      <c r="AH272" s="103">
        <v>174000000</v>
      </c>
      <c r="AI272" s="41">
        <f>AH272*1.12</f>
        <v>194880000.00000003</v>
      </c>
      <c r="AJ272" s="41"/>
      <c r="AK272" s="41"/>
      <c r="AL272" s="103"/>
      <c r="AM272" s="41"/>
      <c r="AN272" s="41"/>
      <c r="AO272" s="41"/>
      <c r="AP272" s="41"/>
      <c r="AQ272" s="41"/>
      <c r="AR272" s="41"/>
      <c r="AS272" s="41"/>
      <c r="AT272" s="41"/>
      <c r="AU272" s="41"/>
      <c r="AV272" s="43"/>
      <c r="AW272" s="42">
        <f t="shared" si="202"/>
        <v>348000000</v>
      </c>
      <c r="AX272" s="43">
        <f>AW272*1.12</f>
        <v>389760000.00000006</v>
      </c>
      <c r="AY272" s="1" t="s">
        <v>383</v>
      </c>
      <c r="AZ272" s="1" t="s">
        <v>384</v>
      </c>
      <c r="BA272" s="1" t="s">
        <v>385</v>
      </c>
      <c r="BB272" s="1"/>
      <c r="BC272" s="1"/>
      <c r="BD272" s="1"/>
      <c r="BE272" s="1"/>
      <c r="BF272" s="1"/>
      <c r="BG272" s="1"/>
      <c r="BH272" s="1"/>
      <c r="BI272" s="1"/>
      <c r="BJ272" s="28"/>
      <c r="BK272" s="27">
        <v>14</v>
      </c>
    </row>
    <row r="273" spans="1:64" ht="12.95" customHeight="1" x14ac:dyDescent="0.25">
      <c r="A273" s="58" t="s">
        <v>177</v>
      </c>
      <c r="B273" s="58" t="s">
        <v>152</v>
      </c>
      <c r="C273" s="190" t="s">
        <v>345</v>
      </c>
      <c r="D273" s="85"/>
      <c r="E273" s="1"/>
      <c r="F273" s="2" t="s">
        <v>178</v>
      </c>
      <c r="G273" s="3" t="s">
        <v>179</v>
      </c>
      <c r="H273" s="3" t="s">
        <v>180</v>
      </c>
      <c r="I273" s="4" t="s">
        <v>120</v>
      </c>
      <c r="J273" s="1"/>
      <c r="K273" s="1"/>
      <c r="L273" s="2">
        <v>100</v>
      </c>
      <c r="M273" s="1">
        <v>230000000</v>
      </c>
      <c r="N273" s="1" t="s">
        <v>123</v>
      </c>
      <c r="O273" s="1" t="s">
        <v>126</v>
      </c>
      <c r="P273" s="1" t="s">
        <v>125</v>
      </c>
      <c r="Q273" s="1">
        <v>230000000</v>
      </c>
      <c r="R273" s="1" t="s">
        <v>174</v>
      </c>
      <c r="S273" s="1"/>
      <c r="T273" s="1" t="s">
        <v>167</v>
      </c>
      <c r="U273" s="1"/>
      <c r="V273" s="1"/>
      <c r="W273" s="1">
        <v>0</v>
      </c>
      <c r="X273" s="1">
        <v>100</v>
      </c>
      <c r="Y273" s="1">
        <v>0</v>
      </c>
      <c r="Z273" s="1"/>
      <c r="AA273" s="4" t="s">
        <v>138</v>
      </c>
      <c r="AB273" s="21"/>
      <c r="AC273" s="18"/>
      <c r="AD273" s="21">
        <f>9143.46*1000</f>
        <v>9143460</v>
      </c>
      <c r="AE273" s="41">
        <f>AD273*1.12</f>
        <v>10240675.200000001</v>
      </c>
      <c r="AF273" s="18"/>
      <c r="AG273" s="18"/>
      <c r="AH273" s="18">
        <f>9143.46*1000</f>
        <v>9143460</v>
      </c>
      <c r="AI273" s="41">
        <f>AH273*1.12</f>
        <v>10240675.200000001</v>
      </c>
      <c r="AJ273" s="18"/>
      <c r="AK273" s="18"/>
      <c r="AL273" s="18">
        <f>9143.46*1000</f>
        <v>9143460</v>
      </c>
      <c r="AM273" s="41">
        <f>AL273*1.12</f>
        <v>10240675.200000001</v>
      </c>
      <c r="AN273" s="72"/>
      <c r="AO273" s="72"/>
      <c r="AP273" s="72">
        <f>9143.46*1000</f>
        <v>9143460</v>
      </c>
      <c r="AQ273" s="72">
        <f>AP273*1.12</f>
        <v>10240675.200000001</v>
      </c>
      <c r="AR273" s="72"/>
      <c r="AS273" s="72"/>
      <c r="AT273" s="72">
        <f>9143.46*1000</f>
        <v>9143460</v>
      </c>
      <c r="AU273" s="72">
        <f>AT273*1.12</f>
        <v>10240675.200000001</v>
      </c>
      <c r="AV273" s="86"/>
      <c r="AW273" s="43">
        <f t="shared" si="202"/>
        <v>45717300</v>
      </c>
      <c r="AX273" s="43">
        <f t="shared" ref="AX273:AX323" si="206">AW273*1.12</f>
        <v>51203376.000000007</v>
      </c>
      <c r="AY273" s="6" t="s">
        <v>129</v>
      </c>
      <c r="AZ273" s="6" t="s">
        <v>402</v>
      </c>
      <c r="BA273" s="6" t="s">
        <v>402</v>
      </c>
      <c r="BB273" s="1"/>
      <c r="BC273" s="1"/>
      <c r="BD273" s="1"/>
      <c r="BE273" s="1"/>
      <c r="BF273" s="1"/>
      <c r="BG273" s="1"/>
      <c r="BH273" s="1"/>
      <c r="BI273" s="1"/>
      <c r="BJ273" s="28"/>
      <c r="BK273" s="32"/>
    </row>
    <row r="274" spans="1:64" ht="12.95" customHeight="1" x14ac:dyDescent="0.25">
      <c r="A274" s="1" t="s">
        <v>116</v>
      </c>
      <c r="B274" s="1" t="s">
        <v>157</v>
      </c>
      <c r="C274" s="176" t="s">
        <v>350</v>
      </c>
      <c r="D274" s="28"/>
      <c r="E274" s="1"/>
      <c r="F274" s="2" t="s">
        <v>117</v>
      </c>
      <c r="G274" s="3" t="s">
        <v>118</v>
      </c>
      <c r="H274" s="3" t="s">
        <v>119</v>
      </c>
      <c r="I274" s="4" t="s">
        <v>120</v>
      </c>
      <c r="J274" s="1"/>
      <c r="K274" s="1"/>
      <c r="L274" s="2">
        <v>100</v>
      </c>
      <c r="M274" s="1" t="s">
        <v>122</v>
      </c>
      <c r="N274" s="1" t="s">
        <v>131</v>
      </c>
      <c r="O274" s="1" t="s">
        <v>126</v>
      </c>
      <c r="P274" s="1" t="s">
        <v>125</v>
      </c>
      <c r="Q274" s="1" t="s">
        <v>122</v>
      </c>
      <c r="R274" s="1" t="s">
        <v>338</v>
      </c>
      <c r="S274" s="1"/>
      <c r="T274" s="1" t="s">
        <v>127</v>
      </c>
      <c r="U274" s="1"/>
      <c r="V274" s="1"/>
      <c r="W274" s="1" t="s">
        <v>128</v>
      </c>
      <c r="X274" s="1" t="s">
        <v>121</v>
      </c>
      <c r="Y274" s="1" t="s">
        <v>128</v>
      </c>
      <c r="Z274" s="1" t="s">
        <v>500</v>
      </c>
      <c r="AA274" s="4" t="s">
        <v>138</v>
      </c>
      <c r="AB274" s="21">
        <v>1</v>
      </c>
      <c r="AC274" s="18">
        <v>99950400</v>
      </c>
      <c r="AD274" s="21">
        <v>99711040</v>
      </c>
      <c r="AE274" s="41">
        <f>AD274*1.12</f>
        <v>111676364.80000001</v>
      </c>
      <c r="AF274" s="18">
        <v>1</v>
      </c>
      <c r="AG274" s="18">
        <v>138674304</v>
      </c>
      <c r="AH274" s="18">
        <v>138674304</v>
      </c>
      <c r="AI274" s="41">
        <f>AH274*1.12</f>
        <v>155315220.48000002</v>
      </c>
      <c r="AJ274" s="18">
        <v>1</v>
      </c>
      <c r="AK274" s="18">
        <v>144231648</v>
      </c>
      <c r="AL274" s="18">
        <v>144231648</v>
      </c>
      <c r="AM274" s="41">
        <f>AL274*1.12</f>
        <v>161539445.76000002</v>
      </c>
      <c r="AN274" s="72">
        <v>0</v>
      </c>
      <c r="AO274" s="72">
        <v>0</v>
      </c>
      <c r="AP274" s="72">
        <v>0</v>
      </c>
      <c r="AQ274" s="72">
        <v>0</v>
      </c>
      <c r="AR274" s="72">
        <v>0</v>
      </c>
      <c r="AS274" s="72">
        <v>0</v>
      </c>
      <c r="AT274" s="72">
        <v>0</v>
      </c>
      <c r="AU274" s="72">
        <v>0</v>
      </c>
      <c r="AV274" s="86">
        <f>AB274+AF274+AJ274+AN274+AR274</f>
        <v>3</v>
      </c>
      <c r="AW274" s="43">
        <v>0</v>
      </c>
      <c r="AX274" s="43">
        <f t="shared" si="206"/>
        <v>0</v>
      </c>
      <c r="AY274" s="6" t="s">
        <v>129</v>
      </c>
      <c r="AZ274" s="6" t="s">
        <v>404</v>
      </c>
      <c r="BA274" s="6" t="s">
        <v>404</v>
      </c>
      <c r="BB274" s="1"/>
      <c r="BC274" s="1"/>
      <c r="BD274" s="1"/>
      <c r="BE274" s="1"/>
      <c r="BF274" s="1"/>
      <c r="BG274" s="1"/>
      <c r="BH274" s="1"/>
      <c r="BI274" s="1"/>
      <c r="BJ274" s="28"/>
      <c r="BK274" s="28" t="s">
        <v>375</v>
      </c>
      <c r="BL274" s="188"/>
    </row>
    <row r="275" spans="1:64" s="165" customFormat="1" ht="12.95" customHeight="1" x14ac:dyDescent="0.25">
      <c r="A275" s="15" t="s">
        <v>217</v>
      </c>
      <c r="B275" s="45"/>
      <c r="C275" s="176" t="s">
        <v>355</v>
      </c>
      <c r="D275" s="88"/>
      <c r="E275" s="45"/>
      <c r="F275" s="1" t="s">
        <v>519</v>
      </c>
      <c r="G275" s="1" t="s">
        <v>520</v>
      </c>
      <c r="H275" s="1" t="s">
        <v>520</v>
      </c>
      <c r="I275" s="1" t="s">
        <v>120</v>
      </c>
      <c r="J275" s="1"/>
      <c r="K275" s="1"/>
      <c r="L275" s="1">
        <v>80</v>
      </c>
      <c r="M275" s="113" t="s">
        <v>122</v>
      </c>
      <c r="N275" s="113" t="s">
        <v>224</v>
      </c>
      <c r="O275" s="113" t="s">
        <v>166</v>
      </c>
      <c r="P275" s="113" t="s">
        <v>125</v>
      </c>
      <c r="Q275" s="113">
        <v>230000000</v>
      </c>
      <c r="R275" s="1" t="s">
        <v>521</v>
      </c>
      <c r="S275" s="113"/>
      <c r="T275" s="113" t="s">
        <v>146</v>
      </c>
      <c r="U275" s="113"/>
      <c r="V275" s="113"/>
      <c r="W275" s="113">
        <v>0</v>
      </c>
      <c r="X275" s="113">
        <v>90</v>
      </c>
      <c r="Y275" s="113">
        <v>10</v>
      </c>
      <c r="Z275" s="115"/>
      <c r="AA275" s="114" t="s">
        <v>138</v>
      </c>
      <c r="AB275" s="113"/>
      <c r="AC275" s="113"/>
      <c r="AD275" s="115">
        <v>12960000</v>
      </c>
      <c r="AE275" s="115">
        <f t="shared" ref="AE275:AE307" si="207">AD275*1.12</f>
        <v>14515200.000000002</v>
      </c>
      <c r="AF275" s="115"/>
      <c r="AG275" s="115"/>
      <c r="AH275" s="115">
        <v>7653702</v>
      </c>
      <c r="AI275" s="21">
        <f t="shared" ref="AI275:AI307" si="208">AH275*1.12</f>
        <v>8572146.2400000002</v>
      </c>
      <c r="AJ275" s="115"/>
      <c r="AK275" s="115"/>
      <c r="AL275" s="115"/>
      <c r="AM275" s="21">
        <f t="shared" ref="AM275:AM307" si="209">AL275*1.12</f>
        <v>0</v>
      </c>
      <c r="AN275" s="115"/>
      <c r="AO275" s="115"/>
      <c r="AP275" s="115"/>
      <c r="AQ275" s="21">
        <f t="shared" ref="AQ275:AQ285" si="210">AP275*1.12</f>
        <v>0</v>
      </c>
      <c r="AR275" s="115"/>
      <c r="AS275" s="115"/>
      <c r="AT275" s="115"/>
      <c r="AU275" s="21">
        <f t="shared" ref="AU275:AU285" si="211">AT275*1.12</f>
        <v>0</v>
      </c>
      <c r="AV275" s="115"/>
      <c r="AW275" s="203">
        <f t="shared" ref="AW275:AW284" si="212">AD275+AH275+AL275+AP275+AT275</f>
        <v>20613702</v>
      </c>
      <c r="AX275" s="203">
        <f t="shared" si="206"/>
        <v>23087346.240000002</v>
      </c>
      <c r="AY275" s="113" t="s">
        <v>129</v>
      </c>
      <c r="AZ275" s="1" t="s">
        <v>522</v>
      </c>
      <c r="BA275" s="1" t="s">
        <v>523</v>
      </c>
      <c r="BB275" s="45"/>
      <c r="BC275" s="45"/>
      <c r="BD275" s="45"/>
      <c r="BE275" s="45"/>
      <c r="BF275" s="45"/>
      <c r="BG275" s="45"/>
      <c r="BH275" s="45"/>
      <c r="BI275" s="45"/>
      <c r="BJ275" s="88"/>
      <c r="BK275" s="28"/>
    </row>
    <row r="276" spans="1:64" s="165" customFormat="1" ht="12.95" customHeight="1" x14ac:dyDescent="0.25">
      <c r="A276" s="15" t="s">
        <v>217</v>
      </c>
      <c r="B276" s="45"/>
      <c r="C276" s="176" t="s">
        <v>362</v>
      </c>
      <c r="D276" s="88"/>
      <c r="E276" s="45"/>
      <c r="F276" s="1" t="s">
        <v>519</v>
      </c>
      <c r="G276" s="1" t="s">
        <v>520</v>
      </c>
      <c r="H276" s="1" t="s">
        <v>520</v>
      </c>
      <c r="I276" s="1" t="s">
        <v>143</v>
      </c>
      <c r="J276" s="153" t="s">
        <v>651</v>
      </c>
      <c r="K276" s="1"/>
      <c r="L276" s="1">
        <v>80</v>
      </c>
      <c r="M276" s="113" t="s">
        <v>122</v>
      </c>
      <c r="N276" s="113" t="s">
        <v>224</v>
      </c>
      <c r="O276" s="113" t="s">
        <v>166</v>
      </c>
      <c r="P276" s="113" t="s">
        <v>125</v>
      </c>
      <c r="Q276" s="113">
        <v>230000000</v>
      </c>
      <c r="R276" s="1" t="s">
        <v>521</v>
      </c>
      <c r="S276" s="113"/>
      <c r="T276" s="113" t="s">
        <v>146</v>
      </c>
      <c r="U276" s="113"/>
      <c r="V276" s="113"/>
      <c r="W276" s="113">
        <v>0</v>
      </c>
      <c r="X276" s="113">
        <v>90</v>
      </c>
      <c r="Y276" s="113">
        <v>10</v>
      </c>
      <c r="Z276" s="115"/>
      <c r="AA276" s="114" t="s">
        <v>138</v>
      </c>
      <c r="AB276" s="113"/>
      <c r="AC276" s="113"/>
      <c r="AD276" s="115">
        <v>4480000.0000000009</v>
      </c>
      <c r="AE276" s="115">
        <f t="shared" si="207"/>
        <v>5017600.0000000019</v>
      </c>
      <c r="AF276" s="115"/>
      <c r="AG276" s="115"/>
      <c r="AH276" s="115">
        <v>2645723.9999999991</v>
      </c>
      <c r="AI276" s="21">
        <f t="shared" si="208"/>
        <v>2963210.8799999994</v>
      </c>
      <c r="AJ276" s="115"/>
      <c r="AK276" s="115"/>
      <c r="AL276" s="115"/>
      <c r="AM276" s="21">
        <f t="shared" si="209"/>
        <v>0</v>
      </c>
      <c r="AN276" s="115"/>
      <c r="AO276" s="115"/>
      <c r="AP276" s="115"/>
      <c r="AQ276" s="21">
        <f t="shared" si="210"/>
        <v>0</v>
      </c>
      <c r="AR276" s="115"/>
      <c r="AS276" s="115"/>
      <c r="AT276" s="115"/>
      <c r="AU276" s="21">
        <f t="shared" si="211"/>
        <v>0</v>
      </c>
      <c r="AV276" s="115"/>
      <c r="AW276" s="42">
        <v>0</v>
      </c>
      <c r="AX276" s="42">
        <f t="shared" si="206"/>
        <v>0</v>
      </c>
      <c r="AY276" s="113" t="s">
        <v>129</v>
      </c>
      <c r="AZ276" s="1" t="s">
        <v>524</v>
      </c>
      <c r="BA276" s="1" t="s">
        <v>525</v>
      </c>
      <c r="BB276" s="45"/>
      <c r="BC276" s="45"/>
      <c r="BD276" s="45"/>
      <c r="BE276" s="45"/>
      <c r="BF276" s="45"/>
      <c r="BG276" s="45"/>
      <c r="BH276" s="45"/>
      <c r="BI276" s="45"/>
      <c r="BJ276" s="88"/>
      <c r="BK276" s="28"/>
    </row>
    <row r="277" spans="1:64" s="165" customFormat="1" ht="12.95" customHeight="1" x14ac:dyDescent="0.25">
      <c r="A277" s="4" t="s">
        <v>217</v>
      </c>
      <c r="B277" s="45"/>
      <c r="C277" s="4" t="s">
        <v>731</v>
      </c>
      <c r="D277" s="45"/>
      <c r="E277" s="45"/>
      <c r="F277" s="1" t="s">
        <v>519</v>
      </c>
      <c r="G277" s="1" t="s">
        <v>520</v>
      </c>
      <c r="H277" s="1" t="s">
        <v>520</v>
      </c>
      <c r="I277" s="1" t="s">
        <v>143</v>
      </c>
      <c r="J277" s="1" t="s">
        <v>651</v>
      </c>
      <c r="K277" s="1"/>
      <c r="L277" s="1">
        <v>80</v>
      </c>
      <c r="M277" s="1" t="s">
        <v>122</v>
      </c>
      <c r="N277" s="5" t="s">
        <v>224</v>
      </c>
      <c r="O277" s="1" t="s">
        <v>144</v>
      </c>
      <c r="P277" s="1" t="s">
        <v>125</v>
      </c>
      <c r="Q277" s="1">
        <v>230000000</v>
      </c>
      <c r="R277" s="1" t="s">
        <v>521</v>
      </c>
      <c r="S277" s="1"/>
      <c r="T277" s="1" t="s">
        <v>146</v>
      </c>
      <c r="U277" s="1"/>
      <c r="V277" s="1"/>
      <c r="W277" s="1">
        <v>0</v>
      </c>
      <c r="X277" s="1">
        <v>90</v>
      </c>
      <c r="Y277" s="1">
        <v>10</v>
      </c>
      <c r="Z277" s="21"/>
      <c r="AA277" s="5" t="s">
        <v>138</v>
      </c>
      <c r="AB277" s="72"/>
      <c r="AC277" s="72"/>
      <c r="AD277" s="72">
        <v>4480000.0000000009</v>
      </c>
      <c r="AE277" s="72">
        <f t="shared" si="207"/>
        <v>5017600.0000000019</v>
      </c>
      <c r="AF277" s="72"/>
      <c r="AG277" s="72"/>
      <c r="AH277" s="72">
        <v>2645723.9999999991</v>
      </c>
      <c r="AI277" s="72">
        <f t="shared" si="208"/>
        <v>2963210.8799999994</v>
      </c>
      <c r="AJ277" s="72"/>
      <c r="AK277" s="72"/>
      <c r="AL277" s="72"/>
      <c r="AM277" s="72"/>
      <c r="AN277" s="72"/>
      <c r="AO277" s="72"/>
      <c r="AP277" s="72"/>
      <c r="AQ277" s="72"/>
      <c r="AR277" s="72"/>
      <c r="AS277" s="72"/>
      <c r="AT277" s="72"/>
      <c r="AU277" s="72"/>
      <c r="AV277" s="72"/>
      <c r="AW277" s="42">
        <v>0</v>
      </c>
      <c r="AX277" s="42">
        <f>AW277*1.12</f>
        <v>0</v>
      </c>
      <c r="AY277" s="1" t="s">
        <v>129</v>
      </c>
      <c r="AZ277" s="1" t="s">
        <v>524</v>
      </c>
      <c r="BA277" s="1" t="s">
        <v>525</v>
      </c>
      <c r="BB277" s="45"/>
      <c r="BC277" s="45"/>
      <c r="BD277" s="45"/>
      <c r="BE277" s="45"/>
      <c r="BF277" s="45"/>
      <c r="BG277" s="45"/>
      <c r="BH277" s="45"/>
      <c r="BI277" s="45"/>
      <c r="BJ277" s="88"/>
      <c r="BK277" s="32">
        <v>14</v>
      </c>
    </row>
    <row r="278" spans="1:64" s="165" customFormat="1" ht="12.95" customHeight="1" x14ac:dyDescent="0.25">
      <c r="A278" s="4" t="s">
        <v>217</v>
      </c>
      <c r="B278" s="45"/>
      <c r="C278" s="4" t="s">
        <v>771</v>
      </c>
      <c r="D278" s="45"/>
      <c r="E278" s="45"/>
      <c r="F278" s="1" t="s">
        <v>519</v>
      </c>
      <c r="G278" s="1" t="s">
        <v>520</v>
      </c>
      <c r="H278" s="1" t="s">
        <v>520</v>
      </c>
      <c r="I278" s="1" t="s">
        <v>143</v>
      </c>
      <c r="J278" s="1" t="s">
        <v>651</v>
      </c>
      <c r="K278" s="1"/>
      <c r="L278" s="1">
        <v>80</v>
      </c>
      <c r="M278" s="1" t="s">
        <v>122</v>
      </c>
      <c r="N278" s="5" t="s">
        <v>224</v>
      </c>
      <c r="O278" s="1" t="s">
        <v>398</v>
      </c>
      <c r="P278" s="1" t="s">
        <v>125</v>
      </c>
      <c r="Q278" s="1">
        <v>230000000</v>
      </c>
      <c r="R278" s="1" t="s">
        <v>521</v>
      </c>
      <c r="S278" s="1"/>
      <c r="T278" s="1" t="s">
        <v>146</v>
      </c>
      <c r="U278" s="1"/>
      <c r="V278" s="1"/>
      <c r="W278" s="1">
        <v>0</v>
      </c>
      <c r="X278" s="16">
        <v>100</v>
      </c>
      <c r="Y278" s="1">
        <v>0</v>
      </c>
      <c r="Z278" s="21"/>
      <c r="AA278" s="5" t="s">
        <v>138</v>
      </c>
      <c r="AB278" s="72"/>
      <c r="AC278" s="72"/>
      <c r="AD278" s="72">
        <v>4480000.0000000009</v>
      </c>
      <c r="AE278" s="72">
        <f t="shared" si="207"/>
        <v>5017600.0000000019</v>
      </c>
      <c r="AF278" s="72"/>
      <c r="AG278" s="72"/>
      <c r="AH278" s="72">
        <v>2645723.9999999991</v>
      </c>
      <c r="AI278" s="72">
        <f t="shared" si="208"/>
        <v>2963210.8799999994</v>
      </c>
      <c r="AJ278" s="72"/>
      <c r="AK278" s="72"/>
      <c r="AL278" s="72"/>
      <c r="AM278" s="72"/>
      <c r="AN278" s="72"/>
      <c r="AO278" s="72"/>
      <c r="AP278" s="72"/>
      <c r="AQ278" s="72"/>
      <c r="AR278" s="72"/>
      <c r="AS278" s="72"/>
      <c r="AT278" s="72"/>
      <c r="AU278" s="72"/>
      <c r="AV278" s="72"/>
      <c r="AW278" s="43">
        <f t="shared" si="212"/>
        <v>7125724</v>
      </c>
      <c r="AX278" s="43">
        <f t="shared" si="206"/>
        <v>7980810.8800000008</v>
      </c>
      <c r="AY278" s="1" t="s">
        <v>129</v>
      </c>
      <c r="AZ278" s="1" t="s">
        <v>524</v>
      </c>
      <c r="BA278" s="1" t="s">
        <v>525</v>
      </c>
      <c r="BB278" s="45"/>
      <c r="BC278" s="45"/>
      <c r="BD278" s="45"/>
      <c r="BE278" s="45"/>
      <c r="BF278" s="45"/>
      <c r="BG278" s="45"/>
      <c r="BH278" s="45"/>
      <c r="BI278" s="45"/>
      <c r="BJ278" s="88"/>
      <c r="BK278" s="32" t="s">
        <v>772</v>
      </c>
    </row>
    <row r="279" spans="1:64" s="165" customFormat="1" ht="12.95" customHeight="1" x14ac:dyDescent="0.25">
      <c r="A279" s="15" t="s">
        <v>217</v>
      </c>
      <c r="B279" s="45"/>
      <c r="C279" s="176" t="s">
        <v>526</v>
      </c>
      <c r="D279" s="88"/>
      <c r="E279" s="45"/>
      <c r="F279" s="1" t="s">
        <v>519</v>
      </c>
      <c r="G279" s="1" t="s">
        <v>520</v>
      </c>
      <c r="H279" s="1" t="s">
        <v>520</v>
      </c>
      <c r="I279" s="1" t="s">
        <v>120</v>
      </c>
      <c r="J279" s="1"/>
      <c r="K279" s="1"/>
      <c r="L279" s="1">
        <v>80</v>
      </c>
      <c r="M279" s="113" t="s">
        <v>122</v>
      </c>
      <c r="N279" s="113" t="s">
        <v>224</v>
      </c>
      <c r="O279" s="113" t="s">
        <v>166</v>
      </c>
      <c r="P279" s="113" t="s">
        <v>125</v>
      </c>
      <c r="Q279" s="113">
        <v>230000000</v>
      </c>
      <c r="R279" s="1" t="s">
        <v>511</v>
      </c>
      <c r="S279" s="113"/>
      <c r="T279" s="113" t="s">
        <v>146</v>
      </c>
      <c r="U279" s="113"/>
      <c r="V279" s="113"/>
      <c r="W279" s="113">
        <v>0</v>
      </c>
      <c r="X279" s="113">
        <v>90</v>
      </c>
      <c r="Y279" s="113">
        <v>10</v>
      </c>
      <c r="Z279" s="115"/>
      <c r="AA279" s="114" t="s">
        <v>138</v>
      </c>
      <c r="AB279" s="113"/>
      <c r="AC279" s="113"/>
      <c r="AD279" s="115">
        <v>24451411</v>
      </c>
      <c r="AE279" s="115">
        <f t="shared" si="207"/>
        <v>27385580.320000004</v>
      </c>
      <c r="AF279" s="115"/>
      <c r="AG279" s="115"/>
      <c r="AH279" s="115">
        <v>16200000</v>
      </c>
      <c r="AI279" s="21">
        <f t="shared" si="208"/>
        <v>18144000</v>
      </c>
      <c r="AJ279" s="115"/>
      <c r="AK279" s="115"/>
      <c r="AL279" s="115"/>
      <c r="AM279" s="21">
        <f t="shared" si="209"/>
        <v>0</v>
      </c>
      <c r="AN279" s="115"/>
      <c r="AO279" s="115"/>
      <c r="AP279" s="115"/>
      <c r="AQ279" s="21">
        <f t="shared" si="210"/>
        <v>0</v>
      </c>
      <c r="AR279" s="115"/>
      <c r="AS279" s="115"/>
      <c r="AT279" s="115"/>
      <c r="AU279" s="21">
        <f t="shared" si="211"/>
        <v>0</v>
      </c>
      <c r="AV279" s="115"/>
      <c r="AW279" s="42">
        <v>0</v>
      </c>
      <c r="AX279" s="42">
        <f>AW279*1.12</f>
        <v>0</v>
      </c>
      <c r="AY279" s="113" t="s">
        <v>129</v>
      </c>
      <c r="AZ279" s="1" t="s">
        <v>527</v>
      </c>
      <c r="BA279" s="1" t="s">
        <v>528</v>
      </c>
      <c r="BB279" s="45"/>
      <c r="BC279" s="45"/>
      <c r="BD279" s="45"/>
      <c r="BE279" s="45"/>
      <c r="BF279" s="45"/>
      <c r="BG279" s="45"/>
      <c r="BH279" s="45"/>
      <c r="BI279" s="45"/>
      <c r="BJ279" s="88"/>
      <c r="BK279" s="28"/>
    </row>
    <row r="280" spans="1:64" s="165" customFormat="1" ht="12.95" customHeight="1" x14ac:dyDescent="0.25">
      <c r="A280" s="15" t="s">
        <v>217</v>
      </c>
      <c r="B280" s="45"/>
      <c r="C280" s="179" t="s">
        <v>773</v>
      </c>
      <c r="D280" s="88"/>
      <c r="E280" s="45"/>
      <c r="F280" s="1" t="s">
        <v>519</v>
      </c>
      <c r="G280" s="1" t="s">
        <v>520</v>
      </c>
      <c r="H280" s="1" t="s">
        <v>520</v>
      </c>
      <c r="I280" s="1" t="s">
        <v>120</v>
      </c>
      <c r="J280" s="1"/>
      <c r="K280" s="1"/>
      <c r="L280" s="1">
        <v>80</v>
      </c>
      <c r="M280" s="119" t="s">
        <v>122</v>
      </c>
      <c r="N280" s="5" t="s">
        <v>224</v>
      </c>
      <c r="O280" s="1" t="s">
        <v>398</v>
      </c>
      <c r="P280" s="119" t="s">
        <v>125</v>
      </c>
      <c r="Q280" s="119">
        <v>230000000</v>
      </c>
      <c r="R280" s="1" t="s">
        <v>511</v>
      </c>
      <c r="S280" s="119"/>
      <c r="T280" s="119" t="s">
        <v>146</v>
      </c>
      <c r="U280" s="119"/>
      <c r="V280" s="119"/>
      <c r="W280" s="119">
        <v>0</v>
      </c>
      <c r="X280" s="119">
        <v>90</v>
      </c>
      <c r="Y280" s="119">
        <v>10</v>
      </c>
      <c r="Z280" s="117"/>
      <c r="AA280" s="172" t="s">
        <v>138</v>
      </c>
      <c r="AB280" s="119"/>
      <c r="AC280" s="119"/>
      <c r="AD280" s="117">
        <v>24451411</v>
      </c>
      <c r="AE280" s="72">
        <f t="shared" si="207"/>
        <v>27385580.320000004</v>
      </c>
      <c r="AF280" s="117"/>
      <c r="AG280" s="117"/>
      <c r="AH280" s="117">
        <v>16200000</v>
      </c>
      <c r="AI280" s="72">
        <f t="shared" si="208"/>
        <v>18144000</v>
      </c>
      <c r="AJ280" s="117"/>
      <c r="AK280" s="117"/>
      <c r="AL280" s="117"/>
      <c r="AM280" s="21"/>
      <c r="AN280" s="117"/>
      <c r="AO280" s="117"/>
      <c r="AP280" s="117"/>
      <c r="AQ280" s="21"/>
      <c r="AR280" s="117"/>
      <c r="AS280" s="117"/>
      <c r="AT280" s="117"/>
      <c r="AU280" s="21"/>
      <c r="AV280" s="117"/>
      <c r="AW280" s="43">
        <f t="shared" si="212"/>
        <v>40651411</v>
      </c>
      <c r="AX280" s="43">
        <f t="shared" si="206"/>
        <v>45529580.320000008</v>
      </c>
      <c r="AY280" s="119" t="s">
        <v>129</v>
      </c>
      <c r="AZ280" s="1" t="s">
        <v>527</v>
      </c>
      <c r="BA280" s="1" t="s">
        <v>528</v>
      </c>
      <c r="BB280" s="45"/>
      <c r="BC280" s="45"/>
      <c r="BD280" s="45"/>
      <c r="BE280" s="45"/>
      <c r="BF280" s="45"/>
      <c r="BG280" s="45"/>
      <c r="BH280" s="45"/>
      <c r="BI280" s="45"/>
      <c r="BJ280" s="88"/>
      <c r="BK280" s="28" t="s">
        <v>60</v>
      </c>
    </row>
    <row r="281" spans="1:64" s="165" customFormat="1" ht="12.95" customHeight="1" x14ac:dyDescent="0.25">
      <c r="A281" s="15" t="s">
        <v>217</v>
      </c>
      <c r="B281" s="45"/>
      <c r="C281" s="176" t="s">
        <v>529</v>
      </c>
      <c r="D281" s="88"/>
      <c r="E281" s="45"/>
      <c r="F281" s="1" t="s">
        <v>519</v>
      </c>
      <c r="G281" s="1" t="s">
        <v>520</v>
      </c>
      <c r="H281" s="1" t="s">
        <v>520</v>
      </c>
      <c r="I281" s="1" t="s">
        <v>143</v>
      </c>
      <c r="J281" s="153" t="s">
        <v>651</v>
      </c>
      <c r="K281" s="1"/>
      <c r="L281" s="1">
        <v>80</v>
      </c>
      <c r="M281" s="113" t="s">
        <v>122</v>
      </c>
      <c r="N281" s="113" t="s">
        <v>224</v>
      </c>
      <c r="O281" s="113" t="s">
        <v>166</v>
      </c>
      <c r="P281" s="113" t="s">
        <v>125</v>
      </c>
      <c r="Q281" s="113">
        <v>230000000</v>
      </c>
      <c r="R281" s="1" t="s">
        <v>511</v>
      </c>
      <c r="S281" s="113"/>
      <c r="T281" s="113" t="s">
        <v>146</v>
      </c>
      <c r="U281" s="113"/>
      <c r="V281" s="113"/>
      <c r="W281" s="113">
        <v>0</v>
      </c>
      <c r="X281" s="113">
        <v>90</v>
      </c>
      <c r="Y281" s="113">
        <v>10</v>
      </c>
      <c r="Z281" s="115"/>
      <c r="AA281" s="114" t="s">
        <v>138</v>
      </c>
      <c r="AB281" s="113"/>
      <c r="AC281" s="113"/>
      <c r="AD281" s="115">
        <v>8452339</v>
      </c>
      <c r="AE281" s="115">
        <f t="shared" si="207"/>
        <v>9466619.6800000016</v>
      </c>
      <c r="AF281" s="115"/>
      <c r="AG281" s="115"/>
      <c r="AH281" s="115">
        <v>5600000</v>
      </c>
      <c r="AI281" s="21">
        <f t="shared" si="208"/>
        <v>6272000.0000000009</v>
      </c>
      <c r="AJ281" s="115"/>
      <c r="AK281" s="115"/>
      <c r="AL281" s="115"/>
      <c r="AM281" s="21">
        <f t="shared" si="209"/>
        <v>0</v>
      </c>
      <c r="AN281" s="115"/>
      <c r="AO281" s="115"/>
      <c r="AP281" s="115"/>
      <c r="AQ281" s="21">
        <f t="shared" si="210"/>
        <v>0</v>
      </c>
      <c r="AR281" s="115"/>
      <c r="AS281" s="115"/>
      <c r="AT281" s="115"/>
      <c r="AU281" s="21">
        <f t="shared" si="211"/>
        <v>0</v>
      </c>
      <c r="AV281" s="115"/>
      <c r="AW281" s="42">
        <v>0</v>
      </c>
      <c r="AX281" s="42">
        <f t="shared" si="206"/>
        <v>0</v>
      </c>
      <c r="AY281" s="113" t="s">
        <v>129</v>
      </c>
      <c r="AZ281" s="1" t="s">
        <v>530</v>
      </c>
      <c r="BA281" s="1" t="s">
        <v>531</v>
      </c>
      <c r="BB281" s="45"/>
      <c r="BC281" s="45"/>
      <c r="BD281" s="45"/>
      <c r="BE281" s="45"/>
      <c r="BF281" s="45"/>
      <c r="BG281" s="45"/>
      <c r="BH281" s="45"/>
      <c r="BI281" s="45"/>
      <c r="BJ281" s="88"/>
      <c r="BK281" s="28"/>
    </row>
    <row r="282" spans="1:64" s="165" customFormat="1" ht="12.95" customHeight="1" x14ac:dyDescent="0.25">
      <c r="A282" s="4" t="s">
        <v>217</v>
      </c>
      <c r="B282" s="45"/>
      <c r="C282" s="4" t="s">
        <v>732</v>
      </c>
      <c r="D282" s="45"/>
      <c r="E282" s="45"/>
      <c r="F282" s="1" t="s">
        <v>519</v>
      </c>
      <c r="G282" s="1" t="s">
        <v>520</v>
      </c>
      <c r="H282" s="1" t="s">
        <v>520</v>
      </c>
      <c r="I282" s="1" t="s">
        <v>143</v>
      </c>
      <c r="J282" s="1" t="s">
        <v>651</v>
      </c>
      <c r="K282" s="1"/>
      <c r="L282" s="1">
        <v>80</v>
      </c>
      <c r="M282" s="1" t="s">
        <v>122</v>
      </c>
      <c r="N282" s="5" t="s">
        <v>224</v>
      </c>
      <c r="O282" s="1" t="s">
        <v>144</v>
      </c>
      <c r="P282" s="1" t="s">
        <v>125</v>
      </c>
      <c r="Q282" s="1">
        <v>230000000</v>
      </c>
      <c r="R282" s="1" t="s">
        <v>511</v>
      </c>
      <c r="S282" s="1"/>
      <c r="T282" s="1" t="s">
        <v>146</v>
      </c>
      <c r="U282" s="1"/>
      <c r="V282" s="1"/>
      <c r="W282" s="1">
        <v>0</v>
      </c>
      <c r="X282" s="1">
        <v>90</v>
      </c>
      <c r="Y282" s="1">
        <v>10</v>
      </c>
      <c r="Z282" s="21"/>
      <c r="AA282" s="5" t="s">
        <v>138</v>
      </c>
      <c r="AB282" s="72"/>
      <c r="AC282" s="72"/>
      <c r="AD282" s="72">
        <v>8452339</v>
      </c>
      <c r="AE282" s="72">
        <v>9466619.6800000016</v>
      </c>
      <c r="AF282" s="72"/>
      <c r="AG282" s="72"/>
      <c r="AH282" s="72">
        <v>5600000</v>
      </c>
      <c r="AI282" s="72">
        <v>6272000.0000000009</v>
      </c>
      <c r="AJ282" s="72"/>
      <c r="AK282" s="72"/>
      <c r="AL282" s="72"/>
      <c r="AM282" s="72"/>
      <c r="AN282" s="72"/>
      <c r="AO282" s="72"/>
      <c r="AP282" s="72"/>
      <c r="AQ282" s="72"/>
      <c r="AR282" s="72"/>
      <c r="AS282" s="72"/>
      <c r="AT282" s="72"/>
      <c r="AU282" s="72"/>
      <c r="AV282" s="72"/>
      <c r="AW282" s="42">
        <v>0</v>
      </c>
      <c r="AX282" s="42">
        <f>AW282*1.12</f>
        <v>0</v>
      </c>
      <c r="AY282" s="1" t="s">
        <v>129</v>
      </c>
      <c r="AZ282" s="1" t="s">
        <v>530</v>
      </c>
      <c r="BA282" s="1" t="s">
        <v>531</v>
      </c>
      <c r="BB282" s="45"/>
      <c r="BC282" s="45"/>
      <c r="BD282" s="45"/>
      <c r="BE282" s="45"/>
      <c r="BF282" s="45"/>
      <c r="BG282" s="45"/>
      <c r="BH282" s="45"/>
      <c r="BI282" s="45"/>
      <c r="BJ282" s="88"/>
      <c r="BK282" s="32">
        <v>14</v>
      </c>
    </row>
    <row r="283" spans="1:64" s="165" customFormat="1" ht="12.95" customHeight="1" x14ac:dyDescent="0.25">
      <c r="A283" s="4" t="s">
        <v>217</v>
      </c>
      <c r="B283" s="45"/>
      <c r="C283" s="4" t="s">
        <v>774</v>
      </c>
      <c r="D283" s="45"/>
      <c r="E283" s="45"/>
      <c r="F283" s="1" t="s">
        <v>519</v>
      </c>
      <c r="G283" s="1" t="s">
        <v>520</v>
      </c>
      <c r="H283" s="1" t="s">
        <v>520</v>
      </c>
      <c r="I283" s="1" t="s">
        <v>143</v>
      </c>
      <c r="J283" s="1" t="s">
        <v>651</v>
      </c>
      <c r="K283" s="1"/>
      <c r="L283" s="1">
        <v>80</v>
      </c>
      <c r="M283" s="1" t="s">
        <v>122</v>
      </c>
      <c r="N283" s="5" t="s">
        <v>224</v>
      </c>
      <c r="O283" s="1" t="s">
        <v>398</v>
      </c>
      <c r="P283" s="1" t="s">
        <v>125</v>
      </c>
      <c r="Q283" s="1">
        <v>230000000</v>
      </c>
      <c r="R283" s="1" t="s">
        <v>511</v>
      </c>
      <c r="S283" s="1"/>
      <c r="T283" s="1" t="s">
        <v>146</v>
      </c>
      <c r="U283" s="1"/>
      <c r="V283" s="1"/>
      <c r="W283" s="1">
        <v>0</v>
      </c>
      <c r="X283" s="16">
        <v>100</v>
      </c>
      <c r="Y283" s="1">
        <v>0</v>
      </c>
      <c r="Z283" s="21"/>
      <c r="AA283" s="5" t="s">
        <v>138</v>
      </c>
      <c r="AB283" s="72"/>
      <c r="AC283" s="72"/>
      <c r="AD283" s="72">
        <v>8452339</v>
      </c>
      <c r="AE283" s="72">
        <f t="shared" ref="AE283" si="213">AD283*1.12</f>
        <v>9466619.6800000016</v>
      </c>
      <c r="AF283" s="72"/>
      <c r="AG283" s="72"/>
      <c r="AH283" s="72">
        <v>5600000</v>
      </c>
      <c r="AI283" s="72">
        <f t="shared" ref="AI283" si="214">AH283*1.12</f>
        <v>6272000.0000000009</v>
      </c>
      <c r="AJ283" s="72"/>
      <c r="AK283" s="72"/>
      <c r="AL283" s="72"/>
      <c r="AM283" s="72"/>
      <c r="AN283" s="72"/>
      <c r="AO283" s="72"/>
      <c r="AP283" s="72"/>
      <c r="AQ283" s="72"/>
      <c r="AR283" s="72"/>
      <c r="AS283" s="72"/>
      <c r="AT283" s="72"/>
      <c r="AU283" s="72"/>
      <c r="AV283" s="72"/>
      <c r="AW283" s="43">
        <f t="shared" ref="AW283" si="215">AD283+AH283+AL283+AP283+AT283</f>
        <v>14052339</v>
      </c>
      <c r="AX283" s="43">
        <f t="shared" ref="AX283" si="216">AW283*1.12</f>
        <v>15738619.680000002</v>
      </c>
      <c r="AY283" s="1" t="s">
        <v>129</v>
      </c>
      <c r="AZ283" s="1" t="s">
        <v>530</v>
      </c>
      <c r="BA283" s="1" t="s">
        <v>531</v>
      </c>
      <c r="BB283" s="45"/>
      <c r="BC283" s="45"/>
      <c r="BD283" s="45"/>
      <c r="BE283" s="45"/>
      <c r="BF283" s="45"/>
      <c r="BG283" s="45"/>
      <c r="BH283" s="45"/>
      <c r="BI283" s="45"/>
      <c r="BJ283" s="88"/>
      <c r="BK283" s="32" t="s">
        <v>772</v>
      </c>
    </row>
    <row r="284" spans="1:64" s="165" customFormat="1" ht="12.95" customHeight="1" x14ac:dyDescent="0.25">
      <c r="A284" s="15" t="s">
        <v>217</v>
      </c>
      <c r="B284" s="45"/>
      <c r="C284" s="176" t="s">
        <v>532</v>
      </c>
      <c r="D284" s="88"/>
      <c r="E284" s="45"/>
      <c r="F284" s="1" t="s">
        <v>519</v>
      </c>
      <c r="G284" s="1" t="s">
        <v>520</v>
      </c>
      <c r="H284" s="1" t="s">
        <v>520</v>
      </c>
      <c r="I284" s="1" t="s">
        <v>120</v>
      </c>
      <c r="J284" s="1"/>
      <c r="K284" s="1"/>
      <c r="L284" s="1">
        <v>80</v>
      </c>
      <c r="M284" s="113" t="s">
        <v>122</v>
      </c>
      <c r="N284" s="113" t="s">
        <v>224</v>
      </c>
      <c r="O284" s="113" t="s">
        <v>166</v>
      </c>
      <c r="P284" s="113" t="s">
        <v>125</v>
      </c>
      <c r="Q284" s="113">
        <v>230000000</v>
      </c>
      <c r="R284" s="1" t="s">
        <v>511</v>
      </c>
      <c r="S284" s="113"/>
      <c r="T284" s="113" t="s">
        <v>146</v>
      </c>
      <c r="U284" s="113"/>
      <c r="V284" s="113"/>
      <c r="W284" s="113">
        <v>0</v>
      </c>
      <c r="X284" s="113">
        <v>90</v>
      </c>
      <c r="Y284" s="113">
        <v>10</v>
      </c>
      <c r="Z284" s="115"/>
      <c r="AA284" s="114" t="s">
        <v>138</v>
      </c>
      <c r="AB284" s="113"/>
      <c r="AC284" s="113"/>
      <c r="AD284" s="115">
        <v>4731862</v>
      </c>
      <c r="AE284" s="115">
        <f t="shared" si="207"/>
        <v>5299685.4400000004</v>
      </c>
      <c r="AF284" s="115"/>
      <c r="AG284" s="115"/>
      <c r="AH284" s="115">
        <v>6097534</v>
      </c>
      <c r="AI284" s="21">
        <f t="shared" si="208"/>
        <v>6829238.080000001</v>
      </c>
      <c r="AJ284" s="115"/>
      <c r="AK284" s="115"/>
      <c r="AL284" s="115"/>
      <c r="AM284" s="21">
        <f t="shared" si="209"/>
        <v>0</v>
      </c>
      <c r="AN284" s="115"/>
      <c r="AO284" s="115"/>
      <c r="AP284" s="115"/>
      <c r="AQ284" s="21">
        <f t="shared" si="210"/>
        <v>0</v>
      </c>
      <c r="AR284" s="115"/>
      <c r="AS284" s="115"/>
      <c r="AT284" s="115"/>
      <c r="AU284" s="21">
        <f t="shared" si="211"/>
        <v>0</v>
      </c>
      <c r="AV284" s="115"/>
      <c r="AW284" s="203">
        <f t="shared" si="212"/>
        <v>10829396</v>
      </c>
      <c r="AX284" s="203">
        <f t="shared" si="206"/>
        <v>12128923.520000001</v>
      </c>
      <c r="AY284" s="113" t="s">
        <v>129</v>
      </c>
      <c r="AZ284" s="1" t="s">
        <v>533</v>
      </c>
      <c r="BA284" s="1" t="s">
        <v>534</v>
      </c>
      <c r="BB284" s="45"/>
      <c r="BC284" s="45"/>
      <c r="BD284" s="45"/>
      <c r="BE284" s="45"/>
      <c r="BF284" s="45"/>
      <c r="BG284" s="45"/>
      <c r="BH284" s="45"/>
      <c r="BI284" s="45"/>
      <c r="BJ284" s="88"/>
      <c r="BK284" s="28"/>
    </row>
    <row r="285" spans="1:64" s="165" customFormat="1" ht="12.95" customHeight="1" x14ac:dyDescent="0.25">
      <c r="A285" s="15" t="s">
        <v>217</v>
      </c>
      <c r="B285" s="45"/>
      <c r="C285" s="176" t="s">
        <v>535</v>
      </c>
      <c r="D285" s="88"/>
      <c r="E285" s="45"/>
      <c r="F285" s="1" t="s">
        <v>519</v>
      </c>
      <c r="G285" s="1" t="s">
        <v>520</v>
      </c>
      <c r="H285" s="1" t="s">
        <v>520</v>
      </c>
      <c r="I285" s="1" t="s">
        <v>143</v>
      </c>
      <c r="J285" s="153" t="s">
        <v>651</v>
      </c>
      <c r="K285" s="1"/>
      <c r="L285" s="1">
        <v>80</v>
      </c>
      <c r="M285" s="113" t="s">
        <v>122</v>
      </c>
      <c r="N285" s="113" t="s">
        <v>224</v>
      </c>
      <c r="O285" s="113" t="s">
        <v>166</v>
      </c>
      <c r="P285" s="113" t="s">
        <v>125</v>
      </c>
      <c r="Q285" s="113">
        <v>230000000</v>
      </c>
      <c r="R285" s="1" t="s">
        <v>511</v>
      </c>
      <c r="S285" s="113"/>
      <c r="T285" s="113" t="s">
        <v>146</v>
      </c>
      <c r="U285" s="113"/>
      <c r="V285" s="113"/>
      <c r="W285" s="113">
        <v>0</v>
      </c>
      <c r="X285" s="113">
        <v>90</v>
      </c>
      <c r="Y285" s="113">
        <v>10</v>
      </c>
      <c r="Z285" s="115"/>
      <c r="AA285" s="114" t="s">
        <v>138</v>
      </c>
      <c r="AB285" s="113"/>
      <c r="AC285" s="113"/>
      <c r="AD285" s="115">
        <v>1635705</v>
      </c>
      <c r="AE285" s="115">
        <f t="shared" si="207"/>
        <v>1831989.6</v>
      </c>
      <c r="AF285" s="115"/>
      <c r="AG285" s="115"/>
      <c r="AH285" s="115">
        <v>2107790</v>
      </c>
      <c r="AI285" s="21">
        <f t="shared" si="208"/>
        <v>2360724.8000000003</v>
      </c>
      <c r="AJ285" s="115"/>
      <c r="AK285" s="115"/>
      <c r="AL285" s="115"/>
      <c r="AM285" s="21">
        <f t="shared" si="209"/>
        <v>0</v>
      </c>
      <c r="AN285" s="115"/>
      <c r="AO285" s="115"/>
      <c r="AP285" s="115"/>
      <c r="AQ285" s="21">
        <f t="shared" si="210"/>
        <v>0</v>
      </c>
      <c r="AR285" s="115"/>
      <c r="AS285" s="115"/>
      <c r="AT285" s="115"/>
      <c r="AU285" s="21">
        <f t="shared" si="211"/>
        <v>0</v>
      </c>
      <c r="AV285" s="115"/>
      <c r="AW285" s="42">
        <v>0</v>
      </c>
      <c r="AX285" s="42">
        <f t="shared" si="206"/>
        <v>0</v>
      </c>
      <c r="AY285" s="113" t="s">
        <v>129</v>
      </c>
      <c r="AZ285" s="1" t="s">
        <v>536</v>
      </c>
      <c r="BA285" s="1" t="s">
        <v>537</v>
      </c>
      <c r="BB285" s="45"/>
      <c r="BC285" s="45"/>
      <c r="BD285" s="45"/>
      <c r="BE285" s="45"/>
      <c r="BF285" s="45"/>
      <c r="BG285" s="45"/>
      <c r="BH285" s="45"/>
      <c r="BI285" s="45"/>
      <c r="BJ285" s="88"/>
      <c r="BK285" s="28"/>
    </row>
    <row r="286" spans="1:64" s="165" customFormat="1" ht="12.95" customHeight="1" x14ac:dyDescent="0.25">
      <c r="A286" s="4" t="s">
        <v>217</v>
      </c>
      <c r="B286" s="45"/>
      <c r="C286" s="4" t="s">
        <v>733</v>
      </c>
      <c r="D286" s="45"/>
      <c r="E286" s="45"/>
      <c r="F286" s="1" t="s">
        <v>519</v>
      </c>
      <c r="G286" s="1" t="s">
        <v>520</v>
      </c>
      <c r="H286" s="1" t="s">
        <v>520</v>
      </c>
      <c r="I286" s="1" t="s">
        <v>143</v>
      </c>
      <c r="J286" s="1" t="s">
        <v>651</v>
      </c>
      <c r="K286" s="1"/>
      <c r="L286" s="1">
        <v>80</v>
      </c>
      <c r="M286" s="1" t="s">
        <v>122</v>
      </c>
      <c r="N286" s="5" t="s">
        <v>224</v>
      </c>
      <c r="O286" s="1" t="s">
        <v>144</v>
      </c>
      <c r="P286" s="1" t="s">
        <v>125</v>
      </c>
      <c r="Q286" s="1">
        <v>230000000</v>
      </c>
      <c r="R286" s="1" t="s">
        <v>511</v>
      </c>
      <c r="S286" s="1"/>
      <c r="T286" s="1" t="s">
        <v>146</v>
      </c>
      <c r="U286" s="1"/>
      <c r="V286" s="1"/>
      <c r="W286" s="1">
        <v>0</v>
      </c>
      <c r="X286" s="1">
        <v>90</v>
      </c>
      <c r="Y286" s="1">
        <v>10</v>
      </c>
      <c r="Z286" s="21"/>
      <c r="AA286" s="5" t="s">
        <v>138</v>
      </c>
      <c r="AB286" s="72"/>
      <c r="AC286" s="72"/>
      <c r="AD286" s="72">
        <v>1635705</v>
      </c>
      <c r="AE286" s="72">
        <v>1831989.6</v>
      </c>
      <c r="AF286" s="72"/>
      <c r="AG286" s="72"/>
      <c r="AH286" s="72">
        <v>2107790</v>
      </c>
      <c r="AI286" s="72">
        <v>2360724.8000000003</v>
      </c>
      <c r="AJ286" s="72"/>
      <c r="AK286" s="72"/>
      <c r="AL286" s="72"/>
      <c r="AM286" s="72"/>
      <c r="AN286" s="72"/>
      <c r="AO286" s="72"/>
      <c r="AP286" s="72"/>
      <c r="AQ286" s="72"/>
      <c r="AR286" s="72"/>
      <c r="AS286" s="72"/>
      <c r="AT286" s="72"/>
      <c r="AU286" s="72"/>
      <c r="AV286" s="72"/>
      <c r="AW286" s="42">
        <v>0</v>
      </c>
      <c r="AX286" s="42">
        <f>AW286*1.12</f>
        <v>0</v>
      </c>
      <c r="AY286" s="1" t="s">
        <v>129</v>
      </c>
      <c r="AZ286" s="1" t="s">
        <v>536</v>
      </c>
      <c r="BA286" s="1" t="s">
        <v>537</v>
      </c>
      <c r="BB286" s="45"/>
      <c r="BC286" s="45"/>
      <c r="BD286" s="45"/>
      <c r="BE286" s="45"/>
      <c r="BF286" s="45"/>
      <c r="BG286" s="45"/>
      <c r="BH286" s="45"/>
      <c r="BI286" s="45"/>
      <c r="BJ286" s="88"/>
      <c r="BK286" s="32">
        <v>14</v>
      </c>
    </row>
    <row r="287" spans="1:64" s="165" customFormat="1" ht="12.95" customHeight="1" x14ac:dyDescent="0.25">
      <c r="A287" s="4" t="s">
        <v>217</v>
      </c>
      <c r="B287" s="45"/>
      <c r="C287" s="4" t="s">
        <v>775</v>
      </c>
      <c r="D287" s="45"/>
      <c r="E287" s="45"/>
      <c r="F287" s="1" t="s">
        <v>519</v>
      </c>
      <c r="G287" s="1" t="s">
        <v>520</v>
      </c>
      <c r="H287" s="1" t="s">
        <v>520</v>
      </c>
      <c r="I287" s="1" t="s">
        <v>143</v>
      </c>
      <c r="J287" s="1" t="s">
        <v>651</v>
      </c>
      <c r="K287" s="1"/>
      <c r="L287" s="1">
        <v>80</v>
      </c>
      <c r="M287" s="1" t="s">
        <v>122</v>
      </c>
      <c r="N287" s="5" t="s">
        <v>224</v>
      </c>
      <c r="O287" s="1" t="s">
        <v>398</v>
      </c>
      <c r="P287" s="1" t="s">
        <v>125</v>
      </c>
      <c r="Q287" s="1">
        <v>230000000</v>
      </c>
      <c r="R287" s="1" t="s">
        <v>511</v>
      </c>
      <c r="S287" s="1"/>
      <c r="T287" s="1" t="s">
        <v>146</v>
      </c>
      <c r="U287" s="1"/>
      <c r="V287" s="1"/>
      <c r="W287" s="1">
        <v>0</v>
      </c>
      <c r="X287" s="16">
        <v>100</v>
      </c>
      <c r="Y287" s="1">
        <v>0</v>
      </c>
      <c r="Z287" s="21"/>
      <c r="AA287" s="5" t="s">
        <v>138</v>
      </c>
      <c r="AB287" s="72"/>
      <c r="AC287" s="72"/>
      <c r="AD287" s="72">
        <v>1635705</v>
      </c>
      <c r="AE287" s="72">
        <f t="shared" ref="AE287" si="217">AD287*1.12</f>
        <v>1831989.6</v>
      </c>
      <c r="AF287" s="72"/>
      <c r="AG287" s="72"/>
      <c r="AH287" s="72">
        <v>2107790</v>
      </c>
      <c r="AI287" s="72">
        <f t="shared" ref="AI287" si="218">AH287*1.12</f>
        <v>2360724.8000000003</v>
      </c>
      <c r="AJ287" s="72"/>
      <c r="AK287" s="72"/>
      <c r="AL287" s="72"/>
      <c r="AM287" s="72"/>
      <c r="AN287" s="72"/>
      <c r="AO287" s="72"/>
      <c r="AP287" s="72"/>
      <c r="AQ287" s="72"/>
      <c r="AR287" s="72"/>
      <c r="AS287" s="72"/>
      <c r="AT287" s="72"/>
      <c r="AU287" s="72"/>
      <c r="AV287" s="72"/>
      <c r="AW287" s="43">
        <f t="shared" ref="AW287" si="219">AD287+AH287+AL287+AP287+AT287</f>
        <v>3743495</v>
      </c>
      <c r="AX287" s="43">
        <f t="shared" ref="AX287" si="220">AW287*1.12</f>
        <v>4192714.4000000004</v>
      </c>
      <c r="AY287" s="1" t="s">
        <v>129</v>
      </c>
      <c r="AZ287" s="1" t="s">
        <v>536</v>
      </c>
      <c r="BA287" s="1" t="s">
        <v>537</v>
      </c>
      <c r="BB287" s="45"/>
      <c r="BC287" s="45"/>
      <c r="BD287" s="45"/>
      <c r="BE287" s="45"/>
      <c r="BF287" s="45"/>
      <c r="BG287" s="45"/>
      <c r="BH287" s="45"/>
      <c r="BI287" s="45"/>
      <c r="BJ287" s="88"/>
      <c r="BK287" s="32" t="s">
        <v>772</v>
      </c>
    </row>
    <row r="288" spans="1:64" s="165" customFormat="1" ht="12.95" customHeight="1" x14ac:dyDescent="0.25">
      <c r="A288" s="116" t="s">
        <v>133</v>
      </c>
      <c r="B288" s="27" t="s">
        <v>218</v>
      </c>
      <c r="C288" s="4" t="s">
        <v>583</v>
      </c>
      <c r="D288" s="4"/>
      <c r="E288" s="217"/>
      <c r="F288" s="22" t="s">
        <v>293</v>
      </c>
      <c r="G288" s="22" t="s">
        <v>294</v>
      </c>
      <c r="H288" s="22" t="s">
        <v>294</v>
      </c>
      <c r="I288" s="23" t="s">
        <v>120</v>
      </c>
      <c r="J288" s="23"/>
      <c r="K288" s="23"/>
      <c r="L288" s="22">
        <v>100</v>
      </c>
      <c r="M288" s="5">
        <v>230000000</v>
      </c>
      <c r="N288" s="5" t="s">
        <v>123</v>
      </c>
      <c r="O288" s="1" t="s">
        <v>166</v>
      </c>
      <c r="P288" s="23" t="s">
        <v>125</v>
      </c>
      <c r="Q288" s="24">
        <v>230000000</v>
      </c>
      <c r="R288" s="25" t="s">
        <v>257</v>
      </c>
      <c r="S288" s="25"/>
      <c r="T288" s="23" t="s">
        <v>127</v>
      </c>
      <c r="U288" s="5"/>
      <c r="V288" s="23"/>
      <c r="W288" s="23">
        <v>0</v>
      </c>
      <c r="X288" s="23">
        <v>100</v>
      </c>
      <c r="Y288" s="23">
        <v>0</v>
      </c>
      <c r="Z288" s="40"/>
      <c r="AA288" s="5" t="s">
        <v>138</v>
      </c>
      <c r="AB288" s="26"/>
      <c r="AC288" s="26"/>
      <c r="AD288" s="26">
        <v>30708000</v>
      </c>
      <c r="AE288" s="18">
        <f t="shared" si="207"/>
        <v>34392960</v>
      </c>
      <c r="AF288" s="26"/>
      <c r="AG288" s="26"/>
      <c r="AH288" s="26">
        <v>40944000</v>
      </c>
      <c r="AI288" s="18">
        <f t="shared" si="208"/>
        <v>45857280.000000007</v>
      </c>
      <c r="AJ288" s="19"/>
      <c r="AK288" s="19"/>
      <c r="AL288" s="26">
        <v>40944000</v>
      </c>
      <c r="AM288" s="18">
        <f t="shared" si="209"/>
        <v>45857280.000000007</v>
      </c>
      <c r="AN288" s="1"/>
      <c r="AO288" s="45"/>
      <c r="AP288" s="45"/>
      <c r="AQ288" s="45"/>
      <c r="AR288" s="45"/>
      <c r="AS288" s="45"/>
      <c r="AT288" s="45"/>
      <c r="AU288" s="21"/>
      <c r="AV288" s="117"/>
      <c r="AW288" s="42">
        <f>AD288+AH288+AL288+AP288+AT288</f>
        <v>112596000</v>
      </c>
      <c r="AX288" s="42">
        <f t="shared" si="206"/>
        <v>126107520.00000001</v>
      </c>
      <c r="AY288" s="9" t="s">
        <v>129</v>
      </c>
      <c r="AZ288" s="1" t="s">
        <v>584</v>
      </c>
      <c r="BA288" s="1" t="s">
        <v>585</v>
      </c>
      <c r="BB288" s="117"/>
      <c r="BC288" s="45"/>
      <c r="BD288" s="45"/>
      <c r="BE288" s="45"/>
      <c r="BF288" s="45"/>
      <c r="BG288" s="45"/>
      <c r="BH288" s="45"/>
      <c r="BI288" s="45"/>
      <c r="BJ288" s="88"/>
      <c r="BK288" s="28"/>
    </row>
    <row r="289" spans="1:63" s="165" customFormat="1" ht="12.95" customHeight="1" x14ac:dyDescent="0.25">
      <c r="A289" s="116" t="s">
        <v>133</v>
      </c>
      <c r="B289" s="27" t="s">
        <v>218</v>
      </c>
      <c r="C289" s="4" t="s">
        <v>586</v>
      </c>
      <c r="D289" s="4"/>
      <c r="E289" s="217"/>
      <c r="F289" s="22" t="s">
        <v>293</v>
      </c>
      <c r="G289" s="22" t="s">
        <v>294</v>
      </c>
      <c r="H289" s="22" t="s">
        <v>294</v>
      </c>
      <c r="I289" s="23" t="s">
        <v>120</v>
      </c>
      <c r="J289" s="23"/>
      <c r="K289" s="23"/>
      <c r="L289" s="22">
        <v>100</v>
      </c>
      <c r="M289" s="5">
        <v>230000000</v>
      </c>
      <c r="N289" s="5" t="s">
        <v>123</v>
      </c>
      <c r="O289" s="1" t="s">
        <v>166</v>
      </c>
      <c r="P289" s="23" t="s">
        <v>125</v>
      </c>
      <c r="Q289" s="24">
        <v>230000000</v>
      </c>
      <c r="R289" s="25" t="s">
        <v>262</v>
      </c>
      <c r="S289" s="25"/>
      <c r="T289" s="23" t="s">
        <v>127</v>
      </c>
      <c r="U289" s="5"/>
      <c r="V289" s="23"/>
      <c r="W289" s="23">
        <v>0</v>
      </c>
      <c r="X289" s="23">
        <v>100</v>
      </c>
      <c r="Y289" s="23">
        <v>0</v>
      </c>
      <c r="Z289" s="40"/>
      <c r="AA289" s="5" t="s">
        <v>138</v>
      </c>
      <c r="AB289" s="26"/>
      <c r="AC289" s="26"/>
      <c r="AD289" s="26">
        <v>10700032</v>
      </c>
      <c r="AE289" s="18">
        <f t="shared" si="207"/>
        <v>11984035.840000002</v>
      </c>
      <c r="AF289" s="26"/>
      <c r="AG289" s="26"/>
      <c r="AH289" s="26">
        <v>14193920</v>
      </c>
      <c r="AI289" s="18">
        <f t="shared" si="208"/>
        <v>15897190.400000002</v>
      </c>
      <c r="AJ289" s="19"/>
      <c r="AK289" s="19"/>
      <c r="AL289" s="26">
        <v>14193920</v>
      </c>
      <c r="AM289" s="18">
        <f t="shared" si="209"/>
        <v>15897190.400000002</v>
      </c>
      <c r="AN289" s="1"/>
      <c r="AO289" s="45"/>
      <c r="AP289" s="45"/>
      <c r="AQ289" s="45"/>
      <c r="AR289" s="45"/>
      <c r="AS289" s="45"/>
      <c r="AT289" s="45"/>
      <c r="AU289" s="21"/>
      <c r="AV289" s="117"/>
      <c r="AW289" s="42">
        <f t="shared" ref="AW289:AW303" si="221">AD289+AH289+AL289+AP289+AT289</f>
        <v>39087872</v>
      </c>
      <c r="AX289" s="42">
        <f t="shared" si="206"/>
        <v>43778416.640000001</v>
      </c>
      <c r="AY289" s="9" t="s">
        <v>129</v>
      </c>
      <c r="AZ289" s="1" t="s">
        <v>587</v>
      </c>
      <c r="BA289" s="1" t="s">
        <v>588</v>
      </c>
      <c r="BB289" s="117"/>
      <c r="BC289" s="45"/>
      <c r="BD289" s="45"/>
      <c r="BE289" s="45"/>
      <c r="BF289" s="45"/>
      <c r="BG289" s="45"/>
      <c r="BH289" s="45"/>
      <c r="BI289" s="45"/>
      <c r="BJ289" s="88"/>
      <c r="BK289" s="28"/>
    </row>
    <row r="290" spans="1:63" s="165" customFormat="1" ht="12.95" customHeight="1" x14ac:dyDescent="0.25">
      <c r="A290" s="116" t="s">
        <v>133</v>
      </c>
      <c r="B290" s="27" t="s">
        <v>218</v>
      </c>
      <c r="C290" s="4" t="s">
        <v>589</v>
      </c>
      <c r="D290" s="4"/>
      <c r="E290" s="217"/>
      <c r="F290" s="22" t="s">
        <v>293</v>
      </c>
      <c r="G290" s="22" t="s">
        <v>294</v>
      </c>
      <c r="H290" s="22" t="s">
        <v>294</v>
      </c>
      <c r="I290" s="23" t="s">
        <v>120</v>
      </c>
      <c r="J290" s="23"/>
      <c r="K290" s="23"/>
      <c r="L290" s="22">
        <v>100</v>
      </c>
      <c r="M290" s="5">
        <v>230000000</v>
      </c>
      <c r="N290" s="5" t="s">
        <v>123</v>
      </c>
      <c r="O290" s="1" t="s">
        <v>166</v>
      </c>
      <c r="P290" s="23" t="s">
        <v>125</v>
      </c>
      <c r="Q290" s="24">
        <v>230000000</v>
      </c>
      <c r="R290" s="25" t="s">
        <v>266</v>
      </c>
      <c r="S290" s="25"/>
      <c r="T290" s="23" t="s">
        <v>127</v>
      </c>
      <c r="U290" s="5"/>
      <c r="V290" s="23"/>
      <c r="W290" s="23">
        <v>0</v>
      </c>
      <c r="X290" s="23">
        <v>100</v>
      </c>
      <c r="Y290" s="23">
        <v>0</v>
      </c>
      <c r="Z290" s="40"/>
      <c r="AA290" s="5" t="s">
        <v>138</v>
      </c>
      <c r="AB290" s="26"/>
      <c r="AC290" s="26"/>
      <c r="AD290" s="26">
        <v>37668480</v>
      </c>
      <c r="AE290" s="18">
        <f t="shared" si="207"/>
        <v>42188697.600000001</v>
      </c>
      <c r="AF290" s="26"/>
      <c r="AG290" s="26"/>
      <c r="AH290" s="26">
        <v>46403200</v>
      </c>
      <c r="AI290" s="18">
        <f t="shared" si="208"/>
        <v>51971584.000000007</v>
      </c>
      <c r="AJ290" s="19"/>
      <c r="AK290" s="19"/>
      <c r="AL290" s="26">
        <v>46403200</v>
      </c>
      <c r="AM290" s="18">
        <f t="shared" si="209"/>
        <v>51971584.000000007</v>
      </c>
      <c r="AN290" s="1"/>
      <c r="AO290" s="45"/>
      <c r="AP290" s="45"/>
      <c r="AQ290" s="45"/>
      <c r="AR290" s="45"/>
      <c r="AS290" s="45"/>
      <c r="AT290" s="45"/>
      <c r="AU290" s="21"/>
      <c r="AV290" s="117"/>
      <c r="AW290" s="42">
        <f t="shared" si="221"/>
        <v>130474880</v>
      </c>
      <c r="AX290" s="42">
        <f t="shared" si="206"/>
        <v>146131865.60000002</v>
      </c>
      <c r="AY290" s="9" t="s">
        <v>129</v>
      </c>
      <c r="AZ290" s="1" t="s">
        <v>590</v>
      </c>
      <c r="BA290" s="1" t="s">
        <v>591</v>
      </c>
      <c r="BB290" s="117"/>
      <c r="BC290" s="45"/>
      <c r="BD290" s="45"/>
      <c r="BE290" s="45"/>
      <c r="BF290" s="45"/>
      <c r="BG290" s="45"/>
      <c r="BH290" s="45"/>
      <c r="BI290" s="45"/>
      <c r="BJ290" s="88"/>
      <c r="BK290" s="28"/>
    </row>
    <row r="291" spans="1:63" s="165" customFormat="1" ht="12.95" customHeight="1" x14ac:dyDescent="0.25">
      <c r="A291" s="116" t="s">
        <v>133</v>
      </c>
      <c r="B291" s="27" t="s">
        <v>218</v>
      </c>
      <c r="C291" s="4" t="s">
        <v>592</v>
      </c>
      <c r="D291" s="4"/>
      <c r="E291" s="217"/>
      <c r="F291" s="22" t="s">
        <v>298</v>
      </c>
      <c r="G291" s="22" t="s">
        <v>299</v>
      </c>
      <c r="H291" s="22" t="s">
        <v>299</v>
      </c>
      <c r="I291" s="23" t="s">
        <v>120</v>
      </c>
      <c r="J291" s="23"/>
      <c r="K291" s="23"/>
      <c r="L291" s="22">
        <v>100</v>
      </c>
      <c r="M291" s="5">
        <v>230000000</v>
      </c>
      <c r="N291" s="5" t="s">
        <v>137</v>
      </c>
      <c r="O291" s="1" t="s">
        <v>166</v>
      </c>
      <c r="P291" s="23" t="s">
        <v>125</v>
      </c>
      <c r="Q291" s="24">
        <v>230000000</v>
      </c>
      <c r="R291" s="25" t="s">
        <v>145</v>
      </c>
      <c r="S291" s="25"/>
      <c r="T291" s="23" t="s">
        <v>127</v>
      </c>
      <c r="U291" s="5"/>
      <c r="V291" s="23"/>
      <c r="W291" s="23">
        <v>0</v>
      </c>
      <c r="X291" s="23">
        <v>100</v>
      </c>
      <c r="Y291" s="23">
        <v>0</v>
      </c>
      <c r="Z291" s="40"/>
      <c r="AA291" s="5" t="s">
        <v>138</v>
      </c>
      <c r="AB291" s="26"/>
      <c r="AC291" s="26"/>
      <c r="AD291" s="26">
        <v>19626200</v>
      </c>
      <c r="AE291" s="18">
        <f t="shared" si="207"/>
        <v>21981344.000000004</v>
      </c>
      <c r="AF291" s="26"/>
      <c r="AG291" s="26"/>
      <c r="AH291" s="26">
        <v>26049320</v>
      </c>
      <c r="AI291" s="18">
        <f t="shared" si="208"/>
        <v>29175238.400000002</v>
      </c>
      <c r="AJ291" s="19"/>
      <c r="AK291" s="19"/>
      <c r="AL291" s="26">
        <v>26049320</v>
      </c>
      <c r="AM291" s="18">
        <f t="shared" si="209"/>
        <v>29175238.400000002</v>
      </c>
      <c r="AN291" s="1"/>
      <c r="AO291" s="45"/>
      <c r="AP291" s="45"/>
      <c r="AQ291" s="45"/>
      <c r="AR291" s="45"/>
      <c r="AS291" s="45"/>
      <c r="AT291" s="45"/>
      <c r="AU291" s="21"/>
      <c r="AV291" s="117"/>
      <c r="AW291" s="42">
        <f t="shared" si="221"/>
        <v>71724840</v>
      </c>
      <c r="AX291" s="42">
        <f t="shared" si="206"/>
        <v>80331820.800000012</v>
      </c>
      <c r="AY291" s="9" t="s">
        <v>129</v>
      </c>
      <c r="AZ291" s="1" t="s">
        <v>593</v>
      </c>
      <c r="BA291" s="1" t="s">
        <v>594</v>
      </c>
      <c r="BB291" s="117"/>
      <c r="BC291" s="45"/>
      <c r="BD291" s="45"/>
      <c r="BE291" s="45"/>
      <c r="BF291" s="45"/>
      <c r="BG291" s="45"/>
      <c r="BH291" s="45"/>
      <c r="BI291" s="45"/>
      <c r="BJ291" s="88"/>
      <c r="BK291" s="28"/>
    </row>
    <row r="292" spans="1:63" s="165" customFormat="1" ht="12.95" customHeight="1" x14ac:dyDescent="0.25">
      <c r="A292" s="116" t="s">
        <v>133</v>
      </c>
      <c r="B292" s="27" t="s">
        <v>218</v>
      </c>
      <c r="C292" s="4" t="s">
        <v>595</v>
      </c>
      <c r="D292" s="4"/>
      <c r="E292" s="217"/>
      <c r="F292" s="22" t="s">
        <v>298</v>
      </c>
      <c r="G292" s="22" t="s">
        <v>299</v>
      </c>
      <c r="H292" s="22" t="s">
        <v>299</v>
      </c>
      <c r="I292" s="23" t="s">
        <v>120</v>
      </c>
      <c r="J292" s="23"/>
      <c r="K292" s="23"/>
      <c r="L292" s="22">
        <v>100</v>
      </c>
      <c r="M292" s="5">
        <v>230000000</v>
      </c>
      <c r="N292" s="5" t="s">
        <v>137</v>
      </c>
      <c r="O292" s="1" t="s">
        <v>166</v>
      </c>
      <c r="P292" s="23" t="s">
        <v>125</v>
      </c>
      <c r="Q292" s="24">
        <v>230000000</v>
      </c>
      <c r="R292" s="25" t="s">
        <v>257</v>
      </c>
      <c r="S292" s="25"/>
      <c r="T292" s="23" t="s">
        <v>127</v>
      </c>
      <c r="U292" s="5"/>
      <c r="V292" s="23"/>
      <c r="W292" s="23">
        <v>0</v>
      </c>
      <c r="X292" s="23">
        <v>100</v>
      </c>
      <c r="Y292" s="23">
        <v>0</v>
      </c>
      <c r="Z292" s="40"/>
      <c r="AA292" s="5" t="s">
        <v>138</v>
      </c>
      <c r="AB292" s="26"/>
      <c r="AC292" s="26"/>
      <c r="AD292" s="26">
        <v>196389050</v>
      </c>
      <c r="AE292" s="18">
        <f t="shared" si="207"/>
        <v>219955736.00000003</v>
      </c>
      <c r="AF292" s="26"/>
      <c r="AG292" s="26"/>
      <c r="AH292" s="26">
        <v>260661830</v>
      </c>
      <c r="AI292" s="18">
        <f t="shared" si="208"/>
        <v>291941249.60000002</v>
      </c>
      <c r="AJ292" s="19"/>
      <c r="AK292" s="19"/>
      <c r="AL292" s="26">
        <v>260661830</v>
      </c>
      <c r="AM292" s="18">
        <f t="shared" si="209"/>
        <v>291941249.60000002</v>
      </c>
      <c r="AN292" s="1"/>
      <c r="AO292" s="45"/>
      <c r="AP292" s="45"/>
      <c r="AQ292" s="45"/>
      <c r="AR292" s="45"/>
      <c r="AS292" s="45"/>
      <c r="AT292" s="45"/>
      <c r="AU292" s="21"/>
      <c r="AV292" s="117"/>
      <c r="AW292" s="42">
        <f t="shared" si="221"/>
        <v>717712710</v>
      </c>
      <c r="AX292" s="42">
        <f t="shared" si="206"/>
        <v>803838235.20000005</v>
      </c>
      <c r="AY292" s="9" t="s">
        <v>129</v>
      </c>
      <c r="AZ292" s="1" t="s">
        <v>596</v>
      </c>
      <c r="BA292" s="1" t="s">
        <v>597</v>
      </c>
      <c r="BB292" s="117"/>
      <c r="BC292" s="45"/>
      <c r="BD292" s="45"/>
      <c r="BE292" s="45"/>
      <c r="BF292" s="45"/>
      <c r="BG292" s="45"/>
      <c r="BH292" s="45"/>
      <c r="BI292" s="45"/>
      <c r="BJ292" s="88"/>
      <c r="BK292" s="28"/>
    </row>
    <row r="293" spans="1:63" s="165" customFormat="1" ht="12.95" customHeight="1" x14ac:dyDescent="0.25">
      <c r="A293" s="116" t="s">
        <v>133</v>
      </c>
      <c r="B293" s="27" t="s">
        <v>218</v>
      </c>
      <c r="C293" s="4" t="s">
        <v>598</v>
      </c>
      <c r="D293" s="4"/>
      <c r="E293" s="217"/>
      <c r="F293" s="22" t="s">
        <v>298</v>
      </c>
      <c r="G293" s="22" t="s">
        <v>299</v>
      </c>
      <c r="H293" s="22" t="s">
        <v>299</v>
      </c>
      <c r="I293" s="23" t="s">
        <v>120</v>
      </c>
      <c r="J293" s="23"/>
      <c r="K293" s="23"/>
      <c r="L293" s="22">
        <v>100</v>
      </c>
      <c r="M293" s="5">
        <v>230000000</v>
      </c>
      <c r="N293" s="5" t="s">
        <v>137</v>
      </c>
      <c r="O293" s="1" t="s">
        <v>166</v>
      </c>
      <c r="P293" s="23" t="s">
        <v>125</v>
      </c>
      <c r="Q293" s="24">
        <v>230000000</v>
      </c>
      <c r="R293" s="25" t="s">
        <v>262</v>
      </c>
      <c r="S293" s="25"/>
      <c r="T293" s="23" t="s">
        <v>127</v>
      </c>
      <c r="U293" s="5"/>
      <c r="V293" s="23"/>
      <c r="W293" s="23">
        <v>0</v>
      </c>
      <c r="X293" s="23">
        <v>100</v>
      </c>
      <c r="Y293" s="23">
        <v>0</v>
      </c>
      <c r="Z293" s="40"/>
      <c r="AA293" s="5" t="s">
        <v>138</v>
      </c>
      <c r="AB293" s="26"/>
      <c r="AC293" s="26"/>
      <c r="AD293" s="26">
        <v>103576000</v>
      </c>
      <c r="AE293" s="18">
        <f t="shared" si="207"/>
        <v>116005120.00000001</v>
      </c>
      <c r="AF293" s="26"/>
      <c r="AG293" s="26"/>
      <c r="AH293" s="26">
        <v>137473600</v>
      </c>
      <c r="AI293" s="18">
        <f t="shared" si="208"/>
        <v>153970432</v>
      </c>
      <c r="AJ293" s="19"/>
      <c r="AK293" s="19"/>
      <c r="AL293" s="26">
        <v>137473600</v>
      </c>
      <c r="AM293" s="18">
        <f t="shared" si="209"/>
        <v>153970432</v>
      </c>
      <c r="AN293" s="1"/>
      <c r="AO293" s="45"/>
      <c r="AP293" s="45"/>
      <c r="AQ293" s="45"/>
      <c r="AR293" s="45"/>
      <c r="AS293" s="45"/>
      <c r="AT293" s="45"/>
      <c r="AU293" s="21"/>
      <c r="AV293" s="117"/>
      <c r="AW293" s="42">
        <f t="shared" si="221"/>
        <v>378523200</v>
      </c>
      <c r="AX293" s="42">
        <f t="shared" si="206"/>
        <v>423945984.00000006</v>
      </c>
      <c r="AY293" s="9" t="s">
        <v>129</v>
      </c>
      <c r="AZ293" s="1" t="s">
        <v>599</v>
      </c>
      <c r="BA293" s="1" t="s">
        <v>600</v>
      </c>
      <c r="BB293" s="117"/>
      <c r="BC293" s="45"/>
      <c r="BD293" s="45"/>
      <c r="BE293" s="45"/>
      <c r="BF293" s="45"/>
      <c r="BG293" s="45"/>
      <c r="BH293" s="45"/>
      <c r="BI293" s="45"/>
      <c r="BJ293" s="88"/>
      <c r="BK293" s="28"/>
    </row>
    <row r="294" spans="1:63" s="165" customFormat="1" ht="12.95" customHeight="1" x14ac:dyDescent="0.25">
      <c r="A294" s="116" t="s">
        <v>133</v>
      </c>
      <c r="B294" s="27" t="s">
        <v>218</v>
      </c>
      <c r="C294" s="4" t="s">
        <v>601</v>
      </c>
      <c r="D294" s="4"/>
      <c r="E294" s="217"/>
      <c r="F294" s="22" t="s">
        <v>298</v>
      </c>
      <c r="G294" s="22" t="s">
        <v>299</v>
      </c>
      <c r="H294" s="22" t="s">
        <v>299</v>
      </c>
      <c r="I294" s="23" t="s">
        <v>120</v>
      </c>
      <c r="J294" s="23"/>
      <c r="K294" s="23"/>
      <c r="L294" s="22">
        <v>100</v>
      </c>
      <c r="M294" s="5">
        <v>230000000</v>
      </c>
      <c r="N294" s="5" t="s">
        <v>137</v>
      </c>
      <c r="O294" s="1" t="s">
        <v>166</v>
      </c>
      <c r="P294" s="23" t="s">
        <v>125</v>
      </c>
      <c r="Q294" s="24">
        <v>230000000</v>
      </c>
      <c r="R294" s="25" t="s">
        <v>266</v>
      </c>
      <c r="S294" s="25"/>
      <c r="T294" s="23" t="s">
        <v>127</v>
      </c>
      <c r="U294" s="5"/>
      <c r="V294" s="23"/>
      <c r="W294" s="23">
        <v>0</v>
      </c>
      <c r="X294" s="23">
        <v>100</v>
      </c>
      <c r="Y294" s="23">
        <v>0</v>
      </c>
      <c r="Z294" s="40"/>
      <c r="AA294" s="5" t="s">
        <v>138</v>
      </c>
      <c r="AB294" s="26"/>
      <c r="AC294" s="26"/>
      <c r="AD294" s="26">
        <v>75694600</v>
      </c>
      <c r="AE294" s="18">
        <f t="shared" si="207"/>
        <v>84777952.000000015</v>
      </c>
      <c r="AF294" s="26"/>
      <c r="AG294" s="26"/>
      <c r="AH294" s="26">
        <v>97117600</v>
      </c>
      <c r="AI294" s="18">
        <f t="shared" si="208"/>
        <v>108771712.00000001</v>
      </c>
      <c r="AJ294" s="19"/>
      <c r="AK294" s="19"/>
      <c r="AL294" s="26">
        <v>97117600</v>
      </c>
      <c r="AM294" s="18">
        <f t="shared" si="209"/>
        <v>108771712.00000001</v>
      </c>
      <c r="AN294" s="1"/>
      <c r="AO294" s="45"/>
      <c r="AP294" s="45"/>
      <c r="AQ294" s="45"/>
      <c r="AR294" s="45"/>
      <c r="AS294" s="45"/>
      <c r="AT294" s="45"/>
      <c r="AU294" s="21"/>
      <c r="AV294" s="117"/>
      <c r="AW294" s="42">
        <f t="shared" si="221"/>
        <v>269929800</v>
      </c>
      <c r="AX294" s="42">
        <f t="shared" si="206"/>
        <v>302321376</v>
      </c>
      <c r="AY294" s="9" t="s">
        <v>129</v>
      </c>
      <c r="AZ294" s="1" t="s">
        <v>602</v>
      </c>
      <c r="BA294" s="1" t="s">
        <v>603</v>
      </c>
      <c r="BB294" s="117"/>
      <c r="BC294" s="45"/>
      <c r="BD294" s="45"/>
      <c r="BE294" s="45"/>
      <c r="BF294" s="45"/>
      <c r="BG294" s="45"/>
      <c r="BH294" s="45"/>
      <c r="BI294" s="45"/>
      <c r="BJ294" s="88"/>
      <c r="BK294" s="28"/>
    </row>
    <row r="295" spans="1:63" s="165" customFormat="1" ht="12.95" customHeight="1" x14ac:dyDescent="0.25">
      <c r="A295" s="116" t="s">
        <v>133</v>
      </c>
      <c r="B295" s="27" t="s">
        <v>218</v>
      </c>
      <c r="C295" s="4" t="s">
        <v>604</v>
      </c>
      <c r="D295" s="4"/>
      <c r="E295" s="217"/>
      <c r="F295" s="22" t="s">
        <v>303</v>
      </c>
      <c r="G295" s="22" t="s">
        <v>304</v>
      </c>
      <c r="H295" s="22" t="s">
        <v>304</v>
      </c>
      <c r="I295" s="23" t="s">
        <v>120</v>
      </c>
      <c r="J295" s="23"/>
      <c r="K295" s="23"/>
      <c r="L295" s="22">
        <v>100</v>
      </c>
      <c r="M295" s="5">
        <v>230000000</v>
      </c>
      <c r="N295" s="5" t="s">
        <v>137</v>
      </c>
      <c r="O295" s="1" t="s">
        <v>166</v>
      </c>
      <c r="P295" s="23" t="s">
        <v>125</v>
      </c>
      <c r="Q295" s="24">
        <v>230000000</v>
      </c>
      <c r="R295" s="25" t="s">
        <v>145</v>
      </c>
      <c r="S295" s="25"/>
      <c r="T295" s="23" t="s">
        <v>127</v>
      </c>
      <c r="U295" s="5"/>
      <c r="V295" s="23"/>
      <c r="W295" s="23">
        <v>0</v>
      </c>
      <c r="X295" s="23">
        <v>100</v>
      </c>
      <c r="Y295" s="23">
        <v>0</v>
      </c>
      <c r="Z295" s="40"/>
      <c r="AA295" s="5" t="s">
        <v>138</v>
      </c>
      <c r="AB295" s="26"/>
      <c r="AC295" s="26"/>
      <c r="AD295" s="26">
        <v>63653886</v>
      </c>
      <c r="AE295" s="18">
        <f t="shared" si="207"/>
        <v>71292352.320000008</v>
      </c>
      <c r="AF295" s="26"/>
      <c r="AG295" s="26"/>
      <c r="AH295" s="26">
        <v>84101652</v>
      </c>
      <c r="AI295" s="18">
        <f t="shared" si="208"/>
        <v>94193850.24000001</v>
      </c>
      <c r="AJ295" s="19"/>
      <c r="AK295" s="19"/>
      <c r="AL295" s="26">
        <v>84101652</v>
      </c>
      <c r="AM295" s="18">
        <f t="shared" si="209"/>
        <v>94193850.24000001</v>
      </c>
      <c r="AN295" s="1"/>
      <c r="AO295" s="45"/>
      <c r="AP295" s="45"/>
      <c r="AQ295" s="45"/>
      <c r="AR295" s="45"/>
      <c r="AS295" s="45"/>
      <c r="AT295" s="45"/>
      <c r="AU295" s="21"/>
      <c r="AV295" s="117"/>
      <c r="AW295" s="42">
        <f t="shared" si="221"/>
        <v>231857190</v>
      </c>
      <c r="AX295" s="42">
        <f t="shared" si="206"/>
        <v>259680052.80000001</v>
      </c>
      <c r="AY295" s="9" t="s">
        <v>129</v>
      </c>
      <c r="AZ295" s="1" t="s">
        <v>605</v>
      </c>
      <c r="BA295" s="1" t="s">
        <v>606</v>
      </c>
      <c r="BB295" s="117"/>
      <c r="BC295" s="45"/>
      <c r="BD295" s="45"/>
      <c r="BE295" s="45"/>
      <c r="BF295" s="45"/>
      <c r="BG295" s="45"/>
      <c r="BH295" s="45"/>
      <c r="BI295" s="45"/>
      <c r="BJ295" s="88"/>
      <c r="BK295" s="28"/>
    </row>
    <row r="296" spans="1:63" s="165" customFormat="1" ht="12.95" customHeight="1" x14ac:dyDescent="0.25">
      <c r="A296" s="116" t="s">
        <v>133</v>
      </c>
      <c r="B296" s="27" t="s">
        <v>218</v>
      </c>
      <c r="C296" s="4" t="s">
        <v>607</v>
      </c>
      <c r="D296" s="4"/>
      <c r="E296" s="217"/>
      <c r="F296" s="22" t="s">
        <v>303</v>
      </c>
      <c r="G296" s="22" t="s">
        <v>304</v>
      </c>
      <c r="H296" s="22" t="s">
        <v>304</v>
      </c>
      <c r="I296" s="23" t="s">
        <v>120</v>
      </c>
      <c r="J296" s="23"/>
      <c r="K296" s="23"/>
      <c r="L296" s="22">
        <v>100</v>
      </c>
      <c r="M296" s="5">
        <v>230000000</v>
      </c>
      <c r="N296" s="5" t="s">
        <v>137</v>
      </c>
      <c r="O296" s="1" t="s">
        <v>166</v>
      </c>
      <c r="P296" s="23" t="s">
        <v>125</v>
      </c>
      <c r="Q296" s="24">
        <v>230000000</v>
      </c>
      <c r="R296" s="25" t="s">
        <v>257</v>
      </c>
      <c r="S296" s="25"/>
      <c r="T296" s="23" t="s">
        <v>127</v>
      </c>
      <c r="U296" s="5"/>
      <c r="V296" s="23"/>
      <c r="W296" s="23">
        <v>0</v>
      </c>
      <c r="X296" s="23">
        <v>100</v>
      </c>
      <c r="Y296" s="23">
        <v>0</v>
      </c>
      <c r="Z296" s="40"/>
      <c r="AA296" s="5" t="s">
        <v>138</v>
      </c>
      <c r="AB296" s="26"/>
      <c r="AC296" s="26"/>
      <c r="AD296" s="26">
        <v>27769520</v>
      </c>
      <c r="AE296" s="18">
        <f t="shared" si="207"/>
        <v>31101862.400000002</v>
      </c>
      <c r="AF296" s="26"/>
      <c r="AG296" s="26"/>
      <c r="AH296" s="26">
        <v>35533600</v>
      </c>
      <c r="AI296" s="18">
        <f t="shared" si="208"/>
        <v>39797632.000000007</v>
      </c>
      <c r="AJ296" s="19"/>
      <c r="AK296" s="19"/>
      <c r="AL296" s="26">
        <v>35533600</v>
      </c>
      <c r="AM296" s="18">
        <f t="shared" si="209"/>
        <v>39797632.000000007</v>
      </c>
      <c r="AN296" s="1"/>
      <c r="AO296" s="45"/>
      <c r="AP296" s="45"/>
      <c r="AQ296" s="45"/>
      <c r="AR296" s="45"/>
      <c r="AS296" s="45"/>
      <c r="AT296" s="45"/>
      <c r="AU296" s="21"/>
      <c r="AV296" s="117"/>
      <c r="AW296" s="42">
        <f t="shared" si="221"/>
        <v>98836720</v>
      </c>
      <c r="AX296" s="42">
        <f t="shared" si="206"/>
        <v>110697126.40000001</v>
      </c>
      <c r="AY296" s="9" t="s">
        <v>129</v>
      </c>
      <c r="AZ296" s="1" t="s">
        <v>608</v>
      </c>
      <c r="BA296" s="1" t="s">
        <v>609</v>
      </c>
      <c r="BB296" s="117"/>
      <c r="BC296" s="45"/>
      <c r="BD296" s="45"/>
      <c r="BE296" s="45"/>
      <c r="BF296" s="45"/>
      <c r="BG296" s="45"/>
      <c r="BH296" s="45"/>
      <c r="BI296" s="45"/>
      <c r="BJ296" s="88"/>
      <c r="BK296" s="28"/>
    </row>
    <row r="297" spans="1:63" s="165" customFormat="1" ht="12.95" customHeight="1" x14ac:dyDescent="0.25">
      <c r="A297" s="116" t="s">
        <v>133</v>
      </c>
      <c r="B297" s="27" t="s">
        <v>218</v>
      </c>
      <c r="C297" s="4" t="s">
        <v>610</v>
      </c>
      <c r="D297" s="4"/>
      <c r="E297" s="217"/>
      <c r="F297" s="22" t="s">
        <v>303</v>
      </c>
      <c r="G297" s="22" t="s">
        <v>304</v>
      </c>
      <c r="H297" s="22" t="s">
        <v>304</v>
      </c>
      <c r="I297" s="23" t="s">
        <v>120</v>
      </c>
      <c r="J297" s="23"/>
      <c r="K297" s="23"/>
      <c r="L297" s="22">
        <v>100</v>
      </c>
      <c r="M297" s="5">
        <v>230000000</v>
      </c>
      <c r="N297" s="5" t="s">
        <v>137</v>
      </c>
      <c r="O297" s="1" t="s">
        <v>166</v>
      </c>
      <c r="P297" s="23" t="s">
        <v>125</v>
      </c>
      <c r="Q297" s="24">
        <v>230000000</v>
      </c>
      <c r="R297" s="25" t="s">
        <v>262</v>
      </c>
      <c r="S297" s="25"/>
      <c r="T297" s="23" t="s">
        <v>127</v>
      </c>
      <c r="U297" s="5"/>
      <c r="V297" s="23"/>
      <c r="W297" s="23">
        <v>0</v>
      </c>
      <c r="X297" s="23">
        <v>100</v>
      </c>
      <c r="Y297" s="23">
        <v>0</v>
      </c>
      <c r="Z297" s="40"/>
      <c r="AA297" s="5" t="s">
        <v>138</v>
      </c>
      <c r="AB297" s="26"/>
      <c r="AC297" s="26"/>
      <c r="AD297" s="26">
        <v>36443000</v>
      </c>
      <c r="AE297" s="18">
        <f t="shared" si="207"/>
        <v>40816160.000000007</v>
      </c>
      <c r="AF297" s="26"/>
      <c r="AG297" s="26"/>
      <c r="AH297" s="26">
        <v>48369800</v>
      </c>
      <c r="AI297" s="18">
        <f t="shared" si="208"/>
        <v>54174176.000000007</v>
      </c>
      <c r="AJ297" s="19"/>
      <c r="AK297" s="19"/>
      <c r="AL297" s="26">
        <v>48369800</v>
      </c>
      <c r="AM297" s="18">
        <f t="shared" si="209"/>
        <v>54174176.000000007</v>
      </c>
      <c r="AN297" s="1"/>
      <c r="AO297" s="45"/>
      <c r="AP297" s="45"/>
      <c r="AQ297" s="45"/>
      <c r="AR297" s="45"/>
      <c r="AS297" s="45"/>
      <c r="AT297" s="45"/>
      <c r="AU297" s="21"/>
      <c r="AV297" s="117"/>
      <c r="AW297" s="42">
        <f t="shared" si="221"/>
        <v>133182600</v>
      </c>
      <c r="AX297" s="42">
        <f t="shared" si="206"/>
        <v>149164512</v>
      </c>
      <c r="AY297" s="9" t="s">
        <v>129</v>
      </c>
      <c r="AZ297" s="1" t="s">
        <v>611</v>
      </c>
      <c r="BA297" s="1" t="s">
        <v>612</v>
      </c>
      <c r="BB297" s="117"/>
      <c r="BC297" s="45"/>
      <c r="BD297" s="45"/>
      <c r="BE297" s="45"/>
      <c r="BF297" s="45"/>
      <c r="BG297" s="45"/>
      <c r="BH297" s="45"/>
      <c r="BI297" s="45"/>
      <c r="BJ297" s="88"/>
      <c r="BK297" s="28"/>
    </row>
    <row r="298" spans="1:63" s="165" customFormat="1" ht="12.95" customHeight="1" x14ac:dyDescent="0.25">
      <c r="A298" s="116" t="s">
        <v>133</v>
      </c>
      <c r="B298" s="27" t="s">
        <v>218</v>
      </c>
      <c r="C298" s="4" t="s">
        <v>613</v>
      </c>
      <c r="D298" s="4"/>
      <c r="E298" s="217"/>
      <c r="F298" s="22" t="s">
        <v>303</v>
      </c>
      <c r="G298" s="22" t="s">
        <v>304</v>
      </c>
      <c r="H298" s="22" t="s">
        <v>304</v>
      </c>
      <c r="I298" s="23" t="s">
        <v>120</v>
      </c>
      <c r="J298" s="23"/>
      <c r="K298" s="23"/>
      <c r="L298" s="22">
        <v>100</v>
      </c>
      <c r="M298" s="5">
        <v>230000000</v>
      </c>
      <c r="N298" s="5" t="s">
        <v>137</v>
      </c>
      <c r="O298" s="1" t="s">
        <v>166</v>
      </c>
      <c r="P298" s="23" t="s">
        <v>125</v>
      </c>
      <c r="Q298" s="24">
        <v>230000000</v>
      </c>
      <c r="R298" s="25" t="s">
        <v>266</v>
      </c>
      <c r="S298" s="25"/>
      <c r="T298" s="23" t="s">
        <v>127</v>
      </c>
      <c r="U298" s="5"/>
      <c r="V298" s="23"/>
      <c r="W298" s="23">
        <v>0</v>
      </c>
      <c r="X298" s="23">
        <v>100</v>
      </c>
      <c r="Y298" s="23">
        <v>0</v>
      </c>
      <c r="Z298" s="40"/>
      <c r="AA298" s="5" t="s">
        <v>138</v>
      </c>
      <c r="AB298" s="26"/>
      <c r="AC298" s="26"/>
      <c r="AD298" s="26">
        <v>60883830</v>
      </c>
      <c r="AE298" s="18">
        <f t="shared" si="207"/>
        <v>68189889.600000009</v>
      </c>
      <c r="AF298" s="26"/>
      <c r="AG298" s="26"/>
      <c r="AH298" s="26">
        <v>75102600</v>
      </c>
      <c r="AI298" s="18">
        <f t="shared" si="208"/>
        <v>84114912.000000015</v>
      </c>
      <c r="AJ298" s="19"/>
      <c r="AK298" s="19"/>
      <c r="AL298" s="26">
        <v>75102600</v>
      </c>
      <c r="AM298" s="18">
        <f t="shared" si="209"/>
        <v>84114912.000000015</v>
      </c>
      <c r="AN298" s="1"/>
      <c r="AO298" s="45"/>
      <c r="AP298" s="45"/>
      <c r="AQ298" s="45"/>
      <c r="AR298" s="45"/>
      <c r="AS298" s="45"/>
      <c r="AT298" s="45"/>
      <c r="AU298" s="21"/>
      <c r="AV298" s="117"/>
      <c r="AW298" s="42">
        <f t="shared" si="221"/>
        <v>211089030</v>
      </c>
      <c r="AX298" s="42">
        <f t="shared" si="206"/>
        <v>236419713.60000002</v>
      </c>
      <c r="AY298" s="9" t="s">
        <v>129</v>
      </c>
      <c r="AZ298" s="1" t="s">
        <v>614</v>
      </c>
      <c r="BA298" s="1" t="s">
        <v>615</v>
      </c>
      <c r="BB298" s="117"/>
      <c r="BC298" s="45"/>
      <c r="BD298" s="45"/>
      <c r="BE298" s="45"/>
      <c r="BF298" s="45"/>
      <c r="BG298" s="45"/>
      <c r="BH298" s="45"/>
      <c r="BI298" s="45"/>
      <c r="BJ298" s="88"/>
      <c r="BK298" s="28"/>
    </row>
    <row r="299" spans="1:63" s="165" customFormat="1" ht="12.95" customHeight="1" x14ac:dyDescent="0.25">
      <c r="A299" s="116" t="s">
        <v>133</v>
      </c>
      <c r="B299" s="27" t="s">
        <v>218</v>
      </c>
      <c r="C299" s="4" t="s">
        <v>616</v>
      </c>
      <c r="D299" s="4"/>
      <c r="E299" s="217"/>
      <c r="F299" s="22" t="s">
        <v>309</v>
      </c>
      <c r="G299" s="22" t="s">
        <v>310</v>
      </c>
      <c r="H299" s="22" t="s">
        <v>310</v>
      </c>
      <c r="I299" s="23" t="s">
        <v>120</v>
      </c>
      <c r="J299" s="23"/>
      <c r="K299" s="23"/>
      <c r="L299" s="22">
        <v>100</v>
      </c>
      <c r="M299" s="5">
        <v>230000000</v>
      </c>
      <c r="N299" s="5" t="s">
        <v>137</v>
      </c>
      <c r="O299" s="1" t="s">
        <v>166</v>
      </c>
      <c r="P299" s="23" t="s">
        <v>125</v>
      </c>
      <c r="Q299" s="24">
        <v>230000000</v>
      </c>
      <c r="R299" s="25" t="s">
        <v>145</v>
      </c>
      <c r="S299" s="25"/>
      <c r="T299" s="23" t="s">
        <v>127</v>
      </c>
      <c r="U299" s="5"/>
      <c r="V299" s="23"/>
      <c r="W299" s="23">
        <v>0</v>
      </c>
      <c r="X299" s="23">
        <v>100</v>
      </c>
      <c r="Y299" s="23">
        <v>0</v>
      </c>
      <c r="Z299" s="40"/>
      <c r="AA299" s="5" t="s">
        <v>138</v>
      </c>
      <c r="AB299" s="26"/>
      <c r="AC299" s="26"/>
      <c r="AD299" s="26">
        <v>43635990</v>
      </c>
      <c r="AE299" s="18">
        <f t="shared" si="207"/>
        <v>48872308.800000004</v>
      </c>
      <c r="AF299" s="26"/>
      <c r="AG299" s="26"/>
      <c r="AH299" s="26">
        <v>56569380</v>
      </c>
      <c r="AI299" s="18">
        <f t="shared" si="208"/>
        <v>63357705.600000009</v>
      </c>
      <c r="AJ299" s="19"/>
      <c r="AK299" s="19"/>
      <c r="AL299" s="26">
        <v>56569380</v>
      </c>
      <c r="AM299" s="18">
        <f t="shared" si="209"/>
        <v>63357705.600000009</v>
      </c>
      <c r="AN299" s="1"/>
      <c r="AO299" s="45"/>
      <c r="AP299" s="45"/>
      <c r="AQ299" s="45"/>
      <c r="AR299" s="45"/>
      <c r="AS299" s="45"/>
      <c r="AT299" s="45"/>
      <c r="AU299" s="21"/>
      <c r="AV299" s="117"/>
      <c r="AW299" s="42">
        <f t="shared" si="221"/>
        <v>156774750</v>
      </c>
      <c r="AX299" s="42">
        <f t="shared" si="206"/>
        <v>175587720.00000003</v>
      </c>
      <c r="AY299" s="9" t="s">
        <v>129</v>
      </c>
      <c r="AZ299" s="1" t="s">
        <v>617</v>
      </c>
      <c r="BA299" s="1" t="s">
        <v>618</v>
      </c>
      <c r="BB299" s="117"/>
      <c r="BC299" s="45"/>
      <c r="BD299" s="45"/>
      <c r="BE299" s="45"/>
      <c r="BF299" s="45"/>
      <c r="BG299" s="45"/>
      <c r="BH299" s="45"/>
      <c r="BI299" s="45"/>
      <c r="BJ299" s="88"/>
      <c r="BK299" s="28"/>
    </row>
    <row r="300" spans="1:63" s="165" customFormat="1" ht="12.95" customHeight="1" x14ac:dyDescent="0.25">
      <c r="A300" s="116" t="s">
        <v>133</v>
      </c>
      <c r="B300" s="27" t="s">
        <v>218</v>
      </c>
      <c r="C300" s="4" t="s">
        <v>619</v>
      </c>
      <c r="D300" s="4"/>
      <c r="E300" s="217"/>
      <c r="F300" s="22" t="s">
        <v>309</v>
      </c>
      <c r="G300" s="22" t="s">
        <v>310</v>
      </c>
      <c r="H300" s="22" t="s">
        <v>310</v>
      </c>
      <c r="I300" s="23" t="s">
        <v>120</v>
      </c>
      <c r="J300" s="23"/>
      <c r="K300" s="23"/>
      <c r="L300" s="22">
        <v>100</v>
      </c>
      <c r="M300" s="5">
        <v>230000000</v>
      </c>
      <c r="N300" s="5" t="s">
        <v>137</v>
      </c>
      <c r="O300" s="1" t="s">
        <v>166</v>
      </c>
      <c r="P300" s="23" t="s">
        <v>125</v>
      </c>
      <c r="Q300" s="24">
        <v>230000000</v>
      </c>
      <c r="R300" s="25" t="s">
        <v>257</v>
      </c>
      <c r="S300" s="25"/>
      <c r="T300" s="23" t="s">
        <v>127</v>
      </c>
      <c r="U300" s="5"/>
      <c r="V300" s="23"/>
      <c r="W300" s="23">
        <v>0</v>
      </c>
      <c r="X300" s="23">
        <v>100</v>
      </c>
      <c r="Y300" s="23">
        <v>0</v>
      </c>
      <c r="Z300" s="40"/>
      <c r="AA300" s="5" t="s">
        <v>138</v>
      </c>
      <c r="AB300" s="26"/>
      <c r="AC300" s="26"/>
      <c r="AD300" s="26">
        <v>137246180</v>
      </c>
      <c r="AE300" s="18">
        <f t="shared" si="207"/>
        <v>153715721.60000002</v>
      </c>
      <c r="AF300" s="26"/>
      <c r="AG300" s="26"/>
      <c r="AH300" s="26">
        <v>180367400</v>
      </c>
      <c r="AI300" s="18">
        <f t="shared" si="208"/>
        <v>202011488.00000003</v>
      </c>
      <c r="AJ300" s="19"/>
      <c r="AK300" s="19"/>
      <c r="AL300" s="26">
        <v>180367400</v>
      </c>
      <c r="AM300" s="18">
        <f t="shared" si="209"/>
        <v>202011488.00000003</v>
      </c>
      <c r="AN300" s="1"/>
      <c r="AO300" s="45"/>
      <c r="AP300" s="45"/>
      <c r="AQ300" s="45"/>
      <c r="AR300" s="45"/>
      <c r="AS300" s="45"/>
      <c r="AT300" s="45"/>
      <c r="AU300" s="21"/>
      <c r="AV300" s="117"/>
      <c r="AW300" s="42">
        <f t="shared" si="221"/>
        <v>497980980</v>
      </c>
      <c r="AX300" s="42">
        <f t="shared" si="206"/>
        <v>557738697.60000002</v>
      </c>
      <c r="AY300" s="9" t="s">
        <v>129</v>
      </c>
      <c r="AZ300" s="1" t="s">
        <v>620</v>
      </c>
      <c r="BA300" s="1" t="s">
        <v>621</v>
      </c>
      <c r="BB300" s="117"/>
      <c r="BC300" s="45"/>
      <c r="BD300" s="45"/>
      <c r="BE300" s="45"/>
      <c r="BF300" s="45"/>
      <c r="BG300" s="45"/>
      <c r="BH300" s="45"/>
      <c r="BI300" s="45"/>
      <c r="BJ300" s="88"/>
      <c r="BK300" s="28"/>
    </row>
    <row r="301" spans="1:63" s="166" customFormat="1" ht="12.95" customHeight="1" x14ac:dyDescent="0.25">
      <c r="A301" s="118" t="s">
        <v>133</v>
      </c>
      <c r="B301" s="27" t="s">
        <v>218</v>
      </c>
      <c r="C301" s="4" t="s">
        <v>622</v>
      </c>
      <c r="D301" s="4"/>
      <c r="E301" s="217"/>
      <c r="F301" s="22" t="s">
        <v>309</v>
      </c>
      <c r="G301" s="22" t="s">
        <v>310</v>
      </c>
      <c r="H301" s="22" t="s">
        <v>310</v>
      </c>
      <c r="I301" s="23" t="s">
        <v>120</v>
      </c>
      <c r="J301" s="23"/>
      <c r="K301" s="23"/>
      <c r="L301" s="22">
        <v>100</v>
      </c>
      <c r="M301" s="5">
        <v>230000000</v>
      </c>
      <c r="N301" s="5" t="s">
        <v>137</v>
      </c>
      <c r="O301" s="1" t="s">
        <v>166</v>
      </c>
      <c r="P301" s="23" t="s">
        <v>125</v>
      </c>
      <c r="Q301" s="24">
        <v>230000000</v>
      </c>
      <c r="R301" s="25" t="s">
        <v>262</v>
      </c>
      <c r="S301" s="25"/>
      <c r="T301" s="23" t="s">
        <v>127</v>
      </c>
      <c r="U301" s="5"/>
      <c r="V301" s="23"/>
      <c r="W301" s="23">
        <v>0</v>
      </c>
      <c r="X301" s="23">
        <v>100</v>
      </c>
      <c r="Y301" s="23">
        <v>0</v>
      </c>
      <c r="Z301" s="40"/>
      <c r="AA301" s="5" t="s">
        <v>138</v>
      </c>
      <c r="AB301" s="26"/>
      <c r="AC301" s="26"/>
      <c r="AD301" s="26">
        <v>24452658</v>
      </c>
      <c r="AE301" s="18">
        <f t="shared" si="207"/>
        <v>27386976.960000001</v>
      </c>
      <c r="AF301" s="26"/>
      <c r="AG301" s="26"/>
      <c r="AH301" s="26">
        <v>31572520</v>
      </c>
      <c r="AI301" s="18">
        <f t="shared" si="208"/>
        <v>35361222.400000006</v>
      </c>
      <c r="AJ301" s="19"/>
      <c r="AK301" s="19"/>
      <c r="AL301" s="26">
        <v>31572520</v>
      </c>
      <c r="AM301" s="18">
        <f t="shared" si="209"/>
        <v>35361222.400000006</v>
      </c>
      <c r="AN301" s="5"/>
      <c r="AO301" s="15"/>
      <c r="AP301" s="15"/>
      <c r="AQ301" s="15"/>
      <c r="AR301" s="15"/>
      <c r="AS301" s="15"/>
      <c r="AT301" s="15"/>
      <c r="AU301" s="19"/>
      <c r="AV301" s="65"/>
      <c r="AW301" s="42">
        <f t="shared" si="221"/>
        <v>87597698</v>
      </c>
      <c r="AX301" s="42">
        <f t="shared" si="206"/>
        <v>98109421.760000005</v>
      </c>
      <c r="AY301" s="9" t="s">
        <v>129</v>
      </c>
      <c r="AZ301" s="1" t="s">
        <v>623</v>
      </c>
      <c r="BA301" s="1" t="s">
        <v>624</v>
      </c>
      <c r="BB301" s="19"/>
      <c r="BC301" s="5"/>
      <c r="BD301" s="5"/>
      <c r="BE301" s="5"/>
      <c r="BF301" s="5"/>
      <c r="BG301" s="5"/>
      <c r="BH301" s="5"/>
      <c r="BI301" s="5"/>
      <c r="BJ301" s="168"/>
      <c r="BK301" s="28"/>
    </row>
    <row r="302" spans="1:63" s="166" customFormat="1" ht="12.95" customHeight="1" x14ac:dyDescent="0.25">
      <c r="A302" s="118" t="s">
        <v>133</v>
      </c>
      <c r="B302" s="27" t="s">
        <v>218</v>
      </c>
      <c r="C302" s="4" t="s">
        <v>625</v>
      </c>
      <c r="D302" s="4"/>
      <c r="E302" s="217"/>
      <c r="F302" s="22" t="s">
        <v>309</v>
      </c>
      <c r="G302" s="22" t="s">
        <v>310</v>
      </c>
      <c r="H302" s="22" t="s">
        <v>310</v>
      </c>
      <c r="I302" s="23" t="s">
        <v>120</v>
      </c>
      <c r="J302" s="23"/>
      <c r="K302" s="23"/>
      <c r="L302" s="22">
        <v>100</v>
      </c>
      <c r="M302" s="5">
        <v>230000000</v>
      </c>
      <c r="N302" s="5" t="s">
        <v>137</v>
      </c>
      <c r="O302" s="1" t="s">
        <v>166</v>
      </c>
      <c r="P302" s="23" t="s">
        <v>125</v>
      </c>
      <c r="Q302" s="24">
        <v>230000000</v>
      </c>
      <c r="R302" s="25" t="s">
        <v>266</v>
      </c>
      <c r="S302" s="25"/>
      <c r="T302" s="23" t="s">
        <v>127</v>
      </c>
      <c r="U302" s="5"/>
      <c r="V302" s="23"/>
      <c r="W302" s="23">
        <v>0</v>
      </c>
      <c r="X302" s="23">
        <v>100</v>
      </c>
      <c r="Y302" s="23">
        <v>0</v>
      </c>
      <c r="Z302" s="40"/>
      <c r="AA302" s="5" t="s">
        <v>138</v>
      </c>
      <c r="AB302" s="26"/>
      <c r="AC302" s="26"/>
      <c r="AD302" s="26">
        <v>119464650</v>
      </c>
      <c r="AE302" s="18">
        <f t="shared" si="207"/>
        <v>133800408.00000001</v>
      </c>
      <c r="AF302" s="26"/>
      <c r="AG302" s="26"/>
      <c r="AH302" s="26">
        <v>153275400</v>
      </c>
      <c r="AI302" s="18">
        <f t="shared" si="208"/>
        <v>171668448.00000003</v>
      </c>
      <c r="AJ302" s="19"/>
      <c r="AK302" s="19"/>
      <c r="AL302" s="26">
        <v>153275400</v>
      </c>
      <c r="AM302" s="18">
        <f t="shared" si="209"/>
        <v>171668448.00000003</v>
      </c>
      <c r="AN302" s="5"/>
      <c r="AO302" s="15"/>
      <c r="AP302" s="15"/>
      <c r="AQ302" s="15"/>
      <c r="AR302" s="15"/>
      <c r="AS302" s="15"/>
      <c r="AT302" s="15"/>
      <c r="AU302" s="19"/>
      <c r="AV302" s="65"/>
      <c r="AW302" s="42">
        <f t="shared" si="221"/>
        <v>426015450</v>
      </c>
      <c r="AX302" s="42">
        <f t="shared" si="206"/>
        <v>477137304.00000006</v>
      </c>
      <c r="AY302" s="9" t="s">
        <v>129</v>
      </c>
      <c r="AZ302" s="1" t="s">
        <v>626</v>
      </c>
      <c r="BA302" s="1" t="s">
        <v>627</v>
      </c>
      <c r="BB302" s="19"/>
      <c r="BC302" s="5"/>
      <c r="BD302" s="5"/>
      <c r="BE302" s="5"/>
      <c r="BF302" s="5"/>
      <c r="BG302" s="5"/>
      <c r="BH302" s="5"/>
      <c r="BI302" s="5"/>
      <c r="BJ302" s="168"/>
      <c r="BK302" s="28"/>
    </row>
    <row r="303" spans="1:63" s="166" customFormat="1" ht="12.95" customHeight="1" x14ac:dyDescent="0.25">
      <c r="A303" s="118" t="s">
        <v>133</v>
      </c>
      <c r="B303" s="27" t="s">
        <v>218</v>
      </c>
      <c r="C303" s="4" t="s">
        <v>628</v>
      </c>
      <c r="D303" s="4"/>
      <c r="E303" s="217"/>
      <c r="F303" s="22" t="s">
        <v>309</v>
      </c>
      <c r="G303" s="22" t="s">
        <v>310</v>
      </c>
      <c r="H303" s="22" t="s">
        <v>310</v>
      </c>
      <c r="I303" s="23" t="s">
        <v>120</v>
      </c>
      <c r="J303" s="23"/>
      <c r="K303" s="23"/>
      <c r="L303" s="22">
        <v>100</v>
      </c>
      <c r="M303" s="5">
        <v>230000000</v>
      </c>
      <c r="N303" s="5" t="s">
        <v>137</v>
      </c>
      <c r="O303" s="1" t="s">
        <v>166</v>
      </c>
      <c r="P303" s="23" t="s">
        <v>125</v>
      </c>
      <c r="Q303" s="24">
        <v>230000000</v>
      </c>
      <c r="R303" s="119" t="s">
        <v>174</v>
      </c>
      <c r="S303" s="25"/>
      <c r="T303" s="23" t="s">
        <v>127</v>
      </c>
      <c r="U303" s="5"/>
      <c r="V303" s="23"/>
      <c r="W303" s="23">
        <v>0</v>
      </c>
      <c r="X303" s="23">
        <v>100</v>
      </c>
      <c r="Y303" s="23">
        <v>0</v>
      </c>
      <c r="Z303" s="40"/>
      <c r="AA303" s="5" t="s">
        <v>138</v>
      </c>
      <c r="AB303" s="26"/>
      <c r="AC303" s="26"/>
      <c r="AD303" s="26">
        <v>72311937</v>
      </c>
      <c r="AE303" s="18">
        <f t="shared" si="207"/>
        <v>80989369.440000013</v>
      </c>
      <c r="AF303" s="26"/>
      <c r="AG303" s="26"/>
      <c r="AH303" s="26">
        <v>95900127</v>
      </c>
      <c r="AI303" s="18">
        <f t="shared" si="208"/>
        <v>107408142.24000001</v>
      </c>
      <c r="AJ303" s="19"/>
      <c r="AK303" s="19"/>
      <c r="AL303" s="26">
        <v>95900127</v>
      </c>
      <c r="AM303" s="18">
        <f t="shared" si="209"/>
        <v>107408142.24000001</v>
      </c>
      <c r="AN303" s="5"/>
      <c r="AO303" s="15"/>
      <c r="AP303" s="15"/>
      <c r="AQ303" s="15"/>
      <c r="AR303" s="15"/>
      <c r="AS303" s="15"/>
      <c r="AT303" s="15"/>
      <c r="AU303" s="19"/>
      <c r="AV303" s="65"/>
      <c r="AW303" s="42">
        <f t="shared" si="221"/>
        <v>264112191</v>
      </c>
      <c r="AX303" s="42">
        <f t="shared" si="206"/>
        <v>295805653.92000002</v>
      </c>
      <c r="AY303" s="9" t="s">
        <v>129</v>
      </c>
      <c r="AZ303" s="119" t="s">
        <v>629</v>
      </c>
      <c r="BA303" s="1" t="s">
        <v>630</v>
      </c>
      <c r="BB303" s="19"/>
      <c r="BC303" s="5"/>
      <c r="BD303" s="5"/>
      <c r="BE303" s="5"/>
      <c r="BF303" s="5"/>
      <c r="BG303" s="5"/>
      <c r="BH303" s="5"/>
      <c r="BI303" s="5"/>
      <c r="BJ303" s="168"/>
      <c r="BK303" s="28"/>
    </row>
    <row r="304" spans="1:63" s="188" customFormat="1" ht="12.95" customHeight="1" x14ac:dyDescent="0.25">
      <c r="A304" s="1" t="s">
        <v>217</v>
      </c>
      <c r="B304" s="1"/>
      <c r="C304" s="179" t="s">
        <v>756</v>
      </c>
      <c r="D304" s="1"/>
      <c r="E304" s="1"/>
      <c r="F304" s="2" t="s">
        <v>519</v>
      </c>
      <c r="G304" s="3" t="s">
        <v>520</v>
      </c>
      <c r="H304" s="3" t="s">
        <v>520</v>
      </c>
      <c r="I304" s="4" t="s">
        <v>120</v>
      </c>
      <c r="J304" s="1"/>
      <c r="K304" s="1"/>
      <c r="L304" s="2">
        <v>80</v>
      </c>
      <c r="M304" s="5" t="s">
        <v>122</v>
      </c>
      <c r="N304" s="2" t="s">
        <v>224</v>
      </c>
      <c r="O304" s="1" t="s">
        <v>144</v>
      </c>
      <c r="P304" s="1" t="s">
        <v>125</v>
      </c>
      <c r="Q304" s="9">
        <v>230000000</v>
      </c>
      <c r="R304" s="2" t="s">
        <v>521</v>
      </c>
      <c r="S304" s="1"/>
      <c r="T304" s="2" t="s">
        <v>167</v>
      </c>
      <c r="U304" s="1"/>
      <c r="V304" s="2"/>
      <c r="W304" s="16">
        <v>0</v>
      </c>
      <c r="X304" s="16">
        <v>90</v>
      </c>
      <c r="Y304" s="16">
        <v>10</v>
      </c>
      <c r="Z304" s="1"/>
      <c r="AA304" s="4" t="s">
        <v>138</v>
      </c>
      <c r="AB304" s="72"/>
      <c r="AC304" s="72"/>
      <c r="AD304" s="72">
        <v>26244000.000000004</v>
      </c>
      <c r="AE304" s="72">
        <f t="shared" si="207"/>
        <v>29393280.000000007</v>
      </c>
      <c r="AF304" s="72"/>
      <c r="AG304" s="72"/>
      <c r="AH304" s="72">
        <v>23133600.000000004</v>
      </c>
      <c r="AI304" s="72">
        <f t="shared" si="208"/>
        <v>25909632.000000007</v>
      </c>
      <c r="AJ304" s="72"/>
      <c r="AK304" s="72"/>
      <c r="AL304" s="72">
        <v>22670928.000000004</v>
      </c>
      <c r="AM304" s="72">
        <f t="shared" si="209"/>
        <v>25391439.360000007</v>
      </c>
      <c r="AN304" s="72"/>
      <c r="AO304" s="72"/>
      <c r="AP304" s="72">
        <v>23804474.400000002</v>
      </c>
      <c r="AQ304" s="72">
        <f t="shared" ref="AQ304:AQ307" si="222">AP304*1.12</f>
        <v>26661011.328000005</v>
      </c>
      <c r="AR304" s="72"/>
      <c r="AS304" s="72"/>
      <c r="AT304" s="72">
        <v>24994698.120000005</v>
      </c>
      <c r="AU304" s="72">
        <f t="shared" ref="AU304:AU307" si="223">AT304*1.12</f>
        <v>27994061.894400008</v>
      </c>
      <c r="AV304" s="72"/>
      <c r="AW304" s="43">
        <v>0</v>
      </c>
      <c r="AX304" s="43">
        <f t="shared" si="206"/>
        <v>0</v>
      </c>
      <c r="AY304" s="1" t="s">
        <v>129</v>
      </c>
      <c r="AZ304" s="2" t="s">
        <v>734</v>
      </c>
      <c r="BA304" s="2" t="s">
        <v>735</v>
      </c>
      <c r="BB304" s="1"/>
      <c r="BC304" s="1"/>
      <c r="BD304" s="1"/>
      <c r="BE304" s="1"/>
      <c r="BF304" s="1"/>
      <c r="BG304" s="4"/>
      <c r="BH304" s="4"/>
      <c r="BI304" s="4"/>
      <c r="BJ304" s="32"/>
      <c r="BK304" s="28" t="s">
        <v>375</v>
      </c>
    </row>
    <row r="305" spans="1:66" s="188" customFormat="1" ht="12.95" customHeight="1" x14ac:dyDescent="0.25">
      <c r="A305" s="1" t="s">
        <v>217</v>
      </c>
      <c r="B305" s="1"/>
      <c r="C305" s="179" t="s">
        <v>757</v>
      </c>
      <c r="D305" s="1"/>
      <c r="E305" s="1"/>
      <c r="F305" s="2" t="s">
        <v>519</v>
      </c>
      <c r="G305" s="3" t="s">
        <v>520</v>
      </c>
      <c r="H305" s="3" t="s">
        <v>520</v>
      </c>
      <c r="I305" s="4" t="s">
        <v>120</v>
      </c>
      <c r="J305" s="1"/>
      <c r="K305" s="1"/>
      <c r="L305" s="2">
        <v>80</v>
      </c>
      <c r="M305" s="5" t="s">
        <v>122</v>
      </c>
      <c r="N305" s="2" t="s">
        <v>224</v>
      </c>
      <c r="O305" s="1" t="s">
        <v>144</v>
      </c>
      <c r="P305" s="1" t="s">
        <v>125</v>
      </c>
      <c r="Q305" s="9">
        <v>230000000</v>
      </c>
      <c r="R305" s="2" t="s">
        <v>225</v>
      </c>
      <c r="S305" s="1"/>
      <c r="T305" s="2" t="s">
        <v>167</v>
      </c>
      <c r="U305" s="1"/>
      <c r="V305" s="2"/>
      <c r="W305" s="16">
        <v>0</v>
      </c>
      <c r="X305" s="16">
        <v>90</v>
      </c>
      <c r="Y305" s="16">
        <v>10</v>
      </c>
      <c r="Z305" s="1"/>
      <c r="AA305" s="4" t="s">
        <v>138</v>
      </c>
      <c r="AB305" s="72"/>
      <c r="AC305" s="72"/>
      <c r="AD305" s="72">
        <v>17010000.000000004</v>
      </c>
      <c r="AE305" s="72">
        <f t="shared" si="207"/>
        <v>19051200.000000007</v>
      </c>
      <c r="AF305" s="72"/>
      <c r="AG305" s="72"/>
      <c r="AH305" s="72">
        <v>14418000.000000002</v>
      </c>
      <c r="AI305" s="72">
        <f t="shared" si="208"/>
        <v>16148160.000000004</v>
      </c>
      <c r="AJ305" s="72"/>
      <c r="AK305" s="72"/>
      <c r="AL305" s="72">
        <v>15973200.000000002</v>
      </c>
      <c r="AM305" s="72">
        <f t="shared" si="209"/>
        <v>17889984.000000004</v>
      </c>
      <c r="AN305" s="72"/>
      <c r="AO305" s="72"/>
      <c r="AP305" s="72">
        <v>16771860.000000002</v>
      </c>
      <c r="AQ305" s="72">
        <f t="shared" si="222"/>
        <v>18784483.200000003</v>
      </c>
      <c r="AR305" s="72"/>
      <c r="AS305" s="72"/>
      <c r="AT305" s="72">
        <v>17610453.000000004</v>
      </c>
      <c r="AU305" s="72">
        <f t="shared" si="223"/>
        <v>19723707.360000007</v>
      </c>
      <c r="AV305" s="72"/>
      <c r="AW305" s="43">
        <v>0</v>
      </c>
      <c r="AX305" s="43">
        <f t="shared" si="206"/>
        <v>0</v>
      </c>
      <c r="AY305" s="1" t="s">
        <v>129</v>
      </c>
      <c r="AZ305" s="2" t="s">
        <v>736</v>
      </c>
      <c r="BA305" s="2" t="s">
        <v>737</v>
      </c>
      <c r="BB305" s="1"/>
      <c r="BC305" s="1"/>
      <c r="BD305" s="1"/>
      <c r="BE305" s="1"/>
      <c r="BF305" s="1"/>
      <c r="BG305" s="4"/>
      <c r="BH305" s="4"/>
      <c r="BI305" s="4"/>
      <c r="BJ305" s="32"/>
      <c r="BK305" s="28" t="s">
        <v>375</v>
      </c>
    </row>
    <row r="306" spans="1:66" s="188" customFormat="1" ht="12.95" customHeight="1" x14ac:dyDescent="0.25">
      <c r="A306" s="1" t="s">
        <v>217</v>
      </c>
      <c r="B306" s="1"/>
      <c r="C306" s="179" t="s">
        <v>758</v>
      </c>
      <c r="D306" s="1"/>
      <c r="E306" s="1"/>
      <c r="F306" s="2" t="s">
        <v>519</v>
      </c>
      <c r="G306" s="3" t="s">
        <v>520</v>
      </c>
      <c r="H306" s="3" t="s">
        <v>520</v>
      </c>
      <c r="I306" s="4" t="s">
        <v>120</v>
      </c>
      <c r="J306" s="1"/>
      <c r="K306" s="1"/>
      <c r="L306" s="2">
        <v>80</v>
      </c>
      <c r="M306" s="5" t="s">
        <v>122</v>
      </c>
      <c r="N306" s="2" t="s">
        <v>224</v>
      </c>
      <c r="O306" s="1" t="s">
        <v>144</v>
      </c>
      <c r="P306" s="1" t="s">
        <v>125</v>
      </c>
      <c r="Q306" s="9">
        <v>230000000</v>
      </c>
      <c r="R306" s="2" t="s">
        <v>231</v>
      </c>
      <c r="S306" s="1"/>
      <c r="T306" s="2" t="s">
        <v>167</v>
      </c>
      <c r="U306" s="1"/>
      <c r="V306" s="2"/>
      <c r="W306" s="16">
        <v>0</v>
      </c>
      <c r="X306" s="16">
        <v>90</v>
      </c>
      <c r="Y306" s="16">
        <v>10</v>
      </c>
      <c r="Z306" s="1"/>
      <c r="AA306" s="4" t="s">
        <v>138</v>
      </c>
      <c r="AB306" s="72"/>
      <c r="AC306" s="72"/>
      <c r="AD306" s="72">
        <v>30630811.348800004</v>
      </c>
      <c r="AE306" s="72">
        <f t="shared" si="207"/>
        <v>34306508.71065601</v>
      </c>
      <c r="AF306" s="72"/>
      <c r="AG306" s="72"/>
      <c r="AH306" s="72">
        <v>7128000.0000000009</v>
      </c>
      <c r="AI306" s="72">
        <f t="shared" si="208"/>
        <v>7983360.0000000019</v>
      </c>
      <c r="AJ306" s="72"/>
      <c r="AK306" s="72"/>
      <c r="AL306" s="72">
        <v>7128000.0000000009</v>
      </c>
      <c r="AM306" s="72">
        <f t="shared" si="209"/>
        <v>7983360.0000000019</v>
      </c>
      <c r="AN306" s="72"/>
      <c r="AO306" s="72"/>
      <c r="AP306" s="72">
        <v>7128000.0000000009</v>
      </c>
      <c r="AQ306" s="72">
        <f t="shared" si="222"/>
        <v>7983360.0000000019</v>
      </c>
      <c r="AR306" s="72"/>
      <c r="AS306" s="72"/>
      <c r="AT306" s="72">
        <v>7128000.0000000009</v>
      </c>
      <c r="AU306" s="72">
        <f t="shared" si="223"/>
        <v>7983360.0000000019</v>
      </c>
      <c r="AV306" s="72"/>
      <c r="AW306" s="43">
        <v>0</v>
      </c>
      <c r="AX306" s="43">
        <f t="shared" si="206"/>
        <v>0</v>
      </c>
      <c r="AY306" s="1" t="s">
        <v>129</v>
      </c>
      <c r="AZ306" s="2" t="s">
        <v>738</v>
      </c>
      <c r="BA306" s="2" t="s">
        <v>739</v>
      </c>
      <c r="BB306" s="1"/>
      <c r="BC306" s="1"/>
      <c r="BD306" s="1"/>
      <c r="BE306" s="1"/>
      <c r="BF306" s="1"/>
      <c r="BG306" s="4"/>
      <c r="BH306" s="4"/>
      <c r="BI306" s="4"/>
      <c r="BJ306" s="32"/>
      <c r="BK306" s="28" t="s">
        <v>375</v>
      </c>
    </row>
    <row r="307" spans="1:66" s="188" customFormat="1" ht="12.95" customHeight="1" x14ac:dyDescent="0.25">
      <c r="A307" s="1" t="s">
        <v>217</v>
      </c>
      <c r="B307" s="1"/>
      <c r="C307" s="179" t="s">
        <v>759</v>
      </c>
      <c r="D307" s="1"/>
      <c r="E307" s="1"/>
      <c r="F307" s="2" t="s">
        <v>519</v>
      </c>
      <c r="G307" s="3" t="s">
        <v>520</v>
      </c>
      <c r="H307" s="3" t="s">
        <v>520</v>
      </c>
      <c r="I307" s="4" t="s">
        <v>120</v>
      </c>
      <c r="J307" s="1"/>
      <c r="K307" s="1"/>
      <c r="L307" s="2">
        <v>80</v>
      </c>
      <c r="M307" s="5" t="s">
        <v>122</v>
      </c>
      <c r="N307" s="2" t="s">
        <v>224</v>
      </c>
      <c r="O307" s="1" t="s">
        <v>144</v>
      </c>
      <c r="P307" s="1" t="s">
        <v>125</v>
      </c>
      <c r="Q307" s="9">
        <v>230000000</v>
      </c>
      <c r="R307" s="2" t="s">
        <v>511</v>
      </c>
      <c r="S307" s="1"/>
      <c r="T307" s="2" t="s">
        <v>167</v>
      </c>
      <c r="U307" s="1"/>
      <c r="V307" s="2"/>
      <c r="W307" s="16">
        <v>0</v>
      </c>
      <c r="X307" s="16">
        <v>90</v>
      </c>
      <c r="Y307" s="16">
        <v>10</v>
      </c>
      <c r="Z307" s="1"/>
      <c r="AA307" s="4" t="s">
        <v>138</v>
      </c>
      <c r="AB307" s="72"/>
      <c r="AC307" s="72"/>
      <c r="AD307" s="72">
        <v>18625198.320000004</v>
      </c>
      <c r="AE307" s="72">
        <f t="shared" si="207"/>
        <v>20860222.118400007</v>
      </c>
      <c r="AF307" s="72"/>
      <c r="AG307" s="72"/>
      <c r="AH307" s="72">
        <v>8100000.0000000009</v>
      </c>
      <c r="AI307" s="72">
        <f t="shared" si="208"/>
        <v>9072000.0000000019</v>
      </c>
      <c r="AJ307" s="72"/>
      <c r="AK307" s="72"/>
      <c r="AL307" s="72">
        <v>8586000.0000000019</v>
      </c>
      <c r="AM307" s="72">
        <f t="shared" si="209"/>
        <v>9616320.0000000037</v>
      </c>
      <c r="AN307" s="72"/>
      <c r="AO307" s="72"/>
      <c r="AP307" s="72">
        <v>8586000.0000000019</v>
      </c>
      <c r="AQ307" s="72">
        <f t="shared" si="222"/>
        <v>9616320.0000000037</v>
      </c>
      <c r="AR307" s="72"/>
      <c r="AS307" s="72"/>
      <c r="AT307" s="72">
        <v>8586000.0000000019</v>
      </c>
      <c r="AU307" s="72">
        <f t="shared" si="223"/>
        <v>9616320.0000000037</v>
      </c>
      <c r="AV307" s="72"/>
      <c r="AW307" s="43">
        <v>0</v>
      </c>
      <c r="AX307" s="43">
        <f t="shared" si="206"/>
        <v>0</v>
      </c>
      <c r="AY307" s="1" t="s">
        <v>129</v>
      </c>
      <c r="AZ307" s="2" t="s">
        <v>740</v>
      </c>
      <c r="BA307" s="2" t="s">
        <v>741</v>
      </c>
      <c r="BB307" s="1"/>
      <c r="BC307" s="1"/>
      <c r="BD307" s="1"/>
      <c r="BE307" s="1"/>
      <c r="BF307" s="1"/>
      <c r="BG307" s="4"/>
      <c r="BH307" s="4"/>
      <c r="BI307" s="4"/>
      <c r="BJ307" s="32"/>
      <c r="BK307" s="28" t="s">
        <v>375</v>
      </c>
    </row>
    <row r="308" spans="1:66" s="188" customFormat="1" ht="12.95" customHeight="1" x14ac:dyDescent="0.25">
      <c r="A308" s="1" t="s">
        <v>133</v>
      </c>
      <c r="B308" s="1"/>
      <c r="C308" s="179" t="s">
        <v>760</v>
      </c>
      <c r="D308" s="1"/>
      <c r="E308" s="1"/>
      <c r="F308" s="2" t="s">
        <v>237</v>
      </c>
      <c r="G308" s="3" t="s">
        <v>238</v>
      </c>
      <c r="H308" s="3" t="s">
        <v>238</v>
      </c>
      <c r="I308" s="4" t="s">
        <v>120</v>
      </c>
      <c r="J308" s="1"/>
      <c r="K308" s="1"/>
      <c r="L308" s="2">
        <v>100</v>
      </c>
      <c r="M308" s="5">
        <v>230000000</v>
      </c>
      <c r="N308" s="2" t="s">
        <v>137</v>
      </c>
      <c r="O308" s="1" t="s">
        <v>144</v>
      </c>
      <c r="P308" s="1" t="s">
        <v>125</v>
      </c>
      <c r="Q308" s="9">
        <v>230000000</v>
      </c>
      <c r="R308" s="2" t="s">
        <v>174</v>
      </c>
      <c r="S308" s="1"/>
      <c r="T308" s="2" t="s">
        <v>127</v>
      </c>
      <c r="U308" s="1"/>
      <c r="V308" s="2"/>
      <c r="W308" s="16">
        <v>0</v>
      </c>
      <c r="X308" s="16">
        <v>100</v>
      </c>
      <c r="Y308" s="16">
        <v>0</v>
      </c>
      <c r="Z308" s="1"/>
      <c r="AA308" s="4" t="s">
        <v>138</v>
      </c>
      <c r="AB308" s="72"/>
      <c r="AC308" s="72"/>
      <c r="AD308" s="72">
        <v>183877705</v>
      </c>
      <c r="AE308" s="72">
        <f>AD308*1.12</f>
        <v>205943029.60000002</v>
      </c>
      <c r="AF308" s="72"/>
      <c r="AG308" s="72"/>
      <c r="AH308" s="72">
        <v>244204314</v>
      </c>
      <c r="AI308" s="72">
        <v>273508831.68000001</v>
      </c>
      <c r="AJ308" s="72"/>
      <c r="AK308" s="72"/>
      <c r="AL308" s="72">
        <v>244204314</v>
      </c>
      <c r="AM308" s="72">
        <v>273508831.68000001</v>
      </c>
      <c r="AN308" s="72"/>
      <c r="AO308" s="72"/>
      <c r="AP308" s="72"/>
      <c r="AQ308" s="72"/>
      <c r="AR308" s="72"/>
      <c r="AS308" s="72"/>
      <c r="AT308" s="72"/>
      <c r="AU308" s="72"/>
      <c r="AV308" s="72"/>
      <c r="AW308" s="43">
        <v>0</v>
      </c>
      <c r="AX308" s="43">
        <f t="shared" si="206"/>
        <v>0</v>
      </c>
      <c r="AY308" s="1" t="s">
        <v>129</v>
      </c>
      <c r="AZ308" s="2" t="s">
        <v>271</v>
      </c>
      <c r="BA308" s="2" t="s">
        <v>272</v>
      </c>
      <c r="BB308" s="1"/>
      <c r="BC308" s="1"/>
      <c r="BD308" s="1"/>
      <c r="BE308" s="1"/>
      <c r="BF308" s="1"/>
      <c r="BG308" s="4"/>
      <c r="BH308" s="4"/>
      <c r="BI308" s="4"/>
      <c r="BJ308" s="32"/>
      <c r="BK308" s="32"/>
    </row>
    <row r="309" spans="1:66" s="166" customFormat="1" ht="12.95" customHeight="1" x14ac:dyDescent="0.25">
      <c r="A309" s="307" t="s">
        <v>133</v>
      </c>
      <c r="B309" s="307"/>
      <c r="C309" s="295" t="s">
        <v>896</v>
      </c>
      <c r="D309" s="295"/>
      <c r="E309" s="295"/>
      <c r="F309" s="308" t="s">
        <v>237</v>
      </c>
      <c r="G309" s="311" t="s">
        <v>238</v>
      </c>
      <c r="H309" s="311" t="s">
        <v>238</v>
      </c>
      <c r="I309" s="312" t="s">
        <v>120</v>
      </c>
      <c r="J309" s="297"/>
      <c r="K309" s="297"/>
      <c r="L309" s="296">
        <v>100</v>
      </c>
      <c r="M309" s="298">
        <v>230000000</v>
      </c>
      <c r="N309" s="308" t="s">
        <v>137</v>
      </c>
      <c r="O309" s="307" t="s">
        <v>144</v>
      </c>
      <c r="P309" s="307" t="s">
        <v>125</v>
      </c>
      <c r="Q309" s="306">
        <v>230000000</v>
      </c>
      <c r="R309" s="308" t="s">
        <v>174</v>
      </c>
      <c r="S309" s="300"/>
      <c r="T309" s="308" t="s">
        <v>127</v>
      </c>
      <c r="U309" s="298"/>
      <c r="V309" s="297"/>
      <c r="W309" s="313">
        <v>0</v>
      </c>
      <c r="X309" s="313">
        <v>100</v>
      </c>
      <c r="Y309" s="313">
        <v>0</v>
      </c>
      <c r="Z309" s="307"/>
      <c r="AA309" s="312" t="s">
        <v>138</v>
      </c>
      <c r="AB309" s="302"/>
      <c r="AC309" s="302"/>
      <c r="AD309" s="314">
        <v>154278814.19957</v>
      </c>
      <c r="AE309" s="293">
        <f t="shared" ref="AE309" si="224">AD309*1.12</f>
        <v>172792271.90351841</v>
      </c>
      <c r="AF309" s="315"/>
      <c r="AG309" s="315"/>
      <c r="AH309" s="315">
        <v>244204314</v>
      </c>
      <c r="AI309" s="315">
        <v>273508831.68000001</v>
      </c>
      <c r="AJ309" s="316"/>
      <c r="AK309" s="316"/>
      <c r="AL309" s="316">
        <v>244204314</v>
      </c>
      <c r="AM309" s="316">
        <v>273508831.68000001</v>
      </c>
      <c r="AN309" s="304"/>
      <c r="AO309" s="304"/>
      <c r="AP309" s="304"/>
      <c r="AQ309" s="304"/>
      <c r="AR309" s="304"/>
      <c r="AS309" s="304"/>
      <c r="AT309" s="304"/>
      <c r="AU309" s="304"/>
      <c r="AV309" s="304"/>
      <c r="AW309" s="304">
        <v>642687442.19956994</v>
      </c>
      <c r="AX309" s="304">
        <v>719809935.26351845</v>
      </c>
      <c r="AY309" s="304" t="s">
        <v>129</v>
      </c>
      <c r="AZ309" s="305" t="s">
        <v>271</v>
      </c>
      <c r="BA309" s="305" t="s">
        <v>272</v>
      </c>
      <c r="BB309" s="305"/>
      <c r="BC309" s="306"/>
      <c r="BD309" s="308"/>
      <c r="BE309" s="308"/>
      <c r="BF309" s="298"/>
      <c r="BG309" s="298"/>
      <c r="BH309" s="298"/>
      <c r="BI309" s="298"/>
      <c r="BJ309" s="298"/>
      <c r="BK309" s="309" t="s">
        <v>892</v>
      </c>
      <c r="BL309" s="39"/>
      <c r="BM309" s="39"/>
      <c r="BN309" s="39"/>
    </row>
    <row r="310" spans="1:66" s="188" customFormat="1" ht="12.95" customHeight="1" x14ac:dyDescent="0.25">
      <c r="A310" s="1" t="s">
        <v>217</v>
      </c>
      <c r="B310" s="1"/>
      <c r="C310" s="175" t="s">
        <v>786</v>
      </c>
      <c r="D310" s="1"/>
      <c r="E310" s="1"/>
      <c r="F310" s="2" t="s">
        <v>519</v>
      </c>
      <c r="G310" s="3" t="s">
        <v>520</v>
      </c>
      <c r="H310" s="3" t="s">
        <v>520</v>
      </c>
      <c r="I310" s="4" t="s">
        <v>120</v>
      </c>
      <c r="J310" s="1"/>
      <c r="K310" s="1"/>
      <c r="L310" s="2">
        <v>80</v>
      </c>
      <c r="M310" s="5" t="s">
        <v>122</v>
      </c>
      <c r="N310" s="2" t="s">
        <v>224</v>
      </c>
      <c r="O310" s="1" t="s">
        <v>398</v>
      </c>
      <c r="P310" s="1" t="s">
        <v>125</v>
      </c>
      <c r="Q310" s="9">
        <v>230000000</v>
      </c>
      <c r="R310" s="2" t="s">
        <v>521</v>
      </c>
      <c r="S310" s="1"/>
      <c r="T310" s="2" t="s">
        <v>167</v>
      </c>
      <c r="U310" s="1"/>
      <c r="V310" s="2"/>
      <c r="W310" s="16">
        <v>0</v>
      </c>
      <c r="X310" s="16">
        <v>90</v>
      </c>
      <c r="Y310" s="16">
        <v>10</v>
      </c>
      <c r="Z310" s="1"/>
      <c r="AA310" s="4" t="s">
        <v>138</v>
      </c>
      <c r="AB310" s="72"/>
      <c r="AC310" s="72"/>
      <c r="AD310" s="72">
        <v>32400000</v>
      </c>
      <c r="AE310" s="72">
        <f>AD310*1.12</f>
        <v>36288000</v>
      </c>
      <c r="AF310" s="72"/>
      <c r="AG310" s="72"/>
      <c r="AH310" s="72">
        <v>64800000</v>
      </c>
      <c r="AI310" s="72">
        <f t="shared" ref="AI310:AI323" si="225">AH310*1.12</f>
        <v>72576000</v>
      </c>
      <c r="AJ310" s="72"/>
      <c r="AK310" s="72"/>
      <c r="AL310" s="72">
        <v>64800000</v>
      </c>
      <c r="AM310" s="72">
        <f t="shared" ref="AM310:AM323" si="226">AL310*1.12</f>
        <v>72576000</v>
      </c>
      <c r="AN310" s="72"/>
      <c r="AO310" s="72"/>
      <c r="AP310" s="72">
        <v>64800000</v>
      </c>
      <c r="AQ310" s="72">
        <f t="shared" ref="AQ310:AQ323" si="227">AP310*1.12</f>
        <v>72576000</v>
      </c>
      <c r="AR310" s="72"/>
      <c r="AS310" s="72"/>
      <c r="AT310" s="72">
        <v>64800000</v>
      </c>
      <c r="AU310" s="72">
        <f t="shared" ref="AU310:AU323" si="228">AT310*1.12</f>
        <v>72576000</v>
      </c>
      <c r="AV310" s="72"/>
      <c r="AW310" s="43">
        <v>0</v>
      </c>
      <c r="AX310" s="43">
        <f t="shared" si="206"/>
        <v>0</v>
      </c>
      <c r="AY310" s="1" t="s">
        <v>129</v>
      </c>
      <c r="AZ310" s="2" t="s">
        <v>778</v>
      </c>
      <c r="BA310" s="2" t="s">
        <v>779</v>
      </c>
      <c r="BB310" s="1"/>
      <c r="BC310" s="1"/>
      <c r="BD310" s="1"/>
      <c r="BE310" s="1"/>
      <c r="BF310" s="1"/>
      <c r="BG310" s="4"/>
      <c r="BH310" s="4"/>
      <c r="BI310" s="4"/>
      <c r="BJ310" s="32"/>
      <c r="BK310" s="32" t="s">
        <v>403</v>
      </c>
    </row>
    <row r="311" spans="1:66" s="163" customFormat="1" ht="12.95" customHeight="1" x14ac:dyDescent="0.25">
      <c r="A311" s="218" t="s">
        <v>217</v>
      </c>
      <c r="B311" s="218"/>
      <c r="C311" s="233" t="s">
        <v>813</v>
      </c>
      <c r="D311" s="218"/>
      <c r="E311" s="218"/>
      <c r="F311" s="234" t="s">
        <v>519</v>
      </c>
      <c r="G311" s="235" t="s">
        <v>520</v>
      </c>
      <c r="H311" s="235" t="s">
        <v>520</v>
      </c>
      <c r="I311" s="236" t="s">
        <v>120</v>
      </c>
      <c r="J311" s="218"/>
      <c r="K311" s="218"/>
      <c r="L311" s="234">
        <v>80</v>
      </c>
      <c r="M311" s="237" t="s">
        <v>122</v>
      </c>
      <c r="N311" s="234" t="s">
        <v>224</v>
      </c>
      <c r="O311" s="218" t="s">
        <v>694</v>
      </c>
      <c r="P311" s="218" t="s">
        <v>125</v>
      </c>
      <c r="Q311" s="238">
        <v>230000000</v>
      </c>
      <c r="R311" s="234" t="s">
        <v>521</v>
      </c>
      <c r="S311" s="218"/>
      <c r="T311" s="234" t="s">
        <v>167</v>
      </c>
      <c r="U311" s="218"/>
      <c r="V311" s="234"/>
      <c r="W311" s="239">
        <v>0</v>
      </c>
      <c r="X311" s="239">
        <v>90</v>
      </c>
      <c r="Y311" s="239">
        <v>10</v>
      </c>
      <c r="Z311" s="218"/>
      <c r="AA311" s="236" t="s">
        <v>138</v>
      </c>
      <c r="AB311" s="240"/>
      <c r="AC311" s="240"/>
      <c r="AD311" s="240">
        <v>32400000</v>
      </c>
      <c r="AE311" s="240">
        <f>AD311*1.12</f>
        <v>36288000</v>
      </c>
      <c r="AF311" s="240"/>
      <c r="AG311" s="240"/>
      <c r="AH311" s="240">
        <v>64800000</v>
      </c>
      <c r="AI311" s="240">
        <f t="shared" si="225"/>
        <v>72576000</v>
      </c>
      <c r="AJ311" s="240"/>
      <c r="AK311" s="240"/>
      <c r="AL311" s="240">
        <v>64800000</v>
      </c>
      <c r="AM311" s="240">
        <f t="shared" si="226"/>
        <v>72576000</v>
      </c>
      <c r="AN311" s="240"/>
      <c r="AO311" s="240"/>
      <c r="AP311" s="240">
        <v>64800000</v>
      </c>
      <c r="AQ311" s="240">
        <f t="shared" si="227"/>
        <v>72576000</v>
      </c>
      <c r="AR311" s="240"/>
      <c r="AS311" s="240"/>
      <c r="AT311" s="240">
        <v>64800000</v>
      </c>
      <c r="AU311" s="240">
        <f t="shared" si="228"/>
        <v>72576000</v>
      </c>
      <c r="AV311" s="240"/>
      <c r="AW311" s="241">
        <v>0</v>
      </c>
      <c r="AX311" s="241">
        <f t="shared" si="206"/>
        <v>0</v>
      </c>
      <c r="AY311" s="218" t="s">
        <v>129</v>
      </c>
      <c r="AZ311" s="234" t="s">
        <v>778</v>
      </c>
      <c r="BA311" s="234" t="s">
        <v>779</v>
      </c>
      <c r="BB311" s="218"/>
      <c r="BC311" s="218"/>
      <c r="BD311" s="218"/>
      <c r="BE311" s="218"/>
      <c r="BF311" s="218"/>
      <c r="BG311" s="236"/>
      <c r="BH311" s="236"/>
      <c r="BI311" s="236"/>
      <c r="BJ311" s="242"/>
      <c r="BK311" s="242"/>
    </row>
    <row r="312" spans="1:66" ht="12.95" customHeight="1" x14ac:dyDescent="0.25">
      <c r="A312" s="243" t="s">
        <v>217</v>
      </c>
      <c r="B312" s="1"/>
      <c r="C312" s="233" t="s">
        <v>813</v>
      </c>
      <c r="D312" s="28"/>
      <c r="E312" s="1"/>
      <c r="F312" s="2" t="s">
        <v>519</v>
      </c>
      <c r="G312" s="3" t="s">
        <v>520</v>
      </c>
      <c r="H312" s="3" t="s">
        <v>520</v>
      </c>
      <c r="I312" s="4" t="s">
        <v>120</v>
      </c>
      <c r="J312" s="1"/>
      <c r="K312" s="1"/>
      <c r="L312" s="2">
        <v>80</v>
      </c>
      <c r="M312" s="1" t="s">
        <v>122</v>
      </c>
      <c r="N312" s="1" t="s">
        <v>224</v>
      </c>
      <c r="O312" s="243" t="s">
        <v>806</v>
      </c>
      <c r="P312" s="1" t="s">
        <v>125</v>
      </c>
      <c r="Q312" s="1">
        <v>230000000</v>
      </c>
      <c r="R312" s="1" t="s">
        <v>521</v>
      </c>
      <c r="S312" s="1"/>
      <c r="T312" s="1" t="s">
        <v>167</v>
      </c>
      <c r="U312" s="1"/>
      <c r="V312" s="1"/>
      <c r="W312" s="1">
        <v>0</v>
      </c>
      <c r="X312" s="1">
        <v>90</v>
      </c>
      <c r="Y312" s="1">
        <v>10</v>
      </c>
      <c r="Z312" s="1"/>
      <c r="AA312" s="4" t="s">
        <v>138</v>
      </c>
      <c r="AB312" s="21"/>
      <c r="AC312" s="18"/>
      <c r="AD312" s="21">
        <v>32400000</v>
      </c>
      <c r="AE312" s="41">
        <v>36288000</v>
      </c>
      <c r="AF312" s="18"/>
      <c r="AG312" s="18"/>
      <c r="AH312" s="18">
        <v>64800000</v>
      </c>
      <c r="AI312" s="41">
        <v>72576000</v>
      </c>
      <c r="AJ312" s="18"/>
      <c r="AK312" s="18"/>
      <c r="AL312" s="18">
        <v>64800000</v>
      </c>
      <c r="AM312" s="41">
        <v>72576000</v>
      </c>
      <c r="AN312" s="72"/>
      <c r="AO312" s="72"/>
      <c r="AP312" s="72">
        <v>64800000</v>
      </c>
      <c r="AQ312" s="72">
        <v>72576000</v>
      </c>
      <c r="AR312" s="72"/>
      <c r="AS312" s="72"/>
      <c r="AT312" s="72">
        <v>64800000</v>
      </c>
      <c r="AU312" s="72">
        <v>72576000</v>
      </c>
      <c r="AV312" s="86"/>
      <c r="AW312" s="41">
        <v>0</v>
      </c>
      <c r="AX312" s="41">
        <v>0</v>
      </c>
      <c r="AY312" s="6" t="s">
        <v>129</v>
      </c>
      <c r="AZ312" s="6" t="s">
        <v>778</v>
      </c>
      <c r="BA312" s="6" t="s">
        <v>779</v>
      </c>
      <c r="BB312" s="1"/>
      <c r="BC312" s="1"/>
      <c r="BD312" s="1"/>
      <c r="BE312" s="1"/>
      <c r="BF312" s="1"/>
      <c r="BG312" s="1"/>
      <c r="BH312" s="1"/>
      <c r="BI312" s="1"/>
      <c r="BJ312" s="28"/>
      <c r="BK312" s="32" t="s">
        <v>827</v>
      </c>
    </row>
    <row r="313" spans="1:66" ht="12.95" customHeight="1" x14ac:dyDescent="0.25">
      <c r="A313" s="243" t="s">
        <v>217</v>
      </c>
      <c r="B313" s="1"/>
      <c r="C313" s="233" t="s">
        <v>846</v>
      </c>
      <c r="D313" s="28"/>
      <c r="E313" s="1"/>
      <c r="F313" s="2" t="s">
        <v>519</v>
      </c>
      <c r="G313" s="3" t="s">
        <v>520</v>
      </c>
      <c r="H313" s="3" t="s">
        <v>520</v>
      </c>
      <c r="I313" s="4" t="s">
        <v>120</v>
      </c>
      <c r="J313" s="1"/>
      <c r="K313" s="1"/>
      <c r="L313" s="2">
        <v>80</v>
      </c>
      <c r="M313" s="1" t="s">
        <v>122</v>
      </c>
      <c r="N313" s="1" t="s">
        <v>224</v>
      </c>
      <c r="O313" s="234" t="s">
        <v>840</v>
      </c>
      <c r="P313" s="1" t="s">
        <v>125</v>
      </c>
      <c r="Q313" s="1">
        <v>230000000</v>
      </c>
      <c r="R313" s="1" t="s">
        <v>521</v>
      </c>
      <c r="S313" s="1"/>
      <c r="T313" s="1" t="s">
        <v>167</v>
      </c>
      <c r="U313" s="1"/>
      <c r="V313" s="1"/>
      <c r="W313" s="1">
        <v>0</v>
      </c>
      <c r="X313" s="1">
        <v>90</v>
      </c>
      <c r="Y313" s="1">
        <v>10</v>
      </c>
      <c r="Z313" s="1"/>
      <c r="AA313" s="4" t="s">
        <v>138</v>
      </c>
      <c r="AB313" s="21"/>
      <c r="AC313" s="18"/>
      <c r="AD313" s="21">
        <v>32400000</v>
      </c>
      <c r="AE313" s="41">
        <v>36288000</v>
      </c>
      <c r="AF313" s="18"/>
      <c r="AG313" s="18"/>
      <c r="AH313" s="18">
        <v>64800000</v>
      </c>
      <c r="AI313" s="41">
        <v>72576000</v>
      </c>
      <c r="AJ313" s="18"/>
      <c r="AK313" s="18"/>
      <c r="AL313" s="18">
        <v>64800000</v>
      </c>
      <c r="AM313" s="41">
        <v>72576000</v>
      </c>
      <c r="AN313" s="72"/>
      <c r="AO313" s="72"/>
      <c r="AP313" s="72">
        <v>64800000</v>
      </c>
      <c r="AQ313" s="72">
        <v>72576000</v>
      </c>
      <c r="AR313" s="72"/>
      <c r="AS313" s="72"/>
      <c r="AT313" s="72">
        <v>64800000</v>
      </c>
      <c r="AU313" s="72">
        <v>72576000</v>
      </c>
      <c r="AV313" s="86"/>
      <c r="AW313" s="41">
        <v>291600000</v>
      </c>
      <c r="AX313" s="41">
        <v>326592000.00000006</v>
      </c>
      <c r="AY313" s="6" t="s">
        <v>129</v>
      </c>
      <c r="AZ313" s="6" t="s">
        <v>778</v>
      </c>
      <c r="BA313" s="6" t="s">
        <v>779</v>
      </c>
      <c r="BB313" s="1"/>
      <c r="BC313" s="1"/>
      <c r="BD313" s="1"/>
      <c r="BE313" s="1"/>
      <c r="BF313" s="1"/>
      <c r="BG313" s="1"/>
      <c r="BH313" s="1"/>
      <c r="BI313" s="1"/>
      <c r="BJ313" s="28"/>
      <c r="BK313" s="32" t="s">
        <v>827</v>
      </c>
    </row>
    <row r="314" spans="1:66" s="188" customFormat="1" ht="12.95" customHeight="1" x14ac:dyDescent="0.25">
      <c r="A314" s="1" t="s">
        <v>217</v>
      </c>
      <c r="B314" s="1"/>
      <c r="C314" s="175" t="s">
        <v>787</v>
      </c>
      <c r="D314" s="1"/>
      <c r="E314" s="1"/>
      <c r="F314" s="2" t="s">
        <v>519</v>
      </c>
      <c r="G314" s="3" t="s">
        <v>520</v>
      </c>
      <c r="H314" s="3" t="s">
        <v>520</v>
      </c>
      <c r="I314" s="4" t="s">
        <v>120</v>
      </c>
      <c r="J314" s="1"/>
      <c r="K314" s="1"/>
      <c r="L314" s="2">
        <v>80</v>
      </c>
      <c r="M314" s="5" t="s">
        <v>122</v>
      </c>
      <c r="N314" s="2" t="s">
        <v>224</v>
      </c>
      <c r="O314" s="1" t="s">
        <v>398</v>
      </c>
      <c r="P314" s="1" t="s">
        <v>125</v>
      </c>
      <c r="Q314" s="9">
        <v>230000000</v>
      </c>
      <c r="R314" s="2" t="s">
        <v>225</v>
      </c>
      <c r="S314" s="1"/>
      <c r="T314" s="2" t="s">
        <v>167</v>
      </c>
      <c r="U314" s="1"/>
      <c r="V314" s="2"/>
      <c r="W314" s="16">
        <v>0</v>
      </c>
      <c r="X314" s="16">
        <v>90</v>
      </c>
      <c r="Y314" s="16">
        <v>10</v>
      </c>
      <c r="Z314" s="1"/>
      <c r="AA314" s="4" t="s">
        <v>138</v>
      </c>
      <c r="AB314" s="72"/>
      <c r="AC314" s="72"/>
      <c r="AD314" s="72">
        <v>32400000</v>
      </c>
      <c r="AE314" s="72">
        <f t="shared" ref="AE314:AE323" si="229">AD314*1.12</f>
        <v>36288000</v>
      </c>
      <c r="AF314" s="72"/>
      <c r="AG314" s="72"/>
      <c r="AH314" s="72">
        <v>64800000</v>
      </c>
      <c r="AI314" s="72">
        <f t="shared" si="225"/>
        <v>72576000</v>
      </c>
      <c r="AJ314" s="72"/>
      <c r="AK314" s="72"/>
      <c r="AL314" s="72">
        <v>64800000</v>
      </c>
      <c r="AM314" s="72">
        <f t="shared" si="226"/>
        <v>72576000</v>
      </c>
      <c r="AN314" s="72"/>
      <c r="AO314" s="72"/>
      <c r="AP314" s="72">
        <v>64800000</v>
      </c>
      <c r="AQ314" s="72">
        <f t="shared" si="227"/>
        <v>72576000</v>
      </c>
      <c r="AR314" s="72"/>
      <c r="AS314" s="72"/>
      <c r="AT314" s="72">
        <v>64800000</v>
      </c>
      <c r="AU314" s="72">
        <f t="shared" si="228"/>
        <v>72576000</v>
      </c>
      <c r="AV314" s="72"/>
      <c r="AW314" s="43">
        <v>0</v>
      </c>
      <c r="AX314" s="43">
        <f t="shared" ref="AX314" si="230">AW314*1.12</f>
        <v>0</v>
      </c>
      <c r="AY314" s="1" t="s">
        <v>129</v>
      </c>
      <c r="AZ314" s="2" t="s">
        <v>780</v>
      </c>
      <c r="BA314" s="2" t="s">
        <v>781</v>
      </c>
      <c r="BB314" s="1"/>
      <c r="BC314" s="1"/>
      <c r="BD314" s="1"/>
      <c r="BE314" s="1"/>
      <c r="BF314" s="1"/>
      <c r="BG314" s="4"/>
      <c r="BH314" s="4"/>
      <c r="BI314" s="4"/>
      <c r="BJ314" s="32"/>
      <c r="BK314" s="32" t="s">
        <v>403</v>
      </c>
    </row>
    <row r="315" spans="1:66" s="163" customFormat="1" ht="12.95" customHeight="1" x14ac:dyDescent="0.25">
      <c r="A315" s="218" t="s">
        <v>217</v>
      </c>
      <c r="B315" s="218"/>
      <c r="C315" s="233" t="s">
        <v>814</v>
      </c>
      <c r="D315" s="218"/>
      <c r="E315" s="218"/>
      <c r="F315" s="234" t="s">
        <v>519</v>
      </c>
      <c r="G315" s="235" t="s">
        <v>520</v>
      </c>
      <c r="H315" s="235" t="s">
        <v>520</v>
      </c>
      <c r="I315" s="236" t="s">
        <v>120</v>
      </c>
      <c r="J315" s="218"/>
      <c r="K315" s="218"/>
      <c r="L315" s="234">
        <v>80</v>
      </c>
      <c r="M315" s="237" t="s">
        <v>122</v>
      </c>
      <c r="N315" s="234" t="s">
        <v>224</v>
      </c>
      <c r="O315" s="218" t="s">
        <v>694</v>
      </c>
      <c r="P315" s="218" t="s">
        <v>125</v>
      </c>
      <c r="Q315" s="238">
        <v>230000000</v>
      </c>
      <c r="R315" s="234" t="s">
        <v>225</v>
      </c>
      <c r="S315" s="218"/>
      <c r="T315" s="234" t="s">
        <v>167</v>
      </c>
      <c r="U315" s="218"/>
      <c r="V315" s="234"/>
      <c r="W315" s="239">
        <v>0</v>
      </c>
      <c r="X315" s="239">
        <v>90</v>
      </c>
      <c r="Y315" s="239">
        <v>10</v>
      </c>
      <c r="Z315" s="218"/>
      <c r="AA315" s="236" t="s">
        <v>138</v>
      </c>
      <c r="AB315" s="240"/>
      <c r="AC315" s="240"/>
      <c r="AD315" s="240">
        <v>32400000</v>
      </c>
      <c r="AE315" s="240">
        <f t="shared" si="229"/>
        <v>36288000</v>
      </c>
      <c r="AF315" s="240"/>
      <c r="AG315" s="240"/>
      <c r="AH315" s="240">
        <v>64800000</v>
      </c>
      <c r="AI315" s="240">
        <f t="shared" si="225"/>
        <v>72576000</v>
      </c>
      <c r="AJ315" s="240"/>
      <c r="AK315" s="240"/>
      <c r="AL315" s="240">
        <v>64800000</v>
      </c>
      <c r="AM315" s="240">
        <f t="shared" si="226"/>
        <v>72576000</v>
      </c>
      <c r="AN315" s="240"/>
      <c r="AO315" s="240"/>
      <c r="AP315" s="240">
        <v>64800000</v>
      </c>
      <c r="AQ315" s="240">
        <f t="shared" si="227"/>
        <v>72576000</v>
      </c>
      <c r="AR315" s="240"/>
      <c r="AS315" s="240"/>
      <c r="AT315" s="240">
        <v>64800000</v>
      </c>
      <c r="AU315" s="240">
        <f t="shared" si="228"/>
        <v>72576000</v>
      </c>
      <c r="AV315" s="240"/>
      <c r="AW315" s="241">
        <v>0</v>
      </c>
      <c r="AX315" s="241">
        <f t="shared" si="206"/>
        <v>0</v>
      </c>
      <c r="AY315" s="218" t="s">
        <v>129</v>
      </c>
      <c r="AZ315" s="234" t="s">
        <v>780</v>
      </c>
      <c r="BA315" s="234" t="s">
        <v>781</v>
      </c>
      <c r="BB315" s="218"/>
      <c r="BC315" s="218"/>
      <c r="BD315" s="218"/>
      <c r="BE315" s="218"/>
      <c r="BF315" s="218"/>
      <c r="BG315" s="236"/>
      <c r="BH315" s="236"/>
      <c r="BI315" s="236"/>
      <c r="BJ315" s="242"/>
      <c r="BK315" s="242"/>
    </row>
    <row r="316" spans="1:66" s="163" customFormat="1" ht="12.95" customHeight="1" x14ac:dyDescent="0.25">
      <c r="A316" s="243" t="s">
        <v>217</v>
      </c>
      <c r="B316" s="218"/>
      <c r="C316" s="233" t="s">
        <v>814</v>
      </c>
      <c r="D316" s="218"/>
      <c r="E316" s="218"/>
      <c r="F316" s="234" t="s">
        <v>519</v>
      </c>
      <c r="G316" s="235" t="s">
        <v>520</v>
      </c>
      <c r="H316" s="235" t="s">
        <v>520</v>
      </c>
      <c r="I316" s="236" t="s">
        <v>120</v>
      </c>
      <c r="J316" s="218"/>
      <c r="K316" s="218"/>
      <c r="L316" s="234">
        <v>80</v>
      </c>
      <c r="M316" s="237" t="s">
        <v>122</v>
      </c>
      <c r="N316" s="234" t="s">
        <v>224</v>
      </c>
      <c r="O316" s="243" t="s">
        <v>806</v>
      </c>
      <c r="P316" s="218" t="s">
        <v>125</v>
      </c>
      <c r="Q316" s="238">
        <v>230000000</v>
      </c>
      <c r="R316" s="234" t="s">
        <v>225</v>
      </c>
      <c r="S316" s="218"/>
      <c r="T316" s="234" t="s">
        <v>167</v>
      </c>
      <c r="U316" s="218"/>
      <c r="V316" s="234"/>
      <c r="W316" s="239">
        <v>0</v>
      </c>
      <c r="X316" s="239">
        <v>90</v>
      </c>
      <c r="Y316" s="239">
        <v>10</v>
      </c>
      <c r="Z316" s="218"/>
      <c r="AA316" s="236" t="s">
        <v>138</v>
      </c>
      <c r="AB316" s="240"/>
      <c r="AC316" s="240"/>
      <c r="AD316" s="240">
        <v>32400000</v>
      </c>
      <c r="AE316" s="240">
        <v>36288000</v>
      </c>
      <c r="AF316" s="240"/>
      <c r="AG316" s="240"/>
      <c r="AH316" s="240">
        <v>64800000</v>
      </c>
      <c r="AI316" s="240">
        <v>72576000</v>
      </c>
      <c r="AJ316" s="240"/>
      <c r="AK316" s="240"/>
      <c r="AL316" s="240">
        <v>64800000</v>
      </c>
      <c r="AM316" s="240">
        <v>72576000</v>
      </c>
      <c r="AN316" s="240"/>
      <c r="AO316" s="240"/>
      <c r="AP316" s="240">
        <v>64800000</v>
      </c>
      <c r="AQ316" s="240">
        <v>72576000</v>
      </c>
      <c r="AR316" s="240"/>
      <c r="AS316" s="240"/>
      <c r="AT316" s="240">
        <v>64800000</v>
      </c>
      <c r="AU316" s="240">
        <v>72576000</v>
      </c>
      <c r="AV316" s="240"/>
      <c r="AW316" s="240">
        <v>0</v>
      </c>
      <c r="AX316" s="240">
        <v>0</v>
      </c>
      <c r="AY316" s="218" t="s">
        <v>129</v>
      </c>
      <c r="AZ316" s="234" t="s">
        <v>780</v>
      </c>
      <c r="BA316" s="234" t="s">
        <v>781</v>
      </c>
      <c r="BB316" s="218"/>
      <c r="BC316" s="218"/>
      <c r="BD316" s="218"/>
      <c r="BE316" s="218"/>
      <c r="BF316" s="218"/>
      <c r="BG316" s="236"/>
      <c r="BH316" s="236"/>
      <c r="BI316" s="236"/>
      <c r="BJ316" s="242"/>
      <c r="BK316" s="242" t="s">
        <v>827</v>
      </c>
    </row>
    <row r="317" spans="1:66" s="163" customFormat="1" ht="12.95" customHeight="1" x14ac:dyDescent="0.25">
      <c r="A317" s="243" t="s">
        <v>217</v>
      </c>
      <c r="B317" s="218"/>
      <c r="C317" s="233" t="s">
        <v>847</v>
      </c>
      <c r="D317" s="218"/>
      <c r="E317" s="218"/>
      <c r="F317" s="234" t="s">
        <v>519</v>
      </c>
      <c r="G317" s="235" t="s">
        <v>520</v>
      </c>
      <c r="H317" s="235" t="s">
        <v>520</v>
      </c>
      <c r="I317" s="236" t="s">
        <v>120</v>
      </c>
      <c r="J317" s="218"/>
      <c r="K317" s="218"/>
      <c r="L317" s="234">
        <v>80</v>
      </c>
      <c r="M317" s="237" t="s">
        <v>122</v>
      </c>
      <c r="N317" s="234" t="s">
        <v>224</v>
      </c>
      <c r="O317" s="234" t="s">
        <v>840</v>
      </c>
      <c r="P317" s="218" t="s">
        <v>125</v>
      </c>
      <c r="Q317" s="238">
        <v>230000000</v>
      </c>
      <c r="R317" s="234" t="s">
        <v>225</v>
      </c>
      <c r="S317" s="218"/>
      <c r="T317" s="234" t="s">
        <v>167</v>
      </c>
      <c r="U317" s="218"/>
      <c r="V317" s="234"/>
      <c r="W317" s="239">
        <v>0</v>
      </c>
      <c r="X317" s="239">
        <v>90</v>
      </c>
      <c r="Y317" s="239">
        <v>10</v>
      </c>
      <c r="Z317" s="218"/>
      <c r="AA317" s="236" t="s">
        <v>138</v>
      </c>
      <c r="AB317" s="240"/>
      <c r="AC317" s="240"/>
      <c r="AD317" s="240">
        <v>32400000</v>
      </c>
      <c r="AE317" s="240">
        <v>36288000</v>
      </c>
      <c r="AF317" s="240"/>
      <c r="AG317" s="240"/>
      <c r="AH317" s="240">
        <v>64800000</v>
      </c>
      <c r="AI317" s="240">
        <v>72576000</v>
      </c>
      <c r="AJ317" s="240"/>
      <c r="AK317" s="240"/>
      <c r="AL317" s="240">
        <v>64800000</v>
      </c>
      <c r="AM317" s="240">
        <v>72576000</v>
      </c>
      <c r="AN317" s="240"/>
      <c r="AO317" s="240"/>
      <c r="AP317" s="240">
        <v>64800000</v>
      </c>
      <c r="AQ317" s="240">
        <v>72576000</v>
      </c>
      <c r="AR317" s="240"/>
      <c r="AS317" s="240"/>
      <c r="AT317" s="240">
        <v>64800000</v>
      </c>
      <c r="AU317" s="240">
        <v>72576000</v>
      </c>
      <c r="AV317" s="240"/>
      <c r="AW317" s="240">
        <v>291600000</v>
      </c>
      <c r="AX317" s="240">
        <v>326592000.00000006</v>
      </c>
      <c r="AY317" s="218" t="s">
        <v>129</v>
      </c>
      <c r="AZ317" s="234" t="s">
        <v>780</v>
      </c>
      <c r="BA317" s="234" t="s">
        <v>781</v>
      </c>
      <c r="BB317" s="218"/>
      <c r="BC317" s="218"/>
      <c r="BD317" s="218"/>
      <c r="BE317" s="218"/>
      <c r="BF317" s="218"/>
      <c r="BG317" s="236"/>
      <c r="BH317" s="236"/>
      <c r="BI317" s="236"/>
      <c r="BJ317" s="242"/>
      <c r="BK317" s="242" t="s">
        <v>827</v>
      </c>
    </row>
    <row r="318" spans="1:66" s="188" customFormat="1" ht="12.95" customHeight="1" x14ac:dyDescent="0.25">
      <c r="A318" s="1" t="s">
        <v>217</v>
      </c>
      <c r="B318" s="1"/>
      <c r="C318" s="175" t="s">
        <v>788</v>
      </c>
      <c r="D318" s="1"/>
      <c r="E318" s="1"/>
      <c r="F318" s="2" t="s">
        <v>519</v>
      </c>
      <c r="G318" s="3" t="s">
        <v>520</v>
      </c>
      <c r="H318" s="3" t="s">
        <v>520</v>
      </c>
      <c r="I318" s="4" t="s">
        <v>120</v>
      </c>
      <c r="J318" s="1"/>
      <c r="K318" s="1"/>
      <c r="L318" s="2">
        <v>80</v>
      </c>
      <c r="M318" s="5" t="s">
        <v>122</v>
      </c>
      <c r="N318" s="2" t="s">
        <v>224</v>
      </c>
      <c r="O318" s="1" t="s">
        <v>398</v>
      </c>
      <c r="P318" s="1" t="s">
        <v>125</v>
      </c>
      <c r="Q318" s="9">
        <v>230000000</v>
      </c>
      <c r="R318" s="2" t="s">
        <v>231</v>
      </c>
      <c r="S318" s="1"/>
      <c r="T318" s="2" t="s">
        <v>167</v>
      </c>
      <c r="U318" s="1"/>
      <c r="V318" s="2"/>
      <c r="W318" s="16">
        <v>0</v>
      </c>
      <c r="X318" s="16">
        <v>90</v>
      </c>
      <c r="Y318" s="16">
        <v>10</v>
      </c>
      <c r="Z318" s="1"/>
      <c r="AA318" s="4" t="s">
        <v>138</v>
      </c>
      <c r="AB318" s="72"/>
      <c r="AC318" s="72"/>
      <c r="AD318" s="72">
        <v>32400000</v>
      </c>
      <c r="AE318" s="72">
        <f t="shared" si="229"/>
        <v>36288000</v>
      </c>
      <c r="AF318" s="72"/>
      <c r="AG318" s="72"/>
      <c r="AH318" s="72">
        <v>64800000</v>
      </c>
      <c r="AI318" s="72">
        <f t="shared" si="225"/>
        <v>72576000</v>
      </c>
      <c r="AJ318" s="72"/>
      <c r="AK318" s="72"/>
      <c r="AL318" s="72">
        <v>64800000</v>
      </c>
      <c r="AM318" s="72">
        <f t="shared" si="226"/>
        <v>72576000</v>
      </c>
      <c r="AN318" s="72"/>
      <c r="AO318" s="72"/>
      <c r="AP318" s="72">
        <v>64800000</v>
      </c>
      <c r="AQ318" s="72">
        <f t="shared" si="227"/>
        <v>72576000</v>
      </c>
      <c r="AR318" s="72"/>
      <c r="AS318" s="72"/>
      <c r="AT318" s="72">
        <v>64800000</v>
      </c>
      <c r="AU318" s="72">
        <f t="shared" si="228"/>
        <v>72576000</v>
      </c>
      <c r="AV318" s="72"/>
      <c r="AW318" s="43">
        <v>0</v>
      </c>
      <c r="AX318" s="43">
        <f t="shared" ref="AX318" si="231">AW318*1.12</f>
        <v>0</v>
      </c>
      <c r="AY318" s="1" t="s">
        <v>129</v>
      </c>
      <c r="AZ318" s="2" t="s">
        <v>782</v>
      </c>
      <c r="BA318" s="2" t="s">
        <v>783</v>
      </c>
      <c r="BB318" s="1"/>
      <c r="BC318" s="1"/>
      <c r="BD318" s="1"/>
      <c r="BE318" s="1"/>
      <c r="BF318" s="1"/>
      <c r="BG318" s="4"/>
      <c r="BH318" s="4"/>
      <c r="BI318" s="4"/>
      <c r="BJ318" s="32"/>
      <c r="BK318" s="32" t="s">
        <v>403</v>
      </c>
    </row>
    <row r="319" spans="1:66" s="163" customFormat="1" ht="12.95" customHeight="1" x14ac:dyDescent="0.25">
      <c r="A319" s="218" t="s">
        <v>217</v>
      </c>
      <c r="B319" s="218"/>
      <c r="C319" s="233" t="s">
        <v>815</v>
      </c>
      <c r="D319" s="218"/>
      <c r="E319" s="218"/>
      <c r="F319" s="234" t="s">
        <v>519</v>
      </c>
      <c r="G319" s="235" t="s">
        <v>520</v>
      </c>
      <c r="H319" s="235" t="s">
        <v>520</v>
      </c>
      <c r="I319" s="236" t="s">
        <v>120</v>
      </c>
      <c r="J319" s="218"/>
      <c r="K319" s="218"/>
      <c r="L319" s="234">
        <v>80</v>
      </c>
      <c r="M319" s="237" t="s">
        <v>122</v>
      </c>
      <c r="N319" s="234" t="s">
        <v>224</v>
      </c>
      <c r="O319" s="218" t="s">
        <v>694</v>
      </c>
      <c r="P319" s="218" t="s">
        <v>125</v>
      </c>
      <c r="Q319" s="238">
        <v>230000000</v>
      </c>
      <c r="R319" s="234" t="s">
        <v>231</v>
      </c>
      <c r="S319" s="218"/>
      <c r="T319" s="234" t="s">
        <v>167</v>
      </c>
      <c r="U319" s="218"/>
      <c r="V319" s="234"/>
      <c r="W319" s="239">
        <v>0</v>
      </c>
      <c r="X319" s="239">
        <v>90</v>
      </c>
      <c r="Y319" s="239">
        <v>10</v>
      </c>
      <c r="Z319" s="218"/>
      <c r="AA319" s="236" t="s">
        <v>138</v>
      </c>
      <c r="AB319" s="240"/>
      <c r="AC319" s="240"/>
      <c r="AD319" s="240">
        <v>32400000</v>
      </c>
      <c r="AE319" s="240">
        <f t="shared" si="229"/>
        <v>36288000</v>
      </c>
      <c r="AF319" s="240"/>
      <c r="AG319" s="240"/>
      <c r="AH319" s="240">
        <v>64800000</v>
      </c>
      <c r="AI319" s="240">
        <f t="shared" si="225"/>
        <v>72576000</v>
      </c>
      <c r="AJ319" s="240"/>
      <c r="AK319" s="240"/>
      <c r="AL319" s="240">
        <v>64800000</v>
      </c>
      <c r="AM319" s="240">
        <f t="shared" si="226"/>
        <v>72576000</v>
      </c>
      <c r="AN319" s="240"/>
      <c r="AO319" s="240"/>
      <c r="AP319" s="240">
        <v>64800000</v>
      </c>
      <c r="AQ319" s="240">
        <f t="shared" si="227"/>
        <v>72576000</v>
      </c>
      <c r="AR319" s="240"/>
      <c r="AS319" s="240"/>
      <c r="AT319" s="240">
        <v>64800000</v>
      </c>
      <c r="AU319" s="240">
        <f t="shared" si="228"/>
        <v>72576000</v>
      </c>
      <c r="AV319" s="240"/>
      <c r="AW319" s="241">
        <v>0</v>
      </c>
      <c r="AX319" s="241">
        <f t="shared" si="206"/>
        <v>0</v>
      </c>
      <c r="AY319" s="218" t="s">
        <v>129</v>
      </c>
      <c r="AZ319" s="234" t="s">
        <v>782</v>
      </c>
      <c r="BA319" s="234" t="s">
        <v>783</v>
      </c>
      <c r="BB319" s="218"/>
      <c r="BC319" s="218"/>
      <c r="BD319" s="218"/>
      <c r="BE319" s="218"/>
      <c r="BF319" s="218"/>
      <c r="BG319" s="236"/>
      <c r="BH319" s="236"/>
      <c r="BI319" s="236"/>
      <c r="BJ319" s="242"/>
      <c r="BK319" s="242"/>
    </row>
    <row r="320" spans="1:66" s="163" customFormat="1" ht="12.95" customHeight="1" x14ac:dyDescent="0.25">
      <c r="A320" s="243" t="s">
        <v>217</v>
      </c>
      <c r="B320" s="218"/>
      <c r="C320" s="233" t="s">
        <v>815</v>
      </c>
      <c r="D320" s="218"/>
      <c r="E320" s="218"/>
      <c r="F320" s="234" t="s">
        <v>519</v>
      </c>
      <c r="G320" s="235" t="s">
        <v>520</v>
      </c>
      <c r="H320" s="235" t="s">
        <v>520</v>
      </c>
      <c r="I320" s="236" t="s">
        <v>120</v>
      </c>
      <c r="J320" s="218"/>
      <c r="K320" s="218"/>
      <c r="L320" s="234">
        <v>80</v>
      </c>
      <c r="M320" s="237" t="s">
        <v>122</v>
      </c>
      <c r="N320" s="234" t="s">
        <v>224</v>
      </c>
      <c r="O320" s="243" t="s">
        <v>806</v>
      </c>
      <c r="P320" s="218" t="s">
        <v>125</v>
      </c>
      <c r="Q320" s="238">
        <v>230000000</v>
      </c>
      <c r="R320" s="234" t="s">
        <v>231</v>
      </c>
      <c r="S320" s="218"/>
      <c r="T320" s="234" t="s">
        <v>167</v>
      </c>
      <c r="U320" s="218"/>
      <c r="V320" s="234"/>
      <c r="W320" s="239">
        <v>0</v>
      </c>
      <c r="X320" s="239">
        <v>90</v>
      </c>
      <c r="Y320" s="239">
        <v>10</v>
      </c>
      <c r="Z320" s="218"/>
      <c r="AA320" s="236" t="s">
        <v>138</v>
      </c>
      <c r="AB320" s="240"/>
      <c r="AC320" s="240"/>
      <c r="AD320" s="240">
        <v>32400000</v>
      </c>
      <c r="AE320" s="240">
        <v>36288000</v>
      </c>
      <c r="AF320" s="240"/>
      <c r="AG320" s="240"/>
      <c r="AH320" s="240">
        <v>64800000</v>
      </c>
      <c r="AI320" s="240">
        <v>72576000</v>
      </c>
      <c r="AJ320" s="240"/>
      <c r="AK320" s="240"/>
      <c r="AL320" s="240">
        <v>64800000</v>
      </c>
      <c r="AM320" s="240">
        <v>72576000</v>
      </c>
      <c r="AN320" s="240"/>
      <c r="AO320" s="240"/>
      <c r="AP320" s="240">
        <v>64800000</v>
      </c>
      <c r="AQ320" s="240">
        <v>72576000</v>
      </c>
      <c r="AR320" s="240"/>
      <c r="AS320" s="240"/>
      <c r="AT320" s="240">
        <v>64800000</v>
      </c>
      <c r="AU320" s="240">
        <v>72576000</v>
      </c>
      <c r="AV320" s="240"/>
      <c r="AW320" s="240">
        <v>0</v>
      </c>
      <c r="AX320" s="240">
        <v>0</v>
      </c>
      <c r="AY320" s="218" t="s">
        <v>129</v>
      </c>
      <c r="AZ320" s="234" t="s">
        <v>782</v>
      </c>
      <c r="BA320" s="234" t="s">
        <v>783</v>
      </c>
      <c r="BB320" s="218"/>
      <c r="BC320" s="218"/>
      <c r="BD320" s="218"/>
      <c r="BE320" s="218"/>
      <c r="BF320" s="218"/>
      <c r="BG320" s="236"/>
      <c r="BH320" s="236"/>
      <c r="BI320" s="236"/>
      <c r="BJ320" s="242"/>
      <c r="BK320" s="242" t="s">
        <v>827</v>
      </c>
    </row>
    <row r="321" spans="1:63" s="163" customFormat="1" ht="12.95" customHeight="1" x14ac:dyDescent="0.25">
      <c r="A321" s="243" t="s">
        <v>217</v>
      </c>
      <c r="B321" s="218"/>
      <c r="C321" s="233" t="s">
        <v>848</v>
      </c>
      <c r="D321" s="218"/>
      <c r="E321" s="218"/>
      <c r="F321" s="234" t="s">
        <v>519</v>
      </c>
      <c r="G321" s="235" t="s">
        <v>520</v>
      </c>
      <c r="H321" s="235" t="s">
        <v>520</v>
      </c>
      <c r="I321" s="236" t="s">
        <v>120</v>
      </c>
      <c r="J321" s="218"/>
      <c r="K321" s="218"/>
      <c r="L321" s="234">
        <v>80</v>
      </c>
      <c r="M321" s="237" t="s">
        <v>122</v>
      </c>
      <c r="N321" s="234" t="s">
        <v>224</v>
      </c>
      <c r="O321" s="234" t="s">
        <v>840</v>
      </c>
      <c r="P321" s="218" t="s">
        <v>125</v>
      </c>
      <c r="Q321" s="238">
        <v>230000000</v>
      </c>
      <c r="R321" s="234" t="s">
        <v>231</v>
      </c>
      <c r="S321" s="218"/>
      <c r="T321" s="234" t="s">
        <v>167</v>
      </c>
      <c r="U321" s="218"/>
      <c r="V321" s="234"/>
      <c r="W321" s="239">
        <v>0</v>
      </c>
      <c r="X321" s="239">
        <v>90</v>
      </c>
      <c r="Y321" s="239">
        <v>10</v>
      </c>
      <c r="Z321" s="218"/>
      <c r="AA321" s="236" t="s">
        <v>138</v>
      </c>
      <c r="AB321" s="240"/>
      <c r="AC321" s="240"/>
      <c r="AD321" s="240">
        <v>32400000</v>
      </c>
      <c r="AE321" s="240">
        <v>36288000</v>
      </c>
      <c r="AF321" s="240"/>
      <c r="AG321" s="240"/>
      <c r="AH321" s="240">
        <v>64800000</v>
      </c>
      <c r="AI321" s="240">
        <v>72576000</v>
      </c>
      <c r="AJ321" s="240"/>
      <c r="AK321" s="240"/>
      <c r="AL321" s="240">
        <v>64800000</v>
      </c>
      <c r="AM321" s="240">
        <v>72576000</v>
      </c>
      <c r="AN321" s="240"/>
      <c r="AO321" s="240"/>
      <c r="AP321" s="240">
        <v>64800000</v>
      </c>
      <c r="AQ321" s="240">
        <v>72576000</v>
      </c>
      <c r="AR321" s="240"/>
      <c r="AS321" s="240"/>
      <c r="AT321" s="240">
        <v>64800000</v>
      </c>
      <c r="AU321" s="240">
        <v>72576000</v>
      </c>
      <c r="AV321" s="240"/>
      <c r="AW321" s="240">
        <v>291600000</v>
      </c>
      <c r="AX321" s="240">
        <v>326592000.00000006</v>
      </c>
      <c r="AY321" s="218" t="s">
        <v>129</v>
      </c>
      <c r="AZ321" s="234" t="s">
        <v>782</v>
      </c>
      <c r="BA321" s="234" t="s">
        <v>783</v>
      </c>
      <c r="BB321" s="218"/>
      <c r="BC321" s="218"/>
      <c r="BD321" s="218"/>
      <c r="BE321" s="218"/>
      <c r="BF321" s="218"/>
      <c r="BG321" s="236"/>
      <c r="BH321" s="236"/>
      <c r="BI321" s="236"/>
      <c r="BJ321" s="242"/>
      <c r="BK321" s="242" t="s">
        <v>827</v>
      </c>
    </row>
    <row r="322" spans="1:63" s="188" customFormat="1" ht="12.95" customHeight="1" x14ac:dyDescent="0.25">
      <c r="A322" s="1" t="s">
        <v>217</v>
      </c>
      <c r="B322" s="1"/>
      <c r="C322" s="175" t="s">
        <v>789</v>
      </c>
      <c r="D322" s="1"/>
      <c r="E322" s="1"/>
      <c r="F322" s="2" t="s">
        <v>519</v>
      </c>
      <c r="G322" s="3" t="s">
        <v>520</v>
      </c>
      <c r="H322" s="3" t="s">
        <v>520</v>
      </c>
      <c r="I322" s="4" t="s">
        <v>120</v>
      </c>
      <c r="J322" s="1"/>
      <c r="K322" s="1"/>
      <c r="L322" s="2">
        <v>80</v>
      </c>
      <c r="M322" s="5" t="s">
        <v>122</v>
      </c>
      <c r="N322" s="2" t="s">
        <v>224</v>
      </c>
      <c r="O322" s="1" t="s">
        <v>398</v>
      </c>
      <c r="P322" s="1" t="s">
        <v>125</v>
      </c>
      <c r="Q322" s="9">
        <v>230000000</v>
      </c>
      <c r="R322" s="2" t="s">
        <v>511</v>
      </c>
      <c r="S322" s="1"/>
      <c r="T322" s="2" t="s">
        <v>167</v>
      </c>
      <c r="U322" s="1"/>
      <c r="V322" s="2"/>
      <c r="W322" s="16">
        <v>0</v>
      </c>
      <c r="X322" s="16">
        <v>90</v>
      </c>
      <c r="Y322" s="16">
        <v>10</v>
      </c>
      <c r="Z322" s="1"/>
      <c r="AA322" s="4" t="s">
        <v>138</v>
      </c>
      <c r="AB322" s="72"/>
      <c r="AC322" s="72"/>
      <c r="AD322" s="72">
        <v>32400000</v>
      </c>
      <c r="AE322" s="72">
        <f t="shared" si="229"/>
        <v>36288000</v>
      </c>
      <c r="AF322" s="72"/>
      <c r="AG322" s="72"/>
      <c r="AH322" s="72">
        <v>64800000</v>
      </c>
      <c r="AI322" s="72">
        <f t="shared" si="225"/>
        <v>72576000</v>
      </c>
      <c r="AJ322" s="72"/>
      <c r="AK322" s="72"/>
      <c r="AL322" s="72">
        <v>64800000</v>
      </c>
      <c r="AM322" s="72">
        <f t="shared" si="226"/>
        <v>72576000</v>
      </c>
      <c r="AN322" s="72"/>
      <c r="AO322" s="72"/>
      <c r="AP322" s="72">
        <v>64800000</v>
      </c>
      <c r="AQ322" s="72">
        <f t="shared" si="227"/>
        <v>72576000</v>
      </c>
      <c r="AR322" s="72"/>
      <c r="AS322" s="72"/>
      <c r="AT322" s="72">
        <v>64800000</v>
      </c>
      <c r="AU322" s="72">
        <f t="shared" si="228"/>
        <v>72576000</v>
      </c>
      <c r="AV322" s="72"/>
      <c r="AW322" s="43">
        <v>0</v>
      </c>
      <c r="AX322" s="43">
        <f t="shared" ref="AX322" si="232">AW322*1.12</f>
        <v>0</v>
      </c>
      <c r="AY322" s="1" t="s">
        <v>129</v>
      </c>
      <c r="AZ322" s="2" t="s">
        <v>784</v>
      </c>
      <c r="BA322" s="2" t="s">
        <v>785</v>
      </c>
      <c r="BB322" s="1"/>
      <c r="BC322" s="1"/>
      <c r="BD322" s="1"/>
      <c r="BE322" s="1"/>
      <c r="BF322" s="1"/>
      <c r="BG322" s="4"/>
      <c r="BH322" s="4"/>
      <c r="BI322" s="4"/>
      <c r="BJ322" s="32"/>
      <c r="BK322" s="32" t="s">
        <v>403</v>
      </c>
    </row>
    <row r="323" spans="1:63" s="163" customFormat="1" ht="12.95" customHeight="1" x14ac:dyDescent="0.25">
      <c r="A323" s="218" t="s">
        <v>217</v>
      </c>
      <c r="B323" s="218"/>
      <c r="C323" s="233" t="s">
        <v>816</v>
      </c>
      <c r="D323" s="218"/>
      <c r="E323" s="218"/>
      <c r="F323" s="234" t="s">
        <v>519</v>
      </c>
      <c r="G323" s="235" t="s">
        <v>520</v>
      </c>
      <c r="H323" s="235" t="s">
        <v>520</v>
      </c>
      <c r="I323" s="236" t="s">
        <v>120</v>
      </c>
      <c r="J323" s="218"/>
      <c r="K323" s="218"/>
      <c r="L323" s="234">
        <v>80</v>
      </c>
      <c r="M323" s="237" t="s">
        <v>122</v>
      </c>
      <c r="N323" s="234" t="s">
        <v>224</v>
      </c>
      <c r="O323" s="218" t="s">
        <v>694</v>
      </c>
      <c r="P323" s="218" t="s">
        <v>125</v>
      </c>
      <c r="Q323" s="238">
        <v>230000000</v>
      </c>
      <c r="R323" s="234" t="s">
        <v>511</v>
      </c>
      <c r="S323" s="218"/>
      <c r="T323" s="234" t="s">
        <v>167</v>
      </c>
      <c r="U323" s="218"/>
      <c r="V323" s="234"/>
      <c r="W323" s="239">
        <v>0</v>
      </c>
      <c r="X323" s="239">
        <v>90</v>
      </c>
      <c r="Y323" s="239">
        <v>10</v>
      </c>
      <c r="Z323" s="218"/>
      <c r="AA323" s="236" t="s">
        <v>138</v>
      </c>
      <c r="AB323" s="240"/>
      <c r="AC323" s="240"/>
      <c r="AD323" s="240">
        <v>32400000</v>
      </c>
      <c r="AE323" s="240">
        <f t="shared" si="229"/>
        <v>36288000</v>
      </c>
      <c r="AF323" s="240"/>
      <c r="AG323" s="240"/>
      <c r="AH323" s="240">
        <v>64800000</v>
      </c>
      <c r="AI323" s="240">
        <f t="shared" si="225"/>
        <v>72576000</v>
      </c>
      <c r="AJ323" s="240"/>
      <c r="AK323" s="240"/>
      <c r="AL323" s="240">
        <v>64800000</v>
      </c>
      <c r="AM323" s="240">
        <f t="shared" si="226"/>
        <v>72576000</v>
      </c>
      <c r="AN323" s="240"/>
      <c r="AO323" s="240"/>
      <c r="AP323" s="240">
        <v>64800000</v>
      </c>
      <c r="AQ323" s="240">
        <f t="shared" si="227"/>
        <v>72576000</v>
      </c>
      <c r="AR323" s="240"/>
      <c r="AS323" s="240"/>
      <c r="AT323" s="240">
        <v>64800000</v>
      </c>
      <c r="AU323" s="240">
        <f t="shared" si="228"/>
        <v>72576000</v>
      </c>
      <c r="AV323" s="240"/>
      <c r="AW323" s="241">
        <v>0</v>
      </c>
      <c r="AX323" s="241">
        <f t="shared" si="206"/>
        <v>0</v>
      </c>
      <c r="AY323" s="218" t="s">
        <v>129</v>
      </c>
      <c r="AZ323" s="234" t="s">
        <v>784</v>
      </c>
      <c r="BA323" s="234" t="s">
        <v>785</v>
      </c>
      <c r="BB323" s="218"/>
      <c r="BC323" s="218"/>
      <c r="BD323" s="218"/>
      <c r="BE323" s="218"/>
      <c r="BF323" s="218"/>
      <c r="BG323" s="236"/>
      <c r="BH323" s="236"/>
      <c r="BI323" s="236"/>
      <c r="BJ323" s="242"/>
      <c r="BK323" s="242"/>
    </row>
    <row r="324" spans="1:63" s="163" customFormat="1" ht="12.95" customHeight="1" x14ac:dyDescent="0.25">
      <c r="A324" s="243" t="s">
        <v>217</v>
      </c>
      <c r="B324" s="218"/>
      <c r="C324" s="233" t="s">
        <v>816</v>
      </c>
      <c r="D324" s="218"/>
      <c r="E324" s="218"/>
      <c r="F324" s="234" t="s">
        <v>519</v>
      </c>
      <c r="G324" s="235" t="s">
        <v>520</v>
      </c>
      <c r="H324" s="235" t="s">
        <v>520</v>
      </c>
      <c r="I324" s="236" t="s">
        <v>120</v>
      </c>
      <c r="J324" s="218"/>
      <c r="K324" s="218"/>
      <c r="L324" s="234">
        <v>80</v>
      </c>
      <c r="M324" s="237" t="s">
        <v>122</v>
      </c>
      <c r="N324" s="234" t="s">
        <v>224</v>
      </c>
      <c r="O324" s="243" t="s">
        <v>806</v>
      </c>
      <c r="P324" s="218" t="s">
        <v>125</v>
      </c>
      <c r="Q324" s="238">
        <v>230000000</v>
      </c>
      <c r="R324" s="234" t="s">
        <v>511</v>
      </c>
      <c r="S324" s="218"/>
      <c r="T324" s="234" t="s">
        <v>167</v>
      </c>
      <c r="U324" s="218"/>
      <c r="V324" s="234"/>
      <c r="W324" s="239">
        <v>0</v>
      </c>
      <c r="X324" s="239">
        <v>90</v>
      </c>
      <c r="Y324" s="239">
        <v>10</v>
      </c>
      <c r="Z324" s="218"/>
      <c r="AA324" s="236" t="s">
        <v>138</v>
      </c>
      <c r="AB324" s="240"/>
      <c r="AC324" s="240"/>
      <c r="AD324" s="240">
        <v>32400000</v>
      </c>
      <c r="AE324" s="240">
        <v>36288000</v>
      </c>
      <c r="AF324" s="240"/>
      <c r="AG324" s="240"/>
      <c r="AH324" s="240">
        <v>64800000</v>
      </c>
      <c r="AI324" s="240">
        <v>72576000</v>
      </c>
      <c r="AJ324" s="240"/>
      <c r="AK324" s="240"/>
      <c r="AL324" s="240">
        <v>64800000</v>
      </c>
      <c r="AM324" s="240">
        <v>72576000</v>
      </c>
      <c r="AN324" s="240"/>
      <c r="AO324" s="240"/>
      <c r="AP324" s="240">
        <v>64800000</v>
      </c>
      <c r="AQ324" s="240">
        <v>72576000</v>
      </c>
      <c r="AR324" s="240"/>
      <c r="AS324" s="240"/>
      <c r="AT324" s="240">
        <v>64800000</v>
      </c>
      <c r="AU324" s="240">
        <v>72576000</v>
      </c>
      <c r="AV324" s="240"/>
      <c r="AW324" s="240">
        <v>0</v>
      </c>
      <c r="AX324" s="240">
        <v>0</v>
      </c>
      <c r="AY324" s="218" t="s">
        <v>129</v>
      </c>
      <c r="AZ324" s="234" t="s">
        <v>784</v>
      </c>
      <c r="BA324" s="234" t="s">
        <v>785</v>
      </c>
      <c r="BB324" s="218"/>
      <c r="BC324" s="218"/>
      <c r="BD324" s="218"/>
      <c r="BE324" s="218"/>
      <c r="BF324" s="218"/>
      <c r="BG324" s="236"/>
      <c r="BH324" s="236"/>
      <c r="BI324" s="236"/>
      <c r="BJ324" s="242"/>
      <c r="BK324" s="242" t="s">
        <v>827</v>
      </c>
    </row>
    <row r="325" spans="1:63" s="163" customFormat="1" ht="12.95" customHeight="1" x14ac:dyDescent="0.25">
      <c r="A325" s="243" t="s">
        <v>217</v>
      </c>
      <c r="B325" s="218"/>
      <c r="C325" s="233" t="s">
        <v>849</v>
      </c>
      <c r="D325" s="218"/>
      <c r="E325" s="218"/>
      <c r="F325" s="234" t="s">
        <v>519</v>
      </c>
      <c r="G325" s="235" t="s">
        <v>520</v>
      </c>
      <c r="H325" s="235" t="s">
        <v>520</v>
      </c>
      <c r="I325" s="236" t="s">
        <v>120</v>
      </c>
      <c r="J325" s="218"/>
      <c r="K325" s="218"/>
      <c r="L325" s="234">
        <v>80</v>
      </c>
      <c r="M325" s="237" t="s">
        <v>122</v>
      </c>
      <c r="N325" s="234" t="s">
        <v>224</v>
      </c>
      <c r="O325" s="234" t="s">
        <v>840</v>
      </c>
      <c r="P325" s="218" t="s">
        <v>125</v>
      </c>
      <c r="Q325" s="238">
        <v>230000000</v>
      </c>
      <c r="R325" s="234" t="s">
        <v>511</v>
      </c>
      <c r="S325" s="218"/>
      <c r="T325" s="234" t="s">
        <v>167</v>
      </c>
      <c r="U325" s="218"/>
      <c r="V325" s="234"/>
      <c r="W325" s="239">
        <v>0</v>
      </c>
      <c r="X325" s="239">
        <v>90</v>
      </c>
      <c r="Y325" s="239">
        <v>10</v>
      </c>
      <c r="Z325" s="218"/>
      <c r="AA325" s="236" t="s">
        <v>138</v>
      </c>
      <c r="AB325" s="240"/>
      <c r="AC325" s="240"/>
      <c r="AD325" s="240">
        <v>32400000</v>
      </c>
      <c r="AE325" s="240">
        <v>36288000</v>
      </c>
      <c r="AF325" s="240"/>
      <c r="AG325" s="240"/>
      <c r="AH325" s="240">
        <v>64800000</v>
      </c>
      <c r="AI325" s="240">
        <v>72576000</v>
      </c>
      <c r="AJ325" s="240"/>
      <c r="AK325" s="240"/>
      <c r="AL325" s="240">
        <v>64800000</v>
      </c>
      <c r="AM325" s="240">
        <v>72576000</v>
      </c>
      <c r="AN325" s="240"/>
      <c r="AO325" s="240"/>
      <c r="AP325" s="240">
        <v>64800000</v>
      </c>
      <c r="AQ325" s="240">
        <v>72576000</v>
      </c>
      <c r="AR325" s="240"/>
      <c r="AS325" s="240"/>
      <c r="AT325" s="240">
        <v>64800000</v>
      </c>
      <c r="AU325" s="240">
        <v>72576000</v>
      </c>
      <c r="AV325" s="240"/>
      <c r="AW325" s="240">
        <v>291600000</v>
      </c>
      <c r="AX325" s="240">
        <v>326592000.00000006</v>
      </c>
      <c r="AY325" s="218" t="s">
        <v>129</v>
      </c>
      <c r="AZ325" s="234" t="s">
        <v>784</v>
      </c>
      <c r="BA325" s="234" t="s">
        <v>785</v>
      </c>
      <c r="BB325" s="218"/>
      <c r="BC325" s="218"/>
      <c r="BD325" s="218"/>
      <c r="BE325" s="218"/>
      <c r="BF325" s="218"/>
      <c r="BG325" s="236"/>
      <c r="BH325" s="236"/>
      <c r="BI325" s="236"/>
      <c r="BJ325" s="242"/>
      <c r="BK325" s="242" t="s">
        <v>827</v>
      </c>
    </row>
    <row r="326" spans="1:63" s="166" customFormat="1" ht="12.95" customHeight="1" x14ac:dyDescent="0.25">
      <c r="A326" s="15" t="s">
        <v>150</v>
      </c>
      <c r="B326" s="6"/>
      <c r="C326" s="15" t="s">
        <v>809</v>
      </c>
      <c r="D326" s="15"/>
      <c r="E326" s="15"/>
      <c r="F326" s="201" t="s">
        <v>804</v>
      </c>
      <c r="G326" s="201" t="s">
        <v>805</v>
      </c>
      <c r="H326" s="201" t="s">
        <v>805</v>
      </c>
      <c r="I326" s="12" t="s">
        <v>143</v>
      </c>
      <c r="J326" s="6" t="s">
        <v>149</v>
      </c>
      <c r="K326" s="12"/>
      <c r="L326" s="12">
        <v>100</v>
      </c>
      <c r="M326" s="6">
        <v>230000000</v>
      </c>
      <c r="N326" s="6" t="s">
        <v>137</v>
      </c>
      <c r="O326" s="70" t="s">
        <v>806</v>
      </c>
      <c r="P326" s="6" t="s">
        <v>125</v>
      </c>
      <c r="Q326" s="6" t="s">
        <v>122</v>
      </c>
      <c r="R326" s="6" t="s">
        <v>174</v>
      </c>
      <c r="S326" s="6"/>
      <c r="T326" s="6" t="s">
        <v>127</v>
      </c>
      <c r="U326" s="6"/>
      <c r="V326" s="6"/>
      <c r="W326" s="17">
        <v>100</v>
      </c>
      <c r="X326" s="17">
        <v>0</v>
      </c>
      <c r="Y326" s="17">
        <v>0</v>
      </c>
      <c r="Z326" s="12"/>
      <c r="AA326" s="6" t="s">
        <v>138</v>
      </c>
      <c r="AB326" s="17"/>
      <c r="AC326" s="8"/>
      <c r="AD326" s="72">
        <v>237308230</v>
      </c>
      <c r="AE326" s="72">
        <f>AD326*1.12</f>
        <v>265785217.60000002</v>
      </c>
      <c r="AF326" s="19"/>
      <c r="AG326" s="19"/>
      <c r="AH326" s="72">
        <v>237308230</v>
      </c>
      <c r="AI326" s="72">
        <f>AH326*1.12</f>
        <v>265785217.60000002</v>
      </c>
      <c r="AJ326" s="19"/>
      <c r="AK326" s="19"/>
      <c r="AL326" s="72">
        <v>237308230</v>
      </c>
      <c r="AM326" s="72">
        <f>AL326*1.12</f>
        <v>265785217.60000002</v>
      </c>
      <c r="AN326" s="72"/>
      <c r="AO326" s="19"/>
      <c r="AP326" s="19"/>
      <c r="AQ326" s="19"/>
      <c r="AR326" s="72"/>
      <c r="AS326" s="19"/>
      <c r="AT326" s="19"/>
      <c r="AU326" s="19"/>
      <c r="AV326" s="19"/>
      <c r="AW326" s="42">
        <v>0</v>
      </c>
      <c r="AX326" s="42">
        <f>AW326*1.12</f>
        <v>0</v>
      </c>
      <c r="AY326" s="6" t="s">
        <v>129</v>
      </c>
      <c r="AZ326" s="6" t="s">
        <v>807</v>
      </c>
      <c r="BA326" s="6" t="s">
        <v>808</v>
      </c>
      <c r="BB326" s="6"/>
      <c r="BC326" s="6"/>
      <c r="BD326" s="6"/>
      <c r="BE326" s="6"/>
      <c r="BF326" s="6"/>
      <c r="BG326" s="6"/>
      <c r="BH326" s="6"/>
      <c r="BI326" s="6"/>
      <c r="BJ326" s="6"/>
      <c r="BK326" s="27" t="s">
        <v>403</v>
      </c>
    </row>
    <row r="327" spans="1:63" s="163" customFormat="1" ht="12.95" customHeight="1" x14ac:dyDescent="0.25">
      <c r="A327" s="246" t="s">
        <v>150</v>
      </c>
      <c r="B327" s="223"/>
      <c r="C327" s="277" t="s">
        <v>842</v>
      </c>
      <c r="D327" s="244"/>
      <c r="E327" s="244"/>
      <c r="F327" s="278" t="s">
        <v>804</v>
      </c>
      <c r="G327" s="244" t="s">
        <v>805</v>
      </c>
      <c r="H327" s="244" t="s">
        <v>805</v>
      </c>
      <c r="I327" s="108" t="s">
        <v>143</v>
      </c>
      <c r="J327" s="279" t="s">
        <v>149</v>
      </c>
      <c r="K327" s="273"/>
      <c r="L327" s="244">
        <v>100</v>
      </c>
      <c r="M327" s="244" t="s">
        <v>197</v>
      </c>
      <c r="N327" s="280" t="s">
        <v>843</v>
      </c>
      <c r="O327" s="273" t="s">
        <v>840</v>
      </c>
      <c r="P327" s="244" t="s">
        <v>125</v>
      </c>
      <c r="Q327" s="273" t="s">
        <v>122</v>
      </c>
      <c r="R327" s="244" t="s">
        <v>174</v>
      </c>
      <c r="S327" s="273"/>
      <c r="T327" s="281" t="s">
        <v>127</v>
      </c>
      <c r="U327" s="281"/>
      <c r="V327" s="281"/>
      <c r="W327" s="244">
        <v>30</v>
      </c>
      <c r="X327" s="274">
        <v>0</v>
      </c>
      <c r="Y327" s="282">
        <v>70</v>
      </c>
      <c r="Z327" s="283"/>
      <c r="AA327" s="283" t="s">
        <v>138</v>
      </c>
      <c r="AB327" s="283"/>
      <c r="AC327" s="283"/>
      <c r="AD327" s="283">
        <v>237308230</v>
      </c>
      <c r="AE327" s="283">
        <v>265785217.60000002</v>
      </c>
      <c r="AF327" s="283">
        <v>1</v>
      </c>
      <c r="AG327" s="283"/>
      <c r="AH327" s="283">
        <v>237308230</v>
      </c>
      <c r="AI327" s="283">
        <f>237308230*1.12</f>
        <v>265785217.60000002</v>
      </c>
      <c r="AJ327" s="283">
        <v>1</v>
      </c>
      <c r="AK327" s="283"/>
      <c r="AL327" s="283">
        <v>237308230</v>
      </c>
      <c r="AM327" s="283">
        <f>237308230*1.12</f>
        <v>265785217.60000002</v>
      </c>
      <c r="AN327" s="283"/>
      <c r="AO327" s="283"/>
      <c r="AP327" s="283"/>
      <c r="AQ327" s="283"/>
      <c r="AR327" s="283"/>
      <c r="AS327" s="283"/>
      <c r="AT327" s="283"/>
      <c r="AU327" s="283"/>
      <c r="AV327" s="283"/>
      <c r="AW327" s="283">
        <v>711924690</v>
      </c>
      <c r="AX327" s="284">
        <v>797355652.80000007</v>
      </c>
      <c r="AY327" s="283" t="s">
        <v>203</v>
      </c>
      <c r="AZ327" s="244" t="s">
        <v>807</v>
      </c>
      <c r="BA327" s="273" t="s">
        <v>808</v>
      </c>
      <c r="BB327" s="273"/>
      <c r="BC327" s="244"/>
      <c r="BD327" s="244"/>
      <c r="BE327" s="244"/>
      <c r="BF327" s="244"/>
      <c r="BG327" s="244"/>
      <c r="BH327" s="274"/>
      <c r="BI327" s="274"/>
      <c r="BJ327" s="274"/>
      <c r="BK327" s="242" t="s">
        <v>844</v>
      </c>
    </row>
    <row r="328" spans="1:63" s="163" customFormat="1" ht="12.95" customHeight="1" x14ac:dyDescent="0.25">
      <c r="A328" s="244" t="s">
        <v>169</v>
      </c>
      <c r="B328" s="244"/>
      <c r="C328" s="233" t="s">
        <v>834</v>
      </c>
      <c r="D328" s="218"/>
      <c r="E328" s="218"/>
      <c r="F328" s="235" t="s">
        <v>170</v>
      </c>
      <c r="G328" s="236" t="s">
        <v>171</v>
      </c>
      <c r="H328" s="218" t="s">
        <v>171</v>
      </c>
      <c r="I328" s="218" t="s">
        <v>172</v>
      </c>
      <c r="J328" s="234" t="s">
        <v>358</v>
      </c>
      <c r="K328" s="237"/>
      <c r="L328" s="234">
        <v>100</v>
      </c>
      <c r="M328" s="218">
        <v>230000000</v>
      </c>
      <c r="N328" s="218" t="s">
        <v>165</v>
      </c>
      <c r="O328" s="238" t="s">
        <v>806</v>
      </c>
      <c r="P328" s="234" t="s">
        <v>125</v>
      </c>
      <c r="Q328" s="218">
        <v>230000000</v>
      </c>
      <c r="R328" s="234" t="s">
        <v>174</v>
      </c>
      <c r="S328" s="218"/>
      <c r="T328" s="234"/>
      <c r="U328" s="239" t="s">
        <v>695</v>
      </c>
      <c r="V328" s="239" t="s">
        <v>167</v>
      </c>
      <c r="W328" s="239">
        <v>0</v>
      </c>
      <c r="X328" s="218">
        <v>100</v>
      </c>
      <c r="Y328" s="236">
        <v>0</v>
      </c>
      <c r="Z328" s="240"/>
      <c r="AA328" s="240" t="s">
        <v>138</v>
      </c>
      <c r="AB328" s="240"/>
      <c r="AC328" s="240"/>
      <c r="AD328" s="240"/>
      <c r="AE328" s="240"/>
      <c r="AF328" s="240"/>
      <c r="AG328" s="240"/>
      <c r="AH328" s="240">
        <v>18475721</v>
      </c>
      <c r="AI328" s="240">
        <f>AH328*1.12</f>
        <v>20692807.520000003</v>
      </c>
      <c r="AJ328" s="240"/>
      <c r="AK328" s="240"/>
      <c r="AL328" s="240">
        <v>19214749.84</v>
      </c>
      <c r="AM328" s="240">
        <f>AL328*1.12</f>
        <v>21520519.820800003</v>
      </c>
      <c r="AN328" s="240"/>
      <c r="AO328" s="240"/>
      <c r="AP328" s="240">
        <v>19983339.829999998</v>
      </c>
      <c r="AQ328" s="240">
        <f>AP328*1.12</f>
        <v>22381340.6096</v>
      </c>
      <c r="AR328" s="240"/>
      <c r="AS328" s="240"/>
      <c r="AT328" s="240">
        <v>20782673.43</v>
      </c>
      <c r="AU328" s="240">
        <f>AT328*1.12</f>
        <v>23276594.241600003</v>
      </c>
      <c r="AV328" s="240"/>
      <c r="AW328" s="240">
        <v>0</v>
      </c>
      <c r="AX328" s="240">
        <f>AW328*1.12</f>
        <v>0</v>
      </c>
      <c r="AY328" s="245">
        <v>120240021112</v>
      </c>
      <c r="AZ328" s="240" t="s">
        <v>835</v>
      </c>
      <c r="BA328" s="218" t="s">
        <v>836</v>
      </c>
      <c r="BB328" s="234"/>
      <c r="BC328" s="234"/>
      <c r="BD328" s="218"/>
      <c r="BE328" s="218"/>
      <c r="BF328" s="218"/>
      <c r="BG328" s="218"/>
      <c r="BH328" s="218"/>
      <c r="BI328" s="236"/>
      <c r="BJ328" s="236"/>
      <c r="BK328" s="242" t="s">
        <v>837</v>
      </c>
    </row>
    <row r="329" spans="1:63" ht="12.95" customHeight="1" x14ac:dyDescent="0.25">
      <c r="A329" s="338" t="s">
        <v>169</v>
      </c>
      <c r="B329" s="339"/>
      <c r="C329" s="340" t="s">
        <v>845</v>
      </c>
      <c r="D329" s="341"/>
      <c r="E329" s="342"/>
      <c r="F329" s="343" t="s">
        <v>170</v>
      </c>
      <c r="G329" s="344" t="s">
        <v>171</v>
      </c>
      <c r="H329" s="344" t="s">
        <v>171</v>
      </c>
      <c r="I329" s="345" t="s">
        <v>172</v>
      </c>
      <c r="J329" s="342" t="s">
        <v>358</v>
      </c>
      <c r="K329" s="342"/>
      <c r="L329" s="343">
        <v>100</v>
      </c>
      <c r="M329" s="342">
        <v>230000000</v>
      </c>
      <c r="N329" s="342" t="s">
        <v>165</v>
      </c>
      <c r="O329" s="346" t="s">
        <v>840</v>
      </c>
      <c r="P329" s="342" t="s">
        <v>125</v>
      </c>
      <c r="Q329" s="342">
        <v>230000000</v>
      </c>
      <c r="R329" s="342" t="s">
        <v>174</v>
      </c>
      <c r="S329" s="342"/>
      <c r="T329" s="342"/>
      <c r="U329" s="342" t="s">
        <v>695</v>
      </c>
      <c r="V329" s="342" t="s">
        <v>167</v>
      </c>
      <c r="W329" s="342">
        <v>0</v>
      </c>
      <c r="X329" s="342">
        <v>100</v>
      </c>
      <c r="Y329" s="342">
        <v>0</v>
      </c>
      <c r="Z329" s="342"/>
      <c r="AA329" s="345" t="s">
        <v>138</v>
      </c>
      <c r="AB329" s="347"/>
      <c r="AC329" s="348"/>
      <c r="AD329" s="347"/>
      <c r="AE329" s="349"/>
      <c r="AF329" s="348"/>
      <c r="AG329" s="348"/>
      <c r="AH329" s="348">
        <v>18475721</v>
      </c>
      <c r="AI329" s="349">
        <v>20692807.520000003</v>
      </c>
      <c r="AJ329" s="348"/>
      <c r="AK329" s="348"/>
      <c r="AL329" s="348">
        <v>19214749.84</v>
      </c>
      <c r="AM329" s="349">
        <v>21520519.820800003</v>
      </c>
      <c r="AN329" s="350"/>
      <c r="AO329" s="350"/>
      <c r="AP329" s="350">
        <v>19983339.829999998</v>
      </c>
      <c r="AQ329" s="350">
        <v>22381340.6096</v>
      </c>
      <c r="AR329" s="350"/>
      <c r="AS329" s="350"/>
      <c r="AT329" s="350">
        <v>20782673.43</v>
      </c>
      <c r="AU329" s="350">
        <v>23276594.241600003</v>
      </c>
      <c r="AV329" s="351"/>
      <c r="AW329" s="349">
        <v>0</v>
      </c>
      <c r="AX329" s="349">
        <v>0</v>
      </c>
      <c r="AY329" s="352" t="s">
        <v>129</v>
      </c>
      <c r="AZ329" s="352" t="s">
        <v>835</v>
      </c>
      <c r="BA329" s="352" t="s">
        <v>836</v>
      </c>
      <c r="BB329" s="342"/>
      <c r="BC329" s="342"/>
      <c r="BD329" s="342"/>
      <c r="BE329" s="342"/>
      <c r="BF329" s="342"/>
      <c r="BG329" s="342"/>
      <c r="BH329" s="342"/>
      <c r="BI329" s="342"/>
      <c r="BJ329" s="341"/>
      <c r="BK329" s="357" t="s">
        <v>905</v>
      </c>
    </row>
    <row r="330" spans="1:63" ht="12.95" customHeight="1" x14ac:dyDescent="0.25">
      <c r="A330" s="173" t="s">
        <v>856</v>
      </c>
      <c r="B330" s="173"/>
      <c r="C330" s="159" t="s">
        <v>857</v>
      </c>
      <c r="D330" s="159"/>
      <c r="E330" s="159"/>
      <c r="F330" s="159" t="s">
        <v>858</v>
      </c>
      <c r="G330" s="153" t="s">
        <v>859</v>
      </c>
      <c r="H330" s="159" t="s">
        <v>859</v>
      </c>
      <c r="I330" s="159" t="s">
        <v>172</v>
      </c>
      <c r="J330" s="159" t="s">
        <v>173</v>
      </c>
      <c r="K330" s="153"/>
      <c r="L330" s="153">
        <v>100</v>
      </c>
      <c r="M330" s="159">
        <v>230000000</v>
      </c>
      <c r="N330" s="182" t="s">
        <v>123</v>
      </c>
      <c r="O330" s="153" t="s">
        <v>854</v>
      </c>
      <c r="P330" s="153" t="s">
        <v>125</v>
      </c>
      <c r="Q330" s="153" t="s">
        <v>122</v>
      </c>
      <c r="R330" s="153" t="s">
        <v>382</v>
      </c>
      <c r="S330" s="159"/>
      <c r="T330" s="159"/>
      <c r="U330" s="153" t="s">
        <v>695</v>
      </c>
      <c r="V330" s="153" t="s">
        <v>860</v>
      </c>
      <c r="W330" s="153">
        <v>100</v>
      </c>
      <c r="X330" s="159">
        <v>0</v>
      </c>
      <c r="Y330" s="157">
        <v>0</v>
      </c>
      <c r="Z330" s="159"/>
      <c r="AA330" s="159" t="s">
        <v>861</v>
      </c>
      <c r="AB330" s="153"/>
      <c r="AC330" s="159"/>
      <c r="AD330" s="287"/>
      <c r="AE330" s="287"/>
      <c r="AF330" s="159"/>
      <c r="AG330" s="159">
        <v>2447380140.4345975</v>
      </c>
      <c r="AH330" s="287">
        <v>2447380140.4345975</v>
      </c>
      <c r="AI330" s="287">
        <v>2447380140.4345975</v>
      </c>
      <c r="AJ330" s="287"/>
      <c r="AK330" s="159">
        <v>2314576290.9670248</v>
      </c>
      <c r="AL330" s="287">
        <v>2314576290.9670248</v>
      </c>
      <c r="AM330" s="287">
        <v>2314576290.9670248</v>
      </c>
      <c r="AN330" s="287"/>
      <c r="AO330" s="159">
        <v>2294005113.4155335</v>
      </c>
      <c r="AP330" s="287">
        <v>2294005113.4155335</v>
      </c>
      <c r="AQ330" s="287">
        <v>2294005113.4155335</v>
      </c>
      <c r="AR330" s="287"/>
      <c r="AS330" s="153"/>
      <c r="AT330" s="153"/>
      <c r="AU330" s="153"/>
      <c r="AV330" s="153"/>
      <c r="AW330" s="288">
        <v>7055961544.8171558</v>
      </c>
      <c r="AX330" s="289">
        <v>7055961544.8171558</v>
      </c>
      <c r="AY330" s="290">
        <v>120240021112</v>
      </c>
      <c r="AZ330" s="157" t="s">
        <v>862</v>
      </c>
      <c r="BA330" s="291" t="s">
        <v>863</v>
      </c>
      <c r="BB330" s="159"/>
      <c r="BC330" s="159"/>
      <c r="BD330" s="159"/>
      <c r="BE330" s="159"/>
      <c r="BF330" s="159"/>
      <c r="BG330" s="159"/>
      <c r="BH330" s="153"/>
      <c r="BI330" s="153"/>
      <c r="BJ330" s="153"/>
      <c r="BK330" s="28" t="s">
        <v>864</v>
      </c>
    </row>
    <row r="331" spans="1:63" ht="12.95" customHeight="1" x14ac:dyDescent="0.25">
      <c r="A331" s="173" t="s">
        <v>856</v>
      </c>
      <c r="B331" s="173"/>
      <c r="C331" s="159" t="s">
        <v>865</v>
      </c>
      <c r="D331" s="159"/>
      <c r="E331" s="159"/>
      <c r="F331" s="159" t="s">
        <v>858</v>
      </c>
      <c r="G331" s="153" t="s">
        <v>859</v>
      </c>
      <c r="H331" s="159" t="s">
        <v>859</v>
      </c>
      <c r="I331" s="159" t="s">
        <v>172</v>
      </c>
      <c r="J331" s="159" t="s">
        <v>173</v>
      </c>
      <c r="K331" s="153"/>
      <c r="L331" s="153">
        <v>100</v>
      </c>
      <c r="M331" s="159">
        <v>230000000</v>
      </c>
      <c r="N331" s="182" t="s">
        <v>123</v>
      </c>
      <c r="O331" s="153" t="s">
        <v>854</v>
      </c>
      <c r="P331" s="153" t="s">
        <v>125</v>
      </c>
      <c r="Q331" s="153" t="s">
        <v>122</v>
      </c>
      <c r="R331" s="153" t="s">
        <v>382</v>
      </c>
      <c r="S331" s="159"/>
      <c r="T331" s="159"/>
      <c r="U331" s="153" t="s">
        <v>695</v>
      </c>
      <c r="V331" s="153" t="s">
        <v>860</v>
      </c>
      <c r="W331" s="153">
        <v>100</v>
      </c>
      <c r="X331" s="159">
        <v>0</v>
      </c>
      <c r="Y331" s="157">
        <v>0</v>
      </c>
      <c r="Z331" s="159"/>
      <c r="AA331" s="159" t="s">
        <v>138</v>
      </c>
      <c r="AB331" s="153"/>
      <c r="AC331" s="159"/>
      <c r="AD331" s="287"/>
      <c r="AE331" s="287"/>
      <c r="AF331" s="159"/>
      <c r="AG331" s="159">
        <v>4262005309.8349009</v>
      </c>
      <c r="AH331" s="287">
        <v>4262005309.8349009</v>
      </c>
      <c r="AI331" s="287">
        <v>4773445947.015089</v>
      </c>
      <c r="AJ331" s="287"/>
      <c r="AK331" s="159">
        <v>4339892030.2599792</v>
      </c>
      <c r="AL331" s="287">
        <v>4339892030.2599792</v>
      </c>
      <c r="AM331" s="287">
        <v>4860679073.8911772</v>
      </c>
      <c r="AN331" s="287"/>
      <c r="AO331" s="159">
        <v>4286880227.6742163</v>
      </c>
      <c r="AP331" s="287">
        <v>4286880227.6742163</v>
      </c>
      <c r="AQ331" s="287">
        <v>4801305854.9951229</v>
      </c>
      <c r="AR331" s="287"/>
      <c r="AS331" s="153"/>
      <c r="AT331" s="153"/>
      <c r="AU331" s="153"/>
      <c r="AV331" s="153"/>
      <c r="AW331" s="288">
        <v>12888777567.769096</v>
      </c>
      <c r="AX331" s="289">
        <v>14435430875.901388</v>
      </c>
      <c r="AY331" s="290">
        <v>120240021112</v>
      </c>
      <c r="AZ331" s="157" t="s">
        <v>866</v>
      </c>
      <c r="BA331" s="291" t="s">
        <v>867</v>
      </c>
      <c r="BB331" s="159"/>
      <c r="BC331" s="159"/>
      <c r="BD331" s="159"/>
      <c r="BE331" s="159"/>
      <c r="BF331" s="159"/>
      <c r="BG331" s="159"/>
      <c r="BH331" s="153"/>
      <c r="BI331" s="153"/>
      <c r="BJ331" s="153"/>
      <c r="BK331" s="28" t="s">
        <v>864</v>
      </c>
    </row>
    <row r="332" spans="1:63" ht="12.95" customHeight="1" x14ac:dyDescent="0.25">
      <c r="A332" s="173" t="s">
        <v>856</v>
      </c>
      <c r="B332" s="173"/>
      <c r="C332" s="159" t="s">
        <v>868</v>
      </c>
      <c r="D332" s="159"/>
      <c r="E332" s="159"/>
      <c r="F332" s="159" t="s">
        <v>858</v>
      </c>
      <c r="G332" s="153" t="s">
        <v>859</v>
      </c>
      <c r="H332" s="159" t="s">
        <v>859</v>
      </c>
      <c r="I332" s="159" t="s">
        <v>172</v>
      </c>
      <c r="J332" s="159" t="s">
        <v>173</v>
      </c>
      <c r="K332" s="153"/>
      <c r="L332" s="153">
        <v>100</v>
      </c>
      <c r="M332" s="159">
        <v>230000000</v>
      </c>
      <c r="N332" s="182" t="s">
        <v>137</v>
      </c>
      <c r="O332" s="153" t="s">
        <v>854</v>
      </c>
      <c r="P332" s="153" t="s">
        <v>869</v>
      </c>
      <c r="Q332" s="153">
        <v>396653000</v>
      </c>
      <c r="R332" s="153" t="s">
        <v>870</v>
      </c>
      <c r="S332" s="159"/>
      <c r="T332" s="159"/>
      <c r="U332" s="153" t="s">
        <v>695</v>
      </c>
      <c r="V332" s="153" t="s">
        <v>860</v>
      </c>
      <c r="W332" s="153">
        <v>100</v>
      </c>
      <c r="X332" s="159">
        <v>0</v>
      </c>
      <c r="Y332" s="157">
        <v>0</v>
      </c>
      <c r="Z332" s="159"/>
      <c r="AA332" s="159" t="s">
        <v>861</v>
      </c>
      <c r="AB332" s="153"/>
      <c r="AC332" s="159"/>
      <c r="AD332" s="287"/>
      <c r="AE332" s="287"/>
      <c r="AF332" s="159"/>
      <c r="AG332" s="159">
        <v>3537604413.056901</v>
      </c>
      <c r="AH332" s="287">
        <v>3537604413.056901</v>
      </c>
      <c r="AI332" s="287">
        <v>3537604413.056901</v>
      </c>
      <c r="AJ332" s="287"/>
      <c r="AK332" s="159">
        <v>3343804040.1937017</v>
      </c>
      <c r="AL332" s="287">
        <v>3343804040.1937017</v>
      </c>
      <c r="AM332" s="287">
        <v>3343804040.1937017</v>
      </c>
      <c r="AN332" s="287"/>
      <c r="AO332" s="159">
        <v>3312400587.486084</v>
      </c>
      <c r="AP332" s="287">
        <v>3312400587.486084</v>
      </c>
      <c r="AQ332" s="287">
        <v>3312400587.486084</v>
      </c>
      <c r="AR332" s="287"/>
      <c r="AS332" s="153"/>
      <c r="AT332" s="153"/>
      <c r="AU332" s="153"/>
      <c r="AV332" s="153"/>
      <c r="AW332" s="288">
        <v>10193809040.736687</v>
      </c>
      <c r="AX332" s="289">
        <v>10193809040.736687</v>
      </c>
      <c r="AY332" s="290">
        <v>120240021112</v>
      </c>
      <c r="AZ332" s="157" t="s">
        <v>871</v>
      </c>
      <c r="BA332" s="159" t="s">
        <v>872</v>
      </c>
      <c r="BB332" s="159"/>
      <c r="BC332" s="159"/>
      <c r="BD332" s="159"/>
      <c r="BE332" s="159"/>
      <c r="BF332" s="159"/>
      <c r="BG332" s="159"/>
      <c r="BH332" s="153"/>
      <c r="BI332" s="153"/>
      <c r="BJ332" s="153"/>
      <c r="BK332" s="28" t="s">
        <v>864</v>
      </c>
    </row>
    <row r="333" spans="1:63" ht="12.95" customHeight="1" x14ac:dyDescent="0.25">
      <c r="A333" s="173" t="s">
        <v>856</v>
      </c>
      <c r="B333" s="173"/>
      <c r="C333" s="159" t="s">
        <v>873</v>
      </c>
      <c r="D333" s="159"/>
      <c r="E333" s="159"/>
      <c r="F333" s="159" t="s">
        <v>858</v>
      </c>
      <c r="G333" s="153" t="s">
        <v>859</v>
      </c>
      <c r="H333" s="159" t="s">
        <v>859</v>
      </c>
      <c r="I333" s="159" t="s">
        <v>172</v>
      </c>
      <c r="J333" s="159" t="s">
        <v>173</v>
      </c>
      <c r="K333" s="153"/>
      <c r="L333" s="153">
        <v>100</v>
      </c>
      <c r="M333" s="159">
        <v>230000000</v>
      </c>
      <c r="N333" s="182" t="s">
        <v>123</v>
      </c>
      <c r="O333" s="153" t="s">
        <v>854</v>
      </c>
      <c r="P333" s="153" t="s">
        <v>125</v>
      </c>
      <c r="Q333" s="153" t="s">
        <v>197</v>
      </c>
      <c r="R333" s="153" t="s">
        <v>874</v>
      </c>
      <c r="S333" s="159"/>
      <c r="T333" s="159"/>
      <c r="U333" s="153" t="s">
        <v>695</v>
      </c>
      <c r="V333" s="153" t="s">
        <v>860</v>
      </c>
      <c r="W333" s="153">
        <v>100</v>
      </c>
      <c r="X333" s="159">
        <v>0</v>
      </c>
      <c r="Y333" s="157">
        <v>0</v>
      </c>
      <c r="Z333" s="159"/>
      <c r="AA333" s="159" t="s">
        <v>138</v>
      </c>
      <c r="AB333" s="153"/>
      <c r="AC333" s="159"/>
      <c r="AD333" s="287"/>
      <c r="AE333" s="287"/>
      <c r="AF333" s="159"/>
      <c r="AG333" s="159">
        <v>18780124.550000001</v>
      </c>
      <c r="AH333" s="287">
        <v>18780124.550000001</v>
      </c>
      <c r="AI333" s="287">
        <v>21033739.496000003</v>
      </c>
      <c r="AJ333" s="287"/>
      <c r="AK333" s="159">
        <v>17751294.099999998</v>
      </c>
      <c r="AL333" s="287">
        <v>17751294.099999998</v>
      </c>
      <c r="AM333" s="287">
        <v>19881449.392000001</v>
      </c>
      <c r="AN333" s="287"/>
      <c r="AO333" s="159">
        <v>17584582.199999999</v>
      </c>
      <c r="AP333" s="287">
        <v>17584582.199999999</v>
      </c>
      <c r="AQ333" s="287">
        <v>19694732.063999999</v>
      </c>
      <c r="AR333" s="287"/>
      <c r="AS333" s="153"/>
      <c r="AT333" s="153"/>
      <c r="AU333" s="153"/>
      <c r="AV333" s="153"/>
      <c r="AW333" s="288">
        <v>54116000.849999994</v>
      </c>
      <c r="AX333" s="289">
        <v>60609920.952000007</v>
      </c>
      <c r="AY333" s="290">
        <v>120240021112</v>
      </c>
      <c r="AZ333" s="157" t="s">
        <v>875</v>
      </c>
      <c r="BA333" s="159" t="s">
        <v>876</v>
      </c>
      <c r="BB333" s="159"/>
      <c r="BC333" s="159"/>
      <c r="BD333" s="159"/>
      <c r="BE333" s="159"/>
      <c r="BF333" s="159"/>
      <c r="BG333" s="159"/>
      <c r="BH333" s="153"/>
      <c r="BI333" s="153"/>
      <c r="BJ333" s="153"/>
      <c r="BK333" s="28" t="s">
        <v>864</v>
      </c>
    </row>
    <row r="334" spans="1:63" ht="12.95" customHeight="1" x14ac:dyDescent="0.25">
      <c r="A334" s="173" t="s">
        <v>856</v>
      </c>
      <c r="B334" s="173"/>
      <c r="C334" s="159" t="s">
        <v>877</v>
      </c>
      <c r="D334" s="159"/>
      <c r="E334" s="159"/>
      <c r="F334" s="159" t="s">
        <v>858</v>
      </c>
      <c r="G334" s="153" t="s">
        <v>859</v>
      </c>
      <c r="H334" s="159" t="s">
        <v>859</v>
      </c>
      <c r="I334" s="159" t="s">
        <v>172</v>
      </c>
      <c r="J334" s="159" t="s">
        <v>173</v>
      </c>
      <c r="K334" s="153"/>
      <c r="L334" s="153">
        <v>100</v>
      </c>
      <c r="M334" s="159">
        <v>230000000</v>
      </c>
      <c r="N334" s="182" t="s">
        <v>123</v>
      </c>
      <c r="O334" s="153" t="s">
        <v>854</v>
      </c>
      <c r="P334" s="153" t="s">
        <v>125</v>
      </c>
      <c r="Q334" s="153" t="s">
        <v>122</v>
      </c>
      <c r="R334" s="153" t="s">
        <v>382</v>
      </c>
      <c r="S334" s="159"/>
      <c r="T334" s="159"/>
      <c r="U334" s="153" t="s">
        <v>695</v>
      </c>
      <c r="V334" s="153" t="s">
        <v>860</v>
      </c>
      <c r="W334" s="153">
        <v>100</v>
      </c>
      <c r="X334" s="159">
        <v>0</v>
      </c>
      <c r="Y334" s="157">
        <v>0</v>
      </c>
      <c r="Z334" s="159"/>
      <c r="AA334" s="159" t="s">
        <v>138</v>
      </c>
      <c r="AB334" s="153"/>
      <c r="AC334" s="159"/>
      <c r="AD334" s="287"/>
      <c r="AE334" s="287"/>
      <c r="AF334" s="159"/>
      <c r="AG334" s="159">
        <v>418096097.8696</v>
      </c>
      <c r="AH334" s="287">
        <v>418096097.8696</v>
      </c>
      <c r="AI334" s="287">
        <v>468267629.61395204</v>
      </c>
      <c r="AJ334" s="287"/>
      <c r="AK334" s="159">
        <v>438051178.89359999</v>
      </c>
      <c r="AL334" s="287">
        <v>438051178.89359999</v>
      </c>
      <c r="AM334" s="287">
        <v>490617320.36083204</v>
      </c>
      <c r="AN334" s="287"/>
      <c r="AO334" s="159">
        <v>427113034.74720001</v>
      </c>
      <c r="AP334" s="287">
        <v>427113034.74720001</v>
      </c>
      <c r="AQ334" s="287">
        <v>478366598.91686404</v>
      </c>
      <c r="AR334" s="287"/>
      <c r="AS334" s="153"/>
      <c r="AT334" s="153"/>
      <c r="AU334" s="153"/>
      <c r="AV334" s="153"/>
      <c r="AW334" s="288">
        <v>1283260311.5104001</v>
      </c>
      <c r="AX334" s="289">
        <v>1437251548.8916483</v>
      </c>
      <c r="AY334" s="290">
        <v>120240021112</v>
      </c>
      <c r="AZ334" s="157" t="s">
        <v>878</v>
      </c>
      <c r="BA334" s="159" t="s">
        <v>879</v>
      </c>
      <c r="BB334" s="159"/>
      <c r="BC334" s="159"/>
      <c r="BD334" s="159"/>
      <c r="BE334" s="159"/>
      <c r="BF334" s="159"/>
      <c r="BG334" s="159"/>
      <c r="BH334" s="153"/>
      <c r="BI334" s="153"/>
      <c r="BJ334" s="153"/>
      <c r="BK334" s="28" t="s">
        <v>864</v>
      </c>
    </row>
    <row r="335" spans="1:63" ht="12.95" customHeight="1" x14ac:dyDescent="0.25">
      <c r="A335" s="173" t="s">
        <v>856</v>
      </c>
      <c r="B335" s="173"/>
      <c r="C335" s="159" t="s">
        <v>880</v>
      </c>
      <c r="D335" s="159"/>
      <c r="E335" s="159"/>
      <c r="F335" s="159" t="s">
        <v>858</v>
      </c>
      <c r="G335" s="153" t="s">
        <v>859</v>
      </c>
      <c r="H335" s="159" t="s">
        <v>859</v>
      </c>
      <c r="I335" s="159" t="s">
        <v>172</v>
      </c>
      <c r="J335" s="159" t="s">
        <v>173</v>
      </c>
      <c r="K335" s="153"/>
      <c r="L335" s="153">
        <v>100</v>
      </c>
      <c r="M335" s="159">
        <v>230000000</v>
      </c>
      <c r="N335" s="182" t="s">
        <v>123</v>
      </c>
      <c r="O335" s="153" t="s">
        <v>854</v>
      </c>
      <c r="P335" s="153" t="s">
        <v>125</v>
      </c>
      <c r="Q335" s="153" t="s">
        <v>122</v>
      </c>
      <c r="R335" s="153" t="s">
        <v>382</v>
      </c>
      <c r="S335" s="159"/>
      <c r="T335" s="159"/>
      <c r="U335" s="153" t="s">
        <v>695</v>
      </c>
      <c r="V335" s="153" t="s">
        <v>860</v>
      </c>
      <c r="W335" s="153">
        <v>100</v>
      </c>
      <c r="X335" s="159">
        <v>0</v>
      </c>
      <c r="Y335" s="157">
        <v>0</v>
      </c>
      <c r="Z335" s="159"/>
      <c r="AA335" s="159" t="s">
        <v>138</v>
      </c>
      <c r="AB335" s="153"/>
      <c r="AC335" s="159"/>
      <c r="AD335" s="287"/>
      <c r="AE335" s="287"/>
      <c r="AF335" s="159"/>
      <c r="AG335" s="159">
        <v>1905806400.7950001</v>
      </c>
      <c r="AH335" s="287">
        <v>1905806400.7950001</v>
      </c>
      <c r="AI335" s="287">
        <v>2134503168.8904002</v>
      </c>
      <c r="AJ335" s="287"/>
      <c r="AK335" s="159">
        <v>1935438405.905</v>
      </c>
      <c r="AL335" s="287">
        <v>1935438405.905</v>
      </c>
      <c r="AM335" s="287">
        <v>2167691014.6136003</v>
      </c>
      <c r="AN335" s="287"/>
      <c r="AO335" s="159">
        <v>1897659304.9925001</v>
      </c>
      <c r="AP335" s="287">
        <v>1897659304.9925001</v>
      </c>
      <c r="AQ335" s="287">
        <v>2125378421.5916002</v>
      </c>
      <c r="AR335" s="287"/>
      <c r="AS335" s="153"/>
      <c r="AT335" s="153"/>
      <c r="AU335" s="153"/>
      <c r="AV335" s="153"/>
      <c r="AW335" s="288">
        <v>5738904111.6925001</v>
      </c>
      <c r="AX335" s="289">
        <v>6427572605.0956001</v>
      </c>
      <c r="AY335" s="290">
        <v>120240021112</v>
      </c>
      <c r="AZ335" s="157" t="s">
        <v>881</v>
      </c>
      <c r="BA335" s="159" t="s">
        <v>882</v>
      </c>
      <c r="BB335" s="159"/>
      <c r="BC335" s="159"/>
      <c r="BD335" s="159"/>
      <c r="BE335" s="159"/>
      <c r="BF335" s="159"/>
      <c r="BG335" s="159"/>
      <c r="BH335" s="153"/>
      <c r="BI335" s="153"/>
      <c r="BJ335" s="153"/>
      <c r="BK335" s="28" t="s">
        <v>864</v>
      </c>
    </row>
    <row r="336" spans="1:63" ht="12.95" customHeight="1" x14ac:dyDescent="0.25">
      <c r="A336" s="173" t="s">
        <v>856</v>
      </c>
      <c r="B336" s="173"/>
      <c r="C336" s="159" t="s">
        <v>883</v>
      </c>
      <c r="D336" s="159"/>
      <c r="E336" s="159"/>
      <c r="F336" s="159" t="s">
        <v>884</v>
      </c>
      <c r="G336" s="153" t="s">
        <v>885</v>
      </c>
      <c r="H336" s="159" t="s">
        <v>886</v>
      </c>
      <c r="I336" s="159" t="s">
        <v>172</v>
      </c>
      <c r="J336" s="159" t="s">
        <v>173</v>
      </c>
      <c r="K336" s="153"/>
      <c r="L336" s="153">
        <v>100</v>
      </c>
      <c r="M336" s="159">
        <v>230000000</v>
      </c>
      <c r="N336" s="182" t="s">
        <v>123</v>
      </c>
      <c r="O336" s="153" t="s">
        <v>854</v>
      </c>
      <c r="P336" s="153" t="s">
        <v>125</v>
      </c>
      <c r="Q336" s="153" t="s">
        <v>197</v>
      </c>
      <c r="R336" s="153" t="s">
        <v>874</v>
      </c>
      <c r="S336" s="159"/>
      <c r="T336" s="159"/>
      <c r="U336" s="153" t="s">
        <v>695</v>
      </c>
      <c r="V336" s="153" t="s">
        <v>860</v>
      </c>
      <c r="W336" s="153">
        <v>0</v>
      </c>
      <c r="X336" s="157">
        <v>100</v>
      </c>
      <c r="Y336" s="157">
        <v>0</v>
      </c>
      <c r="Z336" s="159"/>
      <c r="AA336" s="159" t="s">
        <v>138</v>
      </c>
      <c r="AB336" s="153"/>
      <c r="AC336" s="159"/>
      <c r="AD336" s="287"/>
      <c r="AE336" s="287"/>
      <c r="AF336" s="159"/>
      <c r="AG336" s="159">
        <v>117145422.5</v>
      </c>
      <c r="AH336" s="287">
        <v>117145422.5</v>
      </c>
      <c r="AI336" s="287">
        <v>131202873.20000002</v>
      </c>
      <c r="AJ336" s="287"/>
      <c r="AK336" s="159">
        <v>114083950</v>
      </c>
      <c r="AL336" s="287">
        <v>114083950</v>
      </c>
      <c r="AM336" s="287">
        <v>127774024.00000001</v>
      </c>
      <c r="AN336" s="287"/>
      <c r="AO336" s="159">
        <v>113416192.5</v>
      </c>
      <c r="AP336" s="287">
        <v>113416192.5</v>
      </c>
      <c r="AQ336" s="287">
        <v>127026135.60000001</v>
      </c>
      <c r="AR336" s="287"/>
      <c r="AS336" s="153"/>
      <c r="AT336" s="153"/>
      <c r="AU336" s="153"/>
      <c r="AV336" s="153"/>
      <c r="AW336" s="288">
        <v>344645565</v>
      </c>
      <c r="AX336" s="289">
        <v>386003032.80000007</v>
      </c>
      <c r="AY336" s="290">
        <v>120240021112</v>
      </c>
      <c r="AZ336" s="157" t="s">
        <v>887</v>
      </c>
      <c r="BA336" s="159" t="s">
        <v>888</v>
      </c>
      <c r="BB336" s="159"/>
      <c r="BC336" s="159"/>
      <c r="BD336" s="159"/>
      <c r="BE336" s="159"/>
      <c r="BF336" s="159"/>
      <c r="BG336" s="159"/>
      <c r="BH336" s="153"/>
      <c r="BI336" s="153"/>
      <c r="BJ336" s="153"/>
      <c r="BK336" s="28" t="s">
        <v>864</v>
      </c>
    </row>
    <row r="337" spans="1:63" ht="12.95" customHeight="1" x14ac:dyDescent="0.25">
      <c r="A337" s="140"/>
      <c r="B337" s="136"/>
      <c r="C337" s="136"/>
      <c r="D337" s="136"/>
      <c r="E337" s="216" t="s">
        <v>370</v>
      </c>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41"/>
      <c r="AD337" s="141"/>
      <c r="AE337" s="141"/>
      <c r="AF337" s="141"/>
      <c r="AG337" s="141"/>
      <c r="AH337" s="141"/>
      <c r="AI337" s="141"/>
      <c r="AJ337" s="141"/>
      <c r="AK337" s="141"/>
      <c r="AL337" s="141"/>
      <c r="AM337" s="141"/>
      <c r="AN337" s="141"/>
      <c r="AO337" s="141"/>
      <c r="AP337" s="141"/>
      <c r="AQ337" s="141"/>
      <c r="AR337" s="141"/>
      <c r="AS337" s="141"/>
      <c r="AT337" s="141"/>
      <c r="AU337" s="141"/>
      <c r="AV337" s="137"/>
      <c r="AW337" s="126">
        <f>SUM(AW203:AW336)</f>
        <v>71585377684.710358</v>
      </c>
      <c r="AX337" s="126">
        <f>SUM(AX203:AX336)</f>
        <v>78105650536.609146</v>
      </c>
      <c r="AY337" s="136"/>
      <c r="AZ337" s="136"/>
      <c r="BA337" s="136"/>
      <c r="BB337" s="136"/>
      <c r="BC337" s="136"/>
      <c r="BD337" s="136"/>
      <c r="BE337" s="136"/>
      <c r="BF337" s="136"/>
      <c r="BG337" s="136"/>
      <c r="BH337" s="136"/>
      <c r="BI337" s="136"/>
      <c r="BJ337" s="142"/>
      <c r="BK337" s="142"/>
    </row>
    <row r="338" spans="1:63" ht="12.95" customHeight="1" thickBot="1" x14ac:dyDescent="0.3">
      <c r="A338" s="145"/>
      <c r="B338" s="146"/>
      <c r="C338" s="146"/>
      <c r="D338" s="146"/>
      <c r="E338" s="219" t="s">
        <v>371</v>
      </c>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7"/>
      <c r="AD338" s="147"/>
      <c r="AE338" s="147"/>
      <c r="AF338" s="147"/>
      <c r="AG338" s="147"/>
      <c r="AH338" s="147"/>
      <c r="AI338" s="147"/>
      <c r="AJ338" s="147"/>
      <c r="AK338" s="147"/>
      <c r="AL338" s="147"/>
      <c r="AM338" s="147"/>
      <c r="AN338" s="147"/>
      <c r="AO338" s="147"/>
      <c r="AP338" s="147"/>
      <c r="AQ338" s="147"/>
      <c r="AR338" s="147"/>
      <c r="AS338" s="147"/>
      <c r="AT338" s="147"/>
      <c r="AU338" s="147"/>
      <c r="AV338" s="148"/>
      <c r="AW338" s="130">
        <f>AW157+AW201+AW337</f>
        <v>89598438382.897659</v>
      </c>
      <c r="AX338" s="130">
        <f>AX157+AX201+AX337</f>
        <v>98280278518.578918</v>
      </c>
      <c r="AY338" s="136"/>
      <c r="AZ338" s="136"/>
      <c r="BA338" s="136"/>
      <c r="BB338" s="136"/>
      <c r="BC338" s="136"/>
      <c r="BD338" s="136"/>
      <c r="BE338" s="136"/>
      <c r="BF338" s="136"/>
      <c r="BG338" s="136"/>
      <c r="BH338" s="136"/>
      <c r="BI338" s="136"/>
      <c r="BJ338" s="142"/>
      <c r="BK338" s="142"/>
    </row>
    <row r="340" spans="1:63" ht="12.95" customHeight="1" x14ac:dyDescent="0.25">
      <c r="AD340" s="38"/>
      <c r="BA340" s="39"/>
    </row>
  </sheetData>
  <protectedRanges>
    <protectedRange sqref="G170" name="Диапазон3_27_1_2_1_1_1_24_1_1_1" securityDescriptor="O:WDG:WDD:(A;;CC;;;S-1-5-21-1281035640-548247933-376692995-11259)(A;;CC;;;S-1-5-21-1281035640-548247933-376692995-11258)(A;;CC;;;S-1-5-21-1281035640-548247933-376692995-5864)"/>
    <protectedRange sqref="H170" name="Диапазон3_27_1_2_2_1_1_24_1_1_1" securityDescriptor="O:WDG:WDD:(A;;CC;;;S-1-5-21-1281035640-548247933-376692995-11259)(A;;CC;;;S-1-5-21-1281035640-548247933-376692995-11258)(A;;CC;;;S-1-5-21-1281035640-548247933-376692995-5864)"/>
    <protectedRange sqref="I254" name="Диапазон3_74_5_1_5_2_1_1_1_1_1_2" securityDescriptor="O:WDG:WDD:(A;;CC;;;S-1-5-21-1281035640-548247933-376692995-11259)(A;;CC;;;S-1-5-21-1281035640-548247933-376692995-11258)(A;;CC;;;S-1-5-21-1281035640-548247933-376692995-5864)"/>
    <protectedRange sqref="I255" name="Диапазон3_74_5_1_5_2_1_1_1_1_1_2_4_1" securityDescriptor="O:WDG:WDD:(A;;CC;;;S-1-5-21-1281035640-548247933-376692995-11259)(A;;CC;;;S-1-5-21-1281035640-548247933-376692995-11258)(A;;CC;;;S-1-5-21-1281035640-548247933-376692995-5864)"/>
    <protectedRange sqref="J224" name="Диапазон3_74_5_1_5_2_1_1_1_1_1_2_5_1_1_1" securityDescriptor="O:WDG:WDD:(A;;CC;;;S-1-5-21-1281035640-548247933-376692995-11259)(A;;CC;;;S-1-5-21-1281035640-548247933-376692995-11258)(A;;CC;;;S-1-5-21-1281035640-548247933-376692995-5864)"/>
    <protectedRange sqref="K258" name="Диапазон3_74_5_1_5_2_1_1_1_1_1_2_5_2_1_1_1" securityDescriptor="O:WDG:WDD:(A;;CC;;;S-1-5-21-1281035640-548247933-376692995-11259)(A;;CC;;;S-1-5-21-1281035640-548247933-376692995-11258)(A;;CC;;;S-1-5-21-1281035640-548247933-376692995-5864)"/>
    <protectedRange sqref="K262" name="Диапазон3_74_5_1_5_2_1_1_1_1_1_2_5_2_1_2_1" securityDescriptor="O:WDG:WDD:(A;;CC;;;S-1-5-21-1281035640-548247933-376692995-11259)(A;;CC;;;S-1-5-21-1281035640-548247933-376692995-11258)(A;;CC;;;S-1-5-21-1281035640-548247933-376692995-5864)"/>
    <protectedRange sqref="K266" name="Диапазон3_74_5_1_5_2_1_1_1_1_1_2_5_2_1_3_1" securityDescriptor="O:WDG:WDD:(A;;CC;;;S-1-5-21-1281035640-548247933-376692995-11259)(A;;CC;;;S-1-5-21-1281035640-548247933-376692995-11258)(A;;CC;;;S-1-5-21-1281035640-548247933-376692995-5864)"/>
    <protectedRange sqref="K270" name="Диапазон3_74_5_1_5_2_1_1_1_1_1_2_5_2_1_4_1" securityDescriptor="O:WDG:WDD:(A;;CC;;;S-1-5-21-1281035640-548247933-376692995-11259)(A;;CC;;;S-1-5-21-1281035640-548247933-376692995-11258)(A;;CC;;;S-1-5-21-1281035640-548247933-376692995-5864)"/>
    <protectedRange sqref="G270" name="Диапазон3_27_1_2_1_1_1_89_1_1_1" securityDescriptor="O:WDG:WDD:(A;;CC;;;S-1-5-21-1281035640-548247933-376692995-11259)(A;;CC;;;S-1-5-21-1281035640-548247933-376692995-11258)(A;;CC;;;S-1-5-21-1281035640-548247933-376692995-5864)"/>
    <protectedRange sqref="H270" name="Диапазон3_27_1_2_2_1_1_89_1_1_1" securityDescriptor="O:WDG:WDD:(A;;CC;;;S-1-5-21-1281035640-548247933-376692995-11259)(A;;CC;;;S-1-5-21-1281035640-548247933-376692995-11258)(A;;CC;;;S-1-5-21-1281035640-548247933-376692995-5864)"/>
    <protectedRange sqref="J225" name="Диапазон3_74_5_1_5_2_1_1_1_1_1_2_5_1_1_1_1_1" securityDescriptor="O:WDG:WDD:(A;;CC;;;S-1-5-21-1281035640-548247933-376692995-11259)(A;;CC;;;S-1-5-21-1281035640-548247933-376692995-11258)(A;;CC;;;S-1-5-21-1281035640-548247933-376692995-5864)"/>
    <protectedRange sqref="K273" name="Диапазон3_74_5_1_5_2_1_1_1_1_1_2_5_2_1_4_1_1" securityDescriptor="O:WDG:WDD:(A;;CC;;;S-1-5-21-1281035640-548247933-376692995-11259)(A;;CC;;;S-1-5-21-1281035640-548247933-376692995-11258)(A;;CC;;;S-1-5-21-1281035640-548247933-376692995-5864)"/>
    <protectedRange sqref="G273" name="Диапазон3_27_1_2_1_1_1_89_1_1_1_1" securityDescriptor="O:WDG:WDD:(A;;CC;;;S-1-5-21-1281035640-548247933-376692995-11259)(A;;CC;;;S-1-5-21-1281035640-548247933-376692995-11258)(A;;CC;;;S-1-5-21-1281035640-548247933-376692995-5864)"/>
    <protectedRange sqref="H273" name="Диапазон3_27_1_2_2_1_1_89_1_1_1_1" securityDescriptor="O:WDG:WDD:(A;;CC;;;S-1-5-21-1281035640-548247933-376692995-11259)(A;;CC;;;S-1-5-21-1281035640-548247933-376692995-11258)(A;;CC;;;S-1-5-21-1281035640-548247933-376692995-5864)"/>
    <protectedRange sqref="G172 G176 G179 G182" name="Диапазон3_27_1_2_1_1_1_24_1_1_1_1" securityDescriptor="O:WDG:WDD:(A;;CC;;;S-1-5-21-1281035640-548247933-376692995-11259)(A;;CC;;;S-1-5-21-1281035640-548247933-376692995-11258)(A;;CC;;;S-1-5-21-1281035640-548247933-376692995-5864)"/>
    <protectedRange sqref="H172 H176 H179 H182" name="Диапазон3_27_1_2_2_1_1_24_1_1_1_1" securityDescriptor="O:WDG:WDD:(A;;CC;;;S-1-5-21-1281035640-548247933-376692995-11259)(A;;CC;;;S-1-5-21-1281035640-548247933-376692995-11258)(A;;CC;;;S-1-5-21-1281035640-548247933-376692995-5864)"/>
    <protectedRange sqref="K267" name="Диапазон3_74_5_1_5_2_1_1_1_1_1_2_5_2_1_3_1_1" securityDescriptor="O:WDG:WDD:(A;;CC;;;S-1-5-21-1281035640-548247933-376692995-11259)(A;;CC;;;S-1-5-21-1281035640-548247933-376692995-11258)(A;;CC;;;S-1-5-21-1281035640-548247933-376692995-5864)"/>
    <protectedRange sqref="K263" name="Диапазон3_74_5_1_5_2_1_1_1_1_1_2_5_2_1_2_1_1" securityDescriptor="O:WDG:WDD:(A;;CC;;;S-1-5-21-1281035640-548247933-376692995-11259)(A;;CC;;;S-1-5-21-1281035640-548247933-376692995-11258)(A;;CC;;;S-1-5-21-1281035640-548247933-376692995-5864)"/>
    <protectedRange sqref="J226" name="Диапазон3_74_5_1_5_2_1_1_1_1_1_2_5_1_1_1_1_1_1" securityDescriptor="O:WDG:WDD:(A;;CC;;;S-1-5-21-1281035640-548247933-376692995-11259)(A;;CC;;;S-1-5-21-1281035640-548247933-376692995-11258)(A;;CC;;;S-1-5-21-1281035640-548247933-376692995-5864)"/>
    <protectedRange sqref="J288:J290" name="Диапазон3_74_5_1_5_2_1_1_1_1_1_2_5_1_1_1_1_1_1_1" securityDescriptor="O:WDG:WDD:(A;;CC;;;S-1-5-21-1281035640-548247933-376692995-11259)(A;;CC;;;S-1-5-21-1281035640-548247933-376692995-11258)(A;;CC;;;S-1-5-21-1281035640-548247933-376692995-5864)"/>
    <protectedRange sqref="K264" name="Диапазон3_74_5_1_5_2_1_1_1_1_1_2_5_2_1_2_1_1_1" securityDescriptor="O:WDG:WDD:(A;;CC;;;S-1-5-21-1281035640-548247933-376692995-11259)(A;;CC;;;S-1-5-21-1281035640-548247933-376692995-11258)(A;;CC;;;S-1-5-21-1281035640-548247933-376692995-5864)"/>
    <protectedRange sqref="G173" name="Диапазон3_27_1_2_1_1_1_24_1_1_1_1_1" securityDescriptor="O:WDG:WDD:(A;;CC;;;S-1-5-21-1281035640-548247933-376692995-11259)(A;;CC;;;S-1-5-21-1281035640-548247933-376692995-11258)(A;;CC;;;S-1-5-21-1281035640-548247933-376692995-5864)"/>
    <protectedRange sqref="H173" name="Диапазон3_27_1_2_2_1_1_24_1_1_1_1_1" securityDescriptor="O:WDG:WDD:(A;;CC;;;S-1-5-21-1281035640-548247933-376692995-11259)(A;;CC;;;S-1-5-21-1281035640-548247933-376692995-11258)(A;;CC;;;S-1-5-21-1281035640-548247933-376692995-5864)"/>
    <protectedRange sqref="G177" name="Диапазон3_27_1_2_1_1_1_24_1_1_1_1_2" securityDescriptor="O:WDG:WDD:(A;;CC;;;S-1-5-21-1281035640-548247933-376692995-11259)(A;;CC;;;S-1-5-21-1281035640-548247933-376692995-11258)(A;;CC;;;S-1-5-21-1281035640-548247933-376692995-5864)"/>
    <protectedRange sqref="H177" name="Диапазон3_27_1_2_2_1_1_24_1_1_1_1_2" securityDescriptor="O:WDG:WDD:(A;;CC;;;S-1-5-21-1281035640-548247933-376692995-11259)(A;;CC;;;S-1-5-21-1281035640-548247933-376692995-11258)(A;;CC;;;S-1-5-21-1281035640-548247933-376692995-5864)"/>
    <protectedRange sqref="G180" name="Диапазон3_27_1_2_1_1_1_24_1_1_1_1_3" securityDescriptor="O:WDG:WDD:(A;;CC;;;S-1-5-21-1281035640-548247933-376692995-11259)(A;;CC;;;S-1-5-21-1281035640-548247933-376692995-11258)(A;;CC;;;S-1-5-21-1281035640-548247933-376692995-5864)"/>
    <protectedRange sqref="H180" name="Диапазон3_27_1_2_2_1_1_24_1_1_1_1_3" securityDescriptor="O:WDG:WDD:(A;;CC;;;S-1-5-21-1281035640-548247933-376692995-11259)(A;;CC;;;S-1-5-21-1281035640-548247933-376692995-11258)(A;;CC;;;S-1-5-21-1281035640-548247933-376692995-5864)"/>
    <protectedRange sqref="G183" name="Диапазон3_27_1_2_1_1_1_24_1_1_1_1_4" securityDescriptor="O:WDG:WDD:(A;;CC;;;S-1-5-21-1281035640-548247933-376692995-11259)(A;;CC;;;S-1-5-21-1281035640-548247933-376692995-11258)(A;;CC;;;S-1-5-21-1281035640-548247933-376692995-5864)"/>
    <protectedRange sqref="H183" name="Диапазон3_27_1_2_2_1_1_24_1_1_1_1_4" securityDescriptor="O:WDG:WDD:(A;;CC;;;S-1-5-21-1281035640-548247933-376692995-11259)(A;;CC;;;S-1-5-21-1281035640-548247933-376692995-11258)(A;;CC;;;S-1-5-21-1281035640-548247933-376692995-5864)"/>
    <protectedRange sqref="G185" name="Диапазон3_27_1_2_1_1_1_24_1_1_1_2" securityDescriptor="O:WDG:WDD:(A;;CC;;;S-1-5-21-1281035640-548247933-376692995-11259)(A;;CC;;;S-1-5-21-1281035640-548247933-376692995-11258)(A;;CC;;;S-1-5-21-1281035640-548247933-376692995-5864)"/>
    <protectedRange sqref="H185" name="Диапазон3_27_1_2_2_1_1_24_1_1_1_2" securityDescriptor="O:WDG:WDD:(A;;CC;;;S-1-5-21-1281035640-548247933-376692995-11259)(A;;CC;;;S-1-5-21-1281035640-548247933-376692995-11258)(A;;CC;;;S-1-5-21-1281035640-548247933-376692995-5864)"/>
    <protectedRange sqref="K268" name="Диапазон3_74_5_1_5_2_1_1_1_1_1_2_5_2_1_3_1_1_1" securityDescriptor="O:WDG:WDD:(A;;CC;;;S-1-5-21-1281035640-548247933-376692995-11259)(A;;CC;;;S-1-5-21-1281035640-548247933-376692995-11258)(A;;CC;;;S-1-5-21-1281035640-548247933-376692995-5864)"/>
    <protectedRange sqref="J308" name="Диапазон3_74_5_1_5_2_1_1_1_1_1_2_5_1_1_1_1_1_1_2" securityDescriptor="O:WDG:WDD:(A;;CC;;;S-1-5-21-1281035640-548247933-376692995-11259)(A;;CC;;;S-1-5-21-1281035640-548247933-376692995-11258)(A;;CC;;;S-1-5-21-1281035640-548247933-376692995-5864)"/>
    <protectedRange sqref="K304:K307" name="Диапазон3_74_5_1_5_2_1_1_1_1_1_2_5_2_1_2_1_1_1_1" securityDescriptor="O:WDG:WDD:(A;;CC;;;S-1-5-21-1281035640-548247933-376692995-11259)(A;;CC;;;S-1-5-21-1281035640-548247933-376692995-11258)(A;;CC;;;S-1-5-21-1281035640-548247933-376692995-5864)"/>
    <protectedRange sqref="G174" name="Диапазон3_27_1_2_1_1_1_24_1_1_1_1_1_1" securityDescriptor="O:WDG:WDD:(A;;CC;;;S-1-5-21-1281035640-548247933-376692995-11259)(A;;CC;;;S-1-5-21-1281035640-548247933-376692995-11258)(A;;CC;;;S-1-5-21-1281035640-548247933-376692995-5864)"/>
    <protectedRange sqref="H174" name="Диапазон3_27_1_2_2_1_1_24_1_1_1_1_1_1" securityDescriptor="O:WDG:WDD:(A;;CC;;;S-1-5-21-1281035640-548247933-376692995-11259)(A;;CC;;;S-1-5-21-1281035640-548247933-376692995-11258)(A;;CC;;;S-1-5-21-1281035640-548247933-376692995-5864)"/>
    <protectedRange sqref="G178" name="Диапазон3_27_1_2_1_1_1_24_1_1_1_1_2_1" securityDescriptor="O:WDG:WDD:(A;;CC;;;S-1-5-21-1281035640-548247933-376692995-11259)(A;;CC;;;S-1-5-21-1281035640-548247933-376692995-11258)(A;;CC;;;S-1-5-21-1281035640-548247933-376692995-5864)"/>
    <protectedRange sqref="H178" name="Диапазон3_27_1_2_2_1_1_24_1_1_1_1_2_1" securityDescriptor="O:WDG:WDD:(A;;CC;;;S-1-5-21-1281035640-548247933-376692995-11259)(A;;CC;;;S-1-5-21-1281035640-548247933-376692995-11258)(A;;CC;;;S-1-5-21-1281035640-548247933-376692995-5864)"/>
    <protectedRange sqref="G181" name="Диапазон3_27_1_2_1_1_1_24_1_1_1_1_3_1" securityDescriptor="O:WDG:WDD:(A;;CC;;;S-1-5-21-1281035640-548247933-376692995-11259)(A;;CC;;;S-1-5-21-1281035640-548247933-376692995-11258)(A;;CC;;;S-1-5-21-1281035640-548247933-376692995-5864)"/>
    <protectedRange sqref="H181" name="Диапазон3_27_1_2_2_1_1_24_1_1_1_1_3_1" securityDescriptor="O:WDG:WDD:(A;;CC;;;S-1-5-21-1281035640-548247933-376692995-11259)(A;;CC;;;S-1-5-21-1281035640-548247933-376692995-11258)(A;;CC;;;S-1-5-21-1281035640-548247933-376692995-5864)"/>
    <protectedRange sqref="G194" name="Диапазон3_27_1_2_1_1_1_24_1_1_1_3" securityDescriptor="O:WDG:WDD:(A;;CC;;;S-1-5-21-1281035640-548247933-376692995-11259)(A;;CC;;;S-1-5-21-1281035640-548247933-376692995-11258)(A;;CC;;;S-1-5-21-1281035640-548247933-376692995-5864)"/>
    <protectedRange sqref="H194" name="Диапазон3_27_1_2_2_1_1_24_1_1_1_3" securityDescriptor="O:WDG:WDD:(A;;CC;;;S-1-5-21-1281035640-548247933-376692995-11259)(A;;CC;;;S-1-5-21-1281035640-548247933-376692995-11258)(A;;CC;;;S-1-5-21-1281035640-548247933-376692995-5864)"/>
    <protectedRange sqref="K310 K314 K318 K322" name="Диапазон3_74_5_1_5_2_1_1_1_1_1_2_5_2_1_2_1_1_1_2" securityDescriptor="O:WDG:WDD:(A;;CC;;;S-1-5-21-1281035640-548247933-376692995-11259)(A;;CC;;;S-1-5-21-1281035640-548247933-376692995-11258)(A;;CC;;;S-1-5-21-1281035640-548247933-376692995-5864)"/>
    <protectedRange sqref="G184" name="Диапазон3_27_1_2_1_1_1_24_1_1_1_1_4_1" securityDescriptor="O:WDG:WDD:(A;;CC;;;S-1-5-21-1281035640-548247933-376692995-11259)(A;;CC;;;S-1-5-21-1281035640-548247933-376692995-11258)(A;;CC;;;S-1-5-21-1281035640-548247933-376692995-5864)"/>
    <protectedRange sqref="H184" name="Диапазон3_27_1_2_2_1_1_24_1_1_1_1_4_1" securityDescriptor="O:WDG:WDD:(A;;CC;;;S-1-5-21-1281035640-548247933-376692995-11259)(A;;CC;;;S-1-5-21-1281035640-548247933-376692995-11258)(A;;CC;;;S-1-5-21-1281035640-548247933-376692995-5864)"/>
    <protectedRange sqref="G195" name="Диапазон3_27_1_2_1_1_1_24_1_1_1_3_1" securityDescriptor="O:WDG:WDD:(A;;CC;;;S-1-5-21-1281035640-548247933-376692995-11259)(A;;CC;;;S-1-5-21-1281035640-548247933-376692995-11258)(A;;CC;;;S-1-5-21-1281035640-548247933-376692995-5864)"/>
    <protectedRange sqref="H195" name="Диапазон3_27_1_2_2_1_1_24_1_1_1_3_1" securityDescriptor="O:WDG:WDD:(A;;CC;;;S-1-5-21-1281035640-548247933-376692995-11259)(A;;CC;;;S-1-5-21-1281035640-548247933-376692995-11258)(A;;CC;;;S-1-5-21-1281035640-548247933-376692995-5864)"/>
    <protectedRange sqref="K259" name="Диапазон3_74_5_1_5_2_1_1_1_1_1_2_5_2_1_1_1_1" securityDescriptor="O:WDG:WDD:(A;;CC;;;S-1-5-21-1281035640-548247933-376692995-11259)(A;;CC;;;S-1-5-21-1281035640-548247933-376692995-11258)(A;;CC;;;S-1-5-21-1281035640-548247933-376692995-5864)"/>
    <protectedRange sqref="I326" name="Диапазон3_74_5_1_5_2_1_1_1_1_1_2_5_2_1_2_1_1_1_3" securityDescriptor="O:WDG:WDD:(A;;CC;;;S-1-5-21-1281035640-548247933-376692995-11259)(A;;CC;;;S-1-5-21-1281035640-548247933-376692995-11258)(A;;CC;;;S-1-5-21-1281035640-548247933-376692995-5864)"/>
    <protectedRange sqref="G175" name="Диапазон3_27_1_2_1_1_1_24_1_1_1_1_1_1_1" securityDescriptor="O:WDG:WDD:(A;;CC;;;S-1-5-21-1281035640-548247933-376692995-11259)(A;;CC;;;S-1-5-21-1281035640-548247933-376692995-11258)(A;;CC;;;S-1-5-21-1281035640-548247933-376692995-5864)"/>
    <protectedRange sqref="H175" name="Диапазон3_27_1_2_2_1_1_24_1_1_1_1_1_1_1" securityDescriptor="O:WDG:WDD:(A;;CC;;;S-1-5-21-1281035640-548247933-376692995-11259)(A;;CC;;;S-1-5-21-1281035640-548247933-376692995-11258)(A;;CC;;;S-1-5-21-1281035640-548247933-376692995-5864)"/>
    <protectedRange sqref="K311" name="Диапазон3_74_5_1_5_2_1_1_1_1_1_2_5_2_1_2_1_1_1_2_1" securityDescriptor="O:WDG:WDD:(A;;CC;;;S-1-5-21-1281035640-548247933-376692995-11259)(A;;CC;;;S-1-5-21-1281035640-548247933-376692995-11258)(A;;CC;;;S-1-5-21-1281035640-548247933-376692995-5864)"/>
    <protectedRange sqref="K315" name="Диапазон3_74_5_1_5_2_1_1_1_1_1_2_5_2_1_2_1_1_1_2_1_1" securityDescriptor="O:WDG:WDD:(A;;CC;;;S-1-5-21-1281035640-548247933-376692995-11259)(A;;CC;;;S-1-5-21-1281035640-548247933-376692995-11258)(A;;CC;;;S-1-5-21-1281035640-548247933-376692995-5864)"/>
    <protectedRange sqref="K319" name="Диапазон3_74_5_1_5_2_1_1_1_1_1_2_5_2_1_2_1_1_1_2_1_2" securityDescriptor="O:WDG:WDD:(A;;CC;;;S-1-5-21-1281035640-548247933-376692995-11259)(A;;CC;;;S-1-5-21-1281035640-548247933-376692995-11258)(A;;CC;;;S-1-5-21-1281035640-548247933-376692995-5864)"/>
    <protectedRange sqref="K323" name="Диапазон3_74_5_1_5_2_1_1_1_1_1_2_5_2_1_2_1_1_1_2_1_3" securityDescriptor="O:WDG:WDD:(A;;CC;;;S-1-5-21-1281035640-548247933-376692995-11259)(A;;CC;;;S-1-5-21-1281035640-548247933-376692995-11258)(A;;CC;;;S-1-5-21-1281035640-548247933-376692995-5864)"/>
    <protectedRange sqref="G196" name="Диапазон3_27_1_2_1_1_1_24_1_1_1_1_1_1_2" securityDescriptor="O:WDG:WDD:(A;;CC;;;S-1-5-21-1281035640-548247933-376692995-11259)(A;;CC;;;S-1-5-21-1281035640-548247933-376692995-11258)(A;;CC;;;S-1-5-21-1281035640-548247933-376692995-5864)"/>
    <protectedRange sqref="H196" name="Диапазон3_27_1_2_2_1_1_24_1_1_1_1_1_1_2" securityDescriptor="O:WDG:WDD:(A;;CC;;;S-1-5-21-1281035640-548247933-376692995-11259)(A;;CC;;;S-1-5-21-1281035640-548247933-376692995-11258)(A;;CC;;;S-1-5-21-1281035640-548247933-376692995-5864)"/>
    <protectedRange sqref="G199" name="Диапазон3_27_1_2_1_1_1_24_1_1" securityDescriptor="O:WDG:WDD:(A;;CC;;;S-1-5-21-1281035640-548247933-376692995-11259)(A;;CC;;;S-1-5-21-1281035640-548247933-376692995-11258)(A;;CC;;;S-1-5-21-1281035640-548247933-376692995-5864)"/>
    <protectedRange sqref="H199" name="Диапазон3_27_1_2_2_1_1_24_1_1" securityDescriptor="O:WDG:WDD:(A;;CC;;;S-1-5-21-1281035640-548247933-376692995-11259)(A;;CC;;;S-1-5-21-1281035640-548247933-376692995-11258)(A;;CC;;;S-1-5-21-1281035640-548247933-376692995-5864)"/>
    <protectedRange sqref="K316" name="Диапазон3_74_5_1_5_2_1_1_1_1_1_2_5_2_1_2_1_1_1_2_2" securityDescriptor="O:WDG:WDD:(A;;CC;;;S-1-5-21-1281035640-548247933-376692995-11259)(A;;CC;;;S-1-5-21-1281035640-548247933-376692995-11258)(A;;CC;;;S-1-5-21-1281035640-548247933-376692995-5864)"/>
    <protectedRange sqref="K320" name="Диапазон3_74_5_1_5_2_1_1_1_1_1_2_5_2_1_2_1_1_1_2_3" securityDescriptor="O:WDG:WDD:(A;;CC;;;S-1-5-21-1281035640-548247933-376692995-11259)(A;;CC;;;S-1-5-21-1281035640-548247933-376692995-11258)(A;;CC;;;S-1-5-21-1281035640-548247933-376692995-5864)"/>
    <protectedRange sqref="K324" name="Диапазон3_74_5_1_5_2_1_1_1_1_1_2_5_2_1_2_1_1_1_2_4" securityDescriptor="O:WDG:WDD:(A;;CC;;;S-1-5-21-1281035640-548247933-376692995-11259)(A;;CC;;;S-1-5-21-1281035640-548247933-376692995-11258)(A;;CC;;;S-1-5-21-1281035640-548247933-376692995-5864)"/>
    <protectedRange sqref="I328" name="Диапазон3_74_5_1_5_2_1_1_1_1_1_2_5_2_1_2_1_1_1_2_1_4" securityDescriptor="O:WDG:WDD:(A;;CC;;;S-1-5-21-1281035640-548247933-376692995-11259)(A;;CC;;;S-1-5-21-1281035640-548247933-376692995-11258)(A;;CC;;;S-1-5-21-1281035640-548247933-376692995-5864)"/>
    <protectedRange sqref="G197" name="Диапазон3_27_1_2_1_1_1_24_1_1_1_1_1_1_3" securityDescriptor="O:WDG:WDD:(A;;CC;;;S-1-5-21-1281035640-548247933-376692995-11259)(A;;CC;;;S-1-5-21-1281035640-548247933-376692995-11258)(A;;CC;;;S-1-5-21-1281035640-548247933-376692995-5864)"/>
    <protectedRange sqref="H197" name="Диапазон3_27_1_2_2_1_1_24_1_1_1_1_1_1_3" securityDescriptor="O:WDG:WDD:(A;;CC;;;S-1-5-21-1281035640-548247933-376692995-11259)(A;;CC;;;S-1-5-21-1281035640-548247933-376692995-11258)(A;;CC;;;S-1-5-21-1281035640-548247933-376692995-5864)"/>
    <protectedRange sqref="H327" name="Диапазон3_74_5_1_5_2_1_1_1_1_1_2_5_2_1_2_1_1_1_2_1_5" securityDescriptor="O:WDG:WDD:(A;;CC;;;S-1-5-21-1281035640-548247933-376692995-11259)(A;;CC;;;S-1-5-21-1281035640-548247933-376692995-11258)(A;;CC;;;S-1-5-21-1281035640-548247933-376692995-5864)"/>
    <protectedRange sqref="K317" name="Диапазон3_74_5_1_5_2_1_1_1_1_1_2_5_2_1_2_1_1_1_2_2_1" securityDescriptor="O:WDG:WDD:(A;;CC;;;S-1-5-21-1281035640-548247933-376692995-11259)(A;;CC;;;S-1-5-21-1281035640-548247933-376692995-11258)(A;;CC;;;S-1-5-21-1281035640-548247933-376692995-5864)"/>
    <protectedRange sqref="K321" name="Диапазон3_74_5_1_5_2_1_1_1_1_1_2_5_2_1_2_1_1_1_2_3_1" securityDescriptor="O:WDG:WDD:(A;;CC;;;S-1-5-21-1281035640-548247933-376692995-11259)(A;;CC;;;S-1-5-21-1281035640-548247933-376692995-11258)(A;;CC;;;S-1-5-21-1281035640-548247933-376692995-5864)"/>
    <protectedRange sqref="K325" name="Диапазон3_74_5_1_5_2_1_1_1_1_1_2_5_2_1_2_1_1_1_2_4_1" securityDescriptor="O:WDG:WDD:(A;;CC;;;S-1-5-21-1281035640-548247933-376692995-11259)(A;;CC;;;S-1-5-21-1281035640-548247933-376692995-11258)(A;;CC;;;S-1-5-21-1281035640-548247933-376692995-5864)"/>
    <protectedRange sqref="H219" name="Диапазон3_74_5_1_5_2_1_1_1_1_1_2_5_2_1_2_1_1_1_2_1_6" securityDescriptor="O:WDG:WDD:(A;;CC;;;S-1-5-21-1281035640-548247933-376692995-11259)(A;;CC;;;S-1-5-21-1281035640-548247933-376692995-11258)(A;;CC;;;S-1-5-21-1281035640-548247933-376692995-5864)"/>
    <protectedRange sqref="K251" name="Диапазон3_74_5_1_5_2_1_1_1_1_1_2_5_2_1_2_1_1_1_2_2_2" securityDescriptor="O:WDG:WDD:(A;;CC;;;S-1-5-21-1281035640-548247933-376692995-11259)(A;;CC;;;S-1-5-21-1281035640-548247933-376692995-11258)(A;;CC;;;S-1-5-21-1281035640-548247933-376692995-5864)"/>
  </protectedRanges>
  <autoFilter ref="A18:WXF340"/>
  <conditionalFormatting sqref="D201">
    <cfRule type="duplicateValues" dxfId="107" priority="113"/>
  </conditionalFormatting>
  <conditionalFormatting sqref="D337:D338">
    <cfRule type="duplicateValues" dxfId="106" priority="114"/>
  </conditionalFormatting>
  <conditionalFormatting sqref="E36">
    <cfRule type="duplicateValues" dxfId="105" priority="107"/>
  </conditionalFormatting>
  <conditionalFormatting sqref="E39 E42 E45 E48 E51 E54 E57 E60 E63 E66 E69 E72 E75 E78 E81 E84 E87 E90 E93 E96 E99 E102 E105 E108 E111 E113 E116 E119 E122 E125 E128 E131 E134">
    <cfRule type="duplicateValues" dxfId="104" priority="108"/>
  </conditionalFormatting>
  <conditionalFormatting sqref="E37">
    <cfRule type="duplicateValues" dxfId="103" priority="106"/>
  </conditionalFormatting>
  <conditionalFormatting sqref="E40">
    <cfRule type="duplicateValues" dxfId="102" priority="105"/>
  </conditionalFormatting>
  <conditionalFormatting sqref="E43">
    <cfRule type="duplicateValues" dxfId="101" priority="104"/>
  </conditionalFormatting>
  <conditionalFormatting sqref="E46">
    <cfRule type="duplicateValues" dxfId="100" priority="103"/>
  </conditionalFormatting>
  <conditionalFormatting sqref="E49">
    <cfRule type="duplicateValues" dxfId="99" priority="102"/>
  </conditionalFormatting>
  <conditionalFormatting sqref="E52">
    <cfRule type="duplicateValues" dxfId="98" priority="101"/>
  </conditionalFormatting>
  <conditionalFormatting sqref="E55">
    <cfRule type="duplicateValues" dxfId="97" priority="100"/>
  </conditionalFormatting>
  <conditionalFormatting sqref="E58">
    <cfRule type="duplicateValues" dxfId="96" priority="99"/>
  </conditionalFormatting>
  <conditionalFormatting sqref="E61">
    <cfRule type="duplicateValues" dxfId="95" priority="98"/>
  </conditionalFormatting>
  <conditionalFormatting sqref="E64">
    <cfRule type="duplicateValues" dxfId="94" priority="97"/>
  </conditionalFormatting>
  <conditionalFormatting sqref="E67">
    <cfRule type="duplicateValues" dxfId="93" priority="96"/>
  </conditionalFormatting>
  <conditionalFormatting sqref="E70">
    <cfRule type="duplicateValues" dxfId="92" priority="95"/>
  </conditionalFormatting>
  <conditionalFormatting sqref="E73">
    <cfRule type="duplicateValues" dxfId="91" priority="94"/>
  </conditionalFormatting>
  <conditionalFormatting sqref="E76">
    <cfRule type="duplicateValues" dxfId="90" priority="93"/>
  </conditionalFormatting>
  <conditionalFormatting sqref="E79">
    <cfRule type="duplicateValues" dxfId="89" priority="92"/>
  </conditionalFormatting>
  <conditionalFormatting sqref="E82">
    <cfRule type="duplicateValues" dxfId="88" priority="91"/>
  </conditionalFormatting>
  <conditionalFormatting sqref="E85">
    <cfRule type="duplicateValues" dxfId="87" priority="90"/>
  </conditionalFormatting>
  <conditionalFormatting sqref="E88">
    <cfRule type="duplicateValues" dxfId="86" priority="89"/>
  </conditionalFormatting>
  <conditionalFormatting sqref="E91">
    <cfRule type="duplicateValues" dxfId="85" priority="88"/>
  </conditionalFormatting>
  <conditionalFormatting sqref="E94">
    <cfRule type="duplicateValues" dxfId="84" priority="87"/>
  </conditionalFormatting>
  <conditionalFormatting sqref="E97">
    <cfRule type="duplicateValues" dxfId="83" priority="86"/>
  </conditionalFormatting>
  <conditionalFormatting sqref="E100">
    <cfRule type="duplicateValues" dxfId="82" priority="85"/>
  </conditionalFormatting>
  <conditionalFormatting sqref="E103">
    <cfRule type="duplicateValues" dxfId="81" priority="84"/>
  </conditionalFormatting>
  <conditionalFormatting sqref="E106">
    <cfRule type="duplicateValues" dxfId="80" priority="83"/>
  </conditionalFormatting>
  <conditionalFormatting sqref="E109">
    <cfRule type="duplicateValues" dxfId="79" priority="82"/>
  </conditionalFormatting>
  <conditionalFormatting sqref="E112">
    <cfRule type="duplicateValues" dxfId="78" priority="81"/>
  </conditionalFormatting>
  <conditionalFormatting sqref="E114">
    <cfRule type="duplicateValues" dxfId="77" priority="80"/>
  </conditionalFormatting>
  <conditionalFormatting sqref="E117">
    <cfRule type="duplicateValues" dxfId="76" priority="79"/>
  </conditionalFormatting>
  <conditionalFormatting sqref="E120">
    <cfRule type="duplicateValues" dxfId="75" priority="78"/>
  </conditionalFormatting>
  <conditionalFormatting sqref="E123">
    <cfRule type="duplicateValues" dxfId="74" priority="77"/>
  </conditionalFormatting>
  <conditionalFormatting sqref="E126">
    <cfRule type="duplicateValues" dxfId="73" priority="76"/>
  </conditionalFormatting>
  <conditionalFormatting sqref="E129">
    <cfRule type="duplicateValues" dxfId="72" priority="75"/>
  </conditionalFormatting>
  <conditionalFormatting sqref="E132">
    <cfRule type="duplicateValues" dxfId="71" priority="74"/>
  </conditionalFormatting>
  <conditionalFormatting sqref="E135 E137:E138">
    <cfRule type="duplicateValues" dxfId="70" priority="73"/>
  </conditionalFormatting>
  <conditionalFormatting sqref="C23">
    <cfRule type="duplicateValues" dxfId="69" priority="72"/>
  </conditionalFormatting>
  <conditionalFormatting sqref="C27">
    <cfRule type="duplicateValues" dxfId="68" priority="71"/>
  </conditionalFormatting>
  <conditionalFormatting sqref="C31">
    <cfRule type="duplicateValues" dxfId="67" priority="70"/>
  </conditionalFormatting>
  <conditionalFormatting sqref="C35">
    <cfRule type="duplicateValues" dxfId="66" priority="69"/>
  </conditionalFormatting>
  <conditionalFormatting sqref="E38">
    <cfRule type="duplicateValues" dxfId="65" priority="67"/>
  </conditionalFormatting>
  <conditionalFormatting sqref="C38">
    <cfRule type="duplicateValues" dxfId="64" priority="68"/>
  </conditionalFormatting>
  <conditionalFormatting sqref="E41">
    <cfRule type="duplicateValues" dxfId="63" priority="65"/>
  </conditionalFormatting>
  <conditionalFormatting sqref="C41">
    <cfRule type="duplicateValues" dxfId="62" priority="66"/>
  </conditionalFormatting>
  <conditionalFormatting sqref="E44">
    <cfRule type="duplicateValues" dxfId="61" priority="63"/>
  </conditionalFormatting>
  <conditionalFormatting sqref="C44">
    <cfRule type="duplicateValues" dxfId="60" priority="64"/>
  </conditionalFormatting>
  <conditionalFormatting sqref="E47">
    <cfRule type="duplicateValues" dxfId="59" priority="61"/>
  </conditionalFormatting>
  <conditionalFormatting sqref="C47">
    <cfRule type="duplicateValues" dxfId="58" priority="62"/>
  </conditionalFormatting>
  <conditionalFormatting sqref="E50">
    <cfRule type="duplicateValues" dxfId="57" priority="59"/>
  </conditionalFormatting>
  <conditionalFormatting sqref="C50">
    <cfRule type="duplicateValues" dxfId="56" priority="60"/>
  </conditionalFormatting>
  <conditionalFormatting sqref="E53">
    <cfRule type="duplicateValues" dxfId="55" priority="57"/>
  </conditionalFormatting>
  <conditionalFormatting sqref="C53">
    <cfRule type="duplicateValues" dxfId="54" priority="58"/>
  </conditionalFormatting>
  <conditionalFormatting sqref="E56">
    <cfRule type="duplicateValues" dxfId="53" priority="55"/>
  </conditionalFormatting>
  <conditionalFormatting sqref="C56">
    <cfRule type="duplicateValues" dxfId="52" priority="56"/>
  </conditionalFormatting>
  <conditionalFormatting sqref="E59">
    <cfRule type="duplicateValues" dxfId="51" priority="53"/>
  </conditionalFormatting>
  <conditionalFormatting sqref="C59">
    <cfRule type="duplicateValues" dxfId="50" priority="54"/>
  </conditionalFormatting>
  <conditionalFormatting sqref="E62">
    <cfRule type="duplicateValues" dxfId="49" priority="51"/>
  </conditionalFormatting>
  <conditionalFormatting sqref="C62">
    <cfRule type="duplicateValues" dxfId="48" priority="52"/>
  </conditionalFormatting>
  <conditionalFormatting sqref="E65">
    <cfRule type="duplicateValues" dxfId="47" priority="49"/>
  </conditionalFormatting>
  <conditionalFormatting sqref="C65">
    <cfRule type="duplicateValues" dxfId="46" priority="50"/>
  </conditionalFormatting>
  <conditionalFormatting sqref="E68">
    <cfRule type="duplicateValues" dxfId="45" priority="47"/>
  </conditionalFormatting>
  <conditionalFormatting sqref="C68">
    <cfRule type="duplicateValues" dxfId="44" priority="48"/>
  </conditionalFormatting>
  <conditionalFormatting sqref="E71">
    <cfRule type="duplicateValues" dxfId="43" priority="45"/>
  </conditionalFormatting>
  <conditionalFormatting sqref="C71">
    <cfRule type="duplicateValues" dxfId="42" priority="46"/>
  </conditionalFormatting>
  <conditionalFormatting sqref="E74">
    <cfRule type="duplicateValues" dxfId="41" priority="43"/>
  </conditionalFormatting>
  <conditionalFormatting sqref="C74">
    <cfRule type="duplicateValues" dxfId="40" priority="44"/>
  </conditionalFormatting>
  <conditionalFormatting sqref="E77">
    <cfRule type="duplicateValues" dxfId="39" priority="41"/>
  </conditionalFormatting>
  <conditionalFormatting sqref="C77">
    <cfRule type="duplicateValues" dxfId="38" priority="42"/>
  </conditionalFormatting>
  <conditionalFormatting sqref="E80">
    <cfRule type="duplicateValues" dxfId="37" priority="39"/>
  </conditionalFormatting>
  <conditionalFormatting sqref="C80">
    <cfRule type="duplicateValues" dxfId="36" priority="40"/>
  </conditionalFormatting>
  <conditionalFormatting sqref="E83">
    <cfRule type="duplicateValues" dxfId="35" priority="37"/>
  </conditionalFormatting>
  <conditionalFormatting sqref="C83">
    <cfRule type="duplicateValues" dxfId="34" priority="38"/>
  </conditionalFormatting>
  <conditionalFormatting sqref="E86">
    <cfRule type="duplicateValues" dxfId="33" priority="35"/>
  </conditionalFormatting>
  <conditionalFormatting sqref="C86">
    <cfRule type="duplicateValues" dxfId="32" priority="36"/>
  </conditionalFormatting>
  <conditionalFormatting sqref="E89">
    <cfRule type="duplicateValues" dxfId="31" priority="33"/>
  </conditionalFormatting>
  <conditionalFormatting sqref="C89">
    <cfRule type="duplicateValues" dxfId="30" priority="34"/>
  </conditionalFormatting>
  <conditionalFormatting sqref="E92">
    <cfRule type="duplicateValues" dxfId="29" priority="31"/>
  </conditionalFormatting>
  <conditionalFormatting sqref="C92">
    <cfRule type="duplicateValues" dxfId="28" priority="32"/>
  </conditionalFormatting>
  <conditionalFormatting sqref="E95">
    <cfRule type="duplicateValues" dxfId="27" priority="27"/>
  </conditionalFormatting>
  <conditionalFormatting sqref="C95">
    <cfRule type="duplicateValues" dxfId="26" priority="28"/>
  </conditionalFormatting>
  <conditionalFormatting sqref="E98">
    <cfRule type="duplicateValues" dxfId="25" priority="25"/>
  </conditionalFormatting>
  <conditionalFormatting sqref="C98">
    <cfRule type="duplicateValues" dxfId="24" priority="26"/>
  </conditionalFormatting>
  <conditionalFormatting sqref="E101">
    <cfRule type="duplicateValues" dxfId="23" priority="23"/>
  </conditionalFormatting>
  <conditionalFormatting sqref="C101">
    <cfRule type="duplicateValues" dxfId="22" priority="24"/>
  </conditionalFormatting>
  <conditionalFormatting sqref="E104">
    <cfRule type="duplicateValues" dxfId="21" priority="21"/>
  </conditionalFormatting>
  <conditionalFormatting sqref="C104">
    <cfRule type="duplicateValues" dxfId="20" priority="22"/>
  </conditionalFormatting>
  <conditionalFormatting sqref="E107">
    <cfRule type="duplicateValues" dxfId="19" priority="19"/>
  </conditionalFormatting>
  <conditionalFormatting sqref="C107">
    <cfRule type="duplicateValues" dxfId="18" priority="20"/>
  </conditionalFormatting>
  <conditionalFormatting sqref="E110">
    <cfRule type="duplicateValues" dxfId="17" priority="17"/>
  </conditionalFormatting>
  <conditionalFormatting sqref="C110">
    <cfRule type="duplicateValues" dxfId="16" priority="18"/>
  </conditionalFormatting>
  <conditionalFormatting sqref="E115">
    <cfRule type="duplicateValues" dxfId="15" priority="15"/>
  </conditionalFormatting>
  <conditionalFormatting sqref="C115">
    <cfRule type="duplicateValues" dxfId="14" priority="16"/>
  </conditionalFormatting>
  <conditionalFormatting sqref="E118">
    <cfRule type="duplicateValues" dxfId="13" priority="13"/>
  </conditionalFormatting>
  <conditionalFormatting sqref="C118">
    <cfRule type="duplicateValues" dxfId="12" priority="14"/>
  </conditionalFormatting>
  <conditionalFormatting sqref="E121">
    <cfRule type="duplicateValues" dxfId="11" priority="11"/>
  </conditionalFormatting>
  <conditionalFormatting sqref="C121">
    <cfRule type="duplicateValues" dxfId="10" priority="12"/>
  </conditionalFormatting>
  <conditionalFormatting sqref="E124">
    <cfRule type="duplicateValues" dxfId="9" priority="9"/>
  </conditionalFormatting>
  <conditionalFormatting sqref="C124">
    <cfRule type="duplicateValues" dxfId="8" priority="10"/>
  </conditionalFormatting>
  <conditionalFormatting sqref="E127">
    <cfRule type="duplicateValues" dxfId="7" priority="7"/>
  </conditionalFormatting>
  <conditionalFormatting sqref="C127">
    <cfRule type="duplicateValues" dxfId="6" priority="8"/>
  </conditionalFormatting>
  <conditionalFormatting sqref="E130">
    <cfRule type="duplicateValues" dxfId="5" priority="5"/>
  </conditionalFormatting>
  <conditionalFormatting sqref="C130">
    <cfRule type="duplicateValues" dxfId="4" priority="6"/>
  </conditionalFormatting>
  <conditionalFormatting sqref="E133">
    <cfRule type="duplicateValues" dxfId="3" priority="3"/>
  </conditionalFormatting>
  <conditionalFormatting sqref="C133">
    <cfRule type="duplicateValues" dxfId="2" priority="4"/>
  </conditionalFormatting>
  <conditionalFormatting sqref="E136">
    <cfRule type="duplicateValues" dxfId="1" priority="1"/>
  </conditionalFormatting>
  <conditionalFormatting sqref="C136">
    <cfRule type="duplicateValues" dxfId="0" priority="2"/>
  </conditionalFormatting>
  <dataValidations count="16">
    <dataValidation type="list" allowBlank="1" showInputMessage="1" showErrorMessage="1" sqref="X255:X256 X271:X272 X274 X258:X261 X312:X313 X329">
      <formula1>Тип_дней</formula1>
    </dataValidation>
    <dataValidation type="list" allowBlank="1" showInputMessage="1" sqref="BD258:BD259 BG258:BG259">
      <formula1>атр</formula1>
    </dataValidation>
    <dataValidation type="custom" allowBlank="1" showInputMessage="1" showErrorMessage="1" sqref="Y157:AN157">
      <formula1>#REF!*#REF!</formula1>
    </dataValidation>
    <dataValidation type="list" allowBlank="1" showInputMessage="1" showErrorMessage="1" sqref="WVB983303:WVB984175 J65805:J66677 IP65799:IP66671 SL65799:SL66671 ACH65799:ACH66671 AMD65799:AMD66671 AVZ65799:AVZ66671 BFV65799:BFV66671 BPR65799:BPR66671 BZN65799:BZN66671 CJJ65799:CJJ66671 CTF65799:CTF66671 DDB65799:DDB66671 DMX65799:DMX66671 DWT65799:DWT66671 EGP65799:EGP66671 EQL65799:EQL66671 FAH65799:FAH66671 FKD65799:FKD66671 FTZ65799:FTZ66671 GDV65799:GDV66671 GNR65799:GNR66671 GXN65799:GXN66671 HHJ65799:HHJ66671 HRF65799:HRF66671 IBB65799:IBB66671 IKX65799:IKX66671 IUT65799:IUT66671 JEP65799:JEP66671 JOL65799:JOL66671 JYH65799:JYH66671 KID65799:KID66671 KRZ65799:KRZ66671 LBV65799:LBV66671 LLR65799:LLR66671 LVN65799:LVN66671 MFJ65799:MFJ66671 MPF65799:MPF66671 MZB65799:MZB66671 NIX65799:NIX66671 NST65799:NST66671 OCP65799:OCP66671 OML65799:OML66671 OWH65799:OWH66671 PGD65799:PGD66671 PPZ65799:PPZ66671 PZV65799:PZV66671 QJR65799:QJR66671 QTN65799:QTN66671 RDJ65799:RDJ66671 RNF65799:RNF66671 RXB65799:RXB66671 SGX65799:SGX66671 SQT65799:SQT66671 TAP65799:TAP66671 TKL65799:TKL66671 TUH65799:TUH66671 UED65799:UED66671 UNZ65799:UNZ66671 UXV65799:UXV66671 VHR65799:VHR66671 VRN65799:VRN66671 WBJ65799:WBJ66671 WLF65799:WLF66671 WVB65799:WVB66671 J131341:J132213 IP131335:IP132207 SL131335:SL132207 ACH131335:ACH132207 AMD131335:AMD132207 AVZ131335:AVZ132207 BFV131335:BFV132207 BPR131335:BPR132207 BZN131335:BZN132207 CJJ131335:CJJ132207 CTF131335:CTF132207 DDB131335:DDB132207 DMX131335:DMX132207 DWT131335:DWT132207 EGP131335:EGP132207 EQL131335:EQL132207 FAH131335:FAH132207 FKD131335:FKD132207 FTZ131335:FTZ132207 GDV131335:GDV132207 GNR131335:GNR132207 GXN131335:GXN132207 HHJ131335:HHJ132207 HRF131335:HRF132207 IBB131335:IBB132207 IKX131335:IKX132207 IUT131335:IUT132207 JEP131335:JEP132207 JOL131335:JOL132207 JYH131335:JYH132207 KID131335:KID132207 KRZ131335:KRZ132207 LBV131335:LBV132207 LLR131335:LLR132207 LVN131335:LVN132207 MFJ131335:MFJ132207 MPF131335:MPF132207 MZB131335:MZB132207 NIX131335:NIX132207 NST131335:NST132207 OCP131335:OCP132207 OML131335:OML132207 OWH131335:OWH132207 PGD131335:PGD132207 PPZ131335:PPZ132207 PZV131335:PZV132207 QJR131335:QJR132207 QTN131335:QTN132207 RDJ131335:RDJ132207 RNF131335:RNF132207 RXB131335:RXB132207 SGX131335:SGX132207 SQT131335:SQT132207 TAP131335:TAP132207 TKL131335:TKL132207 TUH131335:TUH132207 UED131335:UED132207 UNZ131335:UNZ132207 UXV131335:UXV132207 VHR131335:VHR132207 VRN131335:VRN132207 WBJ131335:WBJ132207 WLF131335:WLF132207 WVB131335:WVB132207 J196877:J197749 IP196871:IP197743 SL196871:SL197743 ACH196871:ACH197743 AMD196871:AMD197743 AVZ196871:AVZ197743 BFV196871:BFV197743 BPR196871:BPR197743 BZN196871:BZN197743 CJJ196871:CJJ197743 CTF196871:CTF197743 DDB196871:DDB197743 DMX196871:DMX197743 DWT196871:DWT197743 EGP196871:EGP197743 EQL196871:EQL197743 FAH196871:FAH197743 FKD196871:FKD197743 FTZ196871:FTZ197743 GDV196871:GDV197743 GNR196871:GNR197743 GXN196871:GXN197743 HHJ196871:HHJ197743 HRF196871:HRF197743 IBB196871:IBB197743 IKX196871:IKX197743 IUT196871:IUT197743 JEP196871:JEP197743 JOL196871:JOL197743 JYH196871:JYH197743 KID196871:KID197743 KRZ196871:KRZ197743 LBV196871:LBV197743 LLR196871:LLR197743 LVN196871:LVN197743 MFJ196871:MFJ197743 MPF196871:MPF197743 MZB196871:MZB197743 NIX196871:NIX197743 NST196871:NST197743 OCP196871:OCP197743 OML196871:OML197743 OWH196871:OWH197743 PGD196871:PGD197743 PPZ196871:PPZ197743 PZV196871:PZV197743 QJR196871:QJR197743 QTN196871:QTN197743 RDJ196871:RDJ197743 RNF196871:RNF197743 RXB196871:RXB197743 SGX196871:SGX197743 SQT196871:SQT197743 TAP196871:TAP197743 TKL196871:TKL197743 TUH196871:TUH197743 UED196871:UED197743 UNZ196871:UNZ197743 UXV196871:UXV197743 VHR196871:VHR197743 VRN196871:VRN197743 WBJ196871:WBJ197743 WLF196871:WLF197743 WVB196871:WVB197743 J262413:J263285 IP262407:IP263279 SL262407:SL263279 ACH262407:ACH263279 AMD262407:AMD263279 AVZ262407:AVZ263279 BFV262407:BFV263279 BPR262407:BPR263279 BZN262407:BZN263279 CJJ262407:CJJ263279 CTF262407:CTF263279 DDB262407:DDB263279 DMX262407:DMX263279 DWT262407:DWT263279 EGP262407:EGP263279 EQL262407:EQL263279 FAH262407:FAH263279 FKD262407:FKD263279 FTZ262407:FTZ263279 GDV262407:GDV263279 GNR262407:GNR263279 GXN262407:GXN263279 HHJ262407:HHJ263279 HRF262407:HRF263279 IBB262407:IBB263279 IKX262407:IKX263279 IUT262407:IUT263279 JEP262407:JEP263279 JOL262407:JOL263279 JYH262407:JYH263279 KID262407:KID263279 KRZ262407:KRZ263279 LBV262407:LBV263279 LLR262407:LLR263279 LVN262407:LVN263279 MFJ262407:MFJ263279 MPF262407:MPF263279 MZB262407:MZB263279 NIX262407:NIX263279 NST262407:NST263279 OCP262407:OCP263279 OML262407:OML263279 OWH262407:OWH263279 PGD262407:PGD263279 PPZ262407:PPZ263279 PZV262407:PZV263279 QJR262407:QJR263279 QTN262407:QTN263279 RDJ262407:RDJ263279 RNF262407:RNF263279 RXB262407:RXB263279 SGX262407:SGX263279 SQT262407:SQT263279 TAP262407:TAP263279 TKL262407:TKL263279 TUH262407:TUH263279 UED262407:UED263279 UNZ262407:UNZ263279 UXV262407:UXV263279 VHR262407:VHR263279 VRN262407:VRN263279 WBJ262407:WBJ263279 WLF262407:WLF263279 WVB262407:WVB263279 J327949:J328821 IP327943:IP328815 SL327943:SL328815 ACH327943:ACH328815 AMD327943:AMD328815 AVZ327943:AVZ328815 BFV327943:BFV328815 BPR327943:BPR328815 BZN327943:BZN328815 CJJ327943:CJJ328815 CTF327943:CTF328815 DDB327943:DDB328815 DMX327943:DMX328815 DWT327943:DWT328815 EGP327943:EGP328815 EQL327943:EQL328815 FAH327943:FAH328815 FKD327943:FKD328815 FTZ327943:FTZ328815 GDV327943:GDV328815 GNR327943:GNR328815 GXN327943:GXN328815 HHJ327943:HHJ328815 HRF327943:HRF328815 IBB327943:IBB328815 IKX327943:IKX328815 IUT327943:IUT328815 JEP327943:JEP328815 JOL327943:JOL328815 JYH327943:JYH328815 KID327943:KID328815 KRZ327943:KRZ328815 LBV327943:LBV328815 LLR327943:LLR328815 LVN327943:LVN328815 MFJ327943:MFJ328815 MPF327943:MPF328815 MZB327943:MZB328815 NIX327943:NIX328815 NST327943:NST328815 OCP327943:OCP328815 OML327943:OML328815 OWH327943:OWH328815 PGD327943:PGD328815 PPZ327943:PPZ328815 PZV327943:PZV328815 QJR327943:QJR328815 QTN327943:QTN328815 RDJ327943:RDJ328815 RNF327943:RNF328815 RXB327943:RXB328815 SGX327943:SGX328815 SQT327943:SQT328815 TAP327943:TAP328815 TKL327943:TKL328815 TUH327943:TUH328815 UED327943:UED328815 UNZ327943:UNZ328815 UXV327943:UXV328815 VHR327943:VHR328815 VRN327943:VRN328815 WBJ327943:WBJ328815 WLF327943:WLF328815 WVB327943:WVB328815 J393485:J394357 IP393479:IP394351 SL393479:SL394351 ACH393479:ACH394351 AMD393479:AMD394351 AVZ393479:AVZ394351 BFV393479:BFV394351 BPR393479:BPR394351 BZN393479:BZN394351 CJJ393479:CJJ394351 CTF393479:CTF394351 DDB393479:DDB394351 DMX393479:DMX394351 DWT393479:DWT394351 EGP393479:EGP394351 EQL393479:EQL394351 FAH393479:FAH394351 FKD393479:FKD394351 FTZ393479:FTZ394351 GDV393479:GDV394351 GNR393479:GNR394351 GXN393479:GXN394351 HHJ393479:HHJ394351 HRF393479:HRF394351 IBB393479:IBB394351 IKX393479:IKX394351 IUT393479:IUT394351 JEP393479:JEP394351 JOL393479:JOL394351 JYH393479:JYH394351 KID393479:KID394351 KRZ393479:KRZ394351 LBV393479:LBV394351 LLR393479:LLR394351 LVN393479:LVN394351 MFJ393479:MFJ394351 MPF393479:MPF394351 MZB393479:MZB394351 NIX393479:NIX394351 NST393479:NST394351 OCP393479:OCP394351 OML393479:OML394351 OWH393479:OWH394351 PGD393479:PGD394351 PPZ393479:PPZ394351 PZV393479:PZV394351 QJR393479:QJR394351 QTN393479:QTN394351 RDJ393479:RDJ394351 RNF393479:RNF394351 RXB393479:RXB394351 SGX393479:SGX394351 SQT393479:SQT394351 TAP393479:TAP394351 TKL393479:TKL394351 TUH393479:TUH394351 UED393479:UED394351 UNZ393479:UNZ394351 UXV393479:UXV394351 VHR393479:VHR394351 VRN393479:VRN394351 WBJ393479:WBJ394351 WLF393479:WLF394351 WVB393479:WVB394351 J459021:J459893 IP459015:IP459887 SL459015:SL459887 ACH459015:ACH459887 AMD459015:AMD459887 AVZ459015:AVZ459887 BFV459015:BFV459887 BPR459015:BPR459887 BZN459015:BZN459887 CJJ459015:CJJ459887 CTF459015:CTF459887 DDB459015:DDB459887 DMX459015:DMX459887 DWT459015:DWT459887 EGP459015:EGP459887 EQL459015:EQL459887 FAH459015:FAH459887 FKD459015:FKD459887 FTZ459015:FTZ459887 GDV459015:GDV459887 GNR459015:GNR459887 GXN459015:GXN459887 HHJ459015:HHJ459887 HRF459015:HRF459887 IBB459015:IBB459887 IKX459015:IKX459887 IUT459015:IUT459887 JEP459015:JEP459887 JOL459015:JOL459887 JYH459015:JYH459887 KID459015:KID459887 KRZ459015:KRZ459887 LBV459015:LBV459887 LLR459015:LLR459887 LVN459015:LVN459887 MFJ459015:MFJ459887 MPF459015:MPF459887 MZB459015:MZB459887 NIX459015:NIX459887 NST459015:NST459887 OCP459015:OCP459887 OML459015:OML459887 OWH459015:OWH459887 PGD459015:PGD459887 PPZ459015:PPZ459887 PZV459015:PZV459887 QJR459015:QJR459887 QTN459015:QTN459887 RDJ459015:RDJ459887 RNF459015:RNF459887 RXB459015:RXB459887 SGX459015:SGX459887 SQT459015:SQT459887 TAP459015:TAP459887 TKL459015:TKL459887 TUH459015:TUH459887 UED459015:UED459887 UNZ459015:UNZ459887 UXV459015:UXV459887 VHR459015:VHR459887 VRN459015:VRN459887 WBJ459015:WBJ459887 WLF459015:WLF459887 WVB459015:WVB459887 J524557:J525429 IP524551:IP525423 SL524551:SL525423 ACH524551:ACH525423 AMD524551:AMD525423 AVZ524551:AVZ525423 BFV524551:BFV525423 BPR524551:BPR525423 BZN524551:BZN525423 CJJ524551:CJJ525423 CTF524551:CTF525423 DDB524551:DDB525423 DMX524551:DMX525423 DWT524551:DWT525423 EGP524551:EGP525423 EQL524551:EQL525423 FAH524551:FAH525423 FKD524551:FKD525423 FTZ524551:FTZ525423 GDV524551:GDV525423 GNR524551:GNR525423 GXN524551:GXN525423 HHJ524551:HHJ525423 HRF524551:HRF525423 IBB524551:IBB525423 IKX524551:IKX525423 IUT524551:IUT525423 JEP524551:JEP525423 JOL524551:JOL525423 JYH524551:JYH525423 KID524551:KID525423 KRZ524551:KRZ525423 LBV524551:LBV525423 LLR524551:LLR525423 LVN524551:LVN525423 MFJ524551:MFJ525423 MPF524551:MPF525423 MZB524551:MZB525423 NIX524551:NIX525423 NST524551:NST525423 OCP524551:OCP525423 OML524551:OML525423 OWH524551:OWH525423 PGD524551:PGD525423 PPZ524551:PPZ525423 PZV524551:PZV525423 QJR524551:QJR525423 QTN524551:QTN525423 RDJ524551:RDJ525423 RNF524551:RNF525423 RXB524551:RXB525423 SGX524551:SGX525423 SQT524551:SQT525423 TAP524551:TAP525423 TKL524551:TKL525423 TUH524551:TUH525423 UED524551:UED525423 UNZ524551:UNZ525423 UXV524551:UXV525423 VHR524551:VHR525423 VRN524551:VRN525423 WBJ524551:WBJ525423 WLF524551:WLF525423 WVB524551:WVB525423 J590093:J590965 IP590087:IP590959 SL590087:SL590959 ACH590087:ACH590959 AMD590087:AMD590959 AVZ590087:AVZ590959 BFV590087:BFV590959 BPR590087:BPR590959 BZN590087:BZN590959 CJJ590087:CJJ590959 CTF590087:CTF590959 DDB590087:DDB590959 DMX590087:DMX590959 DWT590087:DWT590959 EGP590087:EGP590959 EQL590087:EQL590959 FAH590087:FAH590959 FKD590087:FKD590959 FTZ590087:FTZ590959 GDV590087:GDV590959 GNR590087:GNR590959 GXN590087:GXN590959 HHJ590087:HHJ590959 HRF590087:HRF590959 IBB590087:IBB590959 IKX590087:IKX590959 IUT590087:IUT590959 JEP590087:JEP590959 JOL590087:JOL590959 JYH590087:JYH590959 KID590087:KID590959 KRZ590087:KRZ590959 LBV590087:LBV590959 LLR590087:LLR590959 LVN590087:LVN590959 MFJ590087:MFJ590959 MPF590087:MPF590959 MZB590087:MZB590959 NIX590087:NIX590959 NST590087:NST590959 OCP590087:OCP590959 OML590087:OML590959 OWH590087:OWH590959 PGD590087:PGD590959 PPZ590087:PPZ590959 PZV590087:PZV590959 QJR590087:QJR590959 QTN590087:QTN590959 RDJ590087:RDJ590959 RNF590087:RNF590959 RXB590087:RXB590959 SGX590087:SGX590959 SQT590087:SQT590959 TAP590087:TAP590959 TKL590087:TKL590959 TUH590087:TUH590959 UED590087:UED590959 UNZ590087:UNZ590959 UXV590087:UXV590959 VHR590087:VHR590959 VRN590087:VRN590959 WBJ590087:WBJ590959 WLF590087:WLF590959 WVB590087:WVB590959 J655629:J656501 IP655623:IP656495 SL655623:SL656495 ACH655623:ACH656495 AMD655623:AMD656495 AVZ655623:AVZ656495 BFV655623:BFV656495 BPR655623:BPR656495 BZN655623:BZN656495 CJJ655623:CJJ656495 CTF655623:CTF656495 DDB655623:DDB656495 DMX655623:DMX656495 DWT655623:DWT656495 EGP655623:EGP656495 EQL655623:EQL656495 FAH655623:FAH656495 FKD655623:FKD656495 FTZ655623:FTZ656495 GDV655623:GDV656495 GNR655623:GNR656495 GXN655623:GXN656495 HHJ655623:HHJ656495 HRF655623:HRF656495 IBB655623:IBB656495 IKX655623:IKX656495 IUT655623:IUT656495 JEP655623:JEP656495 JOL655623:JOL656495 JYH655623:JYH656495 KID655623:KID656495 KRZ655623:KRZ656495 LBV655623:LBV656495 LLR655623:LLR656495 LVN655623:LVN656495 MFJ655623:MFJ656495 MPF655623:MPF656495 MZB655623:MZB656495 NIX655623:NIX656495 NST655623:NST656495 OCP655623:OCP656495 OML655623:OML656495 OWH655623:OWH656495 PGD655623:PGD656495 PPZ655623:PPZ656495 PZV655623:PZV656495 QJR655623:QJR656495 QTN655623:QTN656495 RDJ655623:RDJ656495 RNF655623:RNF656495 RXB655623:RXB656495 SGX655623:SGX656495 SQT655623:SQT656495 TAP655623:TAP656495 TKL655623:TKL656495 TUH655623:TUH656495 UED655623:UED656495 UNZ655623:UNZ656495 UXV655623:UXV656495 VHR655623:VHR656495 VRN655623:VRN656495 WBJ655623:WBJ656495 WLF655623:WLF656495 WVB655623:WVB656495 J721165:J722037 IP721159:IP722031 SL721159:SL722031 ACH721159:ACH722031 AMD721159:AMD722031 AVZ721159:AVZ722031 BFV721159:BFV722031 BPR721159:BPR722031 BZN721159:BZN722031 CJJ721159:CJJ722031 CTF721159:CTF722031 DDB721159:DDB722031 DMX721159:DMX722031 DWT721159:DWT722031 EGP721159:EGP722031 EQL721159:EQL722031 FAH721159:FAH722031 FKD721159:FKD722031 FTZ721159:FTZ722031 GDV721159:GDV722031 GNR721159:GNR722031 GXN721159:GXN722031 HHJ721159:HHJ722031 HRF721159:HRF722031 IBB721159:IBB722031 IKX721159:IKX722031 IUT721159:IUT722031 JEP721159:JEP722031 JOL721159:JOL722031 JYH721159:JYH722031 KID721159:KID722031 KRZ721159:KRZ722031 LBV721159:LBV722031 LLR721159:LLR722031 LVN721159:LVN722031 MFJ721159:MFJ722031 MPF721159:MPF722031 MZB721159:MZB722031 NIX721159:NIX722031 NST721159:NST722031 OCP721159:OCP722031 OML721159:OML722031 OWH721159:OWH722031 PGD721159:PGD722031 PPZ721159:PPZ722031 PZV721159:PZV722031 QJR721159:QJR722031 QTN721159:QTN722031 RDJ721159:RDJ722031 RNF721159:RNF722031 RXB721159:RXB722031 SGX721159:SGX722031 SQT721159:SQT722031 TAP721159:TAP722031 TKL721159:TKL722031 TUH721159:TUH722031 UED721159:UED722031 UNZ721159:UNZ722031 UXV721159:UXV722031 VHR721159:VHR722031 VRN721159:VRN722031 WBJ721159:WBJ722031 WLF721159:WLF722031 WVB721159:WVB722031 J786701:J787573 IP786695:IP787567 SL786695:SL787567 ACH786695:ACH787567 AMD786695:AMD787567 AVZ786695:AVZ787567 BFV786695:BFV787567 BPR786695:BPR787567 BZN786695:BZN787567 CJJ786695:CJJ787567 CTF786695:CTF787567 DDB786695:DDB787567 DMX786695:DMX787567 DWT786695:DWT787567 EGP786695:EGP787567 EQL786695:EQL787567 FAH786695:FAH787567 FKD786695:FKD787567 FTZ786695:FTZ787567 GDV786695:GDV787567 GNR786695:GNR787567 GXN786695:GXN787567 HHJ786695:HHJ787567 HRF786695:HRF787567 IBB786695:IBB787567 IKX786695:IKX787567 IUT786695:IUT787567 JEP786695:JEP787567 JOL786695:JOL787567 JYH786695:JYH787567 KID786695:KID787567 KRZ786695:KRZ787567 LBV786695:LBV787567 LLR786695:LLR787567 LVN786695:LVN787567 MFJ786695:MFJ787567 MPF786695:MPF787567 MZB786695:MZB787567 NIX786695:NIX787567 NST786695:NST787567 OCP786695:OCP787567 OML786695:OML787567 OWH786695:OWH787567 PGD786695:PGD787567 PPZ786695:PPZ787567 PZV786695:PZV787567 QJR786695:QJR787567 QTN786695:QTN787567 RDJ786695:RDJ787567 RNF786695:RNF787567 RXB786695:RXB787567 SGX786695:SGX787567 SQT786695:SQT787567 TAP786695:TAP787567 TKL786695:TKL787567 TUH786695:TUH787567 UED786695:UED787567 UNZ786695:UNZ787567 UXV786695:UXV787567 VHR786695:VHR787567 VRN786695:VRN787567 WBJ786695:WBJ787567 WLF786695:WLF787567 WVB786695:WVB787567 J852237:J853109 IP852231:IP853103 SL852231:SL853103 ACH852231:ACH853103 AMD852231:AMD853103 AVZ852231:AVZ853103 BFV852231:BFV853103 BPR852231:BPR853103 BZN852231:BZN853103 CJJ852231:CJJ853103 CTF852231:CTF853103 DDB852231:DDB853103 DMX852231:DMX853103 DWT852231:DWT853103 EGP852231:EGP853103 EQL852231:EQL853103 FAH852231:FAH853103 FKD852231:FKD853103 FTZ852231:FTZ853103 GDV852231:GDV853103 GNR852231:GNR853103 GXN852231:GXN853103 HHJ852231:HHJ853103 HRF852231:HRF853103 IBB852231:IBB853103 IKX852231:IKX853103 IUT852231:IUT853103 JEP852231:JEP853103 JOL852231:JOL853103 JYH852231:JYH853103 KID852231:KID853103 KRZ852231:KRZ853103 LBV852231:LBV853103 LLR852231:LLR853103 LVN852231:LVN853103 MFJ852231:MFJ853103 MPF852231:MPF853103 MZB852231:MZB853103 NIX852231:NIX853103 NST852231:NST853103 OCP852231:OCP853103 OML852231:OML853103 OWH852231:OWH853103 PGD852231:PGD853103 PPZ852231:PPZ853103 PZV852231:PZV853103 QJR852231:QJR853103 QTN852231:QTN853103 RDJ852231:RDJ853103 RNF852231:RNF853103 RXB852231:RXB853103 SGX852231:SGX853103 SQT852231:SQT853103 TAP852231:TAP853103 TKL852231:TKL853103 TUH852231:TUH853103 UED852231:UED853103 UNZ852231:UNZ853103 UXV852231:UXV853103 VHR852231:VHR853103 VRN852231:VRN853103 WBJ852231:WBJ853103 WLF852231:WLF853103 WVB852231:WVB853103 J917773:J918645 IP917767:IP918639 SL917767:SL918639 ACH917767:ACH918639 AMD917767:AMD918639 AVZ917767:AVZ918639 BFV917767:BFV918639 BPR917767:BPR918639 BZN917767:BZN918639 CJJ917767:CJJ918639 CTF917767:CTF918639 DDB917767:DDB918639 DMX917767:DMX918639 DWT917767:DWT918639 EGP917767:EGP918639 EQL917767:EQL918639 FAH917767:FAH918639 FKD917767:FKD918639 FTZ917767:FTZ918639 GDV917767:GDV918639 GNR917767:GNR918639 GXN917767:GXN918639 HHJ917767:HHJ918639 HRF917767:HRF918639 IBB917767:IBB918639 IKX917767:IKX918639 IUT917767:IUT918639 JEP917767:JEP918639 JOL917767:JOL918639 JYH917767:JYH918639 KID917767:KID918639 KRZ917767:KRZ918639 LBV917767:LBV918639 LLR917767:LLR918639 LVN917767:LVN918639 MFJ917767:MFJ918639 MPF917767:MPF918639 MZB917767:MZB918639 NIX917767:NIX918639 NST917767:NST918639 OCP917767:OCP918639 OML917767:OML918639 OWH917767:OWH918639 PGD917767:PGD918639 PPZ917767:PPZ918639 PZV917767:PZV918639 QJR917767:QJR918639 QTN917767:QTN918639 RDJ917767:RDJ918639 RNF917767:RNF918639 RXB917767:RXB918639 SGX917767:SGX918639 SQT917767:SQT918639 TAP917767:TAP918639 TKL917767:TKL918639 TUH917767:TUH918639 UED917767:UED918639 UNZ917767:UNZ918639 UXV917767:UXV918639 VHR917767:VHR918639 VRN917767:VRN918639 WBJ917767:WBJ918639 WLF917767:WLF918639 WVB917767:WVB918639 J983309:J984181 IP983303:IP984175 SL983303:SL984175 ACH983303:ACH984175 AMD983303:AMD984175 AVZ983303:AVZ984175 BFV983303:BFV984175 BPR983303:BPR984175 BZN983303:BZN984175 CJJ983303:CJJ984175 CTF983303:CTF984175 DDB983303:DDB984175 DMX983303:DMX984175 DWT983303:DWT984175 EGP983303:EGP984175 EQL983303:EQL984175 FAH983303:FAH984175 FKD983303:FKD984175 FTZ983303:FTZ984175 GDV983303:GDV984175 GNR983303:GNR984175 GXN983303:GXN984175 HHJ983303:HHJ984175 HRF983303:HRF984175 IBB983303:IBB984175 IKX983303:IKX984175 IUT983303:IUT984175 JEP983303:JEP984175 JOL983303:JOL984175 JYH983303:JYH984175 KID983303:KID984175 KRZ983303:KRZ984175 LBV983303:LBV984175 LLR983303:LLR984175 LVN983303:LVN984175 MFJ983303:MFJ984175 MPF983303:MPF984175 MZB983303:MZB984175 NIX983303:NIX984175 NST983303:NST984175 OCP983303:OCP984175 OML983303:OML984175 OWH983303:OWH984175 PGD983303:PGD984175 PPZ983303:PPZ984175 PZV983303:PZV984175 QJR983303:QJR984175 QTN983303:QTN984175 RDJ983303:RDJ984175 RNF983303:RNF984175 RXB983303:RXB984175 SGX983303:SGX984175 SQT983303:SQT984175 TAP983303:TAP984175 TKL983303:TKL984175 TUH983303:TUH984175 UED983303:UED984175 UNZ983303:UNZ984175 UXV983303:UXV984175 VHR983303:VHR984175 VRN983303:VRN984175 WBJ983303:WBJ984175 WLF983303:WLF984175 IP341:IP1135 J347:J1141 WVB341:WVB1135 WLF341:WLF1135 WBJ341:WBJ1135 VRN341:VRN1135 VHR341:VHR1135 UXV341:UXV1135 UNZ341:UNZ1135 UED341:UED1135 TUH341:TUH1135 TKL341:TKL1135 TAP341:TAP1135 SQT341:SQT1135 SGX341:SGX1135 RXB341:RXB1135 RNF341:RNF1135 RDJ341:RDJ1135 QTN341:QTN1135 QJR341:QJR1135 PZV341:PZV1135 PPZ341:PPZ1135 PGD341:PGD1135 OWH341:OWH1135 OML341:OML1135 OCP341:OCP1135 NST341:NST1135 NIX341:NIX1135 MZB341:MZB1135 MPF341:MPF1135 MFJ341:MFJ1135 LVN341:LVN1135 LLR341:LLR1135 LBV341:LBV1135 KRZ341:KRZ1135 KID341:KID1135 JYH341:JYH1135 JOL341:JOL1135 JEP341:JEP1135 IUT341:IUT1135 IKX341:IKX1135 IBB341:IBB1135 HRF341:HRF1135 HHJ341:HHJ1135 GXN341:GXN1135 GNR341:GNR1135 GDV341:GDV1135 FTZ341:FTZ1135 FKD341:FKD1135 FAH341:FAH1135 EQL341:EQL1135 EGP341:EGP1135 DWT341:DWT1135 DMX341:DMX1135 DDB341:DDB1135 CTF341:CTF1135 CJJ341:CJJ1135 BZN341:BZN1135 BPR341:BPR1135 BFV341:BFV1135 AVZ341:AVZ1135 AMD341:AMD1135 ACH341:ACH1135 SL341:SL1135 AMD19 AVZ19 BFV19 BPR19 BZN19 CJJ19 CTF19 DDB19 DMX19 DWT19 EGP19 EQL19 FAH19 FKD19 FTZ19 GDV19 GNR19 GXN19 HHJ19 HRF19 IBB19 IKX19 IUT19 JEP19 JOL19 JYH19 KID19 KRZ19 LBV19 LLR19 LVN19 MFJ19 MPF19 MZB19 NIX19 NST19 OCP19 OML19 OWH19 PGD19 PPZ19 PZV19 QJR19 QTN19 RDJ19 RNF19 RXB19 SGX19 SQT19 TAP19 TKL19 TUH19 UED19 UNZ19 UXV19 VHR19 VRN19 WBJ19 WLF19 WVB19 IP19 SL19 ACH19 J19 AVZ158 BFV158 BPR158 BZN158 CJJ158 CTF158 DDB158 DMX158 DWT158 EGP158 EQL158 FAH158 FKD158 FTZ158 GDV158 GNR158 GXN158 HHJ158 HRF158 IBB158 IKX158 IUT158 JEP158 JOL158 JYH158 KID158 KRZ158 LBV158 LLR158 LVN158 MFJ158 MPF158 MZB158 NIX158 NST158 OCP158 OML158 OWH158 PGD158 PPZ158 PZV158 QJR158 QTN158 RDJ158 RNF158 RXB158 SGX158 SQT158 TAP158 TKL158 TUH158 UED158 UNZ158 UXV158 VHR158 VRN158 WBJ158 WLF158 WVB158 IP158 SL158 G157 ACH158 AMA157 ACE157 SI157 IM157 WUY157 WLC157 WBG157 VRK157 VHO157 UXS157 UNW157 UEA157 TUE157 TKI157 TAM157 SQQ157 SGU157 RWY157 RNC157 RDG157 QTK157 QJO157 PZS157 PPW157 PGA157 OWE157 OMI157 OCM157 NSQ157 NIU157 MYY157 MPC157 MFG157 LVK157 LLO157 LBS157 KRW157 KIA157 JYE157 JOI157 JEM157 IUQ157 IKU157 IAY157 HRC157 HHG157 GXK157 GNO157 GDS157 FTW157 FKA157 FAE157 EQI157 EGM157 DWQ157 DMU157 DCY157 CTC157 CJG157 BZK157 BPO157 BFS157 AVW157 AMD158 J252:J253 J203:J204 J271:J272 DWY260:DWY261 DBV329 WUV269 WKZ269 WBD269 VRH269 VHL269 UXP269 UNT269 UDX269 TUB269 TKF269 TAJ269 SQN269 SGR269 RWV269 RMZ269 RDD269 QTH269 QJL269 PZP269 PPT269 PFX269 OWB269 OMF269 OCJ269 NSN269 NIR269 MYV269 MOZ269 MFD269 LVH269 LLL269 LBP269 KRT269 KHX269 JYB269 JOF269 JEJ269 IUN269 IKR269 IAV269 HQZ269 HHD269 GXH269 GNL269 GDP269 FTT269 FJX269 FAB269 EQF269 EGJ269 DWN269 DMR269 DCV269 CSZ269 CJD269 BZH269 BPL269 BFP269 AVT269 ALX269 ACB269 SF269 IJ269 ACJ337:ACJ338 SN337:SN338 IR337:IR338 WVD337:WVD338 WLH337:WLH338 WBL337:WBL338 VRP337:VRP338 VHT337:VHT338 UXX337:UXX338 UOB337:UOB338 UEF337:UEF338 TUJ337:TUJ338 TKN337:TKN338 TAR337:TAR338 SQV337:SQV338 SGZ337:SGZ338 RXD337:RXD338 RNH337:RNH338 RDL337:RDL338 QTP337:QTP338 QJT337:QJT338 PZX337:PZX338 PQB337:PQB338 PGF337:PGF338 OWJ337:OWJ338 OMN337:OMN338 OCR337:OCR338 NSV337:NSV338 NIZ337:NIZ338 MZD337:MZD338 MPH337:MPH338 MFL337:MFL338 LVP337:LVP338 LLT337:LLT338 LBX337:LBX338 KSB337:KSB338 KIF337:KIF338 JYJ337:JYJ338 JON337:JON338 JER337:JER338 IUV337:IUV338 IKZ337:IKZ338 IBD337:IBD338 HRH337:HRH338 HHL337:HHL338 GXP337:GXP338 GNT337:GNT338 GDX337:GDX338 FUB337:FUB338 FKF337:FKF338 FAJ337:FAJ338 EQN337:EQN338 EGR337:EGR338 DWV337:DWV338 DMZ337:DMZ338 DDD337:DDD338 CTH337:CTH338 CJL337:CJL338 BZP337:BZP338 BPT337:BPT338 BFX337:BFX338 AWB337:AWB338 AMF337:AMF338 K266:K270 EGU260:EGU261 EQQ260:EQQ261 FAM260:FAM261 FKI260:FKI261 FUE260:FUE261 GEA260:GEA261 GNW260:GNW261 GXS260:GXS261 HHO260:HHO261 HRK260:HRK261 IBG260:IBG261 ILC260:ILC261 IUY260:IUY261 JEU260:JEU261 JOQ260:JOQ261 JYM260:JYM261 KII260:KII261 KSE260:KSE261 LCA260:LCA261 LLW260:LLW261 LVS260:LVS261 MFO260:MFO261 MPK260:MPK261 MZG260:MZG261 NJC260:NJC261 NSY260:NSY261 OCU260:OCU261 OMQ260:OMQ261 OWM260:OWM261 PGI260:PGI261 PQE260:PQE261 QAA260:QAA261 QJW260:QJW261 QTS260:QTS261 RDO260:RDO261 RNK260:RNK261 RXG260:RXG261 SHC260:SHC261 SQY260:SQY261 TAU260:TAU261 TKQ260:TKQ261 TUM260:TUM261 UEI260:UEI261 UOE260:UOE261 UYA260:UYA261 VHW260:VHW261 VRS260:VRS261 WBO260:WBO261 WLK260:WLK261 WVG260:WVG261 IU260:IU261 SQ260:SQ261 ACM260:ACM261 AMI260:AMI261 AWE260:AWE261 BGA260:BGA261 BPW260:BPW261 BZS260:BZS261 CJO260:CJO261 CTK260:CTK261 DDG260:DDG261 DNC260:DNC261 DTZ275 J288:J290 EFJ274 EPF274 EZB274 FIX274 FST274 GCP274 GML274 GWH274 HGD274 HPZ274 HZV274 IJR274 ITN274 JDJ274 JNF274 JXB274 KGX274 KQT274 LAP274 LKL274 LUH274 MED274 MNZ274 MXV274 NHR274 NRN274 OBJ274 OLF274 OVB274 PEX274 POT274 PYP274 QIL274 QSH274 RCD274 RLZ274 RVV274 SFR274 SPN274 SZJ274 TJF274 TTB274 UCX274 UMT274 UWP274 VGL274 VQH274 WAD274 WJZ274 WTV274 HJ274 RF274 ABB274 AKX274 AUT274 BEP274 BOL274 BYH274 CID274 CRZ274 DBV274 DLR274 DVN312:DVN313 K273:K274 DVN274 DKD275 EDV275 ENR275 EXN275 FHJ275 FRF275 GBB275 GKX275 GUT275 HEP275 HOL275 HYH275 IID275 IRZ275 JBV275 JLR275 JVN275 KFJ275 KPF275 KZB275 LIX275 LST275 MCP275 MML275 MWH275 NGD275 NPZ275 NZV275 OJR275 OTN275 PDJ275 PNF275 PXB275 QGX275 QQT275 RAP275 RKL275 RUH275 SED275 SNZ275 SXV275 THR275 TRN275 UBJ275 ULF275 UVB275 VEX275 VOT275 VYP275 WIL275 WSH275 FV275 PR275 ZN275 AJJ275 ATF275 BDB275 BMX275 BWT275 CGP275 CQL275 DAH275 J224:J226 DKA288 EDS288 ENO288 EXK288 FHG288 FRC288 GAY288 GKU288 GUQ288 HEM288 HOI288 HYE288 IIA288 IRW288 JBS288 JLO288 JVK288 KFG288 KPC288 KYY288 LIU288 LSQ288 MCM288 MMI288 MWE288 NGA288 NPW288 NZS288 OJO288 OTK288 PDG288 PNC288 PWY288 QGU288 QQQ288 RAM288 RKI288 RUE288 SEA288 SNW288 SXS288 THO288 TRK288 UBG288 ULC288 UUY288 VEU288 VOQ288 VYM288 WII288 WSE288 FS288 PO288 ZK288 AJG288 ATC288 BCY288 BMU288 BWQ288 CGM288 CQI288 DAE288 DTW288 K258:K264 J158:J164 K312:K313 EFJ312:EFJ313 EPF312:EPF313 EZB312:EZB313 FIX312:FIX313 FST312:FST313 GCP312:GCP313 GML312:GML313 GWH312:GWH313 HGD312:HGD313 HPZ312:HPZ313 HZV312:HZV313 IJR312:IJR313 ITN312:ITN313 JDJ312:JDJ313 JNF312:JNF313 JXB312:JXB313 KGX312:KGX313 KQT312:KQT313 LAP312:LAP313 LKL312:LKL313 LUH312:LUH313 MED312:MED313 MNZ312:MNZ313 MXV312:MXV313 NHR312:NHR313 NRN312:NRN313 OBJ312:OBJ313 OLF312:OLF313 OVB312:OVB313 PEX312:PEX313 POT312:POT313 PYP312:PYP313 QIL312:QIL313 QSH312:QSH313 RCD312:RCD313 RLZ312:RLZ313 RVV312:RVV313 SFR312:SFR313 SPN312:SPN313 SZJ312:SZJ313 TJF312:TJF313 TTB312:TTB313 UCX312:UCX313 UMT312:UMT313 UWP312:UWP313 VGL312:VGL313 VQH312:VQH313 WAD312:WAD313 WJZ312:WJZ313 WTV312:WTV313 HJ312:HJ313 RF312:RF313 ABB312:ABB313 AKX312:AKX313 AUT312:AUT313 BEP312:BEP313 BOL312:BOL313 BYH312:BYH313 CID312:CID313 CRZ312:CRZ313 DBV312:DBV313 DLR329 J326 DVN329 EFJ329 EPF329 EZB329 FIX329 FST329 GCP329 GML329 GWH329 HGD329 HPZ329 HZV329 IJR329 ITN329 JDJ329 JNF329 JXB329 KGX329 KQT329 LAP329 LKL329 LUH329 MED329 MNZ329 MXV329 NHR329 NRN329 OBJ329 OLF329 OVB329 PEX329 POT329 PYP329 QIL329 QSH329 RCD329 RLZ329 RVV329 SFR329 SPN329 SZJ329 TJF329 TTB329 UCX329 UMT329 UWP329 VGL329 VQH329 WAD329 WJZ329 WTV329 HJ329 RF329 ABB329 AKX329 AUT329 BEP329 BOL329 BYH329 CID329 CRZ329 DLR312:DLR313 K329 K337:K338">
      <formula1>осн</formula1>
    </dataValidation>
    <dataValidation type="list" allowBlank="1" showInputMessage="1" sqref="BB65805:BB66677 KL65799:KL66671 UH65799:UH66671 AED65799:AED66671 ANZ65799:ANZ66671 AXV65799:AXV66671 BHR65799:BHR66671 BRN65799:BRN66671 CBJ65799:CBJ66671 CLF65799:CLF66671 CVB65799:CVB66671 DEX65799:DEX66671 DOT65799:DOT66671 DYP65799:DYP66671 EIL65799:EIL66671 ESH65799:ESH66671 FCD65799:FCD66671 FLZ65799:FLZ66671 FVV65799:FVV66671 GFR65799:GFR66671 GPN65799:GPN66671 GZJ65799:GZJ66671 HJF65799:HJF66671 HTB65799:HTB66671 ICX65799:ICX66671 IMT65799:IMT66671 IWP65799:IWP66671 JGL65799:JGL66671 JQH65799:JQH66671 KAD65799:KAD66671 KJZ65799:KJZ66671 KTV65799:KTV66671 LDR65799:LDR66671 LNN65799:LNN66671 LXJ65799:LXJ66671 MHF65799:MHF66671 MRB65799:MRB66671 NAX65799:NAX66671 NKT65799:NKT66671 NUP65799:NUP66671 OEL65799:OEL66671 OOH65799:OOH66671 OYD65799:OYD66671 PHZ65799:PHZ66671 PRV65799:PRV66671 QBR65799:QBR66671 QLN65799:QLN66671 QVJ65799:QVJ66671 RFF65799:RFF66671 RPB65799:RPB66671 RYX65799:RYX66671 SIT65799:SIT66671 SSP65799:SSP66671 TCL65799:TCL66671 TMH65799:TMH66671 TWD65799:TWD66671 UFZ65799:UFZ66671 UPV65799:UPV66671 UZR65799:UZR66671 VJN65799:VJN66671 VTJ65799:VTJ66671 WDF65799:WDF66671 WNB65799:WNB66671 WWX65799:WWX66671 BB131341:BB132213 KL131335:KL132207 UH131335:UH132207 AED131335:AED132207 ANZ131335:ANZ132207 AXV131335:AXV132207 BHR131335:BHR132207 BRN131335:BRN132207 CBJ131335:CBJ132207 CLF131335:CLF132207 CVB131335:CVB132207 DEX131335:DEX132207 DOT131335:DOT132207 DYP131335:DYP132207 EIL131335:EIL132207 ESH131335:ESH132207 FCD131335:FCD132207 FLZ131335:FLZ132207 FVV131335:FVV132207 GFR131335:GFR132207 GPN131335:GPN132207 GZJ131335:GZJ132207 HJF131335:HJF132207 HTB131335:HTB132207 ICX131335:ICX132207 IMT131335:IMT132207 IWP131335:IWP132207 JGL131335:JGL132207 JQH131335:JQH132207 KAD131335:KAD132207 KJZ131335:KJZ132207 KTV131335:KTV132207 LDR131335:LDR132207 LNN131335:LNN132207 LXJ131335:LXJ132207 MHF131335:MHF132207 MRB131335:MRB132207 NAX131335:NAX132207 NKT131335:NKT132207 NUP131335:NUP132207 OEL131335:OEL132207 OOH131335:OOH132207 OYD131335:OYD132207 PHZ131335:PHZ132207 PRV131335:PRV132207 QBR131335:QBR132207 QLN131335:QLN132207 QVJ131335:QVJ132207 RFF131335:RFF132207 RPB131335:RPB132207 RYX131335:RYX132207 SIT131335:SIT132207 SSP131335:SSP132207 TCL131335:TCL132207 TMH131335:TMH132207 TWD131335:TWD132207 UFZ131335:UFZ132207 UPV131335:UPV132207 UZR131335:UZR132207 VJN131335:VJN132207 VTJ131335:VTJ132207 WDF131335:WDF132207 WNB131335:WNB132207 WWX131335:WWX132207 BB196877:BB197749 KL196871:KL197743 UH196871:UH197743 AED196871:AED197743 ANZ196871:ANZ197743 AXV196871:AXV197743 BHR196871:BHR197743 BRN196871:BRN197743 CBJ196871:CBJ197743 CLF196871:CLF197743 CVB196871:CVB197743 DEX196871:DEX197743 DOT196871:DOT197743 DYP196871:DYP197743 EIL196871:EIL197743 ESH196871:ESH197743 FCD196871:FCD197743 FLZ196871:FLZ197743 FVV196871:FVV197743 GFR196871:GFR197743 GPN196871:GPN197743 GZJ196871:GZJ197743 HJF196871:HJF197743 HTB196871:HTB197743 ICX196871:ICX197743 IMT196871:IMT197743 IWP196871:IWP197743 JGL196871:JGL197743 JQH196871:JQH197743 KAD196871:KAD197743 KJZ196871:KJZ197743 KTV196871:KTV197743 LDR196871:LDR197743 LNN196871:LNN197743 LXJ196871:LXJ197743 MHF196871:MHF197743 MRB196871:MRB197743 NAX196871:NAX197743 NKT196871:NKT197743 NUP196871:NUP197743 OEL196871:OEL197743 OOH196871:OOH197743 OYD196871:OYD197743 PHZ196871:PHZ197743 PRV196871:PRV197743 QBR196871:QBR197743 QLN196871:QLN197743 QVJ196871:QVJ197743 RFF196871:RFF197743 RPB196871:RPB197743 RYX196871:RYX197743 SIT196871:SIT197743 SSP196871:SSP197743 TCL196871:TCL197743 TMH196871:TMH197743 TWD196871:TWD197743 UFZ196871:UFZ197743 UPV196871:UPV197743 UZR196871:UZR197743 VJN196871:VJN197743 VTJ196871:VTJ197743 WDF196871:WDF197743 WNB196871:WNB197743 WWX196871:WWX197743 BB262413:BB263285 KL262407:KL263279 UH262407:UH263279 AED262407:AED263279 ANZ262407:ANZ263279 AXV262407:AXV263279 BHR262407:BHR263279 BRN262407:BRN263279 CBJ262407:CBJ263279 CLF262407:CLF263279 CVB262407:CVB263279 DEX262407:DEX263279 DOT262407:DOT263279 DYP262407:DYP263279 EIL262407:EIL263279 ESH262407:ESH263279 FCD262407:FCD263279 FLZ262407:FLZ263279 FVV262407:FVV263279 GFR262407:GFR263279 GPN262407:GPN263279 GZJ262407:GZJ263279 HJF262407:HJF263279 HTB262407:HTB263279 ICX262407:ICX263279 IMT262407:IMT263279 IWP262407:IWP263279 JGL262407:JGL263279 JQH262407:JQH263279 KAD262407:KAD263279 KJZ262407:KJZ263279 KTV262407:KTV263279 LDR262407:LDR263279 LNN262407:LNN263279 LXJ262407:LXJ263279 MHF262407:MHF263279 MRB262407:MRB263279 NAX262407:NAX263279 NKT262407:NKT263279 NUP262407:NUP263279 OEL262407:OEL263279 OOH262407:OOH263279 OYD262407:OYD263279 PHZ262407:PHZ263279 PRV262407:PRV263279 QBR262407:QBR263279 QLN262407:QLN263279 QVJ262407:QVJ263279 RFF262407:RFF263279 RPB262407:RPB263279 RYX262407:RYX263279 SIT262407:SIT263279 SSP262407:SSP263279 TCL262407:TCL263279 TMH262407:TMH263279 TWD262407:TWD263279 UFZ262407:UFZ263279 UPV262407:UPV263279 UZR262407:UZR263279 VJN262407:VJN263279 VTJ262407:VTJ263279 WDF262407:WDF263279 WNB262407:WNB263279 WWX262407:WWX263279 BB327949:BB328821 KL327943:KL328815 UH327943:UH328815 AED327943:AED328815 ANZ327943:ANZ328815 AXV327943:AXV328815 BHR327943:BHR328815 BRN327943:BRN328815 CBJ327943:CBJ328815 CLF327943:CLF328815 CVB327943:CVB328815 DEX327943:DEX328815 DOT327943:DOT328815 DYP327943:DYP328815 EIL327943:EIL328815 ESH327943:ESH328815 FCD327943:FCD328815 FLZ327943:FLZ328815 FVV327943:FVV328815 GFR327943:GFR328815 GPN327943:GPN328815 GZJ327943:GZJ328815 HJF327943:HJF328815 HTB327943:HTB328815 ICX327943:ICX328815 IMT327943:IMT328815 IWP327943:IWP328815 JGL327943:JGL328815 JQH327943:JQH328815 KAD327943:KAD328815 KJZ327943:KJZ328815 KTV327943:KTV328815 LDR327943:LDR328815 LNN327943:LNN328815 LXJ327943:LXJ328815 MHF327943:MHF328815 MRB327943:MRB328815 NAX327943:NAX328815 NKT327943:NKT328815 NUP327943:NUP328815 OEL327943:OEL328815 OOH327943:OOH328815 OYD327943:OYD328815 PHZ327943:PHZ328815 PRV327943:PRV328815 QBR327943:QBR328815 QLN327943:QLN328815 QVJ327943:QVJ328815 RFF327943:RFF328815 RPB327943:RPB328815 RYX327943:RYX328815 SIT327943:SIT328815 SSP327943:SSP328815 TCL327943:TCL328815 TMH327943:TMH328815 TWD327943:TWD328815 UFZ327943:UFZ328815 UPV327943:UPV328815 UZR327943:UZR328815 VJN327943:VJN328815 VTJ327943:VTJ328815 WDF327943:WDF328815 WNB327943:WNB328815 WWX327943:WWX328815 BB393485:BB394357 KL393479:KL394351 UH393479:UH394351 AED393479:AED394351 ANZ393479:ANZ394351 AXV393479:AXV394351 BHR393479:BHR394351 BRN393479:BRN394351 CBJ393479:CBJ394351 CLF393479:CLF394351 CVB393479:CVB394351 DEX393479:DEX394351 DOT393479:DOT394351 DYP393479:DYP394351 EIL393479:EIL394351 ESH393479:ESH394351 FCD393479:FCD394351 FLZ393479:FLZ394351 FVV393479:FVV394351 GFR393479:GFR394351 GPN393479:GPN394351 GZJ393479:GZJ394351 HJF393479:HJF394351 HTB393479:HTB394351 ICX393479:ICX394351 IMT393479:IMT394351 IWP393479:IWP394351 JGL393479:JGL394351 JQH393479:JQH394351 KAD393479:KAD394351 KJZ393479:KJZ394351 KTV393479:KTV394351 LDR393479:LDR394351 LNN393479:LNN394351 LXJ393479:LXJ394351 MHF393479:MHF394351 MRB393479:MRB394351 NAX393479:NAX394351 NKT393479:NKT394351 NUP393479:NUP394351 OEL393479:OEL394351 OOH393479:OOH394351 OYD393479:OYD394351 PHZ393479:PHZ394351 PRV393479:PRV394351 QBR393479:QBR394351 QLN393479:QLN394351 QVJ393479:QVJ394351 RFF393479:RFF394351 RPB393479:RPB394351 RYX393479:RYX394351 SIT393479:SIT394351 SSP393479:SSP394351 TCL393479:TCL394351 TMH393479:TMH394351 TWD393479:TWD394351 UFZ393479:UFZ394351 UPV393479:UPV394351 UZR393479:UZR394351 VJN393479:VJN394351 VTJ393479:VTJ394351 WDF393479:WDF394351 WNB393479:WNB394351 WWX393479:WWX394351 BB459021:BB459893 KL459015:KL459887 UH459015:UH459887 AED459015:AED459887 ANZ459015:ANZ459887 AXV459015:AXV459887 BHR459015:BHR459887 BRN459015:BRN459887 CBJ459015:CBJ459887 CLF459015:CLF459887 CVB459015:CVB459887 DEX459015:DEX459887 DOT459015:DOT459887 DYP459015:DYP459887 EIL459015:EIL459887 ESH459015:ESH459887 FCD459015:FCD459887 FLZ459015:FLZ459887 FVV459015:FVV459887 GFR459015:GFR459887 GPN459015:GPN459887 GZJ459015:GZJ459887 HJF459015:HJF459887 HTB459015:HTB459887 ICX459015:ICX459887 IMT459015:IMT459887 IWP459015:IWP459887 JGL459015:JGL459887 JQH459015:JQH459887 KAD459015:KAD459887 KJZ459015:KJZ459887 KTV459015:KTV459887 LDR459015:LDR459887 LNN459015:LNN459887 LXJ459015:LXJ459887 MHF459015:MHF459887 MRB459015:MRB459887 NAX459015:NAX459887 NKT459015:NKT459887 NUP459015:NUP459887 OEL459015:OEL459887 OOH459015:OOH459887 OYD459015:OYD459887 PHZ459015:PHZ459887 PRV459015:PRV459887 QBR459015:QBR459887 QLN459015:QLN459887 QVJ459015:QVJ459887 RFF459015:RFF459887 RPB459015:RPB459887 RYX459015:RYX459887 SIT459015:SIT459887 SSP459015:SSP459887 TCL459015:TCL459887 TMH459015:TMH459887 TWD459015:TWD459887 UFZ459015:UFZ459887 UPV459015:UPV459887 UZR459015:UZR459887 VJN459015:VJN459887 VTJ459015:VTJ459887 WDF459015:WDF459887 WNB459015:WNB459887 WWX459015:WWX459887 BB524557:BB525429 KL524551:KL525423 UH524551:UH525423 AED524551:AED525423 ANZ524551:ANZ525423 AXV524551:AXV525423 BHR524551:BHR525423 BRN524551:BRN525423 CBJ524551:CBJ525423 CLF524551:CLF525423 CVB524551:CVB525423 DEX524551:DEX525423 DOT524551:DOT525423 DYP524551:DYP525423 EIL524551:EIL525423 ESH524551:ESH525423 FCD524551:FCD525423 FLZ524551:FLZ525423 FVV524551:FVV525423 GFR524551:GFR525423 GPN524551:GPN525423 GZJ524551:GZJ525423 HJF524551:HJF525423 HTB524551:HTB525423 ICX524551:ICX525423 IMT524551:IMT525423 IWP524551:IWP525423 JGL524551:JGL525423 JQH524551:JQH525423 KAD524551:KAD525423 KJZ524551:KJZ525423 KTV524551:KTV525423 LDR524551:LDR525423 LNN524551:LNN525423 LXJ524551:LXJ525423 MHF524551:MHF525423 MRB524551:MRB525423 NAX524551:NAX525423 NKT524551:NKT525423 NUP524551:NUP525423 OEL524551:OEL525423 OOH524551:OOH525423 OYD524551:OYD525423 PHZ524551:PHZ525423 PRV524551:PRV525423 QBR524551:QBR525423 QLN524551:QLN525423 QVJ524551:QVJ525423 RFF524551:RFF525423 RPB524551:RPB525423 RYX524551:RYX525423 SIT524551:SIT525423 SSP524551:SSP525423 TCL524551:TCL525423 TMH524551:TMH525423 TWD524551:TWD525423 UFZ524551:UFZ525423 UPV524551:UPV525423 UZR524551:UZR525423 VJN524551:VJN525423 VTJ524551:VTJ525423 WDF524551:WDF525423 WNB524551:WNB525423 WWX524551:WWX525423 BB590093:BB590965 KL590087:KL590959 UH590087:UH590959 AED590087:AED590959 ANZ590087:ANZ590959 AXV590087:AXV590959 BHR590087:BHR590959 BRN590087:BRN590959 CBJ590087:CBJ590959 CLF590087:CLF590959 CVB590087:CVB590959 DEX590087:DEX590959 DOT590087:DOT590959 DYP590087:DYP590959 EIL590087:EIL590959 ESH590087:ESH590959 FCD590087:FCD590959 FLZ590087:FLZ590959 FVV590087:FVV590959 GFR590087:GFR590959 GPN590087:GPN590959 GZJ590087:GZJ590959 HJF590087:HJF590959 HTB590087:HTB590959 ICX590087:ICX590959 IMT590087:IMT590959 IWP590087:IWP590959 JGL590087:JGL590959 JQH590087:JQH590959 KAD590087:KAD590959 KJZ590087:KJZ590959 KTV590087:KTV590959 LDR590087:LDR590959 LNN590087:LNN590959 LXJ590087:LXJ590959 MHF590087:MHF590959 MRB590087:MRB590959 NAX590087:NAX590959 NKT590087:NKT590959 NUP590087:NUP590959 OEL590087:OEL590959 OOH590087:OOH590959 OYD590087:OYD590959 PHZ590087:PHZ590959 PRV590087:PRV590959 QBR590087:QBR590959 QLN590087:QLN590959 QVJ590087:QVJ590959 RFF590087:RFF590959 RPB590087:RPB590959 RYX590087:RYX590959 SIT590087:SIT590959 SSP590087:SSP590959 TCL590087:TCL590959 TMH590087:TMH590959 TWD590087:TWD590959 UFZ590087:UFZ590959 UPV590087:UPV590959 UZR590087:UZR590959 VJN590087:VJN590959 VTJ590087:VTJ590959 WDF590087:WDF590959 WNB590087:WNB590959 WWX590087:WWX590959 BB655629:BB656501 KL655623:KL656495 UH655623:UH656495 AED655623:AED656495 ANZ655623:ANZ656495 AXV655623:AXV656495 BHR655623:BHR656495 BRN655623:BRN656495 CBJ655623:CBJ656495 CLF655623:CLF656495 CVB655623:CVB656495 DEX655623:DEX656495 DOT655623:DOT656495 DYP655623:DYP656495 EIL655623:EIL656495 ESH655623:ESH656495 FCD655623:FCD656495 FLZ655623:FLZ656495 FVV655623:FVV656495 GFR655623:GFR656495 GPN655623:GPN656495 GZJ655623:GZJ656495 HJF655623:HJF656495 HTB655623:HTB656495 ICX655623:ICX656495 IMT655623:IMT656495 IWP655623:IWP656495 JGL655623:JGL656495 JQH655623:JQH656495 KAD655623:KAD656495 KJZ655623:KJZ656495 KTV655623:KTV656495 LDR655623:LDR656495 LNN655623:LNN656495 LXJ655623:LXJ656495 MHF655623:MHF656495 MRB655623:MRB656495 NAX655623:NAX656495 NKT655623:NKT656495 NUP655623:NUP656495 OEL655623:OEL656495 OOH655623:OOH656495 OYD655623:OYD656495 PHZ655623:PHZ656495 PRV655623:PRV656495 QBR655623:QBR656495 QLN655623:QLN656495 QVJ655623:QVJ656495 RFF655623:RFF656495 RPB655623:RPB656495 RYX655623:RYX656495 SIT655623:SIT656495 SSP655623:SSP656495 TCL655623:TCL656495 TMH655623:TMH656495 TWD655623:TWD656495 UFZ655623:UFZ656495 UPV655623:UPV656495 UZR655623:UZR656495 VJN655623:VJN656495 VTJ655623:VTJ656495 WDF655623:WDF656495 WNB655623:WNB656495 WWX655623:WWX656495 BB721165:BB722037 KL721159:KL722031 UH721159:UH722031 AED721159:AED722031 ANZ721159:ANZ722031 AXV721159:AXV722031 BHR721159:BHR722031 BRN721159:BRN722031 CBJ721159:CBJ722031 CLF721159:CLF722031 CVB721159:CVB722031 DEX721159:DEX722031 DOT721159:DOT722031 DYP721159:DYP722031 EIL721159:EIL722031 ESH721159:ESH722031 FCD721159:FCD722031 FLZ721159:FLZ722031 FVV721159:FVV722031 GFR721159:GFR722031 GPN721159:GPN722031 GZJ721159:GZJ722031 HJF721159:HJF722031 HTB721159:HTB722031 ICX721159:ICX722031 IMT721159:IMT722031 IWP721159:IWP722031 JGL721159:JGL722031 JQH721159:JQH722031 KAD721159:KAD722031 KJZ721159:KJZ722031 KTV721159:KTV722031 LDR721159:LDR722031 LNN721159:LNN722031 LXJ721159:LXJ722031 MHF721159:MHF722031 MRB721159:MRB722031 NAX721159:NAX722031 NKT721159:NKT722031 NUP721159:NUP722031 OEL721159:OEL722031 OOH721159:OOH722031 OYD721159:OYD722031 PHZ721159:PHZ722031 PRV721159:PRV722031 QBR721159:QBR722031 QLN721159:QLN722031 QVJ721159:QVJ722031 RFF721159:RFF722031 RPB721159:RPB722031 RYX721159:RYX722031 SIT721159:SIT722031 SSP721159:SSP722031 TCL721159:TCL722031 TMH721159:TMH722031 TWD721159:TWD722031 UFZ721159:UFZ722031 UPV721159:UPV722031 UZR721159:UZR722031 VJN721159:VJN722031 VTJ721159:VTJ722031 WDF721159:WDF722031 WNB721159:WNB722031 WWX721159:WWX722031 BB786701:BB787573 KL786695:KL787567 UH786695:UH787567 AED786695:AED787567 ANZ786695:ANZ787567 AXV786695:AXV787567 BHR786695:BHR787567 BRN786695:BRN787567 CBJ786695:CBJ787567 CLF786695:CLF787567 CVB786695:CVB787567 DEX786695:DEX787567 DOT786695:DOT787567 DYP786695:DYP787567 EIL786695:EIL787567 ESH786695:ESH787567 FCD786695:FCD787567 FLZ786695:FLZ787567 FVV786695:FVV787567 GFR786695:GFR787567 GPN786695:GPN787567 GZJ786695:GZJ787567 HJF786695:HJF787567 HTB786695:HTB787567 ICX786695:ICX787567 IMT786695:IMT787567 IWP786695:IWP787567 JGL786695:JGL787567 JQH786695:JQH787567 KAD786695:KAD787567 KJZ786695:KJZ787567 KTV786695:KTV787567 LDR786695:LDR787567 LNN786695:LNN787567 LXJ786695:LXJ787567 MHF786695:MHF787567 MRB786695:MRB787567 NAX786695:NAX787567 NKT786695:NKT787567 NUP786695:NUP787567 OEL786695:OEL787567 OOH786695:OOH787567 OYD786695:OYD787567 PHZ786695:PHZ787567 PRV786695:PRV787567 QBR786695:QBR787567 QLN786695:QLN787567 QVJ786695:QVJ787567 RFF786695:RFF787567 RPB786695:RPB787567 RYX786695:RYX787567 SIT786695:SIT787567 SSP786695:SSP787567 TCL786695:TCL787567 TMH786695:TMH787567 TWD786695:TWD787567 UFZ786695:UFZ787567 UPV786695:UPV787567 UZR786695:UZR787567 VJN786695:VJN787567 VTJ786695:VTJ787567 WDF786695:WDF787567 WNB786695:WNB787567 WWX786695:WWX787567 BB852237:BB853109 KL852231:KL853103 UH852231:UH853103 AED852231:AED853103 ANZ852231:ANZ853103 AXV852231:AXV853103 BHR852231:BHR853103 BRN852231:BRN853103 CBJ852231:CBJ853103 CLF852231:CLF853103 CVB852231:CVB853103 DEX852231:DEX853103 DOT852231:DOT853103 DYP852231:DYP853103 EIL852231:EIL853103 ESH852231:ESH853103 FCD852231:FCD853103 FLZ852231:FLZ853103 FVV852231:FVV853103 GFR852231:GFR853103 GPN852231:GPN853103 GZJ852231:GZJ853103 HJF852231:HJF853103 HTB852231:HTB853103 ICX852231:ICX853103 IMT852231:IMT853103 IWP852231:IWP853103 JGL852231:JGL853103 JQH852231:JQH853103 KAD852231:KAD853103 KJZ852231:KJZ853103 KTV852231:KTV853103 LDR852231:LDR853103 LNN852231:LNN853103 LXJ852231:LXJ853103 MHF852231:MHF853103 MRB852231:MRB853103 NAX852231:NAX853103 NKT852231:NKT853103 NUP852231:NUP853103 OEL852231:OEL853103 OOH852231:OOH853103 OYD852231:OYD853103 PHZ852231:PHZ853103 PRV852231:PRV853103 QBR852231:QBR853103 QLN852231:QLN853103 QVJ852231:QVJ853103 RFF852231:RFF853103 RPB852231:RPB853103 RYX852231:RYX853103 SIT852231:SIT853103 SSP852231:SSP853103 TCL852231:TCL853103 TMH852231:TMH853103 TWD852231:TWD853103 UFZ852231:UFZ853103 UPV852231:UPV853103 UZR852231:UZR853103 VJN852231:VJN853103 VTJ852231:VTJ853103 WDF852231:WDF853103 WNB852231:WNB853103 WWX852231:WWX853103 BB917773:BB918645 KL917767:KL918639 UH917767:UH918639 AED917767:AED918639 ANZ917767:ANZ918639 AXV917767:AXV918639 BHR917767:BHR918639 BRN917767:BRN918639 CBJ917767:CBJ918639 CLF917767:CLF918639 CVB917767:CVB918639 DEX917767:DEX918639 DOT917767:DOT918639 DYP917767:DYP918639 EIL917767:EIL918639 ESH917767:ESH918639 FCD917767:FCD918639 FLZ917767:FLZ918639 FVV917767:FVV918639 GFR917767:GFR918639 GPN917767:GPN918639 GZJ917767:GZJ918639 HJF917767:HJF918639 HTB917767:HTB918639 ICX917767:ICX918639 IMT917767:IMT918639 IWP917767:IWP918639 JGL917767:JGL918639 JQH917767:JQH918639 KAD917767:KAD918639 KJZ917767:KJZ918639 KTV917767:KTV918639 LDR917767:LDR918639 LNN917767:LNN918639 LXJ917767:LXJ918639 MHF917767:MHF918639 MRB917767:MRB918639 NAX917767:NAX918639 NKT917767:NKT918639 NUP917767:NUP918639 OEL917767:OEL918639 OOH917767:OOH918639 OYD917767:OYD918639 PHZ917767:PHZ918639 PRV917767:PRV918639 QBR917767:QBR918639 QLN917767:QLN918639 QVJ917767:QVJ918639 RFF917767:RFF918639 RPB917767:RPB918639 RYX917767:RYX918639 SIT917767:SIT918639 SSP917767:SSP918639 TCL917767:TCL918639 TMH917767:TMH918639 TWD917767:TWD918639 UFZ917767:UFZ918639 UPV917767:UPV918639 UZR917767:UZR918639 VJN917767:VJN918639 VTJ917767:VTJ918639 WDF917767:WDF918639 WNB917767:WNB918639 WWX917767:WWX918639 BB983309:BB984181 KL983303:KL984175 UH983303:UH984175 AED983303:AED984175 ANZ983303:ANZ984175 AXV983303:AXV984175 BHR983303:BHR984175 BRN983303:BRN984175 CBJ983303:CBJ984175 CLF983303:CLF984175 CVB983303:CVB984175 DEX983303:DEX984175 DOT983303:DOT984175 DYP983303:DYP984175 EIL983303:EIL984175 ESH983303:ESH984175 FCD983303:FCD984175 FLZ983303:FLZ984175 FVV983303:FVV984175 GFR983303:GFR984175 GPN983303:GPN984175 GZJ983303:GZJ984175 HJF983303:HJF984175 HTB983303:HTB984175 ICX983303:ICX984175 IMT983303:IMT984175 IWP983303:IWP984175 JGL983303:JGL984175 JQH983303:JQH984175 KAD983303:KAD984175 KJZ983303:KJZ984175 KTV983303:KTV984175 LDR983303:LDR984175 LNN983303:LNN984175 LXJ983303:LXJ984175 MHF983303:MHF984175 MRB983303:MRB984175 NAX983303:NAX984175 NKT983303:NKT984175 NUP983303:NUP984175 OEL983303:OEL984175 OOH983303:OOH984175 OYD983303:OYD984175 PHZ983303:PHZ984175 PRV983303:PRV984175 QBR983303:QBR984175 QLN983303:QLN984175 QVJ983303:QVJ984175 RFF983303:RFF984175 RPB983303:RPB984175 RYX983303:RYX984175 SIT983303:SIT984175 SSP983303:SSP984175 TCL983303:TCL984175 TMH983303:TMH984175 TWD983303:TWD984175 UFZ983303:UFZ984175 UPV983303:UPV984175 UZR983303:UZR984175 VJN983303:VJN984175 VTJ983303:VTJ984175 WDF983303:WDF984175 WNB983303:WNB984175 WWX983303:WWX984175 BH65799:BH66673 KR65799:KR66673 UN65799:UN66673 AEJ65799:AEJ66673 AOF65799:AOF66673 AYB65799:AYB66673 BHX65799:BHX66673 BRT65799:BRT66673 CBP65799:CBP66673 CLL65799:CLL66673 CVH65799:CVH66673 DFD65799:DFD66673 DOZ65799:DOZ66673 DYV65799:DYV66673 EIR65799:EIR66673 ESN65799:ESN66673 FCJ65799:FCJ66673 FMF65799:FMF66673 FWB65799:FWB66673 GFX65799:GFX66673 GPT65799:GPT66673 GZP65799:GZP66673 HJL65799:HJL66673 HTH65799:HTH66673 IDD65799:IDD66673 IMZ65799:IMZ66673 IWV65799:IWV66673 JGR65799:JGR66673 JQN65799:JQN66673 KAJ65799:KAJ66673 KKF65799:KKF66673 KUB65799:KUB66673 LDX65799:LDX66673 LNT65799:LNT66673 LXP65799:LXP66673 MHL65799:MHL66673 MRH65799:MRH66673 NBD65799:NBD66673 NKZ65799:NKZ66673 NUV65799:NUV66673 OER65799:OER66673 OON65799:OON66673 OYJ65799:OYJ66673 PIF65799:PIF66673 PSB65799:PSB66673 QBX65799:QBX66673 QLT65799:QLT66673 QVP65799:QVP66673 RFL65799:RFL66673 RPH65799:RPH66673 RZD65799:RZD66673 SIZ65799:SIZ66673 SSV65799:SSV66673 TCR65799:TCR66673 TMN65799:TMN66673 TWJ65799:TWJ66673 UGF65799:UGF66673 UQB65799:UQB66673 UZX65799:UZX66673 VJT65799:VJT66673 VTP65799:VTP66673 WDL65799:WDL66673 WNH65799:WNH66673 WXD65799:WXD66673 BH131335:BH132209 KR131335:KR132209 UN131335:UN132209 AEJ131335:AEJ132209 AOF131335:AOF132209 AYB131335:AYB132209 BHX131335:BHX132209 BRT131335:BRT132209 CBP131335:CBP132209 CLL131335:CLL132209 CVH131335:CVH132209 DFD131335:DFD132209 DOZ131335:DOZ132209 DYV131335:DYV132209 EIR131335:EIR132209 ESN131335:ESN132209 FCJ131335:FCJ132209 FMF131335:FMF132209 FWB131335:FWB132209 GFX131335:GFX132209 GPT131335:GPT132209 GZP131335:GZP132209 HJL131335:HJL132209 HTH131335:HTH132209 IDD131335:IDD132209 IMZ131335:IMZ132209 IWV131335:IWV132209 JGR131335:JGR132209 JQN131335:JQN132209 KAJ131335:KAJ132209 KKF131335:KKF132209 KUB131335:KUB132209 LDX131335:LDX132209 LNT131335:LNT132209 LXP131335:LXP132209 MHL131335:MHL132209 MRH131335:MRH132209 NBD131335:NBD132209 NKZ131335:NKZ132209 NUV131335:NUV132209 OER131335:OER132209 OON131335:OON132209 OYJ131335:OYJ132209 PIF131335:PIF132209 PSB131335:PSB132209 QBX131335:QBX132209 QLT131335:QLT132209 QVP131335:QVP132209 RFL131335:RFL132209 RPH131335:RPH132209 RZD131335:RZD132209 SIZ131335:SIZ132209 SSV131335:SSV132209 TCR131335:TCR132209 TMN131335:TMN132209 TWJ131335:TWJ132209 UGF131335:UGF132209 UQB131335:UQB132209 UZX131335:UZX132209 VJT131335:VJT132209 VTP131335:VTP132209 WDL131335:WDL132209 WNH131335:WNH132209 WXD131335:WXD132209 BH196871:BH197745 KR196871:KR197745 UN196871:UN197745 AEJ196871:AEJ197745 AOF196871:AOF197745 AYB196871:AYB197745 BHX196871:BHX197745 BRT196871:BRT197745 CBP196871:CBP197745 CLL196871:CLL197745 CVH196871:CVH197745 DFD196871:DFD197745 DOZ196871:DOZ197745 DYV196871:DYV197745 EIR196871:EIR197745 ESN196871:ESN197745 FCJ196871:FCJ197745 FMF196871:FMF197745 FWB196871:FWB197745 GFX196871:GFX197745 GPT196871:GPT197745 GZP196871:GZP197745 HJL196871:HJL197745 HTH196871:HTH197745 IDD196871:IDD197745 IMZ196871:IMZ197745 IWV196871:IWV197745 JGR196871:JGR197745 JQN196871:JQN197745 KAJ196871:KAJ197745 KKF196871:KKF197745 KUB196871:KUB197745 LDX196871:LDX197745 LNT196871:LNT197745 LXP196871:LXP197745 MHL196871:MHL197745 MRH196871:MRH197745 NBD196871:NBD197745 NKZ196871:NKZ197745 NUV196871:NUV197745 OER196871:OER197745 OON196871:OON197745 OYJ196871:OYJ197745 PIF196871:PIF197745 PSB196871:PSB197745 QBX196871:QBX197745 QLT196871:QLT197745 QVP196871:QVP197745 RFL196871:RFL197745 RPH196871:RPH197745 RZD196871:RZD197745 SIZ196871:SIZ197745 SSV196871:SSV197745 TCR196871:TCR197745 TMN196871:TMN197745 TWJ196871:TWJ197745 UGF196871:UGF197745 UQB196871:UQB197745 UZX196871:UZX197745 VJT196871:VJT197745 VTP196871:VTP197745 WDL196871:WDL197745 WNH196871:WNH197745 WXD196871:WXD197745 BH262407:BH263281 KR262407:KR263281 UN262407:UN263281 AEJ262407:AEJ263281 AOF262407:AOF263281 AYB262407:AYB263281 BHX262407:BHX263281 BRT262407:BRT263281 CBP262407:CBP263281 CLL262407:CLL263281 CVH262407:CVH263281 DFD262407:DFD263281 DOZ262407:DOZ263281 DYV262407:DYV263281 EIR262407:EIR263281 ESN262407:ESN263281 FCJ262407:FCJ263281 FMF262407:FMF263281 FWB262407:FWB263281 GFX262407:GFX263281 GPT262407:GPT263281 GZP262407:GZP263281 HJL262407:HJL263281 HTH262407:HTH263281 IDD262407:IDD263281 IMZ262407:IMZ263281 IWV262407:IWV263281 JGR262407:JGR263281 JQN262407:JQN263281 KAJ262407:KAJ263281 KKF262407:KKF263281 KUB262407:KUB263281 LDX262407:LDX263281 LNT262407:LNT263281 LXP262407:LXP263281 MHL262407:MHL263281 MRH262407:MRH263281 NBD262407:NBD263281 NKZ262407:NKZ263281 NUV262407:NUV263281 OER262407:OER263281 OON262407:OON263281 OYJ262407:OYJ263281 PIF262407:PIF263281 PSB262407:PSB263281 QBX262407:QBX263281 QLT262407:QLT263281 QVP262407:QVP263281 RFL262407:RFL263281 RPH262407:RPH263281 RZD262407:RZD263281 SIZ262407:SIZ263281 SSV262407:SSV263281 TCR262407:TCR263281 TMN262407:TMN263281 TWJ262407:TWJ263281 UGF262407:UGF263281 UQB262407:UQB263281 UZX262407:UZX263281 VJT262407:VJT263281 VTP262407:VTP263281 WDL262407:WDL263281 WNH262407:WNH263281 WXD262407:WXD263281 BH327943:BH328817 KR327943:KR328817 UN327943:UN328817 AEJ327943:AEJ328817 AOF327943:AOF328817 AYB327943:AYB328817 BHX327943:BHX328817 BRT327943:BRT328817 CBP327943:CBP328817 CLL327943:CLL328817 CVH327943:CVH328817 DFD327943:DFD328817 DOZ327943:DOZ328817 DYV327943:DYV328817 EIR327943:EIR328817 ESN327943:ESN328817 FCJ327943:FCJ328817 FMF327943:FMF328817 FWB327943:FWB328817 GFX327943:GFX328817 GPT327943:GPT328817 GZP327943:GZP328817 HJL327943:HJL328817 HTH327943:HTH328817 IDD327943:IDD328817 IMZ327943:IMZ328817 IWV327943:IWV328817 JGR327943:JGR328817 JQN327943:JQN328817 KAJ327943:KAJ328817 KKF327943:KKF328817 KUB327943:KUB328817 LDX327943:LDX328817 LNT327943:LNT328817 LXP327943:LXP328817 MHL327943:MHL328817 MRH327943:MRH328817 NBD327943:NBD328817 NKZ327943:NKZ328817 NUV327943:NUV328817 OER327943:OER328817 OON327943:OON328817 OYJ327943:OYJ328817 PIF327943:PIF328817 PSB327943:PSB328817 QBX327943:QBX328817 QLT327943:QLT328817 QVP327943:QVP328817 RFL327943:RFL328817 RPH327943:RPH328817 RZD327943:RZD328817 SIZ327943:SIZ328817 SSV327943:SSV328817 TCR327943:TCR328817 TMN327943:TMN328817 TWJ327943:TWJ328817 UGF327943:UGF328817 UQB327943:UQB328817 UZX327943:UZX328817 VJT327943:VJT328817 VTP327943:VTP328817 WDL327943:WDL328817 WNH327943:WNH328817 WXD327943:WXD328817 BH393479:BH394353 KR393479:KR394353 UN393479:UN394353 AEJ393479:AEJ394353 AOF393479:AOF394353 AYB393479:AYB394353 BHX393479:BHX394353 BRT393479:BRT394353 CBP393479:CBP394353 CLL393479:CLL394353 CVH393479:CVH394353 DFD393479:DFD394353 DOZ393479:DOZ394353 DYV393479:DYV394353 EIR393479:EIR394353 ESN393479:ESN394353 FCJ393479:FCJ394353 FMF393479:FMF394353 FWB393479:FWB394353 GFX393479:GFX394353 GPT393479:GPT394353 GZP393479:GZP394353 HJL393479:HJL394353 HTH393479:HTH394353 IDD393479:IDD394353 IMZ393479:IMZ394353 IWV393479:IWV394353 JGR393479:JGR394353 JQN393479:JQN394353 KAJ393479:KAJ394353 KKF393479:KKF394353 KUB393479:KUB394353 LDX393479:LDX394353 LNT393479:LNT394353 LXP393479:LXP394353 MHL393479:MHL394353 MRH393479:MRH394353 NBD393479:NBD394353 NKZ393479:NKZ394353 NUV393479:NUV394353 OER393479:OER394353 OON393479:OON394353 OYJ393479:OYJ394353 PIF393479:PIF394353 PSB393479:PSB394353 QBX393479:QBX394353 QLT393479:QLT394353 QVP393479:QVP394353 RFL393479:RFL394353 RPH393479:RPH394353 RZD393479:RZD394353 SIZ393479:SIZ394353 SSV393479:SSV394353 TCR393479:TCR394353 TMN393479:TMN394353 TWJ393479:TWJ394353 UGF393479:UGF394353 UQB393479:UQB394353 UZX393479:UZX394353 VJT393479:VJT394353 VTP393479:VTP394353 WDL393479:WDL394353 WNH393479:WNH394353 WXD393479:WXD394353 BH459015:BH459889 KR459015:KR459889 UN459015:UN459889 AEJ459015:AEJ459889 AOF459015:AOF459889 AYB459015:AYB459889 BHX459015:BHX459889 BRT459015:BRT459889 CBP459015:CBP459889 CLL459015:CLL459889 CVH459015:CVH459889 DFD459015:DFD459889 DOZ459015:DOZ459889 DYV459015:DYV459889 EIR459015:EIR459889 ESN459015:ESN459889 FCJ459015:FCJ459889 FMF459015:FMF459889 FWB459015:FWB459889 GFX459015:GFX459889 GPT459015:GPT459889 GZP459015:GZP459889 HJL459015:HJL459889 HTH459015:HTH459889 IDD459015:IDD459889 IMZ459015:IMZ459889 IWV459015:IWV459889 JGR459015:JGR459889 JQN459015:JQN459889 KAJ459015:KAJ459889 KKF459015:KKF459889 KUB459015:KUB459889 LDX459015:LDX459889 LNT459015:LNT459889 LXP459015:LXP459889 MHL459015:MHL459889 MRH459015:MRH459889 NBD459015:NBD459889 NKZ459015:NKZ459889 NUV459015:NUV459889 OER459015:OER459889 OON459015:OON459889 OYJ459015:OYJ459889 PIF459015:PIF459889 PSB459015:PSB459889 QBX459015:QBX459889 QLT459015:QLT459889 QVP459015:QVP459889 RFL459015:RFL459889 RPH459015:RPH459889 RZD459015:RZD459889 SIZ459015:SIZ459889 SSV459015:SSV459889 TCR459015:TCR459889 TMN459015:TMN459889 TWJ459015:TWJ459889 UGF459015:UGF459889 UQB459015:UQB459889 UZX459015:UZX459889 VJT459015:VJT459889 VTP459015:VTP459889 WDL459015:WDL459889 WNH459015:WNH459889 WXD459015:WXD459889 BH524551:BH525425 KR524551:KR525425 UN524551:UN525425 AEJ524551:AEJ525425 AOF524551:AOF525425 AYB524551:AYB525425 BHX524551:BHX525425 BRT524551:BRT525425 CBP524551:CBP525425 CLL524551:CLL525425 CVH524551:CVH525425 DFD524551:DFD525425 DOZ524551:DOZ525425 DYV524551:DYV525425 EIR524551:EIR525425 ESN524551:ESN525425 FCJ524551:FCJ525425 FMF524551:FMF525425 FWB524551:FWB525425 GFX524551:GFX525425 GPT524551:GPT525425 GZP524551:GZP525425 HJL524551:HJL525425 HTH524551:HTH525425 IDD524551:IDD525425 IMZ524551:IMZ525425 IWV524551:IWV525425 JGR524551:JGR525425 JQN524551:JQN525425 KAJ524551:KAJ525425 KKF524551:KKF525425 KUB524551:KUB525425 LDX524551:LDX525425 LNT524551:LNT525425 LXP524551:LXP525425 MHL524551:MHL525425 MRH524551:MRH525425 NBD524551:NBD525425 NKZ524551:NKZ525425 NUV524551:NUV525425 OER524551:OER525425 OON524551:OON525425 OYJ524551:OYJ525425 PIF524551:PIF525425 PSB524551:PSB525425 QBX524551:QBX525425 QLT524551:QLT525425 QVP524551:QVP525425 RFL524551:RFL525425 RPH524551:RPH525425 RZD524551:RZD525425 SIZ524551:SIZ525425 SSV524551:SSV525425 TCR524551:TCR525425 TMN524551:TMN525425 TWJ524551:TWJ525425 UGF524551:UGF525425 UQB524551:UQB525425 UZX524551:UZX525425 VJT524551:VJT525425 VTP524551:VTP525425 WDL524551:WDL525425 WNH524551:WNH525425 WXD524551:WXD525425 BH590087:BH590961 KR590087:KR590961 UN590087:UN590961 AEJ590087:AEJ590961 AOF590087:AOF590961 AYB590087:AYB590961 BHX590087:BHX590961 BRT590087:BRT590961 CBP590087:CBP590961 CLL590087:CLL590961 CVH590087:CVH590961 DFD590087:DFD590961 DOZ590087:DOZ590961 DYV590087:DYV590961 EIR590087:EIR590961 ESN590087:ESN590961 FCJ590087:FCJ590961 FMF590087:FMF590961 FWB590087:FWB590961 GFX590087:GFX590961 GPT590087:GPT590961 GZP590087:GZP590961 HJL590087:HJL590961 HTH590087:HTH590961 IDD590087:IDD590961 IMZ590087:IMZ590961 IWV590087:IWV590961 JGR590087:JGR590961 JQN590087:JQN590961 KAJ590087:KAJ590961 KKF590087:KKF590961 KUB590087:KUB590961 LDX590087:LDX590961 LNT590087:LNT590961 LXP590087:LXP590961 MHL590087:MHL590961 MRH590087:MRH590961 NBD590087:NBD590961 NKZ590087:NKZ590961 NUV590087:NUV590961 OER590087:OER590961 OON590087:OON590961 OYJ590087:OYJ590961 PIF590087:PIF590961 PSB590087:PSB590961 QBX590087:QBX590961 QLT590087:QLT590961 QVP590087:QVP590961 RFL590087:RFL590961 RPH590087:RPH590961 RZD590087:RZD590961 SIZ590087:SIZ590961 SSV590087:SSV590961 TCR590087:TCR590961 TMN590087:TMN590961 TWJ590087:TWJ590961 UGF590087:UGF590961 UQB590087:UQB590961 UZX590087:UZX590961 VJT590087:VJT590961 VTP590087:VTP590961 WDL590087:WDL590961 WNH590087:WNH590961 WXD590087:WXD590961 BH655623:BH656497 KR655623:KR656497 UN655623:UN656497 AEJ655623:AEJ656497 AOF655623:AOF656497 AYB655623:AYB656497 BHX655623:BHX656497 BRT655623:BRT656497 CBP655623:CBP656497 CLL655623:CLL656497 CVH655623:CVH656497 DFD655623:DFD656497 DOZ655623:DOZ656497 DYV655623:DYV656497 EIR655623:EIR656497 ESN655623:ESN656497 FCJ655623:FCJ656497 FMF655623:FMF656497 FWB655623:FWB656497 GFX655623:GFX656497 GPT655623:GPT656497 GZP655623:GZP656497 HJL655623:HJL656497 HTH655623:HTH656497 IDD655623:IDD656497 IMZ655623:IMZ656497 IWV655623:IWV656497 JGR655623:JGR656497 JQN655623:JQN656497 KAJ655623:KAJ656497 KKF655623:KKF656497 KUB655623:KUB656497 LDX655623:LDX656497 LNT655623:LNT656497 LXP655623:LXP656497 MHL655623:MHL656497 MRH655623:MRH656497 NBD655623:NBD656497 NKZ655623:NKZ656497 NUV655623:NUV656497 OER655623:OER656497 OON655623:OON656497 OYJ655623:OYJ656497 PIF655623:PIF656497 PSB655623:PSB656497 QBX655623:QBX656497 QLT655623:QLT656497 QVP655623:QVP656497 RFL655623:RFL656497 RPH655623:RPH656497 RZD655623:RZD656497 SIZ655623:SIZ656497 SSV655623:SSV656497 TCR655623:TCR656497 TMN655623:TMN656497 TWJ655623:TWJ656497 UGF655623:UGF656497 UQB655623:UQB656497 UZX655623:UZX656497 VJT655623:VJT656497 VTP655623:VTP656497 WDL655623:WDL656497 WNH655623:WNH656497 WXD655623:WXD656497 BH721159:BH722033 KR721159:KR722033 UN721159:UN722033 AEJ721159:AEJ722033 AOF721159:AOF722033 AYB721159:AYB722033 BHX721159:BHX722033 BRT721159:BRT722033 CBP721159:CBP722033 CLL721159:CLL722033 CVH721159:CVH722033 DFD721159:DFD722033 DOZ721159:DOZ722033 DYV721159:DYV722033 EIR721159:EIR722033 ESN721159:ESN722033 FCJ721159:FCJ722033 FMF721159:FMF722033 FWB721159:FWB722033 GFX721159:GFX722033 GPT721159:GPT722033 GZP721159:GZP722033 HJL721159:HJL722033 HTH721159:HTH722033 IDD721159:IDD722033 IMZ721159:IMZ722033 IWV721159:IWV722033 JGR721159:JGR722033 JQN721159:JQN722033 KAJ721159:KAJ722033 KKF721159:KKF722033 KUB721159:KUB722033 LDX721159:LDX722033 LNT721159:LNT722033 LXP721159:LXP722033 MHL721159:MHL722033 MRH721159:MRH722033 NBD721159:NBD722033 NKZ721159:NKZ722033 NUV721159:NUV722033 OER721159:OER722033 OON721159:OON722033 OYJ721159:OYJ722033 PIF721159:PIF722033 PSB721159:PSB722033 QBX721159:QBX722033 QLT721159:QLT722033 QVP721159:QVP722033 RFL721159:RFL722033 RPH721159:RPH722033 RZD721159:RZD722033 SIZ721159:SIZ722033 SSV721159:SSV722033 TCR721159:TCR722033 TMN721159:TMN722033 TWJ721159:TWJ722033 UGF721159:UGF722033 UQB721159:UQB722033 UZX721159:UZX722033 VJT721159:VJT722033 VTP721159:VTP722033 WDL721159:WDL722033 WNH721159:WNH722033 WXD721159:WXD722033 BH786695:BH787569 KR786695:KR787569 UN786695:UN787569 AEJ786695:AEJ787569 AOF786695:AOF787569 AYB786695:AYB787569 BHX786695:BHX787569 BRT786695:BRT787569 CBP786695:CBP787569 CLL786695:CLL787569 CVH786695:CVH787569 DFD786695:DFD787569 DOZ786695:DOZ787569 DYV786695:DYV787569 EIR786695:EIR787569 ESN786695:ESN787569 FCJ786695:FCJ787569 FMF786695:FMF787569 FWB786695:FWB787569 GFX786695:GFX787569 GPT786695:GPT787569 GZP786695:GZP787569 HJL786695:HJL787569 HTH786695:HTH787569 IDD786695:IDD787569 IMZ786695:IMZ787569 IWV786695:IWV787569 JGR786695:JGR787569 JQN786695:JQN787569 KAJ786695:KAJ787569 KKF786695:KKF787569 KUB786695:KUB787569 LDX786695:LDX787569 LNT786695:LNT787569 LXP786695:LXP787569 MHL786695:MHL787569 MRH786695:MRH787569 NBD786695:NBD787569 NKZ786695:NKZ787569 NUV786695:NUV787569 OER786695:OER787569 OON786695:OON787569 OYJ786695:OYJ787569 PIF786695:PIF787569 PSB786695:PSB787569 QBX786695:QBX787569 QLT786695:QLT787569 QVP786695:QVP787569 RFL786695:RFL787569 RPH786695:RPH787569 RZD786695:RZD787569 SIZ786695:SIZ787569 SSV786695:SSV787569 TCR786695:TCR787569 TMN786695:TMN787569 TWJ786695:TWJ787569 UGF786695:UGF787569 UQB786695:UQB787569 UZX786695:UZX787569 VJT786695:VJT787569 VTP786695:VTP787569 WDL786695:WDL787569 WNH786695:WNH787569 WXD786695:WXD787569 BH852231:BH853105 KR852231:KR853105 UN852231:UN853105 AEJ852231:AEJ853105 AOF852231:AOF853105 AYB852231:AYB853105 BHX852231:BHX853105 BRT852231:BRT853105 CBP852231:CBP853105 CLL852231:CLL853105 CVH852231:CVH853105 DFD852231:DFD853105 DOZ852231:DOZ853105 DYV852231:DYV853105 EIR852231:EIR853105 ESN852231:ESN853105 FCJ852231:FCJ853105 FMF852231:FMF853105 FWB852231:FWB853105 GFX852231:GFX853105 GPT852231:GPT853105 GZP852231:GZP853105 HJL852231:HJL853105 HTH852231:HTH853105 IDD852231:IDD853105 IMZ852231:IMZ853105 IWV852231:IWV853105 JGR852231:JGR853105 JQN852231:JQN853105 KAJ852231:KAJ853105 KKF852231:KKF853105 KUB852231:KUB853105 LDX852231:LDX853105 LNT852231:LNT853105 LXP852231:LXP853105 MHL852231:MHL853105 MRH852231:MRH853105 NBD852231:NBD853105 NKZ852231:NKZ853105 NUV852231:NUV853105 OER852231:OER853105 OON852231:OON853105 OYJ852231:OYJ853105 PIF852231:PIF853105 PSB852231:PSB853105 QBX852231:QBX853105 QLT852231:QLT853105 QVP852231:QVP853105 RFL852231:RFL853105 RPH852231:RPH853105 RZD852231:RZD853105 SIZ852231:SIZ853105 SSV852231:SSV853105 TCR852231:TCR853105 TMN852231:TMN853105 TWJ852231:TWJ853105 UGF852231:UGF853105 UQB852231:UQB853105 UZX852231:UZX853105 VJT852231:VJT853105 VTP852231:VTP853105 WDL852231:WDL853105 WNH852231:WNH853105 WXD852231:WXD853105 BH917767:BH918641 KR917767:KR918641 UN917767:UN918641 AEJ917767:AEJ918641 AOF917767:AOF918641 AYB917767:AYB918641 BHX917767:BHX918641 BRT917767:BRT918641 CBP917767:CBP918641 CLL917767:CLL918641 CVH917767:CVH918641 DFD917767:DFD918641 DOZ917767:DOZ918641 DYV917767:DYV918641 EIR917767:EIR918641 ESN917767:ESN918641 FCJ917767:FCJ918641 FMF917767:FMF918641 FWB917767:FWB918641 GFX917767:GFX918641 GPT917767:GPT918641 GZP917767:GZP918641 HJL917767:HJL918641 HTH917767:HTH918641 IDD917767:IDD918641 IMZ917767:IMZ918641 IWV917767:IWV918641 JGR917767:JGR918641 JQN917767:JQN918641 KAJ917767:KAJ918641 KKF917767:KKF918641 KUB917767:KUB918641 LDX917767:LDX918641 LNT917767:LNT918641 LXP917767:LXP918641 MHL917767:MHL918641 MRH917767:MRH918641 NBD917767:NBD918641 NKZ917767:NKZ918641 NUV917767:NUV918641 OER917767:OER918641 OON917767:OON918641 OYJ917767:OYJ918641 PIF917767:PIF918641 PSB917767:PSB918641 QBX917767:QBX918641 QLT917767:QLT918641 QVP917767:QVP918641 RFL917767:RFL918641 RPH917767:RPH918641 RZD917767:RZD918641 SIZ917767:SIZ918641 SSV917767:SSV918641 TCR917767:TCR918641 TMN917767:TMN918641 TWJ917767:TWJ918641 UGF917767:UGF918641 UQB917767:UQB918641 UZX917767:UZX918641 VJT917767:VJT918641 VTP917767:VTP918641 WDL917767:WDL918641 WNH917767:WNH918641 WXD917767:WXD918641 BH983303:BH984177 KR983303:KR984177 UN983303:UN984177 AEJ983303:AEJ984177 AOF983303:AOF984177 AYB983303:AYB984177 BHX983303:BHX984177 BRT983303:BRT984177 CBP983303:CBP984177 CLL983303:CLL984177 CVH983303:CVH984177 DFD983303:DFD984177 DOZ983303:DOZ984177 DYV983303:DYV984177 EIR983303:EIR984177 ESN983303:ESN984177 FCJ983303:FCJ984177 FMF983303:FMF984177 FWB983303:FWB984177 GFX983303:GFX984177 GPT983303:GPT984177 GZP983303:GZP984177 HJL983303:HJL984177 HTH983303:HTH984177 IDD983303:IDD984177 IMZ983303:IMZ984177 IWV983303:IWV984177 JGR983303:JGR984177 JQN983303:JQN984177 KAJ983303:KAJ984177 KKF983303:KKF984177 KUB983303:KUB984177 LDX983303:LDX984177 LNT983303:LNT984177 LXP983303:LXP984177 MHL983303:MHL984177 MRH983303:MRH984177 NBD983303:NBD984177 NKZ983303:NKZ984177 NUV983303:NUV984177 OER983303:OER984177 OON983303:OON984177 OYJ983303:OYJ984177 PIF983303:PIF984177 PSB983303:PSB984177 QBX983303:QBX984177 QLT983303:QLT984177 QVP983303:QVP984177 RFL983303:RFL984177 RPH983303:RPH984177 RZD983303:RZD984177 SIZ983303:SIZ984177 SSV983303:SSV984177 TCR983303:TCR984177 TMN983303:TMN984177 TWJ983303:TWJ984177 UGF983303:UGF984177 UQB983303:UQB984177 UZX983303:UZX984177 VJT983303:VJT984177 VTP983303:VTP984177 WDL983303:WDL984177 WNH983303:WNH984177 WXD983303:WXD984177 BE65805:BE66677 KO65799:KO66671 UK65799:UK66671 AEG65799:AEG66671 AOC65799:AOC66671 AXY65799:AXY66671 BHU65799:BHU66671 BRQ65799:BRQ66671 CBM65799:CBM66671 CLI65799:CLI66671 CVE65799:CVE66671 DFA65799:DFA66671 DOW65799:DOW66671 DYS65799:DYS66671 EIO65799:EIO66671 ESK65799:ESK66671 FCG65799:FCG66671 FMC65799:FMC66671 FVY65799:FVY66671 GFU65799:GFU66671 GPQ65799:GPQ66671 GZM65799:GZM66671 HJI65799:HJI66671 HTE65799:HTE66671 IDA65799:IDA66671 IMW65799:IMW66671 IWS65799:IWS66671 JGO65799:JGO66671 JQK65799:JQK66671 KAG65799:KAG66671 KKC65799:KKC66671 KTY65799:KTY66671 LDU65799:LDU66671 LNQ65799:LNQ66671 LXM65799:LXM66671 MHI65799:MHI66671 MRE65799:MRE66671 NBA65799:NBA66671 NKW65799:NKW66671 NUS65799:NUS66671 OEO65799:OEO66671 OOK65799:OOK66671 OYG65799:OYG66671 PIC65799:PIC66671 PRY65799:PRY66671 QBU65799:QBU66671 QLQ65799:QLQ66671 QVM65799:QVM66671 RFI65799:RFI66671 RPE65799:RPE66671 RZA65799:RZA66671 SIW65799:SIW66671 SSS65799:SSS66671 TCO65799:TCO66671 TMK65799:TMK66671 TWG65799:TWG66671 UGC65799:UGC66671 UPY65799:UPY66671 UZU65799:UZU66671 VJQ65799:VJQ66671 VTM65799:VTM66671 WDI65799:WDI66671 WNE65799:WNE66671 WXA65799:WXA66671 BE131341:BE132213 KO131335:KO132207 UK131335:UK132207 AEG131335:AEG132207 AOC131335:AOC132207 AXY131335:AXY132207 BHU131335:BHU132207 BRQ131335:BRQ132207 CBM131335:CBM132207 CLI131335:CLI132207 CVE131335:CVE132207 DFA131335:DFA132207 DOW131335:DOW132207 DYS131335:DYS132207 EIO131335:EIO132207 ESK131335:ESK132207 FCG131335:FCG132207 FMC131335:FMC132207 FVY131335:FVY132207 GFU131335:GFU132207 GPQ131335:GPQ132207 GZM131335:GZM132207 HJI131335:HJI132207 HTE131335:HTE132207 IDA131335:IDA132207 IMW131335:IMW132207 IWS131335:IWS132207 JGO131335:JGO132207 JQK131335:JQK132207 KAG131335:KAG132207 KKC131335:KKC132207 KTY131335:KTY132207 LDU131335:LDU132207 LNQ131335:LNQ132207 LXM131335:LXM132207 MHI131335:MHI132207 MRE131335:MRE132207 NBA131335:NBA132207 NKW131335:NKW132207 NUS131335:NUS132207 OEO131335:OEO132207 OOK131335:OOK132207 OYG131335:OYG132207 PIC131335:PIC132207 PRY131335:PRY132207 QBU131335:QBU132207 QLQ131335:QLQ132207 QVM131335:QVM132207 RFI131335:RFI132207 RPE131335:RPE132207 RZA131335:RZA132207 SIW131335:SIW132207 SSS131335:SSS132207 TCO131335:TCO132207 TMK131335:TMK132207 TWG131335:TWG132207 UGC131335:UGC132207 UPY131335:UPY132207 UZU131335:UZU132207 VJQ131335:VJQ132207 VTM131335:VTM132207 WDI131335:WDI132207 WNE131335:WNE132207 WXA131335:WXA132207 BE196877:BE197749 KO196871:KO197743 UK196871:UK197743 AEG196871:AEG197743 AOC196871:AOC197743 AXY196871:AXY197743 BHU196871:BHU197743 BRQ196871:BRQ197743 CBM196871:CBM197743 CLI196871:CLI197743 CVE196871:CVE197743 DFA196871:DFA197743 DOW196871:DOW197743 DYS196871:DYS197743 EIO196871:EIO197743 ESK196871:ESK197743 FCG196871:FCG197743 FMC196871:FMC197743 FVY196871:FVY197743 GFU196871:GFU197743 GPQ196871:GPQ197743 GZM196871:GZM197743 HJI196871:HJI197743 HTE196871:HTE197743 IDA196871:IDA197743 IMW196871:IMW197743 IWS196871:IWS197743 JGO196871:JGO197743 JQK196871:JQK197743 KAG196871:KAG197743 KKC196871:KKC197743 KTY196871:KTY197743 LDU196871:LDU197743 LNQ196871:LNQ197743 LXM196871:LXM197743 MHI196871:MHI197743 MRE196871:MRE197743 NBA196871:NBA197743 NKW196871:NKW197743 NUS196871:NUS197743 OEO196871:OEO197743 OOK196871:OOK197743 OYG196871:OYG197743 PIC196871:PIC197743 PRY196871:PRY197743 QBU196871:QBU197743 QLQ196871:QLQ197743 QVM196871:QVM197743 RFI196871:RFI197743 RPE196871:RPE197743 RZA196871:RZA197743 SIW196871:SIW197743 SSS196871:SSS197743 TCO196871:TCO197743 TMK196871:TMK197743 TWG196871:TWG197743 UGC196871:UGC197743 UPY196871:UPY197743 UZU196871:UZU197743 VJQ196871:VJQ197743 VTM196871:VTM197743 WDI196871:WDI197743 WNE196871:WNE197743 WXA196871:WXA197743 BE262413:BE263285 KO262407:KO263279 UK262407:UK263279 AEG262407:AEG263279 AOC262407:AOC263279 AXY262407:AXY263279 BHU262407:BHU263279 BRQ262407:BRQ263279 CBM262407:CBM263279 CLI262407:CLI263279 CVE262407:CVE263279 DFA262407:DFA263279 DOW262407:DOW263279 DYS262407:DYS263279 EIO262407:EIO263279 ESK262407:ESK263279 FCG262407:FCG263279 FMC262407:FMC263279 FVY262407:FVY263279 GFU262407:GFU263279 GPQ262407:GPQ263279 GZM262407:GZM263279 HJI262407:HJI263279 HTE262407:HTE263279 IDA262407:IDA263279 IMW262407:IMW263279 IWS262407:IWS263279 JGO262407:JGO263279 JQK262407:JQK263279 KAG262407:KAG263279 KKC262407:KKC263279 KTY262407:KTY263279 LDU262407:LDU263279 LNQ262407:LNQ263279 LXM262407:LXM263279 MHI262407:MHI263279 MRE262407:MRE263279 NBA262407:NBA263279 NKW262407:NKW263279 NUS262407:NUS263279 OEO262407:OEO263279 OOK262407:OOK263279 OYG262407:OYG263279 PIC262407:PIC263279 PRY262407:PRY263279 QBU262407:QBU263279 QLQ262407:QLQ263279 QVM262407:QVM263279 RFI262407:RFI263279 RPE262407:RPE263279 RZA262407:RZA263279 SIW262407:SIW263279 SSS262407:SSS263279 TCO262407:TCO263279 TMK262407:TMK263279 TWG262407:TWG263279 UGC262407:UGC263279 UPY262407:UPY263279 UZU262407:UZU263279 VJQ262407:VJQ263279 VTM262407:VTM263279 WDI262407:WDI263279 WNE262407:WNE263279 WXA262407:WXA263279 BE327949:BE328821 KO327943:KO328815 UK327943:UK328815 AEG327943:AEG328815 AOC327943:AOC328815 AXY327943:AXY328815 BHU327943:BHU328815 BRQ327943:BRQ328815 CBM327943:CBM328815 CLI327943:CLI328815 CVE327943:CVE328815 DFA327943:DFA328815 DOW327943:DOW328815 DYS327943:DYS328815 EIO327943:EIO328815 ESK327943:ESK328815 FCG327943:FCG328815 FMC327943:FMC328815 FVY327943:FVY328815 GFU327943:GFU328815 GPQ327943:GPQ328815 GZM327943:GZM328815 HJI327943:HJI328815 HTE327943:HTE328815 IDA327943:IDA328815 IMW327943:IMW328815 IWS327943:IWS328815 JGO327943:JGO328815 JQK327943:JQK328815 KAG327943:KAG328815 KKC327943:KKC328815 KTY327943:KTY328815 LDU327943:LDU328815 LNQ327943:LNQ328815 LXM327943:LXM328815 MHI327943:MHI328815 MRE327943:MRE328815 NBA327943:NBA328815 NKW327943:NKW328815 NUS327943:NUS328815 OEO327943:OEO328815 OOK327943:OOK328815 OYG327943:OYG328815 PIC327943:PIC328815 PRY327943:PRY328815 QBU327943:QBU328815 QLQ327943:QLQ328815 QVM327943:QVM328815 RFI327943:RFI328815 RPE327943:RPE328815 RZA327943:RZA328815 SIW327943:SIW328815 SSS327943:SSS328815 TCO327943:TCO328815 TMK327943:TMK328815 TWG327943:TWG328815 UGC327943:UGC328815 UPY327943:UPY328815 UZU327943:UZU328815 VJQ327943:VJQ328815 VTM327943:VTM328815 WDI327943:WDI328815 WNE327943:WNE328815 WXA327943:WXA328815 BE393485:BE394357 KO393479:KO394351 UK393479:UK394351 AEG393479:AEG394351 AOC393479:AOC394351 AXY393479:AXY394351 BHU393479:BHU394351 BRQ393479:BRQ394351 CBM393479:CBM394351 CLI393479:CLI394351 CVE393479:CVE394351 DFA393479:DFA394351 DOW393479:DOW394351 DYS393479:DYS394351 EIO393479:EIO394351 ESK393479:ESK394351 FCG393479:FCG394351 FMC393479:FMC394351 FVY393479:FVY394351 GFU393479:GFU394351 GPQ393479:GPQ394351 GZM393479:GZM394351 HJI393479:HJI394351 HTE393479:HTE394351 IDA393479:IDA394351 IMW393479:IMW394351 IWS393479:IWS394351 JGO393479:JGO394351 JQK393479:JQK394351 KAG393479:KAG394351 KKC393479:KKC394351 KTY393479:KTY394351 LDU393479:LDU394351 LNQ393479:LNQ394351 LXM393479:LXM394351 MHI393479:MHI394351 MRE393479:MRE394351 NBA393479:NBA394351 NKW393479:NKW394351 NUS393479:NUS394351 OEO393479:OEO394351 OOK393479:OOK394351 OYG393479:OYG394351 PIC393479:PIC394351 PRY393479:PRY394351 QBU393479:QBU394351 QLQ393479:QLQ394351 QVM393479:QVM394351 RFI393479:RFI394351 RPE393479:RPE394351 RZA393479:RZA394351 SIW393479:SIW394351 SSS393479:SSS394351 TCO393479:TCO394351 TMK393479:TMK394351 TWG393479:TWG394351 UGC393479:UGC394351 UPY393479:UPY394351 UZU393479:UZU394351 VJQ393479:VJQ394351 VTM393479:VTM394351 WDI393479:WDI394351 WNE393479:WNE394351 WXA393479:WXA394351 BE459021:BE459893 KO459015:KO459887 UK459015:UK459887 AEG459015:AEG459887 AOC459015:AOC459887 AXY459015:AXY459887 BHU459015:BHU459887 BRQ459015:BRQ459887 CBM459015:CBM459887 CLI459015:CLI459887 CVE459015:CVE459887 DFA459015:DFA459887 DOW459015:DOW459887 DYS459015:DYS459887 EIO459015:EIO459887 ESK459015:ESK459887 FCG459015:FCG459887 FMC459015:FMC459887 FVY459015:FVY459887 GFU459015:GFU459887 GPQ459015:GPQ459887 GZM459015:GZM459887 HJI459015:HJI459887 HTE459015:HTE459887 IDA459015:IDA459887 IMW459015:IMW459887 IWS459015:IWS459887 JGO459015:JGO459887 JQK459015:JQK459887 KAG459015:KAG459887 KKC459015:KKC459887 KTY459015:KTY459887 LDU459015:LDU459887 LNQ459015:LNQ459887 LXM459015:LXM459887 MHI459015:MHI459887 MRE459015:MRE459887 NBA459015:NBA459887 NKW459015:NKW459887 NUS459015:NUS459887 OEO459015:OEO459887 OOK459015:OOK459887 OYG459015:OYG459887 PIC459015:PIC459887 PRY459015:PRY459887 QBU459015:QBU459887 QLQ459015:QLQ459887 QVM459015:QVM459887 RFI459015:RFI459887 RPE459015:RPE459887 RZA459015:RZA459887 SIW459015:SIW459887 SSS459015:SSS459887 TCO459015:TCO459887 TMK459015:TMK459887 TWG459015:TWG459887 UGC459015:UGC459887 UPY459015:UPY459887 UZU459015:UZU459887 VJQ459015:VJQ459887 VTM459015:VTM459887 WDI459015:WDI459887 WNE459015:WNE459887 WXA459015:WXA459887 BE524557:BE525429 KO524551:KO525423 UK524551:UK525423 AEG524551:AEG525423 AOC524551:AOC525423 AXY524551:AXY525423 BHU524551:BHU525423 BRQ524551:BRQ525423 CBM524551:CBM525423 CLI524551:CLI525423 CVE524551:CVE525423 DFA524551:DFA525423 DOW524551:DOW525423 DYS524551:DYS525423 EIO524551:EIO525423 ESK524551:ESK525423 FCG524551:FCG525423 FMC524551:FMC525423 FVY524551:FVY525423 GFU524551:GFU525423 GPQ524551:GPQ525423 GZM524551:GZM525423 HJI524551:HJI525423 HTE524551:HTE525423 IDA524551:IDA525423 IMW524551:IMW525423 IWS524551:IWS525423 JGO524551:JGO525423 JQK524551:JQK525423 KAG524551:KAG525423 KKC524551:KKC525423 KTY524551:KTY525423 LDU524551:LDU525423 LNQ524551:LNQ525423 LXM524551:LXM525423 MHI524551:MHI525423 MRE524551:MRE525423 NBA524551:NBA525423 NKW524551:NKW525423 NUS524551:NUS525423 OEO524551:OEO525423 OOK524551:OOK525423 OYG524551:OYG525423 PIC524551:PIC525423 PRY524551:PRY525423 QBU524551:QBU525423 QLQ524551:QLQ525423 QVM524551:QVM525423 RFI524551:RFI525423 RPE524551:RPE525423 RZA524551:RZA525423 SIW524551:SIW525423 SSS524551:SSS525423 TCO524551:TCO525423 TMK524551:TMK525423 TWG524551:TWG525423 UGC524551:UGC525423 UPY524551:UPY525423 UZU524551:UZU525423 VJQ524551:VJQ525423 VTM524551:VTM525423 WDI524551:WDI525423 WNE524551:WNE525423 WXA524551:WXA525423 BE590093:BE590965 KO590087:KO590959 UK590087:UK590959 AEG590087:AEG590959 AOC590087:AOC590959 AXY590087:AXY590959 BHU590087:BHU590959 BRQ590087:BRQ590959 CBM590087:CBM590959 CLI590087:CLI590959 CVE590087:CVE590959 DFA590087:DFA590959 DOW590087:DOW590959 DYS590087:DYS590959 EIO590087:EIO590959 ESK590087:ESK590959 FCG590087:FCG590959 FMC590087:FMC590959 FVY590087:FVY590959 GFU590087:GFU590959 GPQ590087:GPQ590959 GZM590087:GZM590959 HJI590087:HJI590959 HTE590087:HTE590959 IDA590087:IDA590959 IMW590087:IMW590959 IWS590087:IWS590959 JGO590087:JGO590959 JQK590087:JQK590959 KAG590087:KAG590959 KKC590087:KKC590959 KTY590087:KTY590959 LDU590087:LDU590959 LNQ590087:LNQ590959 LXM590087:LXM590959 MHI590087:MHI590959 MRE590087:MRE590959 NBA590087:NBA590959 NKW590087:NKW590959 NUS590087:NUS590959 OEO590087:OEO590959 OOK590087:OOK590959 OYG590087:OYG590959 PIC590087:PIC590959 PRY590087:PRY590959 QBU590087:QBU590959 QLQ590087:QLQ590959 QVM590087:QVM590959 RFI590087:RFI590959 RPE590087:RPE590959 RZA590087:RZA590959 SIW590087:SIW590959 SSS590087:SSS590959 TCO590087:TCO590959 TMK590087:TMK590959 TWG590087:TWG590959 UGC590087:UGC590959 UPY590087:UPY590959 UZU590087:UZU590959 VJQ590087:VJQ590959 VTM590087:VTM590959 WDI590087:WDI590959 WNE590087:WNE590959 WXA590087:WXA590959 BE655629:BE656501 KO655623:KO656495 UK655623:UK656495 AEG655623:AEG656495 AOC655623:AOC656495 AXY655623:AXY656495 BHU655623:BHU656495 BRQ655623:BRQ656495 CBM655623:CBM656495 CLI655623:CLI656495 CVE655623:CVE656495 DFA655623:DFA656495 DOW655623:DOW656495 DYS655623:DYS656495 EIO655623:EIO656495 ESK655623:ESK656495 FCG655623:FCG656495 FMC655623:FMC656495 FVY655623:FVY656495 GFU655623:GFU656495 GPQ655623:GPQ656495 GZM655623:GZM656495 HJI655623:HJI656495 HTE655623:HTE656495 IDA655623:IDA656495 IMW655623:IMW656495 IWS655623:IWS656495 JGO655623:JGO656495 JQK655623:JQK656495 KAG655623:KAG656495 KKC655623:KKC656495 KTY655623:KTY656495 LDU655623:LDU656495 LNQ655623:LNQ656495 LXM655623:LXM656495 MHI655623:MHI656495 MRE655623:MRE656495 NBA655623:NBA656495 NKW655623:NKW656495 NUS655623:NUS656495 OEO655623:OEO656495 OOK655623:OOK656495 OYG655623:OYG656495 PIC655623:PIC656495 PRY655623:PRY656495 QBU655623:QBU656495 QLQ655623:QLQ656495 QVM655623:QVM656495 RFI655623:RFI656495 RPE655623:RPE656495 RZA655623:RZA656495 SIW655623:SIW656495 SSS655623:SSS656495 TCO655623:TCO656495 TMK655623:TMK656495 TWG655623:TWG656495 UGC655623:UGC656495 UPY655623:UPY656495 UZU655623:UZU656495 VJQ655623:VJQ656495 VTM655623:VTM656495 WDI655623:WDI656495 WNE655623:WNE656495 WXA655623:WXA656495 BE721165:BE722037 KO721159:KO722031 UK721159:UK722031 AEG721159:AEG722031 AOC721159:AOC722031 AXY721159:AXY722031 BHU721159:BHU722031 BRQ721159:BRQ722031 CBM721159:CBM722031 CLI721159:CLI722031 CVE721159:CVE722031 DFA721159:DFA722031 DOW721159:DOW722031 DYS721159:DYS722031 EIO721159:EIO722031 ESK721159:ESK722031 FCG721159:FCG722031 FMC721159:FMC722031 FVY721159:FVY722031 GFU721159:GFU722031 GPQ721159:GPQ722031 GZM721159:GZM722031 HJI721159:HJI722031 HTE721159:HTE722031 IDA721159:IDA722031 IMW721159:IMW722031 IWS721159:IWS722031 JGO721159:JGO722031 JQK721159:JQK722031 KAG721159:KAG722031 KKC721159:KKC722031 KTY721159:KTY722031 LDU721159:LDU722031 LNQ721159:LNQ722031 LXM721159:LXM722031 MHI721159:MHI722031 MRE721159:MRE722031 NBA721159:NBA722031 NKW721159:NKW722031 NUS721159:NUS722031 OEO721159:OEO722031 OOK721159:OOK722031 OYG721159:OYG722031 PIC721159:PIC722031 PRY721159:PRY722031 QBU721159:QBU722031 QLQ721159:QLQ722031 QVM721159:QVM722031 RFI721159:RFI722031 RPE721159:RPE722031 RZA721159:RZA722031 SIW721159:SIW722031 SSS721159:SSS722031 TCO721159:TCO722031 TMK721159:TMK722031 TWG721159:TWG722031 UGC721159:UGC722031 UPY721159:UPY722031 UZU721159:UZU722031 VJQ721159:VJQ722031 VTM721159:VTM722031 WDI721159:WDI722031 WNE721159:WNE722031 WXA721159:WXA722031 BE786701:BE787573 KO786695:KO787567 UK786695:UK787567 AEG786695:AEG787567 AOC786695:AOC787567 AXY786695:AXY787567 BHU786695:BHU787567 BRQ786695:BRQ787567 CBM786695:CBM787567 CLI786695:CLI787567 CVE786695:CVE787567 DFA786695:DFA787567 DOW786695:DOW787567 DYS786695:DYS787567 EIO786695:EIO787567 ESK786695:ESK787567 FCG786695:FCG787567 FMC786695:FMC787567 FVY786695:FVY787567 GFU786695:GFU787567 GPQ786695:GPQ787567 GZM786695:GZM787567 HJI786695:HJI787567 HTE786695:HTE787567 IDA786695:IDA787567 IMW786695:IMW787567 IWS786695:IWS787567 JGO786695:JGO787567 JQK786695:JQK787567 KAG786695:KAG787567 KKC786695:KKC787567 KTY786695:KTY787567 LDU786695:LDU787567 LNQ786695:LNQ787567 LXM786695:LXM787567 MHI786695:MHI787567 MRE786695:MRE787567 NBA786695:NBA787567 NKW786695:NKW787567 NUS786695:NUS787567 OEO786695:OEO787567 OOK786695:OOK787567 OYG786695:OYG787567 PIC786695:PIC787567 PRY786695:PRY787567 QBU786695:QBU787567 QLQ786695:QLQ787567 QVM786695:QVM787567 RFI786695:RFI787567 RPE786695:RPE787567 RZA786695:RZA787567 SIW786695:SIW787567 SSS786695:SSS787567 TCO786695:TCO787567 TMK786695:TMK787567 TWG786695:TWG787567 UGC786695:UGC787567 UPY786695:UPY787567 UZU786695:UZU787567 VJQ786695:VJQ787567 VTM786695:VTM787567 WDI786695:WDI787567 WNE786695:WNE787567 WXA786695:WXA787567 BE852237:BE853109 KO852231:KO853103 UK852231:UK853103 AEG852231:AEG853103 AOC852231:AOC853103 AXY852231:AXY853103 BHU852231:BHU853103 BRQ852231:BRQ853103 CBM852231:CBM853103 CLI852231:CLI853103 CVE852231:CVE853103 DFA852231:DFA853103 DOW852231:DOW853103 DYS852231:DYS853103 EIO852231:EIO853103 ESK852231:ESK853103 FCG852231:FCG853103 FMC852231:FMC853103 FVY852231:FVY853103 GFU852231:GFU853103 GPQ852231:GPQ853103 GZM852231:GZM853103 HJI852231:HJI853103 HTE852231:HTE853103 IDA852231:IDA853103 IMW852231:IMW853103 IWS852231:IWS853103 JGO852231:JGO853103 JQK852231:JQK853103 KAG852231:KAG853103 KKC852231:KKC853103 KTY852231:KTY853103 LDU852231:LDU853103 LNQ852231:LNQ853103 LXM852231:LXM853103 MHI852231:MHI853103 MRE852231:MRE853103 NBA852231:NBA853103 NKW852231:NKW853103 NUS852231:NUS853103 OEO852231:OEO853103 OOK852231:OOK853103 OYG852231:OYG853103 PIC852231:PIC853103 PRY852231:PRY853103 QBU852231:QBU853103 QLQ852231:QLQ853103 QVM852231:QVM853103 RFI852231:RFI853103 RPE852231:RPE853103 RZA852231:RZA853103 SIW852231:SIW853103 SSS852231:SSS853103 TCO852231:TCO853103 TMK852231:TMK853103 TWG852231:TWG853103 UGC852231:UGC853103 UPY852231:UPY853103 UZU852231:UZU853103 VJQ852231:VJQ853103 VTM852231:VTM853103 WDI852231:WDI853103 WNE852231:WNE853103 WXA852231:WXA853103 BE917773:BE918645 KO917767:KO918639 UK917767:UK918639 AEG917767:AEG918639 AOC917767:AOC918639 AXY917767:AXY918639 BHU917767:BHU918639 BRQ917767:BRQ918639 CBM917767:CBM918639 CLI917767:CLI918639 CVE917767:CVE918639 DFA917767:DFA918639 DOW917767:DOW918639 DYS917767:DYS918639 EIO917767:EIO918639 ESK917767:ESK918639 FCG917767:FCG918639 FMC917767:FMC918639 FVY917767:FVY918639 GFU917767:GFU918639 GPQ917767:GPQ918639 GZM917767:GZM918639 HJI917767:HJI918639 HTE917767:HTE918639 IDA917767:IDA918639 IMW917767:IMW918639 IWS917767:IWS918639 JGO917767:JGO918639 JQK917767:JQK918639 KAG917767:KAG918639 KKC917767:KKC918639 KTY917767:KTY918639 LDU917767:LDU918639 LNQ917767:LNQ918639 LXM917767:LXM918639 MHI917767:MHI918639 MRE917767:MRE918639 NBA917767:NBA918639 NKW917767:NKW918639 NUS917767:NUS918639 OEO917767:OEO918639 OOK917767:OOK918639 OYG917767:OYG918639 PIC917767:PIC918639 PRY917767:PRY918639 QBU917767:QBU918639 QLQ917767:QLQ918639 QVM917767:QVM918639 RFI917767:RFI918639 RPE917767:RPE918639 RZA917767:RZA918639 SIW917767:SIW918639 SSS917767:SSS918639 TCO917767:TCO918639 TMK917767:TMK918639 TWG917767:TWG918639 UGC917767:UGC918639 UPY917767:UPY918639 UZU917767:UZU918639 VJQ917767:VJQ918639 VTM917767:VTM918639 WDI917767:WDI918639 WNE917767:WNE918639 WXA917767:WXA918639 BE983309:BE984181 KO983303:KO984175 UK983303:UK984175 AEG983303:AEG984175 AOC983303:AOC984175 AXY983303:AXY984175 BHU983303:BHU984175 BRQ983303:BRQ984175 CBM983303:CBM984175 CLI983303:CLI984175 CVE983303:CVE984175 DFA983303:DFA984175 DOW983303:DOW984175 DYS983303:DYS984175 EIO983303:EIO984175 ESK983303:ESK984175 FCG983303:FCG984175 FMC983303:FMC984175 FVY983303:FVY984175 GFU983303:GFU984175 GPQ983303:GPQ984175 GZM983303:GZM984175 HJI983303:HJI984175 HTE983303:HTE984175 IDA983303:IDA984175 IMW983303:IMW984175 IWS983303:IWS984175 JGO983303:JGO984175 JQK983303:JQK984175 KAG983303:KAG984175 KKC983303:KKC984175 KTY983303:KTY984175 LDU983303:LDU984175 LNQ983303:LNQ984175 LXM983303:LXM984175 MHI983303:MHI984175 MRE983303:MRE984175 NBA983303:NBA984175 NKW983303:NKW984175 NUS983303:NUS984175 OEO983303:OEO984175 OOK983303:OOK984175 OYG983303:OYG984175 PIC983303:PIC984175 PRY983303:PRY984175 QBU983303:QBU984175 QLQ983303:QLQ984175 QVM983303:QVM984175 RFI983303:RFI984175 RPE983303:RPE984175 RZA983303:RZA984175 SIW983303:SIW984175 SSS983303:SSS984175 TCO983303:TCO984175 TMK983303:TMK984175 TWG983303:TWG984175 UGC983303:UGC984175 UPY983303:UPY984175 UZU983303:UZU984175 VJQ983303:VJQ984175 VTM983303:VTM984175 WDI983303:WDI984175 WNE983303:WNE984175 WXA983303:WXA984175 BE347:BE1141 BB347:BB1141 BH341:BH1137 WXA341:WXA1135 WNE341:WNE1135 WDI341:WDI1135 VTM341:VTM1135 VJQ341:VJQ1135 UZU341:UZU1135 UPY341:UPY1135 UGC341:UGC1135 TWG341:TWG1135 TMK341:TMK1135 TCO341:TCO1135 SSS341:SSS1135 SIW341:SIW1135 RZA341:RZA1135 RPE341:RPE1135 RFI341:RFI1135 QVM341:QVM1135 QLQ341:QLQ1135 QBU341:QBU1135 PRY341:PRY1135 PIC341:PIC1135 OYG341:OYG1135 OOK341:OOK1135 OEO341:OEO1135 NUS341:NUS1135 NKW341:NKW1135 NBA341:NBA1135 MRE341:MRE1135 MHI341:MHI1135 LXM341:LXM1135 LNQ341:LNQ1135 LDU341:LDU1135 KTY341:KTY1135 KKC341:KKC1135 KAG341:KAG1135 JQK341:JQK1135 JGO341:JGO1135 IWS341:IWS1135 IMW341:IMW1135 IDA341:IDA1135 HTE341:HTE1135 HJI341:HJI1135 GZM341:GZM1135 GPQ341:GPQ1135 GFU341:GFU1135 FVY341:FVY1135 FMC341:FMC1135 FCG341:FCG1135 ESK341:ESK1135 EIO341:EIO1135 DYS341:DYS1135 DOW341:DOW1135 DFA341:DFA1135 CVE341:CVE1135 CLI341:CLI1135 CBM341:CBM1135 BRQ341:BRQ1135 BHU341:BHU1135 AXY341:AXY1135 AOC341:AOC1135 AEG341:AEG1135 UK341:UK1135 KO341:KO1135 WXD341:WXD1137 WNH341:WNH1137 WDL341:WDL1137 VTP341:VTP1137 VJT341:VJT1137 UZX341:UZX1137 UQB341:UQB1137 UGF341:UGF1137 TWJ341:TWJ1137 TMN341:TMN1137 TCR341:TCR1137 SSV341:SSV1137 SIZ341:SIZ1137 RZD341:RZD1137 RPH341:RPH1137 RFL341:RFL1137 QVP341:QVP1137 QLT341:QLT1137 QBX341:QBX1137 PSB341:PSB1137 PIF341:PIF1137 OYJ341:OYJ1137 OON341:OON1137 OER341:OER1137 NUV341:NUV1137 NKZ341:NKZ1137 NBD341:NBD1137 MRH341:MRH1137 MHL341:MHL1137 LXP341:LXP1137 LNT341:LNT1137 LDX341:LDX1137 KUB341:KUB1137 KKF341:KKF1137 KAJ341:KAJ1137 JQN341:JQN1137 JGR341:JGR1137 IWV341:IWV1137 IMZ341:IMZ1137 IDD341:IDD1137 HTH341:HTH1137 HJL341:HJL1137 GZP341:GZP1137 GPT341:GPT1137 GFX341:GFX1137 FWB341:FWB1137 FMF341:FMF1137 FCJ341:FCJ1137 ESN341:ESN1137 EIR341:EIR1137 DYV341:DYV1137 DOZ341:DOZ1137 DFD341:DFD1137 CVH341:CVH1137 CLL341:CLL1137 CBP341:CBP1137 BRT341:BRT1137 BHX341:BHX1137 AYB341:AYB1137 AOF341:AOF1137 AEJ341:AEJ1137 UN341:UN1137 KR341:KR1137 WWX341:WWX1135 WNB341:WNB1135 WDF341:WDF1135 VTJ341:VTJ1135 VJN341:VJN1135 UZR341:UZR1135 UPV341:UPV1135 UFZ341:UFZ1135 TWD341:TWD1135 TMH341:TMH1135 TCL341:TCL1135 SSP341:SSP1135 SIT341:SIT1135 RYX341:RYX1135 RPB341:RPB1135 RFF341:RFF1135 QVJ341:QVJ1135 QLN341:QLN1135 QBR341:QBR1135 PRV341:PRV1135 PHZ341:PHZ1135 OYD341:OYD1135 OOH341:OOH1135 OEL341:OEL1135 NUP341:NUP1135 NKT341:NKT1135 NAX341:NAX1135 MRB341:MRB1135 MHF341:MHF1135 LXJ341:LXJ1135 LNN341:LNN1135 LDR341:LDR1135 KTV341:KTV1135 KJZ341:KJZ1135 KAD341:KAD1135 JQH341:JQH1135 JGL341:JGL1135 IWP341:IWP1135 IMT341:IMT1135 ICX341:ICX1135 HTB341:HTB1135 HJF341:HJF1135 GZJ341:GZJ1135 GPN341:GPN1135 GFR341:GFR1135 FVV341:FVV1135 FLZ341:FLZ1135 FCD341:FCD1135 ESH341:ESH1135 EIL341:EIL1135 DYP341:DYP1135 DOT341:DOT1135 DEX341:DEX1135 CVB341:CVB1135 CLF341:CLF1135 CBJ341:CBJ1135 BRN341:BRN1135 BHR341:BHR1135 AXV341:AXV1135 ANZ341:ANZ1135 AED341:AED1135 UH341:UH1135 KL341:KL1135 BE19 BB19 KR19 UN19 AEJ19 AOF19 AYB19 BHX19 BRT19 CBP19 CLL19 CVH19 DFD19 DOZ19 DYV19 EIR19 ESN19 FCJ19 FMF19 FWB19 GFX19 GPT19 GZP19 HJL19 HTH19 IDD19 IMZ19 IWV19 JGR19 JQN19 KAJ19 KKF19 KUB19 LDX19 LNT19 LXP19 MHL19 MRH19 NBD19 NKZ19 NUV19 OER19 OON19 OYJ19 PIF19 PSB19 QBX19 QLT19 QVP19 RFL19 RPH19 RZD19 SIZ19 SSV19 TCR19 TMN19 TWJ19 UGF19 UQB19 UZX19 VJT19 VTP19 WDL19 WNH19 WXD19 AEG19 UK19 KO19 AOC19 AXY19 BHU19 BRQ19 CBM19 CLI19 CVE19 DFA19 DOW19 DYS19 EIO19 ESK19 FCG19 FMC19 FVY19 GFU19 GPQ19 GZM19 HJI19 HTE19 IDA19 IMW19 IWS19 JGO19 JQK19 KAG19 KKC19 KTY19 LDU19 LNQ19 LXM19 MHI19 MRE19 NBA19 NKW19 NUS19 OEO19 OOK19 OYG19 PIC19 PRY19 QBU19 QLQ19 QVM19 RFI19 RPE19 RZA19 SIW19 SSS19 TCO19 TMK19 TWG19 UGC19 UPY19 UZU19 VJQ19 VTM19 WDI19 WNE19 WXA19 AXV19 BHR19 BRN19 CBJ19 CLF19 CVB19 DEX19 DOT19 DYP19 EIL19 ESH19 FCD19 FLZ19 FVV19 GFR19 GPN19 GZJ19 HJF19 HTB19 ICX19 IMT19 IWP19 JGL19 JQH19 KAD19 KJZ19 KTV19 LDR19 LNN19 LXJ19 MHF19 MRB19 NAX19 NKT19 NUP19 OEL19 OOH19 OYD19 PHZ19 PRV19 QBR19 QLN19 QVJ19 RFF19 RPB19 RYX19 SIT19 SSP19 TCL19 TMH19 TWD19 UFZ19 UPV19 UZR19 VJN19 VTJ19 WDF19 WNB19 WWX19 KL19 UH19 AED19 ANZ19 BH19 UN158 AEJ158 AOF158 AYB158 BHX158 BRT158 CBP158 CLL158 CVH158 DFD158 DOZ158 DYV158 EIR158 ESN158 FCJ158 FMF158 FWB158 GFX158 GPT158 GZP158 HJL158 HTH158 IDD158 IMZ158 IWV158 JGR158 JQN158 KAJ158 KKF158 KUB158 LDX158 LNT158 LXP158 MHL158 MRH158 NBD158 NKZ158 NUV158 OER158 OON158 OYJ158 PIF158 PSB158 QBX158 QLT158 QVP158 RFL158 RPH158 RZD158 SIZ158 SSV158 TCR158 TMN158 TWJ158 UGF158 UQB158 UZX158 VJT158 VTP158 WDL158 WNH158 WXD158 AY157 BH158 WWX157:WWX158 ANW157 AEA157 UE157 KI157 WWU157 WMY157 WDC157 VTG157 VJK157 UZO157 UPS157 UFW157 TWA157 TME157 TCI157 SSM157 SIQ157 RYU157 ROY157 RFC157 QVG157 QLK157 QBO157 PRS157 PHW157 OYA157 OOE157 OEI157 NUM157 NKQ157 NAU157 MQY157 MHC157 LXG157 LNK157 LDO157 KTS157 KJW157 KAA157 JQE157 JGI157 IWM157 IMQ157 ICU157 HSY157 HJC157 GZG157 GPK157 GFO157 FVS157 FLW157 FCA157 ESE157 EII157 DYM157 DOQ157 DEU157 CUY157 CLC157 CBG157 BRK157 BHO157 AXS157 WNB157:WNB158 WDF157:WDF158 VTJ157:VTJ158 VJN157:VJN158 UZR157:UZR158 UPV157:UPV158 UFZ157:UFZ158 TWD157:TWD158 TMH157:TMH158 TCL157:TCL158 SSP157:SSP158 SIT157:SIT158 RYX157:RYX158 RPB157:RPB158 RFF157:RFF158 QVJ157:QVJ158 QLN157:QLN158 QBR157:QBR158 PRV157:PRV158 PHZ157:PHZ158 OYD157:OYD158 OOH157:OOH158 OEL157:OEL158 NUP157:NUP158 NKT157:NKT158 NAX157:NAX158 MRB157:MRB158 MHF157:MHF158 LXJ157:LXJ158 LNN157:LNN158 LDR157:LDR158 KTV157:KTV158 KJZ157:KJZ158 KAD157:KAD158 JQH157:JQH158 JGL157:JGL158 IWP157:IWP158 IMT157:IMT158 ICX157:ICX158 HTB157:HTB158 HJF157:HJF158 GZJ157:GZJ158 GPN157:GPN158 GFR157:GFR158 FVV157:FVV158 FLZ157:FLZ158 FCD157:FCD158 ESH157:ESH158 EIL157:EIL158 DYP157:DYP158 DOT157:DOT158 DEX157:DEX158 CVB157:CVB158 CLF157:CLF158 CBJ157:CBJ158 BRN157:BRN158 BHR157:BHR158 AXV157:AXV158 ANZ157:ANZ158 KL157:KL158 UH157:UH158 AED157:AED158 WXA157:WXA158 WNE157:WNE158 WDI157:WDI158 VTM157:VTM158 VJQ157:VJQ158 UZU157:UZU158 UPY157:UPY158 UGC157:UGC158 TWG157:TWG158 TMK157:TMK158 TCO157:TCO158 SSS157:SSS158 SIW157:SIW158 RZA157:RZA158 RPE157:RPE158 RFI157:RFI158 QVM157:QVM158 QLQ157:QLQ158 QBU157:QBU158 PRY157:PRY158 PIC157:PIC158 OYG157:OYG158 OOK157:OOK158 OEO157:OEO158 NUS157:NUS158 NKW157:NKW158 NBA157:NBA158 MRE157:MRE158 MHI157:MHI158 LXM157:LXM158 LNQ157:LNQ158 LDU157:LDU158 KTY157:KTY158 KKC157:KKC158 KAG157:KAG158 JQK157:JQK158 JGO157:JGO158 IWS157:IWS158 IMW157:IMW158 IDA157:IDA158 HTE157:HTE158 HJI157:HJI158 GZM157:GZM158 GPQ157:GPQ158 GFU157:GFU158 FVY157:FVY158 FMC157:FMC158 FCG157:FCG158 ESK157:ESK158 EIO157:EIO158 DYS157:DYS158 DOW157:DOW158 DFA157:DFA158 CVE157:CVE158 CLI157:CLI158 CBM157:CBM158 BRQ157:BRQ158 BHU157:BHU158 AXY157:AXY158 AOC157:AOC158 AEG157:AEG158 UK157:UK158 KO157:KO158 BE157:BE158 BB157:BB158 KR158 BE170 BB170 AZ203:AZ204 AV269 WMY269 WDC269 VTG269 VJK269 UZO269 UPS269 UFW269 TWA269 TME269 TCI269 SSM269 SIQ269 RYU269 ROY269 RFC269 QVG269 QLK269 QBO269 PRS269 PHW269 OYA269 OOE269 OEI269 NUM269 NKQ269 NAU269 MQY269 MHC269 LXG269 LNK269 LDO269 KTS269 KJW269 KAA269 JQE269 JGI269 IWM269 IMQ269 ICU269 HSY269 HJC269 GZG269 GPK269 GFO269 FVS269 FLW269 FCA269 ESE269 EII269 DYM269 DOQ269 DEU269 CUY269 CLC269 CBG269 BRK269 BHO269 AXS269 ANW269 AEA269 UE269 KI269 WWX269 WNB269 WDF269 VTJ269 VJN269 UZR269 UPV269 UFZ269 TWD269 TMH269 TCL269 SSP269 SIT269 RYX269 RPB269 RFF269 QVJ269 QLN269 QBR269 PRV269 PHZ269 OYD269 OOH269 OEL269 NUP269 NKT269 NAX269 MRB269 MHF269 LXJ269 LNN269 LDR269 KTV269 KJZ269 KAD269 JQH269 JGL269 IWP269 IMT269 ICX269 HTB269 HJF269 GZJ269 GPN269 GFR269 FVV269 FLZ269 FCD269 ESH269 EIL269 DYP269 DOT269 DEX269 CVB269 CLF269 CBJ269 BRN269 BHR269 AXV269 ANZ269 AED269 UH269 KL269 WWR269 WMV269 WCZ269 VTD269 VJH269 UZL269 UPP269 UFT269 TVX269 TMB269 TCF269 SSJ269 SIN269 RYR269 ROV269 REZ269 QVD269 QLH269 QBL269 PRP269 PHT269 OXX269 OOB269 OEF269 NUJ269 NKN269 NAR269 MQV269 MGZ269 LXD269 LNH269 LDL269 KTP269 KJT269 JZX269 JQB269 JGF269 IWJ269 IMN269 ICR269 HSV269 HIZ269 GZD269 GPH269 GFL269 FVP269 FLT269 FBX269 ESB269 EIF269 DYJ269 DON269 DER269 CUV269 CKZ269 CBD269 BRH269 BHL269 AXP269 ANT269 ADX269 UB269 KF269 WWU269 BB269 AY337:AY338 UFZ337:UFZ338 TWD337:TWD338 TMH337:TMH338 TCL337:TCL338 SSP337:SSP338 SIT337:SIT338 RYX337:RYX338 RPB337:RPB338 RFF337:RFF338 QVJ337:QVJ338 QLN337:QLN338 QBR337:QBR338 PRV337:PRV338 PHZ337:PHZ338 OYD337:OYD338 OOH337:OOH338 OEL337:OEL338 NUP337:NUP338 NKT337:NKT338 NAX337:NAX338 MRB337:MRB338 MHF337:MHF338 LXJ337:LXJ338 LNN337:LNN338 LDR337:LDR338 KTV337:KTV338 KJZ337:KJZ338 KAD337:KAD338 JQH337:JQH338 JGL337:JGL338 IWP337:IWP338 IMT337:IMT338 ICX337:ICX338 HTB337:HTB338 HJF337:HJF338 GZJ337:GZJ338 GPN337:GPN338 GFR337:GFR338 FVV337:FVV338 FLZ337:FLZ338 FCD337:FCD338 ESH337:ESH338 EIL337:EIL338 DYP337:DYP338 DOT337:DOT338 DEX337:DEX338 CVB337:CVB338 CLF337:CLF338 CBJ337:CBJ338 BRN337:BRN338 BHR337:BHR338 AXV337:AXV338 ANZ337:ANZ338 AED337:AED338 UH337:UH338 KL337:KL338 KI337:KI338 UE337:UE338 AEA337:AEA338 ANW337:ANW338 AXS337:AXS338 BHO337:BHO338 BRK337:BRK338 CBG337:CBG338 CLC337:CLC338 CUY337:CUY338 DEU337:DEU338 DOQ337:DOQ338 DYM337:DYM338 EII337:EII338 ESE337:ESE338 FCA337:FCA338 FLW337:FLW338 FVS337:FVS338 GFO337:GFO338 GPK337:GPK338 GZG337:GZG338 HJC337:HJC338 HSY337:HSY338 ICU337:ICU338 IMQ337:IMQ338 IWM337:IWM338 JGI337:JGI338 JQE337:JQE338 KAA337:KAA338 KJW337:KJW338 KTS337:KTS338 LDO337:LDO338 LNK337:LNK338 LXG337:LXG338 MHC337:MHC338 MQY337:MQY338 NAU337:NAU338 NKQ337:NKQ338 NUM337:NUM338 OEI337:OEI338 OOE337:OOE338 OYA337:OYA338 PHW337:PHW338 PRS337:PRS338 QBO337:QBO338 QLK337:QLK338 QVG337:QVG338 RFC337:RFC338 ROY337:ROY338 RYU337:RYU338 SIQ337:SIQ338 SSM337:SSM338 TCI337:TCI338 TME337:TME338 TWA337:TWA338 UFW337:UFW338 UPS337:UPS338 UZO337:UZO338 VJK337:VJK338 VTG337:VTG338 WDC337:WDC338 WMY337:WMY338 WWU337:WWU338 WWX337:WWX338 ADX337:ADX338 UB337:UB338 KF337:KF338 ANT337:ANT338 AXP337:AXP338 BHL337:BHL338 BRH337:BRH338 CBD337:CBD338 CKZ337:CKZ338 CUV337:CUV338 DER337:DER338 DON337:DON338 DYJ337:DYJ338 EIF337:EIF338 ESB337:ESB338 FBX337:FBX338 FLT337:FLT338 FVP337:FVP338 GFL337:GFL338 GPH337:GPH338 GZD337:GZD338 HIZ337:HIZ338 HSV337:HSV338 ICR337:ICR338 IMN337:IMN338 IWJ337:IWJ338 JGF337:JGF338 JQB337:JQB338 JZX337:JZX338 KJT337:KJT338 KTP337:KTP338 LDL337:LDL338 LNH337:LNH338 LXD337:LXD338 MGZ337:MGZ338 MQV337:MQV338 NAR337:NAR338 NKN337:NKN338 NUJ337:NUJ338 OEF337:OEF338 OOB337:OOB338 OXX337:OXX338 PHT337:PHT338 PRP337:PRP338 QBL337:QBL338 QLH337:QLH338 QVD337:QVD338 REZ337:REZ338 ROV337:ROV338 RYR337:RYR338 SIN337:SIN338 SSJ337:SSJ338 TCF337:TCF338 TMB337:TMB338 TVX337:TVX338 UFT337:UFT338 UPP337:UPP338 UZL337:UZL338 VJH337:VJH338 VTD337:VTD338 WCZ337:WCZ338 WMV337:WMV338 WWR337:WWR338 WNB337:WNB338 WDF337:WDF338 VTJ337:VTJ338 VJN337:VJN338 UZR337:UZR338 UPV337:UPV338 AEI260:AEI261 AOE260:AOE261 AYA260:AYA261 BHW260:BHW261 BRS260:BRS261 CBO260:CBO261 CLK260:CLK261 CVG260:CVG261 DFC260:DFC261 DOY260:DOY261 DYU260:DYU261 EIQ260:EIQ261 ESM260:ESM261 FCI260:FCI261 FME260:FME261 FWA260:FWA261 GFW260:GFW261 GPS260:GPS261 GZO260:GZO261 HJK260:HJK261 HTG260:HTG261 IDC260:IDC261 IMY260:IMY261 IWU260:IWU261 JGQ260:JGQ261 JQM260:JQM261 KAI260:KAI261 KKE260:KKE261 KUA260:KUA261 LDW260:LDW261 LNS260:LNS261 LXO260:LXO261 MHK260:MHK261 MRG260:MRG261 NBC260:NBC261 NKY260:NKY261 NUU260:NUU261 OEQ260:OEQ261 OOM260:OOM261 OYI260:OYI261 PIE260:PIE261 PSA260:PSA261 QBW260:QBW261 QLS260:QLS261 QVO260:QVO261 RFK260:RFK261 RPG260:RPG261 RZC260:RZC261 SIY260:SIY261 SSU260:SSU261 TCQ260:TCQ261 TMM260:TMM261 TWI260:TWI261 UGE260:UGE261 UQA260:UQA261 UZW260:UZW261 VJS260:VJS261 VTO260:VTO261 WDK260:WDK261 WNG260:WNG261 WXC260:WXC261 KW260:KW261 US260:US261 AEO260:AEO261 AOK260:AOK261 AYG260:AYG261 BIC260:BIC261 BRY260:BRY261 CBU260:CBU261 CLQ260:CLQ261 CVM260:CVM261 DFI260:DFI261 DPE260:DPE261 DZA260:DZA261 EIW260:EIW261 ESS260:ESS261 FCO260:FCO261 FMK260:FMK261 FWG260:FWG261 GGC260:GGC261 GPY260:GPY261 GZU260:GZU261 HJQ260:HJQ261 HTM260:HTM261 IDI260:IDI261 INE260:INE261 IXA260:IXA261 JGW260:JGW261 JQS260:JQS261 KAO260:KAO261 KKK260:KKK261 KUG260:KUG261 LEC260:LEC261 LNY260:LNY261 LXU260:LXU261 MHQ260:MHQ261 MRM260:MRM261 NBI260:NBI261 NLE260:NLE261 NVA260:NVA261 OEW260:OEW261 OOS260:OOS261 OYO260:OYO261 PIK260:PIK261 PSG260:PSG261 QCC260:QCC261 QLY260:QLY261 QVU260:QVU261 RFQ260:RFQ261 RPM260:RPM261 RZI260:RZI261 SJE260:SJE261 STA260:STA261 TCW260:TCW261 TMS260:TMS261 TWO260:TWO261 UGK260:UGK261 UQG260:UQG261 VAC260:VAC261 VJY260:VJY261 VTU260:VTU261 WDQ260:WDQ261 WNM260:WNM261 WXI260:WXI261 KT260:KT261 UP260:UP261 AEL260:AEL261 AOH260:AOH261 AYD260:AYD261 BHZ260:BHZ261 BRV260:BRV261 CBR260:CBR261 CLN260:CLN261 CVJ260:CVJ261 DFF260:DFF261 DPB260:DPB261 DYX260:DYX261 EIT260:EIT261 ESP260:ESP261 FCL260:FCL261 FMH260:FMH261 FWD260:FWD261 GFZ260:GFZ261 GPV260:GPV261 GZR260:GZR261 HJN260:HJN261 HTJ260:HTJ261 IDF260:IDF261 INB260:INB261 IWX260:IWX261 JGT260:JGT261 JQP260:JQP261 KAL260:KAL261 KKH260:KKH261 KUD260:KUD261 LDZ260:LDZ261 LNV260:LNV261 LXR260:LXR261 MHN260:MHN261 MRJ260:MRJ261 NBF260:NBF261 NLB260:NLB261 NUX260:NUX261 OET260:OET261 OOP260:OOP261 OYL260:OYL261 PIH260:PIH261 PSD260:PSD261 QBZ260:QBZ261 QLV260:QLV261 QVR260:QVR261 RFN260:RFN261 RPJ260:RPJ261 RZF260:RZF261 SJB260:SJB261 SSX260:SSX261 TCT260:TCT261 TMP260:TMP261 TWL260:TWL261 UGH260:UGH261 UQD260:UQD261 UZZ260:UZZ261 VJV260:VJV261 VTR260:VTR261 WDN260:WDN261 WNJ260:WNJ261 WXF260:WXF261 KQ260:KQ261 UM260:UM261 BB337:BB338 BB326 BE271:BE272 BH271:BH272 AZ289:AZ290 AMT274 AWP274 BGL274 BQH274 CAD274 CJZ274 CTV274 DDR274 DNN274 DXJ274 EHF274 ERB274 FAX274 FKT274 FUP274 GEL274 GOH274 GYD274 HHZ274 HRV274 IBR274 ILN274 IVJ274 JFF274 JPB274 JYX274 KIT274 KSP274 LCL274 LMH274 LWD274 MFZ274 MPV274 MZR274 NJN274 NTJ274 ODF274 ONB274 OWX274 PGT274 PQP274 QAL274 QKH274 QUD274 RDZ274 RNV274 RXR274 SHN274 SRJ274 TBF274 TLB274 TUX274 UET274 UOP274 UYL274 VIH274 VSD274 WBZ274 WLV274 WVR274 JL274 TH274 ADD274 AMZ274 AWV274 BGR274 BQN274 CAJ274 CKF274 CUB274 DDX274 DNT274 DXP274 EHL274 ERH274 FBD274 FKZ274 FUV274 GER274 GON274 GYJ274 HIF274 HSB274 IBX274 ILT274 IVP274 JFL274 JPH274 JZD274 KIZ274 KSV274 LCR274 LMN274 LWJ274 MGF274 MQB274 MZX274 NJT274 NTP274 ODL274 ONH274 OXD274 PGZ274 PQV274 QAR274 QKN274 QUJ274 REF274 ROB274 RXX274 SHT274 SRP274 TBL274 TLH274 TVD274 UEZ274 UOV274 UYR274 VIN274 VSJ274 WCF274 WMB274 WVX274 JI274 TE274 ADA274 AMW274 AWS274 BGO274 BQK274 CAG274 CKC274 CTY274 DDU274 DNQ274 DXM274 EHI274 ERE274 FBA274 FKW274 FUS274 GEO274 GOK274 GYG274 HIC274 HRY274 IBU274 ILQ274 IVM274 JFI274 JPE274 JZA274 KIW274 KSS274 LCO274 LMK274 LWG274 MGC274 MPY274 MZU274 NJQ274 NTM274 ODI274 ONE274 OXA274 PGW274 PQS274 QAO274 QKK274 QUG274 REC274 RNY274 RXU274 SHQ274 SRM274 TBI274 TLE274 TVA274 UEW274 UOS274 UYO274 VIK274 VSG274 WCC274 WLY274 WVU274 JF274 TB274 BB271:BB272 ACX274 WKK275 WUG275 HR275 RN275 ABJ275 ALF275 AVB275 BEX275 BOT275 BYP275 CIL275 CSH275 DCD275 DLZ275 DVV275 EFR275 EPN275 EZJ275 FJF275 FTB275 GCX275 GMT275 GWP275 HGL275 HQH275 IAD275 IJZ275 ITV275 JDR275 JNN275 JXJ275 KHF275 KRB275 LAX275 LKT275 LUP275 MEL275 MOH275 MYD275 NHZ275 NRV275 OBR275 OLN275 OVJ275 PFF275 PPB275 PYX275 QIT275 QSP275 RCL275 RMH275 RWD275 SFZ275 SPV275 SZR275 TJN275 TTJ275 UDF275 UNB275 UWX275 VGT275 VQP275 WAL275 WKH275 WUD275 HX275 RT275 ABP275 ALL275 AVH275 BFD275 BOZ275 BYV275 CIR275 CSN275 DCJ275 DMF275 DWB275 EFX275 EPT275 EZP275 FJL275 FTH275 GDD275 GMZ275 GWV275 HGR275 HQN275 IAJ275 IKF275 IUB275 JDX275 JNT275 JXP275 KHL275 KRH275 LBD275 LKZ275 LUV275 MER275 MON275 MYJ275 NIF275 NSB275 OBX275 OLT275 OVP275 PFL275 PPH275 PZD275 QIZ275 QSV275 RCR275 RMN275 RWJ275 SGF275 SQB275 SZX275 TJT275 TTP275 UDL275 UNH275 UXD275 VGZ275 VQV275 WAR275 WKN275 WUJ275 HU275 RQ275 ABM275 ALI275 AVE275 BFA275 BOW275 BYS275 CIO275 CSK275 DCG275 DMC275 DVY275 EFU275 EPQ275 EZM275 FJI275 FTE275 GDA275 GMW275 GWS275 HGO275 HQK275 IAG275 IKC275 ITY275 JDU275 JNQ275 JXM275 KHI275 KRE275 LBA275 LKW275 LUS275 MEO275 MOK275 MYG275 NIC275 NRY275 OBU275 OLQ275 OVM275 PFI275 PPE275 PZA275 QIW275 QSS275 RCO275 RMK275 RWG275 SGC275 SPY275 SZU275 TJQ275 TTM275 UDI275 UNE275 UXA275 VGW275 VQS275 WAO275 WKH288 WUD288 WAL288 HO288 RK288 ABG288 ALC288 AUY288 BEU288 BOQ288 BYM288 CII288 CSE288 DCA288 DLW288 DVS288 EFO288 EPK288 EZG288 FJC288 FSY288 GCU288 GMQ288 GWM288 HGI288 HQE288 IAA288 IJW288 ITS288 JDO288 JNK288 JXG288 KHC288 KQY288 LAU288 LKQ288 LUM288 MEI288 MOE288 MYA288 NHW288 NRS288 OBO288 OLK288 OVG288 PFC288 POY288 PYU288 QIQ288 QSM288 RCI288 RME288 RWA288 SFW288 SPS288 SZO288 TJK288 TTG288 UDC288 UMY288 UWU288 VGQ288 VQM288 WAI288 WKE288 WUA288 HU288 RQ288 ABM288 ALI288 AVE288 BFA288 BOW288 BYS288 CIO288 CSK288 DCG288 DMC288 DVY288 EFU288 EPQ288 EZM288 FJI288 FTE288 GDA288 GMW288 GWS288 HGO288 HQK288 IAG288 IKC288 ITY288 JDU288 JNQ288 JXM288 KHI288 KRE288 LBA288 LKW288 LUS288 MEO288 MOK288 MYG288 NIC288 NRY288 OBU288 OLQ288 OVM288 PFI288 PPE288 PZA288 QIW288 QSS288 RCO288 RMK288 RWG288 SGC288 SPY288 SZU288 TJQ288 TTM288 UDI288 UNE288 UXA288 VGW288 VQS288 WAO288 WKK288 WUG288 HR288 RN288 ABJ288 ALF288 AVB288 BEX288 BOT288 BYP288 CIL288 CSH288 DCD288 DLZ288 DVV288 EFR288 EPN288 EZJ288 FJF288 FTB288 GCX288 GMT288 GWP288 HGL288 HQH288 IAD288 IJZ288 ITV288 JDR288 JNN288 JXJ288 KHF288 KRB288 LAX288 LKT288 LUP288 MEL288 MOH288 MYD288 NHZ288 NRV288 OBR288 OLN288 OVJ288 PFF288 PPB288 PYX288 QIT288 QSP288 RCL288 RMH288 RWD288 SFZ288 SPV288 SZR288 TJN288 TTJ288 UDF288 UNB288 UWX288 VGT288 VQP288 ACX312:ACX313 BA176:BA178 BA172:BB175 BH199 LD199 UZ199 AEV199 AOR199 AYN199 BIJ199 BSF199 CCB199 CLX199 CVT199 DFP199 DPL199 DZH199 EJD199 ESZ199 FCV199 FMR199 FWN199 GGJ199 GQF199 HAB199 HJX199 HTT199 IDP199 INL199 IXH199 JHD199 JQZ199 KAV199 KKR199 KUN199 LEJ199 LOF199 LYB199 MHX199 MRT199 NBP199 NLL199 NVH199 OFD199 OOZ199 OYV199 PIR199 PSN199 QCJ199 QMF199 QWB199 RFX199 RPT199 RZP199 SJL199 STH199 TDD199 TMZ199 TWV199 UGR199 UQN199 VAJ199 VKF199 VUB199 WDX199 WNT199 WXP199 BE337:BE338 AMT312:AMT313 AWP312:AWP313 BGL312:BGL313 BQH312:BQH313 CAD312:CAD313 CJZ312:CJZ313 CTV312:CTV313 DDR312:DDR313 DNN312:DNN313 DXJ312:DXJ313 EHF312:EHF313 ERB312:ERB313 FAX312:FAX313 FKT312:FKT313 FUP312:FUP313 GEL312:GEL313 GOH312:GOH313 GYD312:GYD313 HHZ312:HHZ313 HRV312:HRV313 IBR312:IBR313 ILN312:ILN313 IVJ312:IVJ313 JFF312:JFF313 JPB312:JPB313 JYX312:JYX313 KIT312:KIT313 KSP312:KSP313 LCL312:LCL313 LMH312:LMH313 LWD312:LWD313 MFZ312:MFZ313 MPV312:MPV313 MZR312:MZR313 NJN312:NJN313 NTJ312:NTJ313 ODF312:ODF313 ONB312:ONB313 OWX312:OWX313 PGT312:PGT313 PQP312:PQP313 QAL312:QAL313 QKH312:QKH313 QUD312:QUD313 RDZ312:RDZ313 RNV312:RNV313 RXR312:RXR313 SHN312:SHN313 SRJ312:SRJ313 TBF312:TBF313 TLB312:TLB313 TUX312:TUX313 UET312:UET313 UOP312:UOP313 UYL312:UYL313 VIH312:VIH313 VSD312:VSD313 WBZ312:WBZ313 WLV312:WLV313 WVR312:WVR313 JL312:JL313 TH312:TH313 ADD312:ADD313 AMZ312:AMZ313 AWV312:AWV313 BGR312:BGR313 BQN312:BQN313 CAJ312:CAJ313 CKF312:CKF313 CUB312:CUB313 DDX312:DDX313 DNT312:DNT313 DXP312:DXP313 EHL312:EHL313 ERH312:ERH313 FBD312:FBD313 FKZ312:FKZ313 FUV312:FUV313 GER312:GER313 GON312:GON313 GYJ312:GYJ313 HIF312:HIF313 HSB312:HSB313 IBX312:IBX313 ILT312:ILT313 IVP312:IVP313 JFL312:JFL313 JPH312:JPH313 JZD312:JZD313 KIZ312:KIZ313 KSV312:KSV313 LCR312:LCR313 LMN312:LMN313 LWJ312:LWJ313 MGF312:MGF313 MQB312:MQB313 MZX312:MZX313 NJT312:NJT313 NTP312:NTP313 ODL312:ODL313 ONH312:ONH313 OXD312:OXD313 PGZ312:PGZ313 PQV312:PQV313 QAR312:QAR313 QKN312:QKN313 QUJ312:QUJ313 REF312:REF313 ROB312:ROB313 RXX312:RXX313 SHT312:SHT313 SRP312:SRP313 TBL312:TBL313 TLH312:TLH313 TVD312:TVD313 UEZ312:UEZ313 UOV312:UOV313 UYR312:UYR313 VIN312:VIN313 VSJ312:VSJ313 WCF312:WCF313 WMB312:WMB313 WVX312:WVX313 JI312:JI313 TE312:TE313 ADA312:ADA313 AMW312:AMW313 AWS312:AWS313 BGO312:BGO313 BQK312:BQK313 CAG312:CAG313 CKC312:CKC313 CTY312:CTY313 DDU312:DDU313 DNQ312:DNQ313 DXM312:DXM313 EHI312:EHI313 ERE312:ERE313 FBA312:FBA313 FKW312:FKW313 FUS312:FUS313 GEO312:GEO313 GOK312:GOK313 GYG312:GYG313 HIC312:HIC313 HRY312:HRY313 IBU312:IBU313 ILQ312:ILQ313 IVM312:IVM313 JFI312:JFI313 JPE312:JPE313 JZA312:JZA313 KIW312:KIW313 KSS312:KSS313 LCO312:LCO313 LMK312:LMK313 LWG312:LWG313 MGC312:MGC313 MPY312:MPY313 MZU312:MZU313 NJQ312:NJQ313 NTM312:NTM313 ODI312:ODI313 ONE312:ONE313 OXA312:OXA313 PGW312:PGW313 PQS312:PQS313 QAO312:QAO313 QKK312:QKK313 QUG312:QUG313 REC312:REC313 RNY312:RNY313 RXU312:RXU313 SHQ312:SHQ313 SRM312:SRM313 TBI312:TBI313 TLE312:TLE313 TVA312:TVA313 UEW312:UEW313 UOS312:UOS313 UYO312:UYO313 VIK312:VIK313 VSG312:VSG313 WCC312:WCC313 WLY312:WLY313 WVU312:WVU313 JF312:JF313 TE329 BE326 TB312:TB313 BH326 ADA329 AMW329 AWS329 BGO329 BQK329 CAG329 CKC329 CTY329 DDU329 DNQ329 DXM329 EHI329 ERE329 FBA329 FKW329 FUS329 GEO329 GOK329 GYG329 HIC329 HRY329 IBU329 ILQ329 IVM329 JFI329 JPE329 JZA329 KIW329 KSS329 LCO329 LMK329 LWG329 MGC329 MPY329 MZU329 NJQ329 NTM329 ODI329 ONE329 OXA329 PGW329 PQS329 QAO329 QKK329 QUG329 REC329 RNY329 RXU329 SHQ329 SRM329 TBI329 TLE329 TVA329 UEW329 UOS329 UYO329 VIK329 VSG329 WCC329 WLY329 WVU329 JF329 TB329 ACX329 AMT329 AWP329 BGL329 BQH329 CAD329 CJZ329 CTV329 DDR329 DNN329 DXJ329 EHF329 ERB329 FAX329 FKT329 FUP329 GEL329 GOH329 GYD329 HHZ329 HRV329 IBR329 ILN329 IVJ329 JFF329 JPB329 JYX329 KIT329 KSP329 LCL329 LMH329 LWD329 MFZ329 MPV329 MZR329 NJN329 NTJ329 ODF329 ONB329 OWX329 PGT329 PQP329 QAL329 QKH329 QUD329 RDZ329 RNV329 RXR329 SHN329 SRJ329 TBF329 TLB329 TUX329 UET329 UOP329 UYL329 VIH329 VSD329 WBZ329 WLV329 WVR329 JL329 TH329 ADD329 AMZ329 AWV329 BGR329 BQN329 CAJ329 CKF329 CUB329 DDX329 DNT329 DXP329 EHL329 ERH329 FBD329 FKZ329 FUV329 GER329 GON329 GYJ329 HIF329 HSB329 IBX329 ILT329 IVP329 JFL329 JPH329 JZD329 KIZ329 KSV329 LCR329 LMN329 LWJ329 MGF329 MQB329 MZX329 NJT329 NTP329 ODL329 ONH329 OXD329 PGZ329 PQV329 QAR329 QKN329 QUJ329 REF329 ROB329 RXX329 SHT329 SRP329 TBL329 TLH329 TVD329 UEZ329 UOV329 UYR329 VIN329 VSJ329 WCF329 WMB329 WVX329 AES194:AES200 AOO194:AOO200 AYK194:AYK200 BIG194:BIG200 BSC194:BSC200 CBY194:CBY200 CLU194:CLU200 CVQ194:CVQ200 DFM194:DFM200 DPI194:DPI200 DZE194:DZE200 EJA194:EJA200 ESW194:ESW200 FCS194:FCS200 FMO194:FMO200 FWK194:FWK200 GGG194:GGG200 GQC194:GQC200 GZY194:GZY200 HJU194:HJU200 HTQ194:HTQ200 IDM194:IDM200 INI194:INI200 IXE194:IXE200 JHA194:JHA200 JQW194:JQW200 KAS194:KAS200 KKO194:KKO200 KUK194:KUK200 LEG194:LEG200 LOC194:LOC200 LXY194:LXY200 MHU194:MHU200 MRQ194:MRQ200 NBM194:NBM200 NLI194:NLI200 NVE194:NVE200 OFA194:OFA200 OOW194:OOW200 OYS194:OYS200 PIO194:PIO200 PSK194:PSK200 QCG194:QCG200 QMC194:QMC200 QVY194:QVY200 RFU194:RFU200 RPQ194:RPQ200 RZM194:RZM200 SJI194:SJI200 STE194:STE200 TDA194:TDA200 TMW194:TMW200 TWS194:TWS200 UGO194:UGO200 UQK194:UQK200 VAG194:VAG200 VKC194:VKC200 VTY194:VTY200 WDU194:WDU200 WNQ194:WNQ200 WXM194:WXM200 KX194:KX200 UT194:UT200 AEP194:AEP200 AOL194:AOL200 AYH194:AYH200 BID194:BID200 BRZ194:BRZ200 CBV194:CBV200 CLR194:CLR200 CVN194:CVN200 DFJ194:DFJ200 DPF194:DPF200 DZB194:DZB200 EIX194:EIX200 EST194:EST200 FCP194:FCP200 FML194:FML200 FWH194:FWH200 GGD194:GGD200 GPZ194:GPZ200 GZV194:GZV200 HJR194:HJR200 HTN194:HTN200 IDJ194:IDJ200 INF194:INF200 IXB194:IXB200 JGX194:JGX200 JQT194:JQT200 KAP194:KAP200 KKL194:KKL200 KUH194:KUH200 LED194:LED200 LNZ194:LNZ200 LXV194:LXV200 MHR194:MHR200 MRN194:MRN200 NBJ194:NBJ200 NLF194:NLF200 NVB194:NVB200 OEX194:OEX200 OOT194:OOT200 OYP194:OYP200 PIL194:PIL200 PSH194:PSH200 QCD194:QCD200 QLZ194:QLZ200 QVV194:QVV200 RFR194:RFR200 RPN194:RPN200 RZJ194:RZJ200 SJF194:SJF200 STB194:STB200 TCX194:TCX200 TMT194:TMT200 TWP194:TWP200 UGL194:UGL200 UQH194:UQH200 VAD194:VAD200 VJZ194:VJZ200 VTV194:VTV200 WDR194:WDR200 BB176:BB200 WNN194:WNN200 BE172:BE200 WXJ194:WXJ200 LA194:LA200 UW194:UW200 JI329 BI330:BI336">
      <formula1>атрибут</formula1>
    </dataValidation>
    <dataValidation type="list" allowBlank="1" showInputMessage="1" showErrorMessage="1" sqref="K65805:K66677 IQ65799:IQ66671 SM65799:SM66671 ACI65799:ACI66671 AME65799:AME66671 AWA65799:AWA66671 BFW65799:BFW66671 BPS65799:BPS66671 BZO65799:BZO66671 CJK65799:CJK66671 CTG65799:CTG66671 DDC65799:DDC66671 DMY65799:DMY66671 DWU65799:DWU66671 EGQ65799:EGQ66671 EQM65799:EQM66671 FAI65799:FAI66671 FKE65799:FKE66671 FUA65799:FUA66671 GDW65799:GDW66671 GNS65799:GNS66671 GXO65799:GXO66671 HHK65799:HHK66671 HRG65799:HRG66671 IBC65799:IBC66671 IKY65799:IKY66671 IUU65799:IUU66671 JEQ65799:JEQ66671 JOM65799:JOM66671 JYI65799:JYI66671 KIE65799:KIE66671 KSA65799:KSA66671 LBW65799:LBW66671 LLS65799:LLS66671 LVO65799:LVO66671 MFK65799:MFK66671 MPG65799:MPG66671 MZC65799:MZC66671 NIY65799:NIY66671 NSU65799:NSU66671 OCQ65799:OCQ66671 OMM65799:OMM66671 OWI65799:OWI66671 PGE65799:PGE66671 PQA65799:PQA66671 PZW65799:PZW66671 QJS65799:QJS66671 QTO65799:QTO66671 RDK65799:RDK66671 RNG65799:RNG66671 RXC65799:RXC66671 SGY65799:SGY66671 SQU65799:SQU66671 TAQ65799:TAQ66671 TKM65799:TKM66671 TUI65799:TUI66671 UEE65799:UEE66671 UOA65799:UOA66671 UXW65799:UXW66671 VHS65799:VHS66671 VRO65799:VRO66671 WBK65799:WBK66671 WLG65799:WLG66671 WVC65799:WVC66671 K131341:K132213 IQ131335:IQ132207 SM131335:SM132207 ACI131335:ACI132207 AME131335:AME132207 AWA131335:AWA132207 BFW131335:BFW132207 BPS131335:BPS132207 BZO131335:BZO132207 CJK131335:CJK132207 CTG131335:CTG132207 DDC131335:DDC132207 DMY131335:DMY132207 DWU131335:DWU132207 EGQ131335:EGQ132207 EQM131335:EQM132207 FAI131335:FAI132207 FKE131335:FKE132207 FUA131335:FUA132207 GDW131335:GDW132207 GNS131335:GNS132207 GXO131335:GXO132207 HHK131335:HHK132207 HRG131335:HRG132207 IBC131335:IBC132207 IKY131335:IKY132207 IUU131335:IUU132207 JEQ131335:JEQ132207 JOM131335:JOM132207 JYI131335:JYI132207 KIE131335:KIE132207 KSA131335:KSA132207 LBW131335:LBW132207 LLS131335:LLS132207 LVO131335:LVO132207 MFK131335:MFK132207 MPG131335:MPG132207 MZC131335:MZC132207 NIY131335:NIY132207 NSU131335:NSU132207 OCQ131335:OCQ132207 OMM131335:OMM132207 OWI131335:OWI132207 PGE131335:PGE132207 PQA131335:PQA132207 PZW131335:PZW132207 QJS131335:QJS132207 QTO131335:QTO132207 RDK131335:RDK132207 RNG131335:RNG132207 RXC131335:RXC132207 SGY131335:SGY132207 SQU131335:SQU132207 TAQ131335:TAQ132207 TKM131335:TKM132207 TUI131335:TUI132207 UEE131335:UEE132207 UOA131335:UOA132207 UXW131335:UXW132207 VHS131335:VHS132207 VRO131335:VRO132207 WBK131335:WBK132207 WLG131335:WLG132207 WVC131335:WVC132207 K196877:K197749 IQ196871:IQ197743 SM196871:SM197743 ACI196871:ACI197743 AME196871:AME197743 AWA196871:AWA197743 BFW196871:BFW197743 BPS196871:BPS197743 BZO196871:BZO197743 CJK196871:CJK197743 CTG196871:CTG197743 DDC196871:DDC197743 DMY196871:DMY197743 DWU196871:DWU197743 EGQ196871:EGQ197743 EQM196871:EQM197743 FAI196871:FAI197743 FKE196871:FKE197743 FUA196871:FUA197743 GDW196871:GDW197743 GNS196871:GNS197743 GXO196871:GXO197743 HHK196871:HHK197743 HRG196871:HRG197743 IBC196871:IBC197743 IKY196871:IKY197743 IUU196871:IUU197743 JEQ196871:JEQ197743 JOM196871:JOM197743 JYI196871:JYI197743 KIE196871:KIE197743 KSA196871:KSA197743 LBW196871:LBW197743 LLS196871:LLS197743 LVO196871:LVO197743 MFK196871:MFK197743 MPG196871:MPG197743 MZC196871:MZC197743 NIY196871:NIY197743 NSU196871:NSU197743 OCQ196871:OCQ197743 OMM196871:OMM197743 OWI196871:OWI197743 PGE196871:PGE197743 PQA196871:PQA197743 PZW196871:PZW197743 QJS196871:QJS197743 QTO196871:QTO197743 RDK196871:RDK197743 RNG196871:RNG197743 RXC196871:RXC197743 SGY196871:SGY197743 SQU196871:SQU197743 TAQ196871:TAQ197743 TKM196871:TKM197743 TUI196871:TUI197743 UEE196871:UEE197743 UOA196871:UOA197743 UXW196871:UXW197743 VHS196871:VHS197743 VRO196871:VRO197743 WBK196871:WBK197743 WLG196871:WLG197743 WVC196871:WVC197743 K262413:K263285 IQ262407:IQ263279 SM262407:SM263279 ACI262407:ACI263279 AME262407:AME263279 AWA262407:AWA263279 BFW262407:BFW263279 BPS262407:BPS263279 BZO262407:BZO263279 CJK262407:CJK263279 CTG262407:CTG263279 DDC262407:DDC263279 DMY262407:DMY263279 DWU262407:DWU263279 EGQ262407:EGQ263279 EQM262407:EQM263279 FAI262407:FAI263279 FKE262407:FKE263279 FUA262407:FUA263279 GDW262407:GDW263279 GNS262407:GNS263279 GXO262407:GXO263279 HHK262407:HHK263279 HRG262407:HRG263279 IBC262407:IBC263279 IKY262407:IKY263279 IUU262407:IUU263279 JEQ262407:JEQ263279 JOM262407:JOM263279 JYI262407:JYI263279 KIE262407:KIE263279 KSA262407:KSA263279 LBW262407:LBW263279 LLS262407:LLS263279 LVO262407:LVO263279 MFK262407:MFK263279 MPG262407:MPG263279 MZC262407:MZC263279 NIY262407:NIY263279 NSU262407:NSU263279 OCQ262407:OCQ263279 OMM262407:OMM263279 OWI262407:OWI263279 PGE262407:PGE263279 PQA262407:PQA263279 PZW262407:PZW263279 QJS262407:QJS263279 QTO262407:QTO263279 RDK262407:RDK263279 RNG262407:RNG263279 RXC262407:RXC263279 SGY262407:SGY263279 SQU262407:SQU263279 TAQ262407:TAQ263279 TKM262407:TKM263279 TUI262407:TUI263279 UEE262407:UEE263279 UOA262407:UOA263279 UXW262407:UXW263279 VHS262407:VHS263279 VRO262407:VRO263279 WBK262407:WBK263279 WLG262407:WLG263279 WVC262407:WVC263279 K327949:K328821 IQ327943:IQ328815 SM327943:SM328815 ACI327943:ACI328815 AME327943:AME328815 AWA327943:AWA328815 BFW327943:BFW328815 BPS327943:BPS328815 BZO327943:BZO328815 CJK327943:CJK328815 CTG327943:CTG328815 DDC327943:DDC328815 DMY327943:DMY328815 DWU327943:DWU328815 EGQ327943:EGQ328815 EQM327943:EQM328815 FAI327943:FAI328815 FKE327943:FKE328815 FUA327943:FUA328815 GDW327943:GDW328815 GNS327943:GNS328815 GXO327943:GXO328815 HHK327943:HHK328815 HRG327943:HRG328815 IBC327943:IBC328815 IKY327943:IKY328815 IUU327943:IUU328815 JEQ327943:JEQ328815 JOM327943:JOM328815 JYI327943:JYI328815 KIE327943:KIE328815 KSA327943:KSA328815 LBW327943:LBW328815 LLS327943:LLS328815 LVO327943:LVO328815 MFK327943:MFK328815 MPG327943:MPG328815 MZC327943:MZC328815 NIY327943:NIY328815 NSU327943:NSU328815 OCQ327943:OCQ328815 OMM327943:OMM328815 OWI327943:OWI328815 PGE327943:PGE328815 PQA327943:PQA328815 PZW327943:PZW328815 QJS327943:QJS328815 QTO327943:QTO328815 RDK327943:RDK328815 RNG327943:RNG328815 RXC327943:RXC328815 SGY327943:SGY328815 SQU327943:SQU328815 TAQ327943:TAQ328815 TKM327943:TKM328815 TUI327943:TUI328815 UEE327943:UEE328815 UOA327943:UOA328815 UXW327943:UXW328815 VHS327943:VHS328815 VRO327943:VRO328815 WBK327943:WBK328815 WLG327943:WLG328815 WVC327943:WVC328815 K393485:K394357 IQ393479:IQ394351 SM393479:SM394351 ACI393479:ACI394351 AME393479:AME394351 AWA393479:AWA394351 BFW393479:BFW394351 BPS393479:BPS394351 BZO393479:BZO394351 CJK393479:CJK394351 CTG393479:CTG394351 DDC393479:DDC394351 DMY393479:DMY394351 DWU393479:DWU394351 EGQ393479:EGQ394351 EQM393479:EQM394351 FAI393479:FAI394351 FKE393479:FKE394351 FUA393479:FUA394351 GDW393479:GDW394351 GNS393479:GNS394351 GXO393479:GXO394351 HHK393479:HHK394351 HRG393479:HRG394351 IBC393479:IBC394351 IKY393479:IKY394351 IUU393479:IUU394351 JEQ393479:JEQ394351 JOM393479:JOM394351 JYI393479:JYI394351 KIE393479:KIE394351 KSA393479:KSA394351 LBW393479:LBW394351 LLS393479:LLS394351 LVO393479:LVO394351 MFK393479:MFK394351 MPG393479:MPG394351 MZC393479:MZC394351 NIY393479:NIY394351 NSU393479:NSU394351 OCQ393479:OCQ394351 OMM393479:OMM394351 OWI393479:OWI394351 PGE393479:PGE394351 PQA393479:PQA394351 PZW393479:PZW394351 QJS393479:QJS394351 QTO393479:QTO394351 RDK393479:RDK394351 RNG393479:RNG394351 RXC393479:RXC394351 SGY393479:SGY394351 SQU393479:SQU394351 TAQ393479:TAQ394351 TKM393479:TKM394351 TUI393479:TUI394351 UEE393479:UEE394351 UOA393479:UOA394351 UXW393479:UXW394351 VHS393479:VHS394351 VRO393479:VRO394351 WBK393479:WBK394351 WLG393479:WLG394351 WVC393479:WVC394351 K459021:K459893 IQ459015:IQ459887 SM459015:SM459887 ACI459015:ACI459887 AME459015:AME459887 AWA459015:AWA459887 BFW459015:BFW459887 BPS459015:BPS459887 BZO459015:BZO459887 CJK459015:CJK459887 CTG459015:CTG459887 DDC459015:DDC459887 DMY459015:DMY459887 DWU459015:DWU459887 EGQ459015:EGQ459887 EQM459015:EQM459887 FAI459015:FAI459887 FKE459015:FKE459887 FUA459015:FUA459887 GDW459015:GDW459887 GNS459015:GNS459887 GXO459015:GXO459887 HHK459015:HHK459887 HRG459015:HRG459887 IBC459015:IBC459887 IKY459015:IKY459887 IUU459015:IUU459887 JEQ459015:JEQ459887 JOM459015:JOM459887 JYI459015:JYI459887 KIE459015:KIE459887 KSA459015:KSA459887 LBW459015:LBW459887 LLS459015:LLS459887 LVO459015:LVO459887 MFK459015:MFK459887 MPG459015:MPG459887 MZC459015:MZC459887 NIY459015:NIY459887 NSU459015:NSU459887 OCQ459015:OCQ459887 OMM459015:OMM459887 OWI459015:OWI459887 PGE459015:PGE459887 PQA459015:PQA459887 PZW459015:PZW459887 QJS459015:QJS459887 QTO459015:QTO459887 RDK459015:RDK459887 RNG459015:RNG459887 RXC459015:RXC459887 SGY459015:SGY459887 SQU459015:SQU459887 TAQ459015:TAQ459887 TKM459015:TKM459887 TUI459015:TUI459887 UEE459015:UEE459887 UOA459015:UOA459887 UXW459015:UXW459887 VHS459015:VHS459887 VRO459015:VRO459887 WBK459015:WBK459887 WLG459015:WLG459887 WVC459015:WVC459887 K524557:K525429 IQ524551:IQ525423 SM524551:SM525423 ACI524551:ACI525423 AME524551:AME525423 AWA524551:AWA525423 BFW524551:BFW525423 BPS524551:BPS525423 BZO524551:BZO525423 CJK524551:CJK525423 CTG524551:CTG525423 DDC524551:DDC525423 DMY524551:DMY525423 DWU524551:DWU525423 EGQ524551:EGQ525423 EQM524551:EQM525423 FAI524551:FAI525423 FKE524551:FKE525423 FUA524551:FUA525423 GDW524551:GDW525423 GNS524551:GNS525423 GXO524551:GXO525423 HHK524551:HHK525423 HRG524551:HRG525423 IBC524551:IBC525423 IKY524551:IKY525423 IUU524551:IUU525423 JEQ524551:JEQ525423 JOM524551:JOM525423 JYI524551:JYI525423 KIE524551:KIE525423 KSA524551:KSA525423 LBW524551:LBW525423 LLS524551:LLS525423 LVO524551:LVO525423 MFK524551:MFK525423 MPG524551:MPG525423 MZC524551:MZC525423 NIY524551:NIY525423 NSU524551:NSU525423 OCQ524551:OCQ525423 OMM524551:OMM525423 OWI524551:OWI525423 PGE524551:PGE525423 PQA524551:PQA525423 PZW524551:PZW525423 QJS524551:QJS525423 QTO524551:QTO525423 RDK524551:RDK525423 RNG524551:RNG525423 RXC524551:RXC525423 SGY524551:SGY525423 SQU524551:SQU525423 TAQ524551:TAQ525423 TKM524551:TKM525423 TUI524551:TUI525423 UEE524551:UEE525423 UOA524551:UOA525423 UXW524551:UXW525423 VHS524551:VHS525423 VRO524551:VRO525423 WBK524551:WBK525423 WLG524551:WLG525423 WVC524551:WVC525423 K590093:K590965 IQ590087:IQ590959 SM590087:SM590959 ACI590087:ACI590959 AME590087:AME590959 AWA590087:AWA590959 BFW590087:BFW590959 BPS590087:BPS590959 BZO590087:BZO590959 CJK590087:CJK590959 CTG590087:CTG590959 DDC590087:DDC590959 DMY590087:DMY590959 DWU590087:DWU590959 EGQ590087:EGQ590959 EQM590087:EQM590959 FAI590087:FAI590959 FKE590087:FKE590959 FUA590087:FUA590959 GDW590087:GDW590959 GNS590087:GNS590959 GXO590087:GXO590959 HHK590087:HHK590959 HRG590087:HRG590959 IBC590087:IBC590959 IKY590087:IKY590959 IUU590087:IUU590959 JEQ590087:JEQ590959 JOM590087:JOM590959 JYI590087:JYI590959 KIE590087:KIE590959 KSA590087:KSA590959 LBW590087:LBW590959 LLS590087:LLS590959 LVO590087:LVO590959 MFK590087:MFK590959 MPG590087:MPG590959 MZC590087:MZC590959 NIY590087:NIY590959 NSU590087:NSU590959 OCQ590087:OCQ590959 OMM590087:OMM590959 OWI590087:OWI590959 PGE590087:PGE590959 PQA590087:PQA590959 PZW590087:PZW590959 QJS590087:QJS590959 QTO590087:QTO590959 RDK590087:RDK590959 RNG590087:RNG590959 RXC590087:RXC590959 SGY590087:SGY590959 SQU590087:SQU590959 TAQ590087:TAQ590959 TKM590087:TKM590959 TUI590087:TUI590959 UEE590087:UEE590959 UOA590087:UOA590959 UXW590087:UXW590959 VHS590087:VHS590959 VRO590087:VRO590959 WBK590087:WBK590959 WLG590087:WLG590959 WVC590087:WVC590959 K655629:K656501 IQ655623:IQ656495 SM655623:SM656495 ACI655623:ACI656495 AME655623:AME656495 AWA655623:AWA656495 BFW655623:BFW656495 BPS655623:BPS656495 BZO655623:BZO656495 CJK655623:CJK656495 CTG655623:CTG656495 DDC655623:DDC656495 DMY655623:DMY656495 DWU655623:DWU656495 EGQ655623:EGQ656495 EQM655623:EQM656495 FAI655623:FAI656495 FKE655623:FKE656495 FUA655623:FUA656495 GDW655623:GDW656495 GNS655623:GNS656495 GXO655623:GXO656495 HHK655623:HHK656495 HRG655623:HRG656495 IBC655623:IBC656495 IKY655623:IKY656495 IUU655623:IUU656495 JEQ655623:JEQ656495 JOM655623:JOM656495 JYI655623:JYI656495 KIE655623:KIE656495 KSA655623:KSA656495 LBW655623:LBW656495 LLS655623:LLS656495 LVO655623:LVO656495 MFK655623:MFK656495 MPG655623:MPG656495 MZC655623:MZC656495 NIY655623:NIY656495 NSU655623:NSU656495 OCQ655623:OCQ656495 OMM655623:OMM656495 OWI655623:OWI656495 PGE655623:PGE656495 PQA655623:PQA656495 PZW655623:PZW656495 QJS655623:QJS656495 QTO655623:QTO656495 RDK655623:RDK656495 RNG655623:RNG656495 RXC655623:RXC656495 SGY655623:SGY656495 SQU655623:SQU656495 TAQ655623:TAQ656495 TKM655623:TKM656495 TUI655623:TUI656495 UEE655623:UEE656495 UOA655623:UOA656495 UXW655623:UXW656495 VHS655623:VHS656495 VRO655623:VRO656495 WBK655623:WBK656495 WLG655623:WLG656495 WVC655623:WVC656495 K721165:K722037 IQ721159:IQ722031 SM721159:SM722031 ACI721159:ACI722031 AME721159:AME722031 AWA721159:AWA722031 BFW721159:BFW722031 BPS721159:BPS722031 BZO721159:BZO722031 CJK721159:CJK722031 CTG721159:CTG722031 DDC721159:DDC722031 DMY721159:DMY722031 DWU721159:DWU722031 EGQ721159:EGQ722031 EQM721159:EQM722031 FAI721159:FAI722031 FKE721159:FKE722031 FUA721159:FUA722031 GDW721159:GDW722031 GNS721159:GNS722031 GXO721159:GXO722031 HHK721159:HHK722031 HRG721159:HRG722031 IBC721159:IBC722031 IKY721159:IKY722031 IUU721159:IUU722031 JEQ721159:JEQ722031 JOM721159:JOM722031 JYI721159:JYI722031 KIE721159:KIE722031 KSA721159:KSA722031 LBW721159:LBW722031 LLS721159:LLS722031 LVO721159:LVO722031 MFK721159:MFK722031 MPG721159:MPG722031 MZC721159:MZC722031 NIY721159:NIY722031 NSU721159:NSU722031 OCQ721159:OCQ722031 OMM721159:OMM722031 OWI721159:OWI722031 PGE721159:PGE722031 PQA721159:PQA722031 PZW721159:PZW722031 QJS721159:QJS722031 QTO721159:QTO722031 RDK721159:RDK722031 RNG721159:RNG722031 RXC721159:RXC722031 SGY721159:SGY722031 SQU721159:SQU722031 TAQ721159:TAQ722031 TKM721159:TKM722031 TUI721159:TUI722031 UEE721159:UEE722031 UOA721159:UOA722031 UXW721159:UXW722031 VHS721159:VHS722031 VRO721159:VRO722031 WBK721159:WBK722031 WLG721159:WLG722031 WVC721159:WVC722031 K786701:K787573 IQ786695:IQ787567 SM786695:SM787567 ACI786695:ACI787567 AME786695:AME787567 AWA786695:AWA787567 BFW786695:BFW787567 BPS786695:BPS787567 BZO786695:BZO787567 CJK786695:CJK787567 CTG786695:CTG787567 DDC786695:DDC787567 DMY786695:DMY787567 DWU786695:DWU787567 EGQ786695:EGQ787567 EQM786695:EQM787567 FAI786695:FAI787567 FKE786695:FKE787567 FUA786695:FUA787567 GDW786695:GDW787567 GNS786695:GNS787567 GXO786695:GXO787567 HHK786695:HHK787567 HRG786695:HRG787567 IBC786695:IBC787567 IKY786695:IKY787567 IUU786695:IUU787567 JEQ786695:JEQ787567 JOM786695:JOM787567 JYI786695:JYI787567 KIE786695:KIE787567 KSA786695:KSA787567 LBW786695:LBW787567 LLS786695:LLS787567 LVO786695:LVO787567 MFK786695:MFK787567 MPG786695:MPG787567 MZC786695:MZC787567 NIY786695:NIY787567 NSU786695:NSU787567 OCQ786695:OCQ787567 OMM786695:OMM787567 OWI786695:OWI787567 PGE786695:PGE787567 PQA786695:PQA787567 PZW786695:PZW787567 QJS786695:QJS787567 QTO786695:QTO787567 RDK786695:RDK787567 RNG786695:RNG787567 RXC786695:RXC787567 SGY786695:SGY787567 SQU786695:SQU787567 TAQ786695:TAQ787567 TKM786695:TKM787567 TUI786695:TUI787567 UEE786695:UEE787567 UOA786695:UOA787567 UXW786695:UXW787567 VHS786695:VHS787567 VRO786695:VRO787567 WBK786695:WBK787567 WLG786695:WLG787567 WVC786695:WVC787567 K852237:K853109 IQ852231:IQ853103 SM852231:SM853103 ACI852231:ACI853103 AME852231:AME853103 AWA852231:AWA853103 BFW852231:BFW853103 BPS852231:BPS853103 BZO852231:BZO853103 CJK852231:CJK853103 CTG852231:CTG853103 DDC852231:DDC853103 DMY852231:DMY853103 DWU852231:DWU853103 EGQ852231:EGQ853103 EQM852231:EQM853103 FAI852231:FAI853103 FKE852231:FKE853103 FUA852231:FUA853103 GDW852231:GDW853103 GNS852231:GNS853103 GXO852231:GXO853103 HHK852231:HHK853103 HRG852231:HRG853103 IBC852231:IBC853103 IKY852231:IKY853103 IUU852231:IUU853103 JEQ852231:JEQ853103 JOM852231:JOM853103 JYI852231:JYI853103 KIE852231:KIE853103 KSA852231:KSA853103 LBW852231:LBW853103 LLS852231:LLS853103 LVO852231:LVO853103 MFK852231:MFK853103 MPG852231:MPG853103 MZC852231:MZC853103 NIY852231:NIY853103 NSU852231:NSU853103 OCQ852231:OCQ853103 OMM852231:OMM853103 OWI852231:OWI853103 PGE852231:PGE853103 PQA852231:PQA853103 PZW852231:PZW853103 QJS852231:QJS853103 QTO852231:QTO853103 RDK852231:RDK853103 RNG852231:RNG853103 RXC852231:RXC853103 SGY852231:SGY853103 SQU852231:SQU853103 TAQ852231:TAQ853103 TKM852231:TKM853103 TUI852231:TUI853103 UEE852231:UEE853103 UOA852231:UOA853103 UXW852231:UXW853103 VHS852231:VHS853103 VRO852231:VRO853103 WBK852231:WBK853103 WLG852231:WLG853103 WVC852231:WVC853103 K917773:K918645 IQ917767:IQ918639 SM917767:SM918639 ACI917767:ACI918639 AME917767:AME918639 AWA917767:AWA918639 BFW917767:BFW918639 BPS917767:BPS918639 BZO917767:BZO918639 CJK917767:CJK918639 CTG917767:CTG918639 DDC917767:DDC918639 DMY917767:DMY918639 DWU917767:DWU918639 EGQ917767:EGQ918639 EQM917767:EQM918639 FAI917767:FAI918639 FKE917767:FKE918639 FUA917767:FUA918639 GDW917767:GDW918639 GNS917767:GNS918639 GXO917767:GXO918639 HHK917767:HHK918639 HRG917767:HRG918639 IBC917767:IBC918639 IKY917767:IKY918639 IUU917767:IUU918639 JEQ917767:JEQ918639 JOM917767:JOM918639 JYI917767:JYI918639 KIE917767:KIE918639 KSA917767:KSA918639 LBW917767:LBW918639 LLS917767:LLS918639 LVO917767:LVO918639 MFK917767:MFK918639 MPG917767:MPG918639 MZC917767:MZC918639 NIY917767:NIY918639 NSU917767:NSU918639 OCQ917767:OCQ918639 OMM917767:OMM918639 OWI917767:OWI918639 PGE917767:PGE918639 PQA917767:PQA918639 PZW917767:PZW918639 QJS917767:QJS918639 QTO917767:QTO918639 RDK917767:RDK918639 RNG917767:RNG918639 RXC917767:RXC918639 SGY917767:SGY918639 SQU917767:SQU918639 TAQ917767:TAQ918639 TKM917767:TKM918639 TUI917767:TUI918639 UEE917767:UEE918639 UOA917767:UOA918639 UXW917767:UXW918639 VHS917767:VHS918639 VRO917767:VRO918639 WBK917767:WBK918639 WLG917767:WLG918639 WVC917767:WVC918639 K983309:K984181 IQ983303:IQ984175 SM983303:SM984175 ACI983303:ACI984175 AME983303:AME984175 AWA983303:AWA984175 BFW983303:BFW984175 BPS983303:BPS984175 BZO983303:BZO984175 CJK983303:CJK984175 CTG983303:CTG984175 DDC983303:DDC984175 DMY983303:DMY984175 DWU983303:DWU984175 EGQ983303:EGQ984175 EQM983303:EQM984175 FAI983303:FAI984175 FKE983303:FKE984175 FUA983303:FUA984175 GDW983303:GDW984175 GNS983303:GNS984175 GXO983303:GXO984175 HHK983303:HHK984175 HRG983303:HRG984175 IBC983303:IBC984175 IKY983303:IKY984175 IUU983303:IUU984175 JEQ983303:JEQ984175 JOM983303:JOM984175 JYI983303:JYI984175 KIE983303:KIE984175 KSA983303:KSA984175 LBW983303:LBW984175 LLS983303:LLS984175 LVO983303:LVO984175 MFK983303:MFK984175 MPG983303:MPG984175 MZC983303:MZC984175 NIY983303:NIY984175 NSU983303:NSU984175 OCQ983303:OCQ984175 OMM983303:OMM984175 OWI983303:OWI984175 PGE983303:PGE984175 PQA983303:PQA984175 PZW983303:PZW984175 QJS983303:QJS984175 QTO983303:QTO984175 RDK983303:RDK984175 RNG983303:RNG984175 RXC983303:RXC984175 SGY983303:SGY984175 SQU983303:SQU984175 TAQ983303:TAQ984175 TKM983303:TKM984175 TUI983303:TUI984175 UEE983303:UEE984175 UOA983303:UOA984175 UXW983303:UXW984175 VHS983303:VHS984175 VRO983303:VRO984175 WBK983303:WBK984175 WLG983303:WLG984175 WVC983303:WVC984175 WVC341:WVC1135 K347:K1141 WLG341:WLG1135 WBK341:WBK1135 VRO341:VRO1135 VHS341:VHS1135 UXW341:UXW1135 UOA341:UOA1135 UEE341:UEE1135 TUI341:TUI1135 TKM341:TKM1135 TAQ341:TAQ1135 SQU341:SQU1135 SGY341:SGY1135 RXC341:RXC1135 RNG341:RNG1135 RDK341:RDK1135 QTO341:QTO1135 QJS341:QJS1135 PZW341:PZW1135 PQA341:PQA1135 PGE341:PGE1135 OWI341:OWI1135 OMM341:OMM1135 OCQ341:OCQ1135 NSU341:NSU1135 NIY341:NIY1135 MZC341:MZC1135 MPG341:MPG1135 MFK341:MFK1135 LVO341:LVO1135 LLS341:LLS1135 LBW341:LBW1135 KSA341:KSA1135 KIE341:KIE1135 JYI341:JYI1135 JOM341:JOM1135 JEQ341:JEQ1135 IUU341:IUU1135 IKY341:IKY1135 IBC341:IBC1135 HRG341:HRG1135 HHK341:HHK1135 GXO341:GXO1135 GNS341:GNS1135 GDW341:GDW1135 FUA341:FUA1135 FKE341:FKE1135 FAI341:FAI1135 EQM341:EQM1135 EGQ341:EGQ1135 DWU341:DWU1135 DMY341:DMY1135 DDC341:DDC1135 CTG341:CTG1135 CJK341:CJK1135 BZO341:BZO1135 BPS341:BPS1135 BFW341:BFW1135 AWA341:AWA1135 AME341:AME1135 ACI341:ACI1135 SM341:SM1135 IQ341:IQ1135 ACI19 AME19 AWA19 BFW19 BPS19 BZO19 CJK19 CTG19 DDC19 DMY19 DWU19 EGQ19 EQM19 FAI19 FKE19 FUA19 GDW19 GNS19 GXO19 HHK19 HRG19 IBC19 IKY19 IUU19 JEQ19 JOM19 JYI19 KIE19 KSA19 LBW19 LLS19 LVO19 MFK19 MPG19 MZC19 NIY19 NSU19 OCQ19 OMM19 OWI19 PGE19 PQA19 PZW19 QJS19 QTO19 RDK19 RNG19 RXC19 SGY19 SQU19 TAQ19 TKM19 TUI19 UEE19 UOA19 UXW19 VHS19 VRO19 WBK19 WLG19 WVC19 IQ19 SM19 DAI275 AME158 AWA158 BFW158 BPS158 BZO158 CJK158 CTG158 DDC158 DMY158 DWU158 EGQ158 EQM158 FAI158 FKE158 FUA158 GDW158 GNS158 GXO158 HHK158 HRG158 IBC158 IKY158 IUU158 JEQ158 JOM158 JYI158 KIE158 KSA158 LBW158 LLS158 LVO158 MFK158 MPG158 MZC158 NIY158 NSU158 OCQ158 OMM158 OWI158 PGE158 PQA158 PZW158 QJS158 QTO158 RDK158 RNG158 RXC158 SGY158 SQU158 TAQ158 TKM158 TUI158 UEE158 UOA158 UXW158 VHS158 VRO158 WBK158 WLG158 WVC158 IQ158 H157 SM158 ACF157 SJ157 IN157 WUZ157 WLD157 WBH157 VRL157 VHP157 UXT157 UNX157 UEB157 TUF157 TKJ157 TAN157 SQR157 SGV157 RWZ157 RND157 RDH157 QTL157 QJP157 PZT157 PPX157 PGB157 OWF157 OMJ157 OCN157 NSR157 NIV157 MYZ157 MPD157 MFH157 LVL157 LLP157 LBT157 KRX157 KIB157 JYF157 JOJ157 JEN157 IUR157 IKV157 IAZ157 HRD157 HHH157 GXL157 GNP157 GDT157 FTX157 FKB157 FAF157 EQJ157 EGN157 DWR157 DMV157 DCZ157 CTD157 CJH157 BZL157 BPP157 BFT157 AVX157 AMB157 ACI158 AWC337:AWC338 K224:K226 K252:K255 DBW329 DVO274 WLA269 WBE269 VRI269 VHM269 UXQ269 UNU269 UDY269 TUC269 TKG269 TAK269 SQO269 SGS269 RWW269 RNA269 RDE269 QTI269 QJM269 PZQ269 PPU269 PFY269 OWC269 OMG269 OCK269 NSO269 NIS269 MYW269 MPA269 MFE269 LVI269 LLM269 LBQ269 KRU269 KHY269 JYC269 JOG269 JEK269 IUO269 IKS269 IAW269 HRA269 HHE269 GXI269 GNM269 GDQ269 FTU269 FJY269 FAC269 EQG269 EGK269 DWO269 DMS269 DCW269 CTA269 CJE269 BZI269 BPM269 BFQ269 AVU269 ALY269 ACC269 SG269 IK269 WUW269 L337:L338 AMG337:AMG338 ACK337:ACK338 SO337:SO338 IS337:IS338 WVE337:WVE338 WLI337:WLI338 WBM337:WBM338 VRQ337:VRQ338 VHU337:VHU338 UXY337:UXY338 UOC337:UOC338 UEG337:UEG338 TUK337:TUK338 TKO337:TKO338 TAS337:TAS338 SQW337:SQW338 SHA337:SHA338 RXE337:RXE338 RNI337:RNI338 RDM337:RDM338 QTQ337:QTQ338 QJU337:QJU338 PZY337:PZY338 PQC337:PQC338 PGG337:PGG338 OWK337:OWK338 OMO337:OMO338 OCS337:OCS338 NSW337:NSW338 NJA337:NJA338 MZE337:MZE338 MPI337:MPI338 MFM337:MFM338 LVQ337:LVQ338 LLU337:LLU338 LBY337:LBY338 KSC337:KSC338 KIG337:KIG338 JYK337:JYK338 JOO337:JOO338 JES337:JES338 IUW337:IUW338 ILA337:ILA338 IBE337:IBE338 HRI337:HRI338 HHM337:HHM338 GXQ337:GXQ338 GNU337:GNU338 GDY337:GDY338 FUC337:FUC338 FKG337:FKG338 FAK337:FAK338 EQO337:EQO338 EGS337:EGS338 DWW337:DWW338 DNA337:DNA338 DDE337:DDE338 CTI337:CTI338 CJM337:CJM338 BZQ337:BZQ338 BPU337:BPU338 BFY337:BFY338 EGV260:EGV261 EQR260:EQR261 FAN260:FAN261 FKJ260:FKJ261 FUF260:FUF261 GEB260:GEB261 GNX260:GNX261 GXT260:GXT261 HHP260:HHP261 HRL260:HRL261 IBH260:IBH261 ILD260:ILD261 IUZ260:IUZ261 JEV260:JEV261 JOR260:JOR261 JYN260:JYN261 KIJ260:KIJ261 KSF260:KSF261 LCB260:LCB261 LLX260:LLX261 LVT260:LVT261 MFP260:MFP261 MPL260:MPL261 MZH260:MZH261 NJD260:NJD261 NSZ260:NSZ261 OCV260:OCV261 OMR260:OMR261 OWN260:OWN261 PGJ260:PGJ261 PQF260:PQF261 QAB260:QAB261 QJX260:QJX261 QTT260:QTT261 RDP260:RDP261 RNL260:RNL261 RXH260:RXH261 SHD260:SHD261 SQZ260:SQZ261 TAV260:TAV261 TKR260:TKR261 TUN260:TUN261 UEJ260:UEJ261 UOF260:UOF261 UYB260:UYB261 VHX260:VHX261 VRT260:VRT261 WBP260:WBP261 WLL260:WLL261 WVH260:WVH261 IV260:IV261 SR260:SR261 ACN260:ACN261 AMJ260:AMJ261 AWF260:AWF261 BGB260:BGB261 BPX260:BPX261 BZT260:BZT261 CJP260:CJP261 CTL260:CTL261 DDH260:DDH261 DND260:DND261 DWZ260:DWZ261 DAF288 EFK274 EPG274 EZC274 FIY274 FSU274 GCQ274 GMM274 GWI274 HGE274 HQA274 HZW274 IJS274 ITO274 JDK274 JNG274 JXC274 KGY274 KQU274 LAQ274 LKM274 LUI274 MEE274 MOA274 MXW274 NHS274 NRO274 OBK274 OLG274 OVC274 PEY274 POU274 PYQ274 QIM274 QSI274 RCE274 RMA274 RVW274 SFS274 SPO274 SZK274 TJG274 TTC274 UCY274 UMU274 UWQ274 VGM274 VQI274 WAE274 WKA274 WTW274 HK274 RG274 ABC274 AKY274 AUU274 BEQ274 BOM274 BYI274 CIE274 CSA274 DBW274 K19:K35 DLS274 DKE275 DUA275 EDW275 ENS275 EXO275 FHK275 FRG275 GBC275 GKY275 GUU275 HEQ275 HOM275 HYI275 IIE275 ISA275 JBW275 JLS275 JVO275 KFK275 KPG275 KZC275 LIY275 LSU275 MCQ275 MMM275 MWI275 NGE275 NQA275 NZW275 OJS275 OTO275 PDK275 PNG275 PXC275 QGY275 QQU275 RAQ275 RKM275 RUI275 SEE275 SOA275 SXW275 THS275 TRO275 UBK275 ULG275 UVC275 VEY275 VOU275 VYQ275 WIM275 WSI275 FW275 PS275 ZO275 AJK275 ATG275 BDC275 BMY275 BWU275 CGQ275 CQM275 K271:K272 K288:K290 DKB288 DTX288 EDT288 ENP288 EXL288 FHH288 FRD288 GAZ288 GKV288 GUR288 HEN288 HOJ288 HYF288 IIB288 IRX288 JBT288 JLP288 JVL288 KFH288 KPD288 KYZ288 LIV288 LSR288 MCN288 MMJ288 MWF288 NGB288 NPX288 NZT288 OJP288 OTL288 PDH288 PND288 PWZ288 QGV288 QQR288 RAN288 RKJ288 RUF288 SEB288 SNX288 SXT288 THP288 TRL288 UBH288 ULD288 UUZ288 VEV288 VOR288 VYN288 WIJ288 WSF288 FT288 PP288 ZL288 AJH288 ATD288 BCZ288 BMV288 BWR288 CGN288 CQJ288 DLS312:DLS313 K203:K213 K158:K164 K199 JG199 TC199 ACY199 AMU199 AWQ199 BGM199 BQI199 CAE199 CKA199 CTW199 DDS199 DNO199 DXK199 EHG199 ERC199 FAY199 FKU199 FUQ199 GEM199 GOI199 GYE199 HIA199 HRW199 IBS199 ILO199 IVK199 JFG199 JPC199 JYY199 KIU199 KSQ199 LCM199 LMI199 LWE199 MGA199 MPW199 MZS199 NJO199 NTK199 ODG199 ONC199 OWY199 PGU199 PQQ199 QAM199 QKI199 QUE199 REA199 RNW199 RXS199 SHO199 SRK199 TBG199 TLC199 TUY199 UEU199 UOQ199 UYM199 VII199 VSE199 WCA199 WLW199 WVS199 DVO312:DVO313 EFK312:EFK313 EPG312:EPG313 EZC312:EZC313 FIY312:FIY313 FSU312:FSU313 GCQ312:GCQ313 GMM312:GMM313 GWI312:GWI313 HGE312:HGE313 HQA312:HQA313 HZW312:HZW313 IJS312:IJS313 ITO312:ITO313 JDK312:JDK313 JNG312:JNG313 JXC312:JXC313 KGY312:KGY313 KQU312:KQU313 LAQ312:LAQ313 LKM312:LKM313 LUI312:LUI313 MEE312:MEE313 MOA312:MOA313 MXW312:MXW313 NHS312:NHS313 NRO312:NRO313 OBK312:OBK313 OLG312:OLG313 OVC312:OVC313 PEY312:PEY313 POU312:POU313 PYQ312:PYQ313 QIM312:QIM313 QSI312:QSI313 RCE312:RCE313 RMA312:RMA313 RVW312:RVW313 SFS312:SFS313 SPO312:SPO313 SZK312:SZK313 TJG312:TJG313 TTC312:TTC313 UCY312:UCY313 UMU312:UMU313 UWQ312:UWQ313 VGM312:VGM313 VQI312:VQI313 WAE312:WAE313 WKA312:WKA313 WTW312:WTW313 HK312:HK313 RG312:RG313 ABC312:ABC313 AKY312:AKY313 AUU312:AUU313 BEQ312:BEQ313 BOM312:BOM313 BYI312:BYI313 CIE312:CIE313 CSA312:CSA313 DLS329 K326 DVO329 EFK329 EPG329 EZC329 FIY329 FSU329 GCQ329 GMM329 GWI329 HGE329 HQA329 HZW329 IJS329 ITO329 JDK329 JNG329 JXC329 KGY329 KQU329 LAQ329 LKM329 LUI329 MEE329 MOA329 MXW329 NHS329 NRO329 OBK329 OLG329 OVC329 PEY329 POU329 PYQ329 QIM329 QSI329 RCE329 RMA329 RVW329 SFS329 SPO329 SZK329 TJG329 TTC329 UCY329 UMU329 UWQ329 VGM329 VQI329 WAE329 WKA329 WTW329 HK329 RG329 ABC329 AKY329 AUU329 BEQ329 BOM329 BYI329 CIE329 CSA329 DBW312:DBW313 K308:K309">
      <formula1>Приоритет_закупок</formula1>
    </dataValidation>
    <dataValidation type="list" allowBlank="1" showInputMessage="1" showErrorMessage="1" sqref="WVA983303:WVA984175 I65805:I66677 IO65799:IO66671 SK65799:SK66671 ACG65799:ACG66671 AMC65799:AMC66671 AVY65799:AVY66671 BFU65799:BFU66671 BPQ65799:BPQ66671 BZM65799:BZM66671 CJI65799:CJI66671 CTE65799:CTE66671 DDA65799:DDA66671 DMW65799:DMW66671 DWS65799:DWS66671 EGO65799:EGO66671 EQK65799:EQK66671 FAG65799:FAG66671 FKC65799:FKC66671 FTY65799:FTY66671 GDU65799:GDU66671 GNQ65799:GNQ66671 GXM65799:GXM66671 HHI65799:HHI66671 HRE65799:HRE66671 IBA65799:IBA66671 IKW65799:IKW66671 IUS65799:IUS66671 JEO65799:JEO66671 JOK65799:JOK66671 JYG65799:JYG66671 KIC65799:KIC66671 KRY65799:KRY66671 LBU65799:LBU66671 LLQ65799:LLQ66671 LVM65799:LVM66671 MFI65799:MFI66671 MPE65799:MPE66671 MZA65799:MZA66671 NIW65799:NIW66671 NSS65799:NSS66671 OCO65799:OCO66671 OMK65799:OMK66671 OWG65799:OWG66671 PGC65799:PGC66671 PPY65799:PPY66671 PZU65799:PZU66671 QJQ65799:QJQ66671 QTM65799:QTM66671 RDI65799:RDI66671 RNE65799:RNE66671 RXA65799:RXA66671 SGW65799:SGW66671 SQS65799:SQS66671 TAO65799:TAO66671 TKK65799:TKK66671 TUG65799:TUG66671 UEC65799:UEC66671 UNY65799:UNY66671 UXU65799:UXU66671 VHQ65799:VHQ66671 VRM65799:VRM66671 WBI65799:WBI66671 WLE65799:WLE66671 WVA65799:WVA66671 I131341:I132213 IO131335:IO132207 SK131335:SK132207 ACG131335:ACG132207 AMC131335:AMC132207 AVY131335:AVY132207 BFU131335:BFU132207 BPQ131335:BPQ132207 BZM131335:BZM132207 CJI131335:CJI132207 CTE131335:CTE132207 DDA131335:DDA132207 DMW131335:DMW132207 DWS131335:DWS132207 EGO131335:EGO132207 EQK131335:EQK132207 FAG131335:FAG132207 FKC131335:FKC132207 FTY131335:FTY132207 GDU131335:GDU132207 GNQ131335:GNQ132207 GXM131335:GXM132207 HHI131335:HHI132207 HRE131335:HRE132207 IBA131335:IBA132207 IKW131335:IKW132207 IUS131335:IUS132207 JEO131335:JEO132207 JOK131335:JOK132207 JYG131335:JYG132207 KIC131335:KIC132207 KRY131335:KRY132207 LBU131335:LBU132207 LLQ131335:LLQ132207 LVM131335:LVM132207 MFI131335:MFI132207 MPE131335:MPE132207 MZA131335:MZA132207 NIW131335:NIW132207 NSS131335:NSS132207 OCO131335:OCO132207 OMK131335:OMK132207 OWG131335:OWG132207 PGC131335:PGC132207 PPY131335:PPY132207 PZU131335:PZU132207 QJQ131335:QJQ132207 QTM131335:QTM132207 RDI131335:RDI132207 RNE131335:RNE132207 RXA131335:RXA132207 SGW131335:SGW132207 SQS131335:SQS132207 TAO131335:TAO132207 TKK131335:TKK132207 TUG131335:TUG132207 UEC131335:UEC132207 UNY131335:UNY132207 UXU131335:UXU132207 VHQ131335:VHQ132207 VRM131335:VRM132207 WBI131335:WBI132207 WLE131335:WLE132207 WVA131335:WVA132207 I196877:I197749 IO196871:IO197743 SK196871:SK197743 ACG196871:ACG197743 AMC196871:AMC197743 AVY196871:AVY197743 BFU196871:BFU197743 BPQ196871:BPQ197743 BZM196871:BZM197743 CJI196871:CJI197743 CTE196871:CTE197743 DDA196871:DDA197743 DMW196871:DMW197743 DWS196871:DWS197743 EGO196871:EGO197743 EQK196871:EQK197743 FAG196871:FAG197743 FKC196871:FKC197743 FTY196871:FTY197743 GDU196871:GDU197743 GNQ196871:GNQ197743 GXM196871:GXM197743 HHI196871:HHI197743 HRE196871:HRE197743 IBA196871:IBA197743 IKW196871:IKW197743 IUS196871:IUS197743 JEO196871:JEO197743 JOK196871:JOK197743 JYG196871:JYG197743 KIC196871:KIC197743 KRY196871:KRY197743 LBU196871:LBU197743 LLQ196871:LLQ197743 LVM196871:LVM197743 MFI196871:MFI197743 MPE196871:MPE197743 MZA196871:MZA197743 NIW196871:NIW197743 NSS196871:NSS197743 OCO196871:OCO197743 OMK196871:OMK197743 OWG196871:OWG197743 PGC196871:PGC197743 PPY196871:PPY197743 PZU196871:PZU197743 QJQ196871:QJQ197743 QTM196871:QTM197743 RDI196871:RDI197743 RNE196871:RNE197743 RXA196871:RXA197743 SGW196871:SGW197743 SQS196871:SQS197743 TAO196871:TAO197743 TKK196871:TKK197743 TUG196871:TUG197743 UEC196871:UEC197743 UNY196871:UNY197743 UXU196871:UXU197743 VHQ196871:VHQ197743 VRM196871:VRM197743 WBI196871:WBI197743 WLE196871:WLE197743 WVA196871:WVA197743 I262413:I263285 IO262407:IO263279 SK262407:SK263279 ACG262407:ACG263279 AMC262407:AMC263279 AVY262407:AVY263279 BFU262407:BFU263279 BPQ262407:BPQ263279 BZM262407:BZM263279 CJI262407:CJI263279 CTE262407:CTE263279 DDA262407:DDA263279 DMW262407:DMW263279 DWS262407:DWS263279 EGO262407:EGO263279 EQK262407:EQK263279 FAG262407:FAG263279 FKC262407:FKC263279 FTY262407:FTY263279 GDU262407:GDU263279 GNQ262407:GNQ263279 GXM262407:GXM263279 HHI262407:HHI263279 HRE262407:HRE263279 IBA262407:IBA263279 IKW262407:IKW263279 IUS262407:IUS263279 JEO262407:JEO263279 JOK262407:JOK263279 JYG262407:JYG263279 KIC262407:KIC263279 KRY262407:KRY263279 LBU262407:LBU263279 LLQ262407:LLQ263279 LVM262407:LVM263279 MFI262407:MFI263279 MPE262407:MPE263279 MZA262407:MZA263279 NIW262407:NIW263279 NSS262407:NSS263279 OCO262407:OCO263279 OMK262407:OMK263279 OWG262407:OWG263279 PGC262407:PGC263279 PPY262407:PPY263279 PZU262407:PZU263279 QJQ262407:QJQ263279 QTM262407:QTM263279 RDI262407:RDI263279 RNE262407:RNE263279 RXA262407:RXA263279 SGW262407:SGW263279 SQS262407:SQS263279 TAO262407:TAO263279 TKK262407:TKK263279 TUG262407:TUG263279 UEC262407:UEC263279 UNY262407:UNY263279 UXU262407:UXU263279 VHQ262407:VHQ263279 VRM262407:VRM263279 WBI262407:WBI263279 WLE262407:WLE263279 WVA262407:WVA263279 I327949:I328821 IO327943:IO328815 SK327943:SK328815 ACG327943:ACG328815 AMC327943:AMC328815 AVY327943:AVY328815 BFU327943:BFU328815 BPQ327943:BPQ328815 BZM327943:BZM328815 CJI327943:CJI328815 CTE327943:CTE328815 DDA327943:DDA328815 DMW327943:DMW328815 DWS327943:DWS328815 EGO327943:EGO328815 EQK327943:EQK328815 FAG327943:FAG328815 FKC327943:FKC328815 FTY327943:FTY328815 GDU327943:GDU328815 GNQ327943:GNQ328815 GXM327943:GXM328815 HHI327943:HHI328815 HRE327943:HRE328815 IBA327943:IBA328815 IKW327943:IKW328815 IUS327943:IUS328815 JEO327943:JEO328815 JOK327943:JOK328815 JYG327943:JYG328815 KIC327943:KIC328815 KRY327943:KRY328815 LBU327943:LBU328815 LLQ327943:LLQ328815 LVM327943:LVM328815 MFI327943:MFI328815 MPE327943:MPE328815 MZA327943:MZA328815 NIW327943:NIW328815 NSS327943:NSS328815 OCO327943:OCO328815 OMK327943:OMK328815 OWG327943:OWG328815 PGC327943:PGC328815 PPY327943:PPY328815 PZU327943:PZU328815 QJQ327943:QJQ328815 QTM327943:QTM328815 RDI327943:RDI328815 RNE327943:RNE328815 RXA327943:RXA328815 SGW327943:SGW328815 SQS327943:SQS328815 TAO327943:TAO328815 TKK327943:TKK328815 TUG327943:TUG328815 UEC327943:UEC328815 UNY327943:UNY328815 UXU327943:UXU328815 VHQ327943:VHQ328815 VRM327943:VRM328815 WBI327943:WBI328815 WLE327943:WLE328815 WVA327943:WVA328815 I393485:I394357 IO393479:IO394351 SK393479:SK394351 ACG393479:ACG394351 AMC393479:AMC394351 AVY393479:AVY394351 BFU393479:BFU394351 BPQ393479:BPQ394351 BZM393479:BZM394351 CJI393479:CJI394351 CTE393479:CTE394351 DDA393479:DDA394351 DMW393479:DMW394351 DWS393479:DWS394351 EGO393479:EGO394351 EQK393479:EQK394351 FAG393479:FAG394351 FKC393479:FKC394351 FTY393479:FTY394351 GDU393479:GDU394351 GNQ393479:GNQ394351 GXM393479:GXM394351 HHI393479:HHI394351 HRE393479:HRE394351 IBA393479:IBA394351 IKW393479:IKW394351 IUS393479:IUS394351 JEO393479:JEO394351 JOK393479:JOK394351 JYG393479:JYG394351 KIC393479:KIC394351 KRY393479:KRY394351 LBU393479:LBU394351 LLQ393479:LLQ394351 LVM393479:LVM394351 MFI393479:MFI394351 MPE393479:MPE394351 MZA393479:MZA394351 NIW393479:NIW394351 NSS393479:NSS394351 OCO393479:OCO394351 OMK393479:OMK394351 OWG393479:OWG394351 PGC393479:PGC394351 PPY393479:PPY394351 PZU393479:PZU394351 QJQ393479:QJQ394351 QTM393479:QTM394351 RDI393479:RDI394351 RNE393479:RNE394351 RXA393479:RXA394351 SGW393479:SGW394351 SQS393479:SQS394351 TAO393479:TAO394351 TKK393479:TKK394351 TUG393479:TUG394351 UEC393479:UEC394351 UNY393479:UNY394351 UXU393479:UXU394351 VHQ393479:VHQ394351 VRM393479:VRM394351 WBI393479:WBI394351 WLE393479:WLE394351 WVA393479:WVA394351 I459021:I459893 IO459015:IO459887 SK459015:SK459887 ACG459015:ACG459887 AMC459015:AMC459887 AVY459015:AVY459887 BFU459015:BFU459887 BPQ459015:BPQ459887 BZM459015:BZM459887 CJI459015:CJI459887 CTE459015:CTE459887 DDA459015:DDA459887 DMW459015:DMW459887 DWS459015:DWS459887 EGO459015:EGO459887 EQK459015:EQK459887 FAG459015:FAG459887 FKC459015:FKC459887 FTY459015:FTY459887 GDU459015:GDU459887 GNQ459015:GNQ459887 GXM459015:GXM459887 HHI459015:HHI459887 HRE459015:HRE459887 IBA459015:IBA459887 IKW459015:IKW459887 IUS459015:IUS459887 JEO459015:JEO459887 JOK459015:JOK459887 JYG459015:JYG459887 KIC459015:KIC459887 KRY459015:KRY459887 LBU459015:LBU459887 LLQ459015:LLQ459887 LVM459015:LVM459887 MFI459015:MFI459887 MPE459015:MPE459887 MZA459015:MZA459887 NIW459015:NIW459887 NSS459015:NSS459887 OCO459015:OCO459887 OMK459015:OMK459887 OWG459015:OWG459887 PGC459015:PGC459887 PPY459015:PPY459887 PZU459015:PZU459887 QJQ459015:QJQ459887 QTM459015:QTM459887 RDI459015:RDI459887 RNE459015:RNE459887 RXA459015:RXA459887 SGW459015:SGW459887 SQS459015:SQS459887 TAO459015:TAO459887 TKK459015:TKK459887 TUG459015:TUG459887 UEC459015:UEC459887 UNY459015:UNY459887 UXU459015:UXU459887 VHQ459015:VHQ459887 VRM459015:VRM459887 WBI459015:WBI459887 WLE459015:WLE459887 WVA459015:WVA459887 I524557:I525429 IO524551:IO525423 SK524551:SK525423 ACG524551:ACG525423 AMC524551:AMC525423 AVY524551:AVY525423 BFU524551:BFU525423 BPQ524551:BPQ525423 BZM524551:BZM525423 CJI524551:CJI525423 CTE524551:CTE525423 DDA524551:DDA525423 DMW524551:DMW525423 DWS524551:DWS525423 EGO524551:EGO525423 EQK524551:EQK525423 FAG524551:FAG525423 FKC524551:FKC525423 FTY524551:FTY525423 GDU524551:GDU525423 GNQ524551:GNQ525423 GXM524551:GXM525423 HHI524551:HHI525423 HRE524551:HRE525423 IBA524551:IBA525423 IKW524551:IKW525423 IUS524551:IUS525423 JEO524551:JEO525423 JOK524551:JOK525423 JYG524551:JYG525423 KIC524551:KIC525423 KRY524551:KRY525423 LBU524551:LBU525423 LLQ524551:LLQ525423 LVM524551:LVM525423 MFI524551:MFI525423 MPE524551:MPE525423 MZA524551:MZA525423 NIW524551:NIW525423 NSS524551:NSS525423 OCO524551:OCO525423 OMK524551:OMK525423 OWG524551:OWG525423 PGC524551:PGC525423 PPY524551:PPY525423 PZU524551:PZU525423 QJQ524551:QJQ525423 QTM524551:QTM525423 RDI524551:RDI525423 RNE524551:RNE525423 RXA524551:RXA525423 SGW524551:SGW525423 SQS524551:SQS525423 TAO524551:TAO525423 TKK524551:TKK525423 TUG524551:TUG525423 UEC524551:UEC525423 UNY524551:UNY525423 UXU524551:UXU525423 VHQ524551:VHQ525423 VRM524551:VRM525423 WBI524551:WBI525423 WLE524551:WLE525423 WVA524551:WVA525423 I590093:I590965 IO590087:IO590959 SK590087:SK590959 ACG590087:ACG590959 AMC590087:AMC590959 AVY590087:AVY590959 BFU590087:BFU590959 BPQ590087:BPQ590959 BZM590087:BZM590959 CJI590087:CJI590959 CTE590087:CTE590959 DDA590087:DDA590959 DMW590087:DMW590959 DWS590087:DWS590959 EGO590087:EGO590959 EQK590087:EQK590959 FAG590087:FAG590959 FKC590087:FKC590959 FTY590087:FTY590959 GDU590087:GDU590959 GNQ590087:GNQ590959 GXM590087:GXM590959 HHI590087:HHI590959 HRE590087:HRE590959 IBA590087:IBA590959 IKW590087:IKW590959 IUS590087:IUS590959 JEO590087:JEO590959 JOK590087:JOK590959 JYG590087:JYG590959 KIC590087:KIC590959 KRY590087:KRY590959 LBU590087:LBU590959 LLQ590087:LLQ590959 LVM590087:LVM590959 MFI590087:MFI590959 MPE590087:MPE590959 MZA590087:MZA590959 NIW590087:NIW590959 NSS590087:NSS590959 OCO590087:OCO590959 OMK590087:OMK590959 OWG590087:OWG590959 PGC590087:PGC590959 PPY590087:PPY590959 PZU590087:PZU590959 QJQ590087:QJQ590959 QTM590087:QTM590959 RDI590087:RDI590959 RNE590087:RNE590959 RXA590087:RXA590959 SGW590087:SGW590959 SQS590087:SQS590959 TAO590087:TAO590959 TKK590087:TKK590959 TUG590087:TUG590959 UEC590087:UEC590959 UNY590087:UNY590959 UXU590087:UXU590959 VHQ590087:VHQ590959 VRM590087:VRM590959 WBI590087:WBI590959 WLE590087:WLE590959 WVA590087:WVA590959 I655629:I656501 IO655623:IO656495 SK655623:SK656495 ACG655623:ACG656495 AMC655623:AMC656495 AVY655623:AVY656495 BFU655623:BFU656495 BPQ655623:BPQ656495 BZM655623:BZM656495 CJI655623:CJI656495 CTE655623:CTE656495 DDA655623:DDA656495 DMW655623:DMW656495 DWS655623:DWS656495 EGO655623:EGO656495 EQK655623:EQK656495 FAG655623:FAG656495 FKC655623:FKC656495 FTY655623:FTY656495 GDU655623:GDU656495 GNQ655623:GNQ656495 GXM655623:GXM656495 HHI655623:HHI656495 HRE655623:HRE656495 IBA655623:IBA656495 IKW655623:IKW656495 IUS655623:IUS656495 JEO655623:JEO656495 JOK655623:JOK656495 JYG655623:JYG656495 KIC655623:KIC656495 KRY655623:KRY656495 LBU655623:LBU656495 LLQ655623:LLQ656495 LVM655623:LVM656495 MFI655623:MFI656495 MPE655623:MPE656495 MZA655623:MZA656495 NIW655623:NIW656495 NSS655623:NSS656495 OCO655623:OCO656495 OMK655623:OMK656495 OWG655623:OWG656495 PGC655623:PGC656495 PPY655623:PPY656495 PZU655623:PZU656495 QJQ655623:QJQ656495 QTM655623:QTM656495 RDI655623:RDI656495 RNE655623:RNE656495 RXA655623:RXA656495 SGW655623:SGW656495 SQS655623:SQS656495 TAO655623:TAO656495 TKK655623:TKK656495 TUG655623:TUG656495 UEC655623:UEC656495 UNY655623:UNY656495 UXU655623:UXU656495 VHQ655623:VHQ656495 VRM655623:VRM656495 WBI655623:WBI656495 WLE655623:WLE656495 WVA655623:WVA656495 I721165:I722037 IO721159:IO722031 SK721159:SK722031 ACG721159:ACG722031 AMC721159:AMC722031 AVY721159:AVY722031 BFU721159:BFU722031 BPQ721159:BPQ722031 BZM721159:BZM722031 CJI721159:CJI722031 CTE721159:CTE722031 DDA721159:DDA722031 DMW721159:DMW722031 DWS721159:DWS722031 EGO721159:EGO722031 EQK721159:EQK722031 FAG721159:FAG722031 FKC721159:FKC722031 FTY721159:FTY722031 GDU721159:GDU722031 GNQ721159:GNQ722031 GXM721159:GXM722031 HHI721159:HHI722031 HRE721159:HRE722031 IBA721159:IBA722031 IKW721159:IKW722031 IUS721159:IUS722031 JEO721159:JEO722031 JOK721159:JOK722031 JYG721159:JYG722031 KIC721159:KIC722031 KRY721159:KRY722031 LBU721159:LBU722031 LLQ721159:LLQ722031 LVM721159:LVM722031 MFI721159:MFI722031 MPE721159:MPE722031 MZA721159:MZA722031 NIW721159:NIW722031 NSS721159:NSS722031 OCO721159:OCO722031 OMK721159:OMK722031 OWG721159:OWG722031 PGC721159:PGC722031 PPY721159:PPY722031 PZU721159:PZU722031 QJQ721159:QJQ722031 QTM721159:QTM722031 RDI721159:RDI722031 RNE721159:RNE722031 RXA721159:RXA722031 SGW721159:SGW722031 SQS721159:SQS722031 TAO721159:TAO722031 TKK721159:TKK722031 TUG721159:TUG722031 UEC721159:UEC722031 UNY721159:UNY722031 UXU721159:UXU722031 VHQ721159:VHQ722031 VRM721159:VRM722031 WBI721159:WBI722031 WLE721159:WLE722031 WVA721159:WVA722031 I786701:I787573 IO786695:IO787567 SK786695:SK787567 ACG786695:ACG787567 AMC786695:AMC787567 AVY786695:AVY787567 BFU786695:BFU787567 BPQ786695:BPQ787567 BZM786695:BZM787567 CJI786695:CJI787567 CTE786695:CTE787567 DDA786695:DDA787567 DMW786695:DMW787567 DWS786695:DWS787567 EGO786695:EGO787567 EQK786695:EQK787567 FAG786695:FAG787567 FKC786695:FKC787567 FTY786695:FTY787567 GDU786695:GDU787567 GNQ786695:GNQ787567 GXM786695:GXM787567 HHI786695:HHI787567 HRE786695:HRE787567 IBA786695:IBA787567 IKW786695:IKW787567 IUS786695:IUS787567 JEO786695:JEO787567 JOK786695:JOK787567 JYG786695:JYG787567 KIC786695:KIC787567 KRY786695:KRY787567 LBU786695:LBU787567 LLQ786695:LLQ787567 LVM786695:LVM787567 MFI786695:MFI787567 MPE786695:MPE787567 MZA786695:MZA787567 NIW786695:NIW787567 NSS786695:NSS787567 OCO786695:OCO787567 OMK786695:OMK787567 OWG786695:OWG787567 PGC786695:PGC787567 PPY786695:PPY787567 PZU786695:PZU787567 QJQ786695:QJQ787567 QTM786695:QTM787567 RDI786695:RDI787567 RNE786695:RNE787567 RXA786695:RXA787567 SGW786695:SGW787567 SQS786695:SQS787567 TAO786695:TAO787567 TKK786695:TKK787567 TUG786695:TUG787567 UEC786695:UEC787567 UNY786695:UNY787567 UXU786695:UXU787567 VHQ786695:VHQ787567 VRM786695:VRM787567 WBI786695:WBI787567 WLE786695:WLE787567 WVA786695:WVA787567 I852237:I853109 IO852231:IO853103 SK852231:SK853103 ACG852231:ACG853103 AMC852231:AMC853103 AVY852231:AVY853103 BFU852231:BFU853103 BPQ852231:BPQ853103 BZM852231:BZM853103 CJI852231:CJI853103 CTE852231:CTE853103 DDA852231:DDA853103 DMW852231:DMW853103 DWS852231:DWS853103 EGO852231:EGO853103 EQK852231:EQK853103 FAG852231:FAG853103 FKC852231:FKC853103 FTY852231:FTY853103 GDU852231:GDU853103 GNQ852231:GNQ853103 GXM852231:GXM853103 HHI852231:HHI853103 HRE852231:HRE853103 IBA852231:IBA853103 IKW852231:IKW853103 IUS852231:IUS853103 JEO852231:JEO853103 JOK852231:JOK853103 JYG852231:JYG853103 KIC852231:KIC853103 KRY852231:KRY853103 LBU852231:LBU853103 LLQ852231:LLQ853103 LVM852231:LVM853103 MFI852231:MFI853103 MPE852231:MPE853103 MZA852231:MZA853103 NIW852231:NIW853103 NSS852231:NSS853103 OCO852231:OCO853103 OMK852231:OMK853103 OWG852231:OWG853103 PGC852231:PGC853103 PPY852231:PPY853103 PZU852231:PZU853103 QJQ852231:QJQ853103 QTM852231:QTM853103 RDI852231:RDI853103 RNE852231:RNE853103 RXA852231:RXA853103 SGW852231:SGW853103 SQS852231:SQS853103 TAO852231:TAO853103 TKK852231:TKK853103 TUG852231:TUG853103 UEC852231:UEC853103 UNY852231:UNY853103 UXU852231:UXU853103 VHQ852231:VHQ853103 VRM852231:VRM853103 WBI852231:WBI853103 WLE852231:WLE853103 WVA852231:WVA853103 I917773:I918645 IO917767:IO918639 SK917767:SK918639 ACG917767:ACG918639 AMC917767:AMC918639 AVY917767:AVY918639 BFU917767:BFU918639 BPQ917767:BPQ918639 BZM917767:BZM918639 CJI917767:CJI918639 CTE917767:CTE918639 DDA917767:DDA918639 DMW917767:DMW918639 DWS917767:DWS918639 EGO917767:EGO918639 EQK917767:EQK918639 FAG917767:FAG918639 FKC917767:FKC918639 FTY917767:FTY918639 GDU917767:GDU918639 GNQ917767:GNQ918639 GXM917767:GXM918639 HHI917767:HHI918639 HRE917767:HRE918639 IBA917767:IBA918639 IKW917767:IKW918639 IUS917767:IUS918639 JEO917767:JEO918639 JOK917767:JOK918639 JYG917767:JYG918639 KIC917767:KIC918639 KRY917767:KRY918639 LBU917767:LBU918639 LLQ917767:LLQ918639 LVM917767:LVM918639 MFI917767:MFI918639 MPE917767:MPE918639 MZA917767:MZA918639 NIW917767:NIW918639 NSS917767:NSS918639 OCO917767:OCO918639 OMK917767:OMK918639 OWG917767:OWG918639 PGC917767:PGC918639 PPY917767:PPY918639 PZU917767:PZU918639 QJQ917767:QJQ918639 QTM917767:QTM918639 RDI917767:RDI918639 RNE917767:RNE918639 RXA917767:RXA918639 SGW917767:SGW918639 SQS917767:SQS918639 TAO917767:TAO918639 TKK917767:TKK918639 TUG917767:TUG918639 UEC917767:UEC918639 UNY917767:UNY918639 UXU917767:UXU918639 VHQ917767:VHQ918639 VRM917767:VRM918639 WBI917767:WBI918639 WLE917767:WLE918639 WVA917767:WVA918639 I983309:I984181 IO983303:IO984175 SK983303:SK984175 ACG983303:ACG984175 AMC983303:AMC984175 AVY983303:AVY984175 BFU983303:BFU984175 BPQ983303:BPQ984175 BZM983303:BZM984175 CJI983303:CJI984175 CTE983303:CTE984175 DDA983303:DDA984175 DMW983303:DMW984175 DWS983303:DWS984175 EGO983303:EGO984175 EQK983303:EQK984175 FAG983303:FAG984175 FKC983303:FKC984175 FTY983303:FTY984175 GDU983303:GDU984175 GNQ983303:GNQ984175 GXM983303:GXM984175 HHI983303:HHI984175 HRE983303:HRE984175 IBA983303:IBA984175 IKW983303:IKW984175 IUS983303:IUS984175 JEO983303:JEO984175 JOK983303:JOK984175 JYG983303:JYG984175 KIC983303:KIC984175 KRY983303:KRY984175 LBU983303:LBU984175 LLQ983303:LLQ984175 LVM983303:LVM984175 MFI983303:MFI984175 MPE983303:MPE984175 MZA983303:MZA984175 NIW983303:NIW984175 NSS983303:NSS984175 OCO983303:OCO984175 OMK983303:OMK984175 OWG983303:OWG984175 PGC983303:PGC984175 PPY983303:PPY984175 PZU983303:PZU984175 QJQ983303:QJQ984175 QTM983303:QTM984175 RDI983303:RDI984175 RNE983303:RNE984175 RXA983303:RXA984175 SGW983303:SGW984175 SQS983303:SQS984175 TAO983303:TAO984175 TKK983303:TKK984175 TUG983303:TUG984175 UEC983303:UEC984175 UNY983303:UNY984175 UXU983303:UXU984175 VHQ983303:VHQ984175 VRM983303:VRM984175 WBI983303:WBI984175 WLE983303:WLE984175 IO341:IO1135 I347:I1141 WVA341:WVA1135 WLE341:WLE1135 WBI341:WBI1135 VRM341:VRM1135 VHQ341:VHQ1135 UXU341:UXU1135 UNY341:UNY1135 UEC341:UEC1135 TUG341:TUG1135 TKK341:TKK1135 TAO341:TAO1135 SQS341:SQS1135 SGW341:SGW1135 RXA341:RXA1135 RNE341:RNE1135 RDI341:RDI1135 QTM341:QTM1135 QJQ341:QJQ1135 PZU341:PZU1135 PPY341:PPY1135 PGC341:PGC1135 OWG341:OWG1135 OMK341:OMK1135 OCO341:OCO1135 NSS341:NSS1135 NIW341:NIW1135 MZA341:MZA1135 MPE341:MPE1135 MFI341:MFI1135 LVM341:LVM1135 LLQ341:LLQ1135 LBU341:LBU1135 KRY341:KRY1135 KIC341:KIC1135 JYG341:JYG1135 JOK341:JOK1135 JEO341:JEO1135 IUS341:IUS1135 IKW341:IKW1135 IBA341:IBA1135 HRE341:HRE1135 HHI341:HHI1135 GXM341:GXM1135 GNQ341:GNQ1135 GDU341:GDU1135 FTY341:FTY1135 FKC341:FKC1135 FAG341:FAG1135 EQK341:EQK1135 EGO341:EGO1135 DWS341:DWS1135 DMW341:DMW1135 DDA341:DDA1135 CTE341:CTE1135 CJI341:CJI1135 BZM341:BZM1135 BPQ341:BPQ1135 BFU341:BFU1135 AVY341:AVY1135 AMC341:AMC1135 ACG341:ACG1135 SK341:SK1135 AMC19 AVY19 BFU19 BPQ19 BZM19 CJI19 CTE19 DDA19 DMW19 DWS19 EGO19 EQK19 FAG19 FKC19 FTY19 GDU19 GNQ19 GXM19 HHI19 HRE19 IBA19 IKW19 IUS19 JEO19 JOK19 JYG19 KIC19 KRY19 LBU19 LLQ19 LVM19 MFI19 MPE19 MZA19 NIW19 NSS19 OCO19 OMK19 OWG19 PGC19 PPY19 PZU19 QJQ19 QTM19 RDI19 RNE19 RXA19 SGW19 SQS19 TAO19 TKK19 TUG19 UEC19 UNY19 UXU19 VHQ19 VRM19 WBI19 WLE19 WVA19 IO19 SK19 ACG19 I19 AVY158 BFU158 BPQ158 BZM158 CJI158 CTE158 DDA158 DMW158 DWS158 EGO158 EQK158 FAG158 FKC158 FTY158 GDU158 GNQ158 GXM158 HHI158 HRE158 IBA158 IKW158 IUS158 JEO158 JOK158 JYG158 KIC158 KRY158 LBU158 LLQ158 LVM158 MFI158 MPE158 MZA158 NIW158 NSS158 OCO158 OMK158 OWG158 PGC158 PPY158 PZU158 QJQ158 QTM158 RDI158 RNE158 RXA158 SGW158 SQS158 TAO158 TKK158 TUG158 UEC158 UNY158 UXU158 VHQ158 VRM158 WBI158 WLE158 WVA158 IO158 SK158 F157 ACG158 ALZ157 ACD157 SH157 IL157 WUX157 WLB157 WBF157 VRJ157 VHN157 UXR157 UNV157 UDZ157 TUD157 TKH157 TAL157 SQP157 SGT157 RWX157 RNB157 RDF157 QTJ157 QJN157 PZR157 PPV157 PFZ157 OWD157 OMH157 OCL157 NSP157 NIT157 MYX157 MPB157 MFF157 LVJ157 LLN157 LBR157 KRV157 KHZ157 JYD157 JOH157 JEL157 IUP157 IKT157 IAX157 HRB157 HHF157 GXJ157 GNN157 GDR157 FTV157 FJZ157 FAD157 EQH157 EGL157 DWP157 DMT157 DCX157 CTB157 CJF157 BZJ157 BPN157 BFR157 AVV157 AMC158 BFW337:BFW338 I170 DBU329 I308:I309 CRY312:CRY313 DLQ274 CQK275 WUU269 WKY269 WBC269 VRG269 VHK269 UXO269 UNS269 UDW269 TUA269 TKE269 TAI269 SQM269 SGQ269 RWU269 RMY269 RDC269 QTG269 QJK269 PZO269 PPS269 PFW269 OWA269 OME269 OCI269 NSM269 NIQ269 MYU269 MOY269 MFC269 LVG269 LLK269 LBO269 KRS269 KHW269 JYA269 JOE269 JEI269 IUM269 IKQ269 IAU269 HQY269 HHC269 GXG269 GNK269 GDO269 FTS269 FJW269 FAA269 EQE269 EGI269 DWM269 DMQ269 DCU269 CSY269 CJC269 BZG269 BPK269 BFO269 AVS269 ALW269 ACA269 SE269 II269 J337:J338 AWA337:AWA338 AME337:AME338 ACI337:ACI338 SM337:SM338 IQ337:IQ338 WVC337:WVC338 WLG337:WLG338 WBK337:WBK338 VRO337:VRO338 VHS337:VHS338 UXW337:UXW338 UOA337:UOA338 UEE337:UEE338 TUI337:TUI338 TKM337:TKM338 TAQ337:TAQ338 SQU337:SQU338 SGY337:SGY338 RXC337:RXC338 RNG337:RNG338 RDK337:RDK338 QTO337:QTO338 QJS337:QJS338 PZW337:PZW338 PQA337:PQA338 PGE337:PGE338 OWI337:OWI338 OMM337:OMM338 OCQ337:OCQ338 NSU337:NSU338 NIY337:NIY338 MZC337:MZC338 MPG337:MPG338 MFK337:MFK338 LVO337:LVO338 LLS337:LLS338 LBW337:LBW338 KSA337:KSA338 KIE337:KIE338 JYI337:JYI338 JOM337:JOM338 JEQ337:JEQ338 IUU337:IUU338 IKY337:IKY338 IBC337:IBC338 HRG337:HRG338 HHK337:HHK338 GXO337:GXO338 GNS337:GNS338 GDW337:GDW338 FUA337:FUA338 FKE337:FKE338 FAI337:FAI338 EQM337:EQM338 EGQ337:EGQ338 DWU337:DWU338 DMY337:DMY338 DDC337:DDC338 CTG337:CTG338 CJK337:CJK338 BZO337:BZO338 BPS337:BPS338 I211:I213 DWX260:DWX261 EGT260:EGT261 EQP260:EQP261 FAL260:FAL261 FKH260:FKH261 FUD260:FUD261 GDZ260:GDZ261 GNV260:GNV261 GXR260:GXR261 HHN260:HHN261 HRJ260:HRJ261 IBF260:IBF261 ILB260:ILB261 IUX260:IUX261 JET260:JET261 JOP260:JOP261 JYL260:JYL261 KIH260:KIH261 KSD260:KSD261 LBZ260:LBZ261 LLV260:LLV261 LVR260:LVR261 MFN260:MFN261 MPJ260:MPJ261 MZF260:MZF261 NJB260:NJB261 NSX260:NSX261 OCT260:OCT261 OMP260:OMP261 OWL260:OWL261 PGH260:PGH261 PQD260:PQD261 PZZ260:PZZ261 QJV260:QJV261 QTR260:QTR261 RDN260:RDN261 RNJ260:RNJ261 RXF260:RXF261 SHB260:SHB261 SQX260:SQX261 TAT260:TAT261 TKP260:TKP261 TUL260:TUL261 UEH260:UEH261 UOD260:UOD261 UXZ260:UXZ261 VHV260:VHV261 VRR260:VRR261 WBN260:WBN261 WLJ260:WLJ261 WVF260:WVF261 IT260:IT261 SP260:SP261 ACL260:ACL261 AMH260:AMH261 AWD260:AWD261 BFZ260:BFZ261 BPV260:BPV261 BZR260:BZR261 CJN260:CJN261 DDF260:DDF261 CTJ260:CTJ261 DNB260:DNB261 I288:I290 I224:I226 DVM274 EFI274 EPE274 EZA274 FIW274 FSS274 GCO274 GMK274 GWG274 HGC274 HPY274 HZU274 IJQ274 ITM274 JDI274 JNE274 JXA274 KGW274 KQS274 LAO274 LKK274 LUG274 MEC274 MNY274 MXU274 NHQ274 NRM274 OBI274 OLE274 OVA274 PEW274 POS274 PYO274 QIK274 QSG274 RCC274 RLY274 RVU274 SFQ274 SPM274 SZI274 TJE274 TTA274 UCW274 UMS274 UWO274 VGK274 VQG274 WAC274 WJY274 WTU274 HI274 RE274 ABA274 AKW274 AUS274 BEO274 BOK274 BYG274 CIC274 DBU274 CRY274 M42:M47 I274 DKC275 DTY275 EDU275 ENQ275 EXM275 FHI275 FRE275 GBA275 GKW275 GUS275 HEO275 HOK275 HYG275 IIC275 IRY275 JBU275 JLQ275 JVM275 KFI275 KPE275 KZA275 LIW275 LSS275 MCO275 MMK275 MWG275 NGC275 NPY275 NZU275 OJQ275 OTM275 PDI275 PNE275 PXA275 QGW275 QQS275 RAO275 RKK275 RUG275 SEC275 SNY275 SXU275 THQ275 TRM275 UBI275 ULE275 UVA275 VEW275 VOS275 VYO275 WIK275 WSG275 FU275 PQ275 ZM275 AJI275 ATE275 BDA275 BMW275 BWS275 CGO275 DAG275 I271:I272 DJZ288 DTV288 EDR288 ENN288 EXJ288 FHF288 FRB288 GAX288 GKT288 GUP288 HEL288 HOH288 HYD288 IHZ288 IRV288 JBR288 JLN288 JVJ288 KFF288 KPB288 KYX288 LIT288 LSP288 MCL288 MMH288 MWD288 NFZ288 NPV288 NZR288 OJN288 OTJ288 PDF288 PNB288 PWX288 QGT288 QQP288 RAL288 RKH288 RUD288 SDZ288 SNV288 SXR288 THN288 TRJ288 UBF288 ULB288 UUX288 VET288 VOP288 VYL288 WIH288 WSD288 FR288 PN288 ZJ288 AJF288 ATB288 BCX288 BMT288 BWP288 CGL288 DAD288 CQH288 I266:I268 I258:I261 I158:I164 I199 JE199 TA199 ACW199 AMS199 AWO199 BGK199 BQG199 CAC199 CJY199 CTU199 DDQ199 DNM199 DXI199 EHE199 ERA199 FAW199 FKS199 FUO199 GEK199 GOG199 GYC199 HHY199 HRU199 IBQ199 ILM199 IVI199 JFE199 JPA199 JYW199 KIS199 KSO199 LCK199 LMG199 LWC199 MFY199 MPU199 MZQ199 NJM199 NTI199 ODE199 ONA199 OWW199 PGS199 PQO199 QAK199 QKG199 QUC199 RDY199 RNU199 RXQ199 SHM199 SRI199 TBE199 TLA199 TUW199 UES199 UOO199 UYK199 VIG199 VSC199 WBY199 WLU199 WVQ199 I312:I313 DLQ312:DLQ313 DVM312:DVM313 EFI312:EFI313 EPE312:EPE313 EZA312:EZA313 FIW312:FIW313 FSS312:FSS313 GCO312:GCO313 GMK312:GMK313 GWG312:GWG313 HGC312:HGC313 HPY312:HPY313 HZU312:HZU313 IJQ312:IJQ313 ITM312:ITM313 JDI312:JDI313 JNE312:JNE313 JXA312:JXA313 KGW312:KGW313 KQS312:KQS313 LAO312:LAO313 LKK312:LKK313 LUG312:LUG313 MEC312:MEC313 MNY312:MNY313 MXU312:MXU313 NHQ312:NHQ313 NRM312:NRM313 OBI312:OBI313 OLE312:OLE313 OVA312:OVA313 PEW312:PEW313 POS312:POS313 PYO312:PYO313 QIK312:QIK313 QSG312:QSG313 RCC312:RCC313 RLY312:RLY313 RVU312:RVU313 SFQ312:SFQ313 SPM312:SPM313 SZI312:SZI313 TJE312:TJE313 TTA312:TTA313 UCW312:UCW313 UMS312:UMS313 UWO312:UWO313 VGK312:VGK313 VQG312:VQG313 WAC312:WAC313 WJY312:WJY313 WTU312:WTU313 HI312:HI313 RE312:RE313 ABA312:ABA313 AKW312:AKW313 AUS312:AUS313 BEO312:BEO313 BOK312:BOK313 BYG312:BYG313 CIC312:CIC313 CRY329 I326:I327 I329 DLQ329 DVM329 EFI329 EPE329 EZA329 FIW329 FSS329 GCO329 GMK329 GWG329 HGC329 HPY329 HZU329 IJQ329 ITM329 JDI329 JNE329 JXA329 KGW329 KQS329 LAO329 LKK329 LUG329 MEC329 MNY329 MXU329 NHQ329 NRM329 OBI329 OLE329 OVA329 PEW329 POS329 PYO329 QIK329 QSG329 RCC329 RLY329 RVU329 SFQ329 SPM329 SZI329 TJE329 TTA329 UCW329 UMS329 UWO329 VGK329 VQG329 WAC329 WJY329 WTU329 HI329 RE329 ABA329 AKW329 AUS329 BEO329 BOK329 BYG329 CIC329 DBU312:DBU313 I245:I255">
      <formula1>Способ_закупок</formula1>
    </dataValidation>
    <dataValidation type="textLength" operator="equal" allowBlank="1" showInputMessage="1" showErrorMessage="1" error="Код КАТО должен содержать 9 символов" sqref="Q65805:Q66677 IW65799:IW66671 SS65799:SS66671 ACO65799:ACO66671 AMK65799:AMK66671 AWG65799:AWG66671 BGC65799:BGC66671 BPY65799:BPY66671 BZU65799:BZU66671 CJQ65799:CJQ66671 CTM65799:CTM66671 DDI65799:DDI66671 DNE65799:DNE66671 DXA65799:DXA66671 EGW65799:EGW66671 EQS65799:EQS66671 FAO65799:FAO66671 FKK65799:FKK66671 FUG65799:FUG66671 GEC65799:GEC66671 GNY65799:GNY66671 GXU65799:GXU66671 HHQ65799:HHQ66671 HRM65799:HRM66671 IBI65799:IBI66671 ILE65799:ILE66671 IVA65799:IVA66671 JEW65799:JEW66671 JOS65799:JOS66671 JYO65799:JYO66671 KIK65799:KIK66671 KSG65799:KSG66671 LCC65799:LCC66671 LLY65799:LLY66671 LVU65799:LVU66671 MFQ65799:MFQ66671 MPM65799:MPM66671 MZI65799:MZI66671 NJE65799:NJE66671 NTA65799:NTA66671 OCW65799:OCW66671 OMS65799:OMS66671 OWO65799:OWO66671 PGK65799:PGK66671 PQG65799:PQG66671 QAC65799:QAC66671 QJY65799:QJY66671 QTU65799:QTU66671 RDQ65799:RDQ66671 RNM65799:RNM66671 RXI65799:RXI66671 SHE65799:SHE66671 SRA65799:SRA66671 TAW65799:TAW66671 TKS65799:TKS66671 TUO65799:TUO66671 UEK65799:UEK66671 UOG65799:UOG66671 UYC65799:UYC66671 VHY65799:VHY66671 VRU65799:VRU66671 WBQ65799:WBQ66671 WLM65799:WLM66671 WVI65799:WVI66671 Q131341:Q132213 IW131335:IW132207 SS131335:SS132207 ACO131335:ACO132207 AMK131335:AMK132207 AWG131335:AWG132207 BGC131335:BGC132207 BPY131335:BPY132207 BZU131335:BZU132207 CJQ131335:CJQ132207 CTM131335:CTM132207 DDI131335:DDI132207 DNE131335:DNE132207 DXA131335:DXA132207 EGW131335:EGW132207 EQS131335:EQS132207 FAO131335:FAO132207 FKK131335:FKK132207 FUG131335:FUG132207 GEC131335:GEC132207 GNY131335:GNY132207 GXU131335:GXU132207 HHQ131335:HHQ132207 HRM131335:HRM132207 IBI131335:IBI132207 ILE131335:ILE132207 IVA131335:IVA132207 JEW131335:JEW132207 JOS131335:JOS132207 JYO131335:JYO132207 KIK131335:KIK132207 KSG131335:KSG132207 LCC131335:LCC132207 LLY131335:LLY132207 LVU131335:LVU132207 MFQ131335:MFQ132207 MPM131335:MPM132207 MZI131335:MZI132207 NJE131335:NJE132207 NTA131335:NTA132207 OCW131335:OCW132207 OMS131335:OMS132207 OWO131335:OWO132207 PGK131335:PGK132207 PQG131335:PQG132207 QAC131335:QAC132207 QJY131335:QJY132207 QTU131335:QTU132207 RDQ131335:RDQ132207 RNM131335:RNM132207 RXI131335:RXI132207 SHE131335:SHE132207 SRA131335:SRA132207 TAW131335:TAW132207 TKS131335:TKS132207 TUO131335:TUO132207 UEK131335:UEK132207 UOG131335:UOG132207 UYC131335:UYC132207 VHY131335:VHY132207 VRU131335:VRU132207 WBQ131335:WBQ132207 WLM131335:WLM132207 WVI131335:WVI132207 Q196877:Q197749 IW196871:IW197743 SS196871:SS197743 ACO196871:ACO197743 AMK196871:AMK197743 AWG196871:AWG197743 BGC196871:BGC197743 BPY196871:BPY197743 BZU196871:BZU197743 CJQ196871:CJQ197743 CTM196871:CTM197743 DDI196871:DDI197743 DNE196871:DNE197743 DXA196871:DXA197743 EGW196871:EGW197743 EQS196871:EQS197743 FAO196871:FAO197743 FKK196871:FKK197743 FUG196871:FUG197743 GEC196871:GEC197743 GNY196871:GNY197743 GXU196871:GXU197743 HHQ196871:HHQ197743 HRM196871:HRM197743 IBI196871:IBI197743 ILE196871:ILE197743 IVA196871:IVA197743 JEW196871:JEW197743 JOS196871:JOS197743 JYO196871:JYO197743 KIK196871:KIK197743 KSG196871:KSG197743 LCC196871:LCC197743 LLY196871:LLY197743 LVU196871:LVU197743 MFQ196871:MFQ197743 MPM196871:MPM197743 MZI196871:MZI197743 NJE196871:NJE197743 NTA196871:NTA197743 OCW196871:OCW197743 OMS196871:OMS197743 OWO196871:OWO197743 PGK196871:PGK197743 PQG196871:PQG197743 QAC196871:QAC197743 QJY196871:QJY197743 QTU196871:QTU197743 RDQ196871:RDQ197743 RNM196871:RNM197743 RXI196871:RXI197743 SHE196871:SHE197743 SRA196871:SRA197743 TAW196871:TAW197743 TKS196871:TKS197743 TUO196871:TUO197743 UEK196871:UEK197743 UOG196871:UOG197743 UYC196871:UYC197743 VHY196871:VHY197743 VRU196871:VRU197743 WBQ196871:WBQ197743 WLM196871:WLM197743 WVI196871:WVI197743 Q262413:Q263285 IW262407:IW263279 SS262407:SS263279 ACO262407:ACO263279 AMK262407:AMK263279 AWG262407:AWG263279 BGC262407:BGC263279 BPY262407:BPY263279 BZU262407:BZU263279 CJQ262407:CJQ263279 CTM262407:CTM263279 DDI262407:DDI263279 DNE262407:DNE263279 DXA262407:DXA263279 EGW262407:EGW263279 EQS262407:EQS263279 FAO262407:FAO263279 FKK262407:FKK263279 FUG262407:FUG263279 GEC262407:GEC263279 GNY262407:GNY263279 GXU262407:GXU263279 HHQ262407:HHQ263279 HRM262407:HRM263279 IBI262407:IBI263279 ILE262407:ILE263279 IVA262407:IVA263279 JEW262407:JEW263279 JOS262407:JOS263279 JYO262407:JYO263279 KIK262407:KIK263279 KSG262407:KSG263279 LCC262407:LCC263279 LLY262407:LLY263279 LVU262407:LVU263279 MFQ262407:MFQ263279 MPM262407:MPM263279 MZI262407:MZI263279 NJE262407:NJE263279 NTA262407:NTA263279 OCW262407:OCW263279 OMS262407:OMS263279 OWO262407:OWO263279 PGK262407:PGK263279 PQG262407:PQG263279 QAC262407:QAC263279 QJY262407:QJY263279 QTU262407:QTU263279 RDQ262407:RDQ263279 RNM262407:RNM263279 RXI262407:RXI263279 SHE262407:SHE263279 SRA262407:SRA263279 TAW262407:TAW263279 TKS262407:TKS263279 TUO262407:TUO263279 UEK262407:UEK263279 UOG262407:UOG263279 UYC262407:UYC263279 VHY262407:VHY263279 VRU262407:VRU263279 WBQ262407:WBQ263279 WLM262407:WLM263279 WVI262407:WVI263279 Q327949:Q328821 IW327943:IW328815 SS327943:SS328815 ACO327943:ACO328815 AMK327943:AMK328815 AWG327943:AWG328815 BGC327943:BGC328815 BPY327943:BPY328815 BZU327943:BZU328815 CJQ327943:CJQ328815 CTM327943:CTM328815 DDI327943:DDI328815 DNE327943:DNE328815 DXA327943:DXA328815 EGW327943:EGW328815 EQS327943:EQS328815 FAO327943:FAO328815 FKK327943:FKK328815 FUG327943:FUG328815 GEC327943:GEC328815 GNY327943:GNY328815 GXU327943:GXU328815 HHQ327943:HHQ328815 HRM327943:HRM328815 IBI327943:IBI328815 ILE327943:ILE328815 IVA327943:IVA328815 JEW327943:JEW328815 JOS327943:JOS328815 JYO327943:JYO328815 KIK327943:KIK328815 KSG327943:KSG328815 LCC327943:LCC328815 LLY327943:LLY328815 LVU327943:LVU328815 MFQ327943:MFQ328815 MPM327943:MPM328815 MZI327943:MZI328815 NJE327943:NJE328815 NTA327943:NTA328815 OCW327943:OCW328815 OMS327943:OMS328815 OWO327943:OWO328815 PGK327943:PGK328815 PQG327943:PQG328815 QAC327943:QAC328815 QJY327943:QJY328815 QTU327943:QTU328815 RDQ327943:RDQ328815 RNM327943:RNM328815 RXI327943:RXI328815 SHE327943:SHE328815 SRA327943:SRA328815 TAW327943:TAW328815 TKS327943:TKS328815 TUO327943:TUO328815 UEK327943:UEK328815 UOG327943:UOG328815 UYC327943:UYC328815 VHY327943:VHY328815 VRU327943:VRU328815 WBQ327943:WBQ328815 WLM327943:WLM328815 WVI327943:WVI328815 Q393485:Q394357 IW393479:IW394351 SS393479:SS394351 ACO393479:ACO394351 AMK393479:AMK394351 AWG393479:AWG394351 BGC393479:BGC394351 BPY393479:BPY394351 BZU393479:BZU394351 CJQ393479:CJQ394351 CTM393479:CTM394351 DDI393479:DDI394351 DNE393479:DNE394351 DXA393479:DXA394351 EGW393479:EGW394351 EQS393479:EQS394351 FAO393479:FAO394351 FKK393479:FKK394351 FUG393479:FUG394351 GEC393479:GEC394351 GNY393479:GNY394351 GXU393479:GXU394351 HHQ393479:HHQ394351 HRM393479:HRM394351 IBI393479:IBI394351 ILE393479:ILE394351 IVA393479:IVA394351 JEW393479:JEW394351 JOS393479:JOS394351 JYO393479:JYO394351 KIK393479:KIK394351 KSG393479:KSG394351 LCC393479:LCC394351 LLY393479:LLY394351 LVU393479:LVU394351 MFQ393479:MFQ394351 MPM393479:MPM394351 MZI393479:MZI394351 NJE393479:NJE394351 NTA393479:NTA394351 OCW393479:OCW394351 OMS393479:OMS394351 OWO393479:OWO394351 PGK393479:PGK394351 PQG393479:PQG394351 QAC393479:QAC394351 QJY393479:QJY394351 QTU393479:QTU394351 RDQ393479:RDQ394351 RNM393479:RNM394351 RXI393479:RXI394351 SHE393479:SHE394351 SRA393479:SRA394351 TAW393479:TAW394351 TKS393479:TKS394351 TUO393479:TUO394351 UEK393479:UEK394351 UOG393479:UOG394351 UYC393479:UYC394351 VHY393479:VHY394351 VRU393479:VRU394351 WBQ393479:WBQ394351 WLM393479:WLM394351 WVI393479:WVI394351 Q459021:Q459893 IW459015:IW459887 SS459015:SS459887 ACO459015:ACO459887 AMK459015:AMK459887 AWG459015:AWG459887 BGC459015:BGC459887 BPY459015:BPY459887 BZU459015:BZU459887 CJQ459015:CJQ459887 CTM459015:CTM459887 DDI459015:DDI459887 DNE459015:DNE459887 DXA459015:DXA459887 EGW459015:EGW459887 EQS459015:EQS459887 FAO459015:FAO459887 FKK459015:FKK459887 FUG459015:FUG459887 GEC459015:GEC459887 GNY459015:GNY459887 GXU459015:GXU459887 HHQ459015:HHQ459887 HRM459015:HRM459887 IBI459015:IBI459887 ILE459015:ILE459887 IVA459015:IVA459887 JEW459015:JEW459887 JOS459015:JOS459887 JYO459015:JYO459887 KIK459015:KIK459887 KSG459015:KSG459887 LCC459015:LCC459887 LLY459015:LLY459887 LVU459015:LVU459887 MFQ459015:MFQ459887 MPM459015:MPM459887 MZI459015:MZI459887 NJE459015:NJE459887 NTA459015:NTA459887 OCW459015:OCW459887 OMS459015:OMS459887 OWO459015:OWO459887 PGK459015:PGK459887 PQG459015:PQG459887 QAC459015:QAC459887 QJY459015:QJY459887 QTU459015:QTU459887 RDQ459015:RDQ459887 RNM459015:RNM459887 RXI459015:RXI459887 SHE459015:SHE459887 SRA459015:SRA459887 TAW459015:TAW459887 TKS459015:TKS459887 TUO459015:TUO459887 UEK459015:UEK459887 UOG459015:UOG459887 UYC459015:UYC459887 VHY459015:VHY459887 VRU459015:VRU459887 WBQ459015:WBQ459887 WLM459015:WLM459887 WVI459015:WVI459887 Q524557:Q525429 IW524551:IW525423 SS524551:SS525423 ACO524551:ACO525423 AMK524551:AMK525423 AWG524551:AWG525423 BGC524551:BGC525423 BPY524551:BPY525423 BZU524551:BZU525423 CJQ524551:CJQ525423 CTM524551:CTM525423 DDI524551:DDI525423 DNE524551:DNE525423 DXA524551:DXA525423 EGW524551:EGW525423 EQS524551:EQS525423 FAO524551:FAO525423 FKK524551:FKK525423 FUG524551:FUG525423 GEC524551:GEC525423 GNY524551:GNY525423 GXU524551:GXU525423 HHQ524551:HHQ525423 HRM524551:HRM525423 IBI524551:IBI525423 ILE524551:ILE525423 IVA524551:IVA525423 JEW524551:JEW525423 JOS524551:JOS525423 JYO524551:JYO525423 KIK524551:KIK525423 KSG524551:KSG525423 LCC524551:LCC525423 LLY524551:LLY525423 LVU524551:LVU525423 MFQ524551:MFQ525423 MPM524551:MPM525423 MZI524551:MZI525423 NJE524551:NJE525423 NTA524551:NTA525423 OCW524551:OCW525423 OMS524551:OMS525423 OWO524551:OWO525423 PGK524551:PGK525423 PQG524551:PQG525423 QAC524551:QAC525423 QJY524551:QJY525423 QTU524551:QTU525423 RDQ524551:RDQ525423 RNM524551:RNM525423 RXI524551:RXI525423 SHE524551:SHE525423 SRA524551:SRA525423 TAW524551:TAW525423 TKS524551:TKS525423 TUO524551:TUO525423 UEK524551:UEK525423 UOG524551:UOG525423 UYC524551:UYC525423 VHY524551:VHY525423 VRU524551:VRU525423 WBQ524551:WBQ525423 WLM524551:WLM525423 WVI524551:WVI525423 Q590093:Q590965 IW590087:IW590959 SS590087:SS590959 ACO590087:ACO590959 AMK590087:AMK590959 AWG590087:AWG590959 BGC590087:BGC590959 BPY590087:BPY590959 BZU590087:BZU590959 CJQ590087:CJQ590959 CTM590087:CTM590959 DDI590087:DDI590959 DNE590087:DNE590959 DXA590087:DXA590959 EGW590087:EGW590959 EQS590087:EQS590959 FAO590087:FAO590959 FKK590087:FKK590959 FUG590087:FUG590959 GEC590087:GEC590959 GNY590087:GNY590959 GXU590087:GXU590959 HHQ590087:HHQ590959 HRM590087:HRM590959 IBI590087:IBI590959 ILE590087:ILE590959 IVA590087:IVA590959 JEW590087:JEW590959 JOS590087:JOS590959 JYO590087:JYO590959 KIK590087:KIK590959 KSG590087:KSG590959 LCC590087:LCC590959 LLY590087:LLY590959 LVU590087:LVU590959 MFQ590087:MFQ590959 MPM590087:MPM590959 MZI590087:MZI590959 NJE590087:NJE590959 NTA590087:NTA590959 OCW590087:OCW590959 OMS590087:OMS590959 OWO590087:OWO590959 PGK590087:PGK590959 PQG590087:PQG590959 QAC590087:QAC590959 QJY590087:QJY590959 QTU590087:QTU590959 RDQ590087:RDQ590959 RNM590087:RNM590959 RXI590087:RXI590959 SHE590087:SHE590959 SRA590087:SRA590959 TAW590087:TAW590959 TKS590087:TKS590959 TUO590087:TUO590959 UEK590087:UEK590959 UOG590087:UOG590959 UYC590087:UYC590959 VHY590087:VHY590959 VRU590087:VRU590959 WBQ590087:WBQ590959 WLM590087:WLM590959 WVI590087:WVI590959 Q655629:Q656501 IW655623:IW656495 SS655623:SS656495 ACO655623:ACO656495 AMK655623:AMK656495 AWG655623:AWG656495 BGC655623:BGC656495 BPY655623:BPY656495 BZU655623:BZU656495 CJQ655623:CJQ656495 CTM655623:CTM656495 DDI655623:DDI656495 DNE655623:DNE656495 DXA655623:DXA656495 EGW655623:EGW656495 EQS655623:EQS656495 FAO655623:FAO656495 FKK655623:FKK656495 FUG655623:FUG656495 GEC655623:GEC656495 GNY655623:GNY656495 GXU655623:GXU656495 HHQ655623:HHQ656495 HRM655623:HRM656495 IBI655623:IBI656495 ILE655623:ILE656495 IVA655623:IVA656495 JEW655623:JEW656495 JOS655623:JOS656495 JYO655623:JYO656495 KIK655623:KIK656495 KSG655623:KSG656495 LCC655623:LCC656495 LLY655623:LLY656495 LVU655623:LVU656495 MFQ655623:MFQ656495 MPM655623:MPM656495 MZI655623:MZI656495 NJE655623:NJE656495 NTA655623:NTA656495 OCW655623:OCW656495 OMS655623:OMS656495 OWO655623:OWO656495 PGK655623:PGK656495 PQG655623:PQG656495 QAC655623:QAC656495 QJY655623:QJY656495 QTU655623:QTU656495 RDQ655623:RDQ656495 RNM655623:RNM656495 RXI655623:RXI656495 SHE655623:SHE656495 SRA655623:SRA656495 TAW655623:TAW656495 TKS655623:TKS656495 TUO655623:TUO656495 UEK655623:UEK656495 UOG655623:UOG656495 UYC655623:UYC656495 VHY655623:VHY656495 VRU655623:VRU656495 WBQ655623:WBQ656495 WLM655623:WLM656495 WVI655623:WVI656495 Q721165:Q722037 IW721159:IW722031 SS721159:SS722031 ACO721159:ACO722031 AMK721159:AMK722031 AWG721159:AWG722031 BGC721159:BGC722031 BPY721159:BPY722031 BZU721159:BZU722031 CJQ721159:CJQ722031 CTM721159:CTM722031 DDI721159:DDI722031 DNE721159:DNE722031 DXA721159:DXA722031 EGW721159:EGW722031 EQS721159:EQS722031 FAO721159:FAO722031 FKK721159:FKK722031 FUG721159:FUG722031 GEC721159:GEC722031 GNY721159:GNY722031 GXU721159:GXU722031 HHQ721159:HHQ722031 HRM721159:HRM722031 IBI721159:IBI722031 ILE721159:ILE722031 IVA721159:IVA722031 JEW721159:JEW722031 JOS721159:JOS722031 JYO721159:JYO722031 KIK721159:KIK722031 KSG721159:KSG722031 LCC721159:LCC722031 LLY721159:LLY722031 LVU721159:LVU722031 MFQ721159:MFQ722031 MPM721159:MPM722031 MZI721159:MZI722031 NJE721159:NJE722031 NTA721159:NTA722031 OCW721159:OCW722031 OMS721159:OMS722031 OWO721159:OWO722031 PGK721159:PGK722031 PQG721159:PQG722031 QAC721159:QAC722031 QJY721159:QJY722031 QTU721159:QTU722031 RDQ721159:RDQ722031 RNM721159:RNM722031 RXI721159:RXI722031 SHE721159:SHE722031 SRA721159:SRA722031 TAW721159:TAW722031 TKS721159:TKS722031 TUO721159:TUO722031 UEK721159:UEK722031 UOG721159:UOG722031 UYC721159:UYC722031 VHY721159:VHY722031 VRU721159:VRU722031 WBQ721159:WBQ722031 WLM721159:WLM722031 WVI721159:WVI722031 Q786701:Q787573 IW786695:IW787567 SS786695:SS787567 ACO786695:ACO787567 AMK786695:AMK787567 AWG786695:AWG787567 BGC786695:BGC787567 BPY786695:BPY787567 BZU786695:BZU787567 CJQ786695:CJQ787567 CTM786695:CTM787567 DDI786695:DDI787567 DNE786695:DNE787567 DXA786695:DXA787567 EGW786695:EGW787567 EQS786695:EQS787567 FAO786695:FAO787567 FKK786695:FKK787567 FUG786695:FUG787567 GEC786695:GEC787567 GNY786695:GNY787567 GXU786695:GXU787567 HHQ786695:HHQ787567 HRM786695:HRM787567 IBI786695:IBI787567 ILE786695:ILE787567 IVA786695:IVA787567 JEW786695:JEW787567 JOS786695:JOS787567 JYO786695:JYO787567 KIK786695:KIK787567 KSG786695:KSG787567 LCC786695:LCC787567 LLY786695:LLY787567 LVU786695:LVU787567 MFQ786695:MFQ787567 MPM786695:MPM787567 MZI786695:MZI787567 NJE786695:NJE787567 NTA786695:NTA787567 OCW786695:OCW787567 OMS786695:OMS787567 OWO786695:OWO787567 PGK786695:PGK787567 PQG786695:PQG787567 QAC786695:QAC787567 QJY786695:QJY787567 QTU786695:QTU787567 RDQ786695:RDQ787567 RNM786695:RNM787567 RXI786695:RXI787567 SHE786695:SHE787567 SRA786695:SRA787567 TAW786695:TAW787567 TKS786695:TKS787567 TUO786695:TUO787567 UEK786695:UEK787567 UOG786695:UOG787567 UYC786695:UYC787567 VHY786695:VHY787567 VRU786695:VRU787567 WBQ786695:WBQ787567 WLM786695:WLM787567 WVI786695:WVI787567 Q852237:Q853109 IW852231:IW853103 SS852231:SS853103 ACO852231:ACO853103 AMK852231:AMK853103 AWG852231:AWG853103 BGC852231:BGC853103 BPY852231:BPY853103 BZU852231:BZU853103 CJQ852231:CJQ853103 CTM852231:CTM853103 DDI852231:DDI853103 DNE852231:DNE853103 DXA852231:DXA853103 EGW852231:EGW853103 EQS852231:EQS853103 FAO852231:FAO853103 FKK852231:FKK853103 FUG852231:FUG853103 GEC852231:GEC853103 GNY852231:GNY853103 GXU852231:GXU853103 HHQ852231:HHQ853103 HRM852231:HRM853103 IBI852231:IBI853103 ILE852231:ILE853103 IVA852231:IVA853103 JEW852231:JEW853103 JOS852231:JOS853103 JYO852231:JYO853103 KIK852231:KIK853103 KSG852231:KSG853103 LCC852231:LCC853103 LLY852231:LLY853103 LVU852231:LVU853103 MFQ852231:MFQ853103 MPM852231:MPM853103 MZI852231:MZI853103 NJE852231:NJE853103 NTA852231:NTA853103 OCW852231:OCW853103 OMS852231:OMS853103 OWO852231:OWO853103 PGK852231:PGK853103 PQG852231:PQG853103 QAC852231:QAC853103 QJY852231:QJY853103 QTU852231:QTU853103 RDQ852231:RDQ853103 RNM852231:RNM853103 RXI852231:RXI853103 SHE852231:SHE853103 SRA852231:SRA853103 TAW852231:TAW853103 TKS852231:TKS853103 TUO852231:TUO853103 UEK852231:UEK853103 UOG852231:UOG853103 UYC852231:UYC853103 VHY852231:VHY853103 VRU852231:VRU853103 WBQ852231:WBQ853103 WLM852231:WLM853103 WVI852231:WVI853103 Q917773:Q918645 IW917767:IW918639 SS917767:SS918639 ACO917767:ACO918639 AMK917767:AMK918639 AWG917767:AWG918639 BGC917767:BGC918639 BPY917767:BPY918639 BZU917767:BZU918639 CJQ917767:CJQ918639 CTM917767:CTM918639 DDI917767:DDI918639 DNE917767:DNE918639 DXA917767:DXA918639 EGW917767:EGW918639 EQS917767:EQS918639 FAO917767:FAO918639 FKK917767:FKK918639 FUG917767:FUG918639 GEC917767:GEC918639 GNY917767:GNY918639 GXU917767:GXU918639 HHQ917767:HHQ918639 HRM917767:HRM918639 IBI917767:IBI918639 ILE917767:ILE918639 IVA917767:IVA918639 JEW917767:JEW918639 JOS917767:JOS918639 JYO917767:JYO918639 KIK917767:KIK918639 KSG917767:KSG918639 LCC917767:LCC918639 LLY917767:LLY918639 LVU917767:LVU918639 MFQ917767:MFQ918639 MPM917767:MPM918639 MZI917767:MZI918639 NJE917767:NJE918639 NTA917767:NTA918639 OCW917767:OCW918639 OMS917767:OMS918639 OWO917767:OWO918639 PGK917767:PGK918639 PQG917767:PQG918639 QAC917767:QAC918639 QJY917767:QJY918639 QTU917767:QTU918639 RDQ917767:RDQ918639 RNM917767:RNM918639 RXI917767:RXI918639 SHE917767:SHE918639 SRA917767:SRA918639 TAW917767:TAW918639 TKS917767:TKS918639 TUO917767:TUO918639 UEK917767:UEK918639 UOG917767:UOG918639 UYC917767:UYC918639 VHY917767:VHY918639 VRU917767:VRU918639 WBQ917767:WBQ918639 WLM917767:WLM918639 WVI917767:WVI918639 Q983309:Q984181 IW983303:IW984175 SS983303:SS984175 ACO983303:ACO984175 AMK983303:AMK984175 AWG983303:AWG984175 BGC983303:BGC984175 BPY983303:BPY984175 BZU983303:BZU984175 CJQ983303:CJQ984175 CTM983303:CTM984175 DDI983303:DDI984175 DNE983303:DNE984175 DXA983303:DXA984175 EGW983303:EGW984175 EQS983303:EQS984175 FAO983303:FAO984175 FKK983303:FKK984175 FUG983303:FUG984175 GEC983303:GEC984175 GNY983303:GNY984175 GXU983303:GXU984175 HHQ983303:HHQ984175 HRM983303:HRM984175 IBI983303:IBI984175 ILE983303:ILE984175 IVA983303:IVA984175 JEW983303:JEW984175 JOS983303:JOS984175 JYO983303:JYO984175 KIK983303:KIK984175 KSG983303:KSG984175 LCC983303:LCC984175 LLY983303:LLY984175 LVU983303:LVU984175 MFQ983303:MFQ984175 MPM983303:MPM984175 MZI983303:MZI984175 NJE983303:NJE984175 NTA983303:NTA984175 OCW983303:OCW984175 OMS983303:OMS984175 OWO983303:OWO984175 PGK983303:PGK984175 PQG983303:PQG984175 QAC983303:QAC984175 QJY983303:QJY984175 QTU983303:QTU984175 RDQ983303:RDQ984175 RNM983303:RNM984175 RXI983303:RXI984175 SHE983303:SHE984175 SRA983303:SRA984175 TAW983303:TAW984175 TKS983303:TKS984175 TUO983303:TUO984175 UEK983303:UEK984175 UOG983303:UOG984175 UYC983303:UYC984175 VHY983303:VHY984175 VRU983303:VRU984175 WBQ983303:WBQ984175 WLM983303:WLM984175 WVI983303:WVI984175 WVE983303:WVE984176 M65805:M66678 IS65799:IS66672 SO65799:SO66672 ACK65799:ACK66672 AMG65799:AMG66672 AWC65799:AWC66672 BFY65799:BFY66672 BPU65799:BPU66672 BZQ65799:BZQ66672 CJM65799:CJM66672 CTI65799:CTI66672 DDE65799:DDE66672 DNA65799:DNA66672 DWW65799:DWW66672 EGS65799:EGS66672 EQO65799:EQO66672 FAK65799:FAK66672 FKG65799:FKG66672 FUC65799:FUC66672 GDY65799:GDY66672 GNU65799:GNU66672 GXQ65799:GXQ66672 HHM65799:HHM66672 HRI65799:HRI66672 IBE65799:IBE66672 ILA65799:ILA66672 IUW65799:IUW66672 JES65799:JES66672 JOO65799:JOO66672 JYK65799:JYK66672 KIG65799:KIG66672 KSC65799:KSC66672 LBY65799:LBY66672 LLU65799:LLU66672 LVQ65799:LVQ66672 MFM65799:MFM66672 MPI65799:MPI66672 MZE65799:MZE66672 NJA65799:NJA66672 NSW65799:NSW66672 OCS65799:OCS66672 OMO65799:OMO66672 OWK65799:OWK66672 PGG65799:PGG66672 PQC65799:PQC66672 PZY65799:PZY66672 QJU65799:QJU66672 QTQ65799:QTQ66672 RDM65799:RDM66672 RNI65799:RNI66672 RXE65799:RXE66672 SHA65799:SHA66672 SQW65799:SQW66672 TAS65799:TAS66672 TKO65799:TKO66672 TUK65799:TUK66672 UEG65799:UEG66672 UOC65799:UOC66672 UXY65799:UXY66672 VHU65799:VHU66672 VRQ65799:VRQ66672 WBM65799:WBM66672 WLI65799:WLI66672 WVE65799:WVE66672 M131341:M132214 IS131335:IS132208 SO131335:SO132208 ACK131335:ACK132208 AMG131335:AMG132208 AWC131335:AWC132208 BFY131335:BFY132208 BPU131335:BPU132208 BZQ131335:BZQ132208 CJM131335:CJM132208 CTI131335:CTI132208 DDE131335:DDE132208 DNA131335:DNA132208 DWW131335:DWW132208 EGS131335:EGS132208 EQO131335:EQO132208 FAK131335:FAK132208 FKG131335:FKG132208 FUC131335:FUC132208 GDY131335:GDY132208 GNU131335:GNU132208 GXQ131335:GXQ132208 HHM131335:HHM132208 HRI131335:HRI132208 IBE131335:IBE132208 ILA131335:ILA132208 IUW131335:IUW132208 JES131335:JES132208 JOO131335:JOO132208 JYK131335:JYK132208 KIG131335:KIG132208 KSC131335:KSC132208 LBY131335:LBY132208 LLU131335:LLU132208 LVQ131335:LVQ132208 MFM131335:MFM132208 MPI131335:MPI132208 MZE131335:MZE132208 NJA131335:NJA132208 NSW131335:NSW132208 OCS131335:OCS132208 OMO131335:OMO132208 OWK131335:OWK132208 PGG131335:PGG132208 PQC131335:PQC132208 PZY131335:PZY132208 QJU131335:QJU132208 QTQ131335:QTQ132208 RDM131335:RDM132208 RNI131335:RNI132208 RXE131335:RXE132208 SHA131335:SHA132208 SQW131335:SQW132208 TAS131335:TAS132208 TKO131335:TKO132208 TUK131335:TUK132208 UEG131335:UEG132208 UOC131335:UOC132208 UXY131335:UXY132208 VHU131335:VHU132208 VRQ131335:VRQ132208 WBM131335:WBM132208 WLI131335:WLI132208 WVE131335:WVE132208 M196877:M197750 IS196871:IS197744 SO196871:SO197744 ACK196871:ACK197744 AMG196871:AMG197744 AWC196871:AWC197744 BFY196871:BFY197744 BPU196871:BPU197744 BZQ196871:BZQ197744 CJM196871:CJM197744 CTI196871:CTI197744 DDE196871:DDE197744 DNA196871:DNA197744 DWW196871:DWW197744 EGS196871:EGS197744 EQO196871:EQO197744 FAK196871:FAK197744 FKG196871:FKG197744 FUC196871:FUC197744 GDY196871:GDY197744 GNU196871:GNU197744 GXQ196871:GXQ197744 HHM196871:HHM197744 HRI196871:HRI197744 IBE196871:IBE197744 ILA196871:ILA197744 IUW196871:IUW197744 JES196871:JES197744 JOO196871:JOO197744 JYK196871:JYK197744 KIG196871:KIG197744 KSC196871:KSC197744 LBY196871:LBY197744 LLU196871:LLU197744 LVQ196871:LVQ197744 MFM196871:MFM197744 MPI196871:MPI197744 MZE196871:MZE197744 NJA196871:NJA197744 NSW196871:NSW197744 OCS196871:OCS197744 OMO196871:OMO197744 OWK196871:OWK197744 PGG196871:PGG197744 PQC196871:PQC197744 PZY196871:PZY197744 QJU196871:QJU197744 QTQ196871:QTQ197744 RDM196871:RDM197744 RNI196871:RNI197744 RXE196871:RXE197744 SHA196871:SHA197744 SQW196871:SQW197744 TAS196871:TAS197744 TKO196871:TKO197744 TUK196871:TUK197744 UEG196871:UEG197744 UOC196871:UOC197744 UXY196871:UXY197744 VHU196871:VHU197744 VRQ196871:VRQ197744 WBM196871:WBM197744 WLI196871:WLI197744 WVE196871:WVE197744 M262413:M263286 IS262407:IS263280 SO262407:SO263280 ACK262407:ACK263280 AMG262407:AMG263280 AWC262407:AWC263280 BFY262407:BFY263280 BPU262407:BPU263280 BZQ262407:BZQ263280 CJM262407:CJM263280 CTI262407:CTI263280 DDE262407:DDE263280 DNA262407:DNA263280 DWW262407:DWW263280 EGS262407:EGS263280 EQO262407:EQO263280 FAK262407:FAK263280 FKG262407:FKG263280 FUC262407:FUC263280 GDY262407:GDY263280 GNU262407:GNU263280 GXQ262407:GXQ263280 HHM262407:HHM263280 HRI262407:HRI263280 IBE262407:IBE263280 ILA262407:ILA263280 IUW262407:IUW263280 JES262407:JES263280 JOO262407:JOO263280 JYK262407:JYK263280 KIG262407:KIG263280 KSC262407:KSC263280 LBY262407:LBY263280 LLU262407:LLU263280 LVQ262407:LVQ263280 MFM262407:MFM263280 MPI262407:MPI263280 MZE262407:MZE263280 NJA262407:NJA263280 NSW262407:NSW263280 OCS262407:OCS263280 OMO262407:OMO263280 OWK262407:OWK263280 PGG262407:PGG263280 PQC262407:PQC263280 PZY262407:PZY263280 QJU262407:QJU263280 QTQ262407:QTQ263280 RDM262407:RDM263280 RNI262407:RNI263280 RXE262407:RXE263280 SHA262407:SHA263280 SQW262407:SQW263280 TAS262407:TAS263280 TKO262407:TKO263280 TUK262407:TUK263280 UEG262407:UEG263280 UOC262407:UOC263280 UXY262407:UXY263280 VHU262407:VHU263280 VRQ262407:VRQ263280 WBM262407:WBM263280 WLI262407:WLI263280 WVE262407:WVE263280 M327949:M328822 IS327943:IS328816 SO327943:SO328816 ACK327943:ACK328816 AMG327943:AMG328816 AWC327943:AWC328816 BFY327943:BFY328816 BPU327943:BPU328816 BZQ327943:BZQ328816 CJM327943:CJM328816 CTI327943:CTI328816 DDE327943:DDE328816 DNA327943:DNA328816 DWW327943:DWW328816 EGS327943:EGS328816 EQO327943:EQO328816 FAK327943:FAK328816 FKG327943:FKG328816 FUC327943:FUC328816 GDY327943:GDY328816 GNU327943:GNU328816 GXQ327943:GXQ328816 HHM327943:HHM328816 HRI327943:HRI328816 IBE327943:IBE328816 ILA327943:ILA328816 IUW327943:IUW328816 JES327943:JES328816 JOO327943:JOO328816 JYK327943:JYK328816 KIG327943:KIG328816 KSC327943:KSC328816 LBY327943:LBY328816 LLU327943:LLU328816 LVQ327943:LVQ328816 MFM327943:MFM328816 MPI327943:MPI328816 MZE327943:MZE328816 NJA327943:NJA328816 NSW327943:NSW328816 OCS327943:OCS328816 OMO327943:OMO328816 OWK327943:OWK328816 PGG327943:PGG328816 PQC327943:PQC328816 PZY327943:PZY328816 QJU327943:QJU328816 QTQ327943:QTQ328816 RDM327943:RDM328816 RNI327943:RNI328816 RXE327943:RXE328816 SHA327943:SHA328816 SQW327943:SQW328816 TAS327943:TAS328816 TKO327943:TKO328816 TUK327943:TUK328816 UEG327943:UEG328816 UOC327943:UOC328816 UXY327943:UXY328816 VHU327943:VHU328816 VRQ327943:VRQ328816 WBM327943:WBM328816 WLI327943:WLI328816 WVE327943:WVE328816 M393485:M394358 IS393479:IS394352 SO393479:SO394352 ACK393479:ACK394352 AMG393479:AMG394352 AWC393479:AWC394352 BFY393479:BFY394352 BPU393479:BPU394352 BZQ393479:BZQ394352 CJM393479:CJM394352 CTI393479:CTI394352 DDE393479:DDE394352 DNA393479:DNA394352 DWW393479:DWW394352 EGS393479:EGS394352 EQO393479:EQO394352 FAK393479:FAK394352 FKG393479:FKG394352 FUC393479:FUC394352 GDY393479:GDY394352 GNU393479:GNU394352 GXQ393479:GXQ394352 HHM393479:HHM394352 HRI393479:HRI394352 IBE393479:IBE394352 ILA393479:ILA394352 IUW393479:IUW394352 JES393479:JES394352 JOO393479:JOO394352 JYK393479:JYK394352 KIG393479:KIG394352 KSC393479:KSC394352 LBY393479:LBY394352 LLU393479:LLU394352 LVQ393479:LVQ394352 MFM393479:MFM394352 MPI393479:MPI394352 MZE393479:MZE394352 NJA393479:NJA394352 NSW393479:NSW394352 OCS393479:OCS394352 OMO393479:OMO394352 OWK393479:OWK394352 PGG393479:PGG394352 PQC393479:PQC394352 PZY393479:PZY394352 QJU393479:QJU394352 QTQ393479:QTQ394352 RDM393479:RDM394352 RNI393479:RNI394352 RXE393479:RXE394352 SHA393479:SHA394352 SQW393479:SQW394352 TAS393479:TAS394352 TKO393479:TKO394352 TUK393479:TUK394352 UEG393479:UEG394352 UOC393479:UOC394352 UXY393479:UXY394352 VHU393479:VHU394352 VRQ393479:VRQ394352 WBM393479:WBM394352 WLI393479:WLI394352 WVE393479:WVE394352 M459021:M459894 IS459015:IS459888 SO459015:SO459888 ACK459015:ACK459888 AMG459015:AMG459888 AWC459015:AWC459888 BFY459015:BFY459888 BPU459015:BPU459888 BZQ459015:BZQ459888 CJM459015:CJM459888 CTI459015:CTI459888 DDE459015:DDE459888 DNA459015:DNA459888 DWW459015:DWW459888 EGS459015:EGS459888 EQO459015:EQO459888 FAK459015:FAK459888 FKG459015:FKG459888 FUC459015:FUC459888 GDY459015:GDY459888 GNU459015:GNU459888 GXQ459015:GXQ459888 HHM459015:HHM459888 HRI459015:HRI459888 IBE459015:IBE459888 ILA459015:ILA459888 IUW459015:IUW459888 JES459015:JES459888 JOO459015:JOO459888 JYK459015:JYK459888 KIG459015:KIG459888 KSC459015:KSC459888 LBY459015:LBY459888 LLU459015:LLU459888 LVQ459015:LVQ459888 MFM459015:MFM459888 MPI459015:MPI459888 MZE459015:MZE459888 NJA459015:NJA459888 NSW459015:NSW459888 OCS459015:OCS459888 OMO459015:OMO459888 OWK459015:OWK459888 PGG459015:PGG459888 PQC459015:PQC459888 PZY459015:PZY459888 QJU459015:QJU459888 QTQ459015:QTQ459888 RDM459015:RDM459888 RNI459015:RNI459888 RXE459015:RXE459888 SHA459015:SHA459888 SQW459015:SQW459888 TAS459015:TAS459888 TKO459015:TKO459888 TUK459015:TUK459888 UEG459015:UEG459888 UOC459015:UOC459888 UXY459015:UXY459888 VHU459015:VHU459888 VRQ459015:VRQ459888 WBM459015:WBM459888 WLI459015:WLI459888 WVE459015:WVE459888 M524557:M525430 IS524551:IS525424 SO524551:SO525424 ACK524551:ACK525424 AMG524551:AMG525424 AWC524551:AWC525424 BFY524551:BFY525424 BPU524551:BPU525424 BZQ524551:BZQ525424 CJM524551:CJM525424 CTI524551:CTI525424 DDE524551:DDE525424 DNA524551:DNA525424 DWW524551:DWW525424 EGS524551:EGS525424 EQO524551:EQO525424 FAK524551:FAK525424 FKG524551:FKG525424 FUC524551:FUC525424 GDY524551:GDY525424 GNU524551:GNU525424 GXQ524551:GXQ525424 HHM524551:HHM525424 HRI524551:HRI525424 IBE524551:IBE525424 ILA524551:ILA525424 IUW524551:IUW525424 JES524551:JES525424 JOO524551:JOO525424 JYK524551:JYK525424 KIG524551:KIG525424 KSC524551:KSC525424 LBY524551:LBY525424 LLU524551:LLU525424 LVQ524551:LVQ525424 MFM524551:MFM525424 MPI524551:MPI525424 MZE524551:MZE525424 NJA524551:NJA525424 NSW524551:NSW525424 OCS524551:OCS525424 OMO524551:OMO525424 OWK524551:OWK525424 PGG524551:PGG525424 PQC524551:PQC525424 PZY524551:PZY525424 QJU524551:QJU525424 QTQ524551:QTQ525424 RDM524551:RDM525424 RNI524551:RNI525424 RXE524551:RXE525424 SHA524551:SHA525424 SQW524551:SQW525424 TAS524551:TAS525424 TKO524551:TKO525424 TUK524551:TUK525424 UEG524551:UEG525424 UOC524551:UOC525424 UXY524551:UXY525424 VHU524551:VHU525424 VRQ524551:VRQ525424 WBM524551:WBM525424 WLI524551:WLI525424 WVE524551:WVE525424 M590093:M590966 IS590087:IS590960 SO590087:SO590960 ACK590087:ACK590960 AMG590087:AMG590960 AWC590087:AWC590960 BFY590087:BFY590960 BPU590087:BPU590960 BZQ590087:BZQ590960 CJM590087:CJM590960 CTI590087:CTI590960 DDE590087:DDE590960 DNA590087:DNA590960 DWW590087:DWW590960 EGS590087:EGS590960 EQO590087:EQO590960 FAK590087:FAK590960 FKG590087:FKG590960 FUC590087:FUC590960 GDY590087:GDY590960 GNU590087:GNU590960 GXQ590087:GXQ590960 HHM590087:HHM590960 HRI590087:HRI590960 IBE590087:IBE590960 ILA590087:ILA590960 IUW590087:IUW590960 JES590087:JES590960 JOO590087:JOO590960 JYK590087:JYK590960 KIG590087:KIG590960 KSC590087:KSC590960 LBY590087:LBY590960 LLU590087:LLU590960 LVQ590087:LVQ590960 MFM590087:MFM590960 MPI590087:MPI590960 MZE590087:MZE590960 NJA590087:NJA590960 NSW590087:NSW590960 OCS590087:OCS590960 OMO590087:OMO590960 OWK590087:OWK590960 PGG590087:PGG590960 PQC590087:PQC590960 PZY590087:PZY590960 QJU590087:QJU590960 QTQ590087:QTQ590960 RDM590087:RDM590960 RNI590087:RNI590960 RXE590087:RXE590960 SHA590087:SHA590960 SQW590087:SQW590960 TAS590087:TAS590960 TKO590087:TKO590960 TUK590087:TUK590960 UEG590087:UEG590960 UOC590087:UOC590960 UXY590087:UXY590960 VHU590087:VHU590960 VRQ590087:VRQ590960 WBM590087:WBM590960 WLI590087:WLI590960 WVE590087:WVE590960 M655629:M656502 IS655623:IS656496 SO655623:SO656496 ACK655623:ACK656496 AMG655623:AMG656496 AWC655623:AWC656496 BFY655623:BFY656496 BPU655623:BPU656496 BZQ655623:BZQ656496 CJM655623:CJM656496 CTI655623:CTI656496 DDE655623:DDE656496 DNA655623:DNA656496 DWW655623:DWW656496 EGS655623:EGS656496 EQO655623:EQO656496 FAK655623:FAK656496 FKG655623:FKG656496 FUC655623:FUC656496 GDY655623:GDY656496 GNU655623:GNU656496 GXQ655623:GXQ656496 HHM655623:HHM656496 HRI655623:HRI656496 IBE655623:IBE656496 ILA655623:ILA656496 IUW655623:IUW656496 JES655623:JES656496 JOO655623:JOO656496 JYK655623:JYK656496 KIG655623:KIG656496 KSC655623:KSC656496 LBY655623:LBY656496 LLU655623:LLU656496 LVQ655623:LVQ656496 MFM655623:MFM656496 MPI655623:MPI656496 MZE655623:MZE656496 NJA655623:NJA656496 NSW655623:NSW656496 OCS655623:OCS656496 OMO655623:OMO656496 OWK655623:OWK656496 PGG655623:PGG656496 PQC655623:PQC656496 PZY655623:PZY656496 QJU655623:QJU656496 QTQ655623:QTQ656496 RDM655623:RDM656496 RNI655623:RNI656496 RXE655623:RXE656496 SHA655623:SHA656496 SQW655623:SQW656496 TAS655623:TAS656496 TKO655623:TKO656496 TUK655623:TUK656496 UEG655623:UEG656496 UOC655623:UOC656496 UXY655623:UXY656496 VHU655623:VHU656496 VRQ655623:VRQ656496 WBM655623:WBM656496 WLI655623:WLI656496 WVE655623:WVE656496 M721165:M722038 IS721159:IS722032 SO721159:SO722032 ACK721159:ACK722032 AMG721159:AMG722032 AWC721159:AWC722032 BFY721159:BFY722032 BPU721159:BPU722032 BZQ721159:BZQ722032 CJM721159:CJM722032 CTI721159:CTI722032 DDE721159:DDE722032 DNA721159:DNA722032 DWW721159:DWW722032 EGS721159:EGS722032 EQO721159:EQO722032 FAK721159:FAK722032 FKG721159:FKG722032 FUC721159:FUC722032 GDY721159:GDY722032 GNU721159:GNU722032 GXQ721159:GXQ722032 HHM721159:HHM722032 HRI721159:HRI722032 IBE721159:IBE722032 ILA721159:ILA722032 IUW721159:IUW722032 JES721159:JES722032 JOO721159:JOO722032 JYK721159:JYK722032 KIG721159:KIG722032 KSC721159:KSC722032 LBY721159:LBY722032 LLU721159:LLU722032 LVQ721159:LVQ722032 MFM721159:MFM722032 MPI721159:MPI722032 MZE721159:MZE722032 NJA721159:NJA722032 NSW721159:NSW722032 OCS721159:OCS722032 OMO721159:OMO722032 OWK721159:OWK722032 PGG721159:PGG722032 PQC721159:PQC722032 PZY721159:PZY722032 QJU721159:QJU722032 QTQ721159:QTQ722032 RDM721159:RDM722032 RNI721159:RNI722032 RXE721159:RXE722032 SHA721159:SHA722032 SQW721159:SQW722032 TAS721159:TAS722032 TKO721159:TKO722032 TUK721159:TUK722032 UEG721159:UEG722032 UOC721159:UOC722032 UXY721159:UXY722032 VHU721159:VHU722032 VRQ721159:VRQ722032 WBM721159:WBM722032 WLI721159:WLI722032 WVE721159:WVE722032 M786701:M787574 IS786695:IS787568 SO786695:SO787568 ACK786695:ACK787568 AMG786695:AMG787568 AWC786695:AWC787568 BFY786695:BFY787568 BPU786695:BPU787568 BZQ786695:BZQ787568 CJM786695:CJM787568 CTI786695:CTI787568 DDE786695:DDE787568 DNA786695:DNA787568 DWW786695:DWW787568 EGS786695:EGS787568 EQO786695:EQO787568 FAK786695:FAK787568 FKG786695:FKG787568 FUC786695:FUC787568 GDY786695:GDY787568 GNU786695:GNU787568 GXQ786695:GXQ787568 HHM786695:HHM787568 HRI786695:HRI787568 IBE786695:IBE787568 ILA786695:ILA787568 IUW786695:IUW787568 JES786695:JES787568 JOO786695:JOO787568 JYK786695:JYK787568 KIG786695:KIG787568 KSC786695:KSC787568 LBY786695:LBY787568 LLU786695:LLU787568 LVQ786695:LVQ787568 MFM786695:MFM787568 MPI786695:MPI787568 MZE786695:MZE787568 NJA786695:NJA787568 NSW786695:NSW787568 OCS786695:OCS787568 OMO786695:OMO787568 OWK786695:OWK787568 PGG786695:PGG787568 PQC786695:PQC787568 PZY786695:PZY787568 QJU786695:QJU787568 QTQ786695:QTQ787568 RDM786695:RDM787568 RNI786695:RNI787568 RXE786695:RXE787568 SHA786695:SHA787568 SQW786695:SQW787568 TAS786695:TAS787568 TKO786695:TKO787568 TUK786695:TUK787568 UEG786695:UEG787568 UOC786695:UOC787568 UXY786695:UXY787568 VHU786695:VHU787568 VRQ786695:VRQ787568 WBM786695:WBM787568 WLI786695:WLI787568 WVE786695:WVE787568 M852237:M853110 IS852231:IS853104 SO852231:SO853104 ACK852231:ACK853104 AMG852231:AMG853104 AWC852231:AWC853104 BFY852231:BFY853104 BPU852231:BPU853104 BZQ852231:BZQ853104 CJM852231:CJM853104 CTI852231:CTI853104 DDE852231:DDE853104 DNA852231:DNA853104 DWW852231:DWW853104 EGS852231:EGS853104 EQO852231:EQO853104 FAK852231:FAK853104 FKG852231:FKG853104 FUC852231:FUC853104 GDY852231:GDY853104 GNU852231:GNU853104 GXQ852231:GXQ853104 HHM852231:HHM853104 HRI852231:HRI853104 IBE852231:IBE853104 ILA852231:ILA853104 IUW852231:IUW853104 JES852231:JES853104 JOO852231:JOO853104 JYK852231:JYK853104 KIG852231:KIG853104 KSC852231:KSC853104 LBY852231:LBY853104 LLU852231:LLU853104 LVQ852231:LVQ853104 MFM852231:MFM853104 MPI852231:MPI853104 MZE852231:MZE853104 NJA852231:NJA853104 NSW852231:NSW853104 OCS852231:OCS853104 OMO852231:OMO853104 OWK852231:OWK853104 PGG852231:PGG853104 PQC852231:PQC853104 PZY852231:PZY853104 QJU852231:QJU853104 QTQ852231:QTQ853104 RDM852231:RDM853104 RNI852231:RNI853104 RXE852231:RXE853104 SHA852231:SHA853104 SQW852231:SQW853104 TAS852231:TAS853104 TKO852231:TKO853104 TUK852231:TUK853104 UEG852231:UEG853104 UOC852231:UOC853104 UXY852231:UXY853104 VHU852231:VHU853104 VRQ852231:VRQ853104 WBM852231:WBM853104 WLI852231:WLI853104 WVE852231:WVE853104 M917773:M918646 IS917767:IS918640 SO917767:SO918640 ACK917767:ACK918640 AMG917767:AMG918640 AWC917767:AWC918640 BFY917767:BFY918640 BPU917767:BPU918640 BZQ917767:BZQ918640 CJM917767:CJM918640 CTI917767:CTI918640 DDE917767:DDE918640 DNA917767:DNA918640 DWW917767:DWW918640 EGS917767:EGS918640 EQO917767:EQO918640 FAK917767:FAK918640 FKG917767:FKG918640 FUC917767:FUC918640 GDY917767:GDY918640 GNU917767:GNU918640 GXQ917767:GXQ918640 HHM917767:HHM918640 HRI917767:HRI918640 IBE917767:IBE918640 ILA917767:ILA918640 IUW917767:IUW918640 JES917767:JES918640 JOO917767:JOO918640 JYK917767:JYK918640 KIG917767:KIG918640 KSC917767:KSC918640 LBY917767:LBY918640 LLU917767:LLU918640 LVQ917767:LVQ918640 MFM917767:MFM918640 MPI917767:MPI918640 MZE917767:MZE918640 NJA917767:NJA918640 NSW917767:NSW918640 OCS917767:OCS918640 OMO917767:OMO918640 OWK917767:OWK918640 PGG917767:PGG918640 PQC917767:PQC918640 PZY917767:PZY918640 QJU917767:QJU918640 QTQ917767:QTQ918640 RDM917767:RDM918640 RNI917767:RNI918640 RXE917767:RXE918640 SHA917767:SHA918640 SQW917767:SQW918640 TAS917767:TAS918640 TKO917767:TKO918640 TUK917767:TUK918640 UEG917767:UEG918640 UOC917767:UOC918640 UXY917767:UXY918640 VHU917767:VHU918640 VRQ917767:VRQ918640 WBM917767:WBM918640 WLI917767:WLI918640 WVE917767:WVE918640 M983309:M984182 IS983303:IS984176 SO983303:SO984176 ACK983303:ACK984176 AMG983303:AMG984176 AWC983303:AWC984176 BFY983303:BFY984176 BPU983303:BPU984176 BZQ983303:BZQ984176 CJM983303:CJM984176 CTI983303:CTI984176 DDE983303:DDE984176 DNA983303:DNA984176 DWW983303:DWW984176 EGS983303:EGS984176 EQO983303:EQO984176 FAK983303:FAK984176 FKG983303:FKG984176 FUC983303:FUC984176 GDY983303:GDY984176 GNU983303:GNU984176 GXQ983303:GXQ984176 HHM983303:HHM984176 HRI983303:HRI984176 IBE983303:IBE984176 ILA983303:ILA984176 IUW983303:IUW984176 JES983303:JES984176 JOO983303:JOO984176 JYK983303:JYK984176 KIG983303:KIG984176 KSC983303:KSC984176 LBY983303:LBY984176 LLU983303:LLU984176 LVQ983303:LVQ984176 MFM983303:MFM984176 MPI983303:MPI984176 MZE983303:MZE984176 NJA983303:NJA984176 NSW983303:NSW984176 OCS983303:OCS984176 OMO983303:OMO984176 OWK983303:OWK984176 PGG983303:PGG984176 PQC983303:PQC984176 PZY983303:PZY984176 QJU983303:QJU984176 QTQ983303:QTQ984176 RDM983303:RDM984176 RNI983303:RNI984176 RXE983303:RXE984176 SHA983303:SHA984176 SQW983303:SQW984176 TAS983303:TAS984176 TKO983303:TKO984176 TUK983303:TUK984176 UEG983303:UEG984176 UOC983303:UOC984176 UXY983303:UXY984176 VHU983303:VHU984176 VRQ983303:VRQ984176 WBM983303:WBM984176 WLI983303:WLI984176 IW341:IW1135 Q347:Q1141 SO341:SO1136 ACK341:ACK1136 AMG341:AMG1136 AWC341:AWC1136 BFY341:BFY1136 BPU341:BPU1136 BZQ341:BZQ1136 CJM341:CJM1136 CTI341:CTI1136 DDE341:DDE1136 DNA341:DNA1136 DWW341:DWW1136 EGS341:EGS1136 EQO341:EQO1136 FAK341:FAK1136 FKG341:FKG1136 FUC341:FUC1136 GDY341:GDY1136 GNU341:GNU1136 GXQ341:GXQ1136 HHM341:HHM1136 HRI341:HRI1136 IBE341:IBE1136 ILA341:ILA1136 IUW341:IUW1136 JES341:JES1136 JOO341:JOO1136 JYK341:JYK1136 KIG341:KIG1136 KSC341:KSC1136 LBY341:LBY1136 LLU341:LLU1136 LVQ341:LVQ1136 MFM341:MFM1136 MPI341:MPI1136 MZE341:MZE1136 NJA341:NJA1136 NSW341:NSW1136 OCS341:OCS1136 OMO341:OMO1136 OWK341:OWK1136 PGG341:PGG1136 PQC341:PQC1136 PZY341:PZY1136 QJU341:QJU1136 QTQ341:QTQ1136 RDM341:RDM1136 RNI341:RNI1136 RXE341:RXE1136 SHA341:SHA1136 SQW341:SQW1136 TAS341:TAS1136 TKO341:TKO1136 TUK341:TUK1136 UEG341:UEG1136 UOC341:UOC1136 UXY341:UXY1136 VHU341:VHU1136 VRQ341:VRQ1136 WBM341:WBM1136 WLI341:WLI1136 WVE341:WVE1136 IS341:IS1136 WVI341:WVI1135 WLM341:WLM1135 WBQ341:WBQ1135 VRU341:VRU1135 VHY341:VHY1135 UYC341:UYC1135 UOG341:UOG1135 UEK341:UEK1135 TUO341:TUO1135 TKS341:TKS1135 TAW341:TAW1135 SRA341:SRA1135 SHE341:SHE1135 RXI341:RXI1135 RNM341:RNM1135 RDQ341:RDQ1135 QTU341:QTU1135 QJY341:QJY1135 QAC341:QAC1135 PQG341:PQG1135 PGK341:PGK1135 OWO341:OWO1135 OMS341:OMS1135 OCW341:OCW1135 NTA341:NTA1135 NJE341:NJE1135 MZI341:MZI1135 MPM341:MPM1135 MFQ341:MFQ1135 LVU341:LVU1135 LLY341:LLY1135 LCC341:LCC1135 KSG341:KSG1135 KIK341:KIK1135 JYO341:JYO1135 JOS341:JOS1135 JEW341:JEW1135 IVA341:IVA1135 ILE341:ILE1135 IBI341:IBI1135 HRM341:HRM1135 HHQ341:HHQ1135 GXU341:GXU1135 GNY341:GNY1135 GEC341:GEC1135 FUG341:FUG1135 FKK341:FKK1135 FAO341:FAO1135 EQS341:EQS1135 EGW341:EGW1135 DXA341:DXA1135 DNE341:DNE1135 DDI341:DDI1135 CTM341:CTM1135 CJQ341:CJQ1135 BZU341:BZU1135 BPY341:BPY1135 BGC341:BGC1135 AWG341:AWG1135 AMK341:AMK1135 ACO341:ACO1135 SS341:SS1135 M347:M1142 Q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SO19 IW19 IS19 WVE19 WLI19 WBM19 VRQ19 VHU19 UXY19 UOC19 UEG19 TUK19 TKO19 TAS19 SQW19 SHA19 RXE19 RNI19 RDM19 QTQ19 QJU19 PZY19 PQC19 PGG19 OWK19 OMO19 OCS19 NSW19 NJA19 MZE19 MPI19 MFM19 LVQ19 LLU19 LBY19 KSC19 KIG19 JYK19 JOO19 JES19 IUW19 ILA19 IBE19 HRI19 HHM19 GXQ19 GNU19 GDY19 FUC19 FKG19 FAK19 EQO19 EGS19 DWW19 DNA19 DDE19 CTI19 CJM19 BZQ19 BPU19 BFY19 AWC19 AMG19 ACK19 SS19 ACO19 AMK19 M19 BGC158 BPY158 BZU158 CJQ158 CTM158 DDI158 DNE158 DXA158 EGW158 EQS158 FAO158 FKK158 FUG158 GEC158 GNY158 GXU158 HHQ158 HRM158 IBI158 ILE158 IVA158 JEW158 JOS158 JYO158 KIK158 KSG158 LCC158 LLY158 LVU158 MFQ158 MPM158 MZI158 NJE158 NTA158 OCW158 OMS158 OWO158 PGK158 PQG158 QAC158 QJY158 QTU158 RDQ158 RNM158 RXI158 SHE158 SRA158 TAW158 TKS158 TUO158 UEK158 UOG158 UYC158 VHY158 VRU158 WBQ158 WLM158 WVI158 SO158 IW158 IS158 WVE158 WLI158 WBM158 VRQ158 VHU158 UXY158 UOC158 UEG158 TUK158 TKO158 TAS158 SQW158 SHA158 RXE158 RNI158 RDM158 QTQ158 QJU158 PZY158 PQC158 PGG158 OWK158 OMO158 OCS158 NSW158 NJA158 MZE158 MPI158 MFM158 LVQ158 LLU158 LBY158 KSC158 KIG158 JYK158 JOO158 JES158 IUW158 ILA158 IBE158 HRI158 HHM158 GXQ158 GNU158 GDY158 FUC158 FKG158 FAK158 EQO158 EGS158 DWW158 DNA158 DDE158 CTI158 CJM158 BZQ158 BPU158 BFY158 AWC158 AMG158 ACK158 SS158 ACO158 J157 N157 AMK158 AWD157 AMH157 ACL157 SP157 ACH157 AMD157 AVZ157 BFV157 BPR157 BZN157 CJJ157 CTF157 DDB157 DMX157 DWT157 EGP157 EQL157 FAH157 FKD157 FTZ157 GDV157 GNR157 GXN157 HHJ157 HRF157 IBB157 IKX157 IUT157 JEP157 JOL157 JYH157 KID157 KRZ157 LBV157 LLR157 LVN157 MFJ157 MPF157 MZB157 NIX157 NST157 OCP157 OML157 OWH157 PGD157 PPZ157 PZV157 QJR157 QTN157 RDJ157 RNF157 RXB157 SGX157 SQT157 TAP157 TKL157 TUH157 UED157 UNZ157 UXV157 VHR157 VRN157 WBJ157 WLF157 WVB157 IP157 IT157 SL157 WVF157 WLJ157 WBN157 VRR157 VHV157 UXZ157 UOD157 UEH157 TUL157 TKP157 TAT157 SQX157 SHB157 RXF157 RNJ157 RDN157 QTR157 QJV157 PZZ157 PQD157 PGH157 OWL157 OMP157 OCT157 NSX157 NJB157 MZF157 MPJ157 MFN157 LVR157 LLV157 LBZ157 KSD157 KIH157 JYL157 JOP157 JET157 IUX157 ILB157 IBF157 HRJ157 HHN157 GXR157 GNV157 GDZ157 FUD157 FKH157 FAL157 EQP157 EGT157 DWX157 DNB157 DDF157 CTJ157 CJN157 BZR157 BPV157 BFZ157 AWG158 M158:M164 Q170 M170 Q252:Q254 M252:M254 M304:M307 WTY274 WSO275 SI269 ACE269 AMA269 AVW269 BFS269 BPO269 BZK269 CJG269 CTC269 DCY269 DMU269 DWQ269 EGM269 EQI269 FAE269 FKA269 FTW269 GDS269 GNO269 GXK269 HHG269 HRC269 IAY269 IKU269 IUQ269 JEM269 JOI269 JYE269 KIA269 KRW269 LBS269 LLO269 LVK269 MFG269 MPC269 MYY269 NIU269 NSQ269 OCM269 OMI269 OWE269 PGA269 PPW269 PZS269 QJO269 QTK269 RDG269 RNC269 RWY269 SGU269 SQQ269 TAM269 TKI269 TUE269 UEA269 UNW269 UXS269 VHO269 VRK269 WBG269 WLC269 WUY269 IM269 WVC269 WLG269 WBK269 VRO269 VHS269 UXW269 UOA269 UEE269 TUI269 TKM269 TAQ269 SQU269 SGY269 RXC269 RNG269 RDK269 QTO269 QJS269 PZW269 PQA269 PGE269 OWI269 OMM269 OCQ269 NSU269 NIY269 MZC269 MPG269 MFK269 LVO269 LLS269 LBW269 KSA269 KIE269 JYI269 JOM269 JEQ269 IUU269 IKY269 IBC269 HRG269 HHK269 GXO269 GNS269 GDW269 FUA269 FKE269 FAI269 EQM269 EGQ269 DWU269 DMY269 DDC269 CTG269 CJK269 BZO269 BPS269 BFW269 AWA269 AME269 ACI269 SM269 IQ269 IX260:IX261 WBO337:WBO338 VRS337:VRS338 VHW337:VHW338 UYA337:UYA338 UOE337:UOE338 UEI337:UEI338 TUM337:TUM338 TKQ337:TKQ338 TAU337:TAU338 SQY337:SQY338 SHC337:SHC338 RXG337:RXG338 RNK337:RNK338 RDO337:RDO338 QTS337:QTS338 QJW337:QJW338 QAA337:QAA338 PQE337:PQE338 PGI337:PGI338 OWM337:OWM338 OMQ337:OMQ338 OCU337:OCU338 NSY337:NSY338 NJC337:NJC338 MZG337:MZG338 MPK337:MPK338 MFO337:MFO338 LVS337:LVS338 LLW337:LLW338 LCA337:LCA338 KSE337:KSE338 KII337:KII338 JYM337:JYM338 JOQ337:JOQ338 JEU337:JEU338 IUY337:IUY338 ILC337:ILC338 IBG337:IBG338 HRK337:HRK338 HHO337:HHO338 GXS337:GXS338 GNW337:GNW338 GEA337:GEA338 FUE337:FUE338 FKI337:FKI338 FAM337:FAM338 EQQ337:EQQ338 EGU337:EGU338 DWY337:DWY338 DNC337:DNC338 DDG337:DDG338 CTK337:CTK338 CJO337:CJO338 BZS337:BZS338 BPW337:BPW338 BGA337:BGA338 AWE337:AWE338 AMI337:AMI338 ACM337:ACM338 SQ337:SQ338 IU337:IU338 WVG337:WVG338 ACQ337:ACQ338 AMM337:AMM338 AWI337:AWI338 BGE337:BGE338 BQA337:BQA338 BZW337:BZW338 CJS337:CJS338 CTO337:CTO338 DDK337:DDK338 DNG337:DNG338 DXC337:DXC338 EGY337:EGY338 EQU337:EQU338 FAQ337:FAQ338 FKM337:FKM338 FUI337:FUI338 GEE337:GEE338 GOA337:GOA338 GXW337:GXW338 HHS337:HHS338 HRO337:HRO338 IBK337:IBK338 ILG337:ILG338 IVC337:IVC338 JEY337:JEY338 JOU337:JOU338 JYQ337:JYQ338 KIM337:KIM338 KSI337:KSI338 LCE337:LCE338 LMA337:LMA338 LVW337:LVW338 MFS337:MFS338 MPO337:MPO338 MZK337:MZK338 NJG337:NJG338 NTC337:NTC338 OCY337:OCY338 OMU337:OMU338 OWQ337:OWQ338 PGM337:PGM338 PQI337:PQI338 QAE337:QAE338 QKA337:QKA338 QTW337:QTW338 RDS337:RDS338 RNO337:RNO338 RXK337:RXK338 SHG337:SHG338 SRC337:SRC338 TAY337:TAY338 TKU337:TKU338 TUQ337:TUQ338 UEM337:UEM338 UOI337:UOI338 UYE337:UYE338 VIA337:VIA338 VRW337:VRW338 WBS337:WBS338 WLO337:WLO338 WVK337:WVK338 IY337:IY338 SU337:SU338 WLK337:WLK338 R330:R338 N330:N338 WVN260:WVN261 WVJ260:WVJ261 WLR260:WLR261 WLN260:WLN261 WBV260:WBV261 WBR260:WBR261 VRZ260:VRZ261 VRV260:VRV261 VID260:VID261 VHZ260:VHZ261 UYH260:UYH261 UYD260:UYD261 UOL260:UOL261 UOH260:UOH261 UEP260:UEP261 UEL260:UEL261 TUT260:TUT261 TUP260:TUP261 TKX260:TKX261 TKT260:TKT261 TBB260:TBB261 TAX260:TAX261 SRF260:SRF261 SRB260:SRB261 SHJ260:SHJ261 SHF260:SHF261 RXN260:RXN261 RXJ260:RXJ261 RNR260:RNR261 RNN260:RNN261 RDV260:RDV261 RDR260:RDR261 QTZ260:QTZ261 QTV260:QTV261 QKD260:QKD261 QJZ260:QJZ261 QAH260:QAH261 QAD260:QAD261 PQL260:PQL261 PQH260:PQH261 PGP260:PGP261 PGL260:PGL261 OWT260:OWT261 OWP260:OWP261 OMX260:OMX261 OMT260:OMT261 ODB260:ODB261 OCX260:OCX261 NTF260:NTF261 NTB260:NTB261 NJJ260:NJJ261 NJF260:NJF261 MZN260:MZN261 MZJ260:MZJ261 MPR260:MPR261 MPN260:MPN261 MFV260:MFV261 MFR260:MFR261 LVZ260:LVZ261 LVV260:LVV261 LMD260:LMD261 LLZ260:LLZ261 LCH260:LCH261 LCD260:LCD261 KSL260:KSL261 KSH260:KSH261 KIP260:KIP261 KIL260:KIL261 JYT260:JYT261 JYP260:JYP261 JOX260:JOX261 JOT260:JOT261 JFB260:JFB261 JEX260:JEX261 IVF260:IVF261 IVB260:IVB261 ILJ260:ILJ261 ILF260:ILF261 IBN260:IBN261 IBJ260:IBJ261 HRR260:HRR261 HRN260:HRN261 HHV260:HHV261 HHR260:HHR261 GXZ260:GXZ261 GXV260:GXV261 GOD260:GOD261 GNZ260:GNZ261 GEH260:GEH261 GED260:GED261 FUL260:FUL261 FUH260:FUH261 FKP260:FKP261 FKL260:FKL261 FAT260:FAT261 FAP260:FAP261 EQX260:EQX261 EQT260:EQT261 EHB260:EHB261 EGX260:EGX261 DXF260:DXF261 DXB260:DXB261 DNJ260:DNJ261 DNF260:DNF261 DDN260:DDN261 DDJ260:DDJ261 CTR260:CTR261 CTN260:CTN261 CJV260:CJV261 CJR260:CJR261 BZZ260:BZZ261 BZV260:BZV261 BQD260:BQD261 BPZ260:BPZ261 BGH260:BGH261 BGD260:BGD261 AWL260:AWL261 AWH260:AWH261 AMP260:AMP261 AML260:AML261 ACT260:ACT261 ACP260:ACP261 SX260:SX261 ST260:ST261 JB260:JB261 WSL288 WKG274 WKC274 WAK274 WAG274 VQO274 VQK274 VGS274 VGO274 UWW274 UWS274 UNA274 UMW274 UDE274 UDA274 TTI274 TTE274 TJM274 TJI274 SZQ274 SZM274 SPU274 SPQ274 SFY274 SFU274 RWC274 RVY274 RMG274 RMC274 RCK274 RCG274 QSO274 QSK274 QIS274 QIO274 PYW274 PYS274 PPA274 POW274 PFE274 PFA274 OVI274 OVE274 OLM274 OLI274 OBQ274 OBM274 NRU274 NRQ274 NHY274 NHU274 MYC274 MXY274 MOG274 MOC274 MEK274 MEG274 LUO274 LUK274 LKS274 LKO274 LAW274 LAS274 KRA274 KQW274 KHE274 KHA274 JXI274 JXE274 JNM274 JNI274 JDQ274 JDM274 ITU274 ITQ274 IJY274 IJU274 IAC274 HZY274 HQG274 HQC274 HGK274 HGG274 GWO274 GWK274 GMS274 GMO274 GCW274 GCS274 FTA274 FSW274 FJE274 FJA274 EZI274 EZE274 EPM274 EPI274 EFQ274 EFM274 DVU274 DVQ274 DLY274 DLU274 DCC274 DBY274 CSG274 CSC274 CIK274 CIG274 BYO274 BYK274 BOS274 BOO274 BEW274 BES274 AVA274 AUW274 ALE274 ALA274 ABI274 ABE274 RM274 RI274 HQ274 HM274 Q270:Q273 WUC274 M224:M226 WSK275 WIS275 WIO275 VYW275 VYS275 VPA275 VOW275 VFE275 VFA275 UVI275 UVE275 ULM275 ULI275 UBQ275 UBM275 TRU275 TRQ275 THY275 THU275 SYC275 SXY275 SOG275 SOC275 SEK275 SEG275 RUO275 RUK275 RKS275 RKO275 RAW275 RAS275 QRA275 QQW275 QHE275 QHA275 PXI275 PXE275 PNM275 PNI275 PDQ275 PDM275 OTU275 OTQ275 OJY275 OJU275 OAC275 NZY275 NQG275 NQC275 NGK275 NGG275 MWO275 MWK275 MMS275 MMO275 MCW275 MCS275 LTA275 LSW275 LJE275 LJA275 KZI275 KZE275 KPM275 KPI275 KFQ275 KFM275 JVU275 JVQ275 JLY275 JLU275 JCC275 JBY275 ISG275 ISC275 IIK275 IIG275 HYO275 HYK275 HOS275 HOO275 HEW275 HES275 GVA275 GUW275 GLE275 GLA275 GBI275 GBE275 FRM275 FRI275 FHQ275 FHM275 EXU275 EXQ275 ENY275 ENU275 EEC275 EDY275 DUG275 DUC275 DKK275 DKG275 DAO275 DAK275 CQS275 CQO275 CGW275 CGS275 BXA275 BWW275 BNE275 BNA275 BDI275 BDE275 ATM275 ATI275 AJQ275 AJM275 ZU275 ZQ275 PY275 PU275 GC275 FY275 M266:M268 WSH288 WIP288 WIL288 VYT288 VYP288 VOX288 VOT288 VFB288 VEX288 UVF288 UVB288 ULJ288 ULF288 UBN288 UBJ288 TRR288 TRN288 THV288 THR288 SXZ288 SXV288 SOD288 SNZ288 SEH288 SED288 RUL288 RUH288 RKP288 RKL288 RAT288 RAP288 QQX288 QQT288 QHB288 QGX288 PXF288 PXB288 PNJ288 PNF288 PDN288 PDJ288 OTR288 OTN288 OJV288 OJR288 NZZ288 NZV288 NQD288 NPZ288 NGH288 NGD288 MWL288 MWH288 MMP288 MML288 MCT288 MCP288 LSX288 LST288 LJB288 LIX288 KZF288 KZB288 KPJ288 KPF288 KFN288 KFJ288 JVR288 JVN288 JLV288 JLR288 JBZ288 JBV288 ISD288 IRZ288 IIH288 IID288 HYL288 HYH288 HOP288 HOL288 HET288 HEP288 GUX288 GUT288 GLB288 GKX288 GBF288 GBB288 FRJ288 FRF288 FHN288 FHJ288 EXR288 EXN288 ENV288 ENR288 EDZ288 EDV288 DUD288 DTZ288 DKH288 DKD288 DAL288 DAH288 CQP288 CQL288 CGT288 CGP288 BWX288 BWT288 BNB288 BMX288 BDF288 BDB288 ATJ288 ATF288 AJN288 AJJ288 ZR288 ZN288 PV288 PR288 FZ288 FV288 M270:M273 Q326 M275:M290 Q158:Q164 Q199 WVY199 M199:N199 JI199:JJ199 TE199:TF199 ADA199:ADB199 AMW199:AMX199 AWS199:AWT199 BGO199:BGP199 BQK199:BQL199 CAG199:CAH199 CKC199:CKD199 CTY199:CTZ199 DDU199:DDV199 DNQ199:DNR199 DXM199:DXN199 EHI199:EHJ199 ERE199:ERF199 FBA199:FBB199 FKW199:FKX199 FUS199:FUT199 GEO199:GEP199 GOK199:GOL199 GYG199:GYH199 HIC199:HID199 HRY199:HRZ199 IBU199:IBV199 ILQ199:ILR199 IVM199:IVN199 JFI199:JFJ199 JPE199:JPF199 JZA199:JZB199 KIW199:KIX199 KSS199:KST199 LCO199:LCP199 LMK199:LML199 LWG199:LWH199 MGC199:MGD199 MPY199:MPZ199 MZU199:MZV199 NJQ199:NJR199 NTM199:NTN199 ODI199:ODJ199 ONE199:ONF199 OXA199:OXB199 PGW199:PGX199 PQS199:PQT199 QAO199:QAP199 QKK199:QKL199 QUG199:QUH199 REC199:RED199 RNY199:RNZ199 RXU199:RXV199 SHQ199:SHR199 SRM199:SRN199 TBI199:TBJ199 TLE199:TLF199 TVA199:TVB199 UEW199:UEX199 UOS199:UOT199 UYO199:UYP199 VIK199:VIL199 VSG199:VSH199 WCC199:WCD199 WLY199:WLZ199 WVU199:WVV199 JM199 TI199 ADE199 ANA199 AWW199 BGS199 BQO199 CAK199 CKG199 CUC199 DDY199 DNU199 DXQ199 EHM199 ERI199 FBE199 FLA199 FUW199 GES199 GOO199 GYK199 HIG199 HSC199 IBY199 ILU199 IVQ199 JFM199 JPI199 JZE199 KJA199 KSW199 LCS199 LMO199 LWK199 MGG199 MQC199 MZY199 NJU199 NTQ199 ODM199 ONI199 OXE199 PHA199 PQW199 QAS199 QKO199 QUK199 REG199 ROC199 RXY199 SHU199 SRQ199 TBM199 TLI199 TVE199 UFA199 UOW199 UYS199 VIO199 VSK199 WCG199 J327 M310:M311 WTY312:WTY313 WKG312:WKG313 WKC312:WKC313 WAK312:WAK313 WAG312:WAG313 VQO312:VQO313 VQK312:VQK313 VGS312:VGS313 VGO312:VGO313 UWW312:UWW313 UWS312:UWS313 UNA312:UNA313 UMW312:UMW313 UDE312:UDE313 UDA312:UDA313 TTI312:TTI313 TTE312:TTE313 TJM312:TJM313 TJI312:TJI313 SZQ312:SZQ313 SZM312:SZM313 SPU312:SPU313 SPQ312:SPQ313 SFY312:SFY313 SFU312:SFU313 RWC312:RWC313 RVY312:RVY313 RMG312:RMG313 RMC312:RMC313 RCK312:RCK313 RCG312:RCG313 QSO312:QSO313 QSK312:QSK313 QIS312:QIS313 QIO312:QIO313 PYW312:PYW313 PYS312:PYS313 PPA312:PPA313 POW312:POW313 PFE312:PFE313 PFA312:PFA313 OVI312:OVI313 OVE312:OVE313 OLM312:OLM313 OLI312:OLI313 OBQ312:OBQ313 OBM312:OBM313 NRU312:NRU313 NRQ312:NRQ313 NHY312:NHY313 NHU312:NHU313 MYC312:MYC313 MXY312:MXY313 MOG312:MOG313 MOC312:MOC313 MEK312:MEK313 MEG312:MEG313 LUO312:LUO313 LUK312:LUK313 LKS312:LKS313 LKO312:LKO313 LAW312:LAW313 LAS312:LAS313 KRA312:KRA313 KQW312:KQW313 KHE312:KHE313 KHA312:KHA313 JXI312:JXI313 JXE312:JXE313 JNM312:JNM313 JNI312:JNI313 JDQ312:JDQ313 JDM312:JDM313 ITU312:ITU313 ITQ312:ITQ313 IJY312:IJY313 IJU312:IJU313 IAC312:IAC313 HZY312:HZY313 HQG312:HQG313 HQC312:HQC313 HGK312:HGK313 HGG312:HGG313 GWO312:GWO313 GWK312:GWK313 GMS312:GMS313 GMO312:GMO313 GCW312:GCW313 GCS312:GCS313 FTA312:FTA313 FSW312:FSW313 FJE312:FJE313 FJA312:FJA313 EZI312:EZI313 EZE312:EZE313 EPM312:EPM313 EPI312:EPI313 EFQ312:EFQ313 EFM312:EFM313 DVU312:DVU313 DVQ312:DVQ313 DLY312:DLY313 DLU312:DLU313 DCC312:DCC313 DBY312:DBY313 CSG312:CSG313 CSC312:CSC313 CIK312:CIK313 CIG312:CIG313 BYO312:BYO313 BYK312:BYK313 BOS312:BOS313 BOO312:BOO313 BEW312:BEW313 BES312:BES313 AVA312:AVA313 AUW312:AUW313 ALE312:ALE313 ALA312:ALA313 ABI312:ABI313 ABE312:ABE313 RM312:RM313 RI312:RI313 HQ312:HQ313 HM312:HM313 WUC329 WMC199 WUC312:WUC313 K328 WTY329 WKG329 WKC329 WAK329 WAG329 VQO329 VQK329 VGS329 VGO329 UWW329 UWS329 UNA329 UMW329 UDE329 UDA329 TTI329 TTE329 TJM329 TJI329 SZQ329 SZM329 SPU329 SPQ329 SFY329 SFU329 RWC329 RVY329 RMG329 RMC329 RCK329 RCG329 QSO329 QSK329 QIS329 QIO329 PYW329 PYS329 PPA329 POW329 PFE329 PFA329 OVI329 OVE329 OLM329 OLI329 OBQ329 OBM329 NRU329 NRQ329 NHY329 NHU329 MYC329 MXY329 MOG329 MOC329 MEK329 MEG329 LUO329 LUK329 LKS329 LKO329 LAW329 LAS329 KRA329 KQW329 KHE329 KHA329 JXI329 JXE329 JNM329 JNI329 JDQ329 JDM329 ITU329 ITQ329 IJY329 IJU329 IAC329 HZY329 HQG329 HQC329 HGK329 HGG329 GWO329 GWK329 GMS329 GMO329 GCW329 GCS329 FTA329 FSW329 FJE329 FJA329 EZI329 EZE329 EPM329 EPI329 EFQ329 EFM329 DVU329 DVQ329 DLY329 DLU329 DCC329 DBY329 CSG329 CSC329 CIK329 CIG329 BYO329 BYK329 BOS329 BOO329 BEW329 BES329 AVA329 AUW329 ALE329 ALA329 ABI329 ABE329 RM329 RI329 HQ329 M314:M326 HM329">
      <formula1>9</formula1>
    </dataValidation>
    <dataValidation type="textLength" operator="equal" allowBlank="1" showInputMessage="1" showErrorMessage="1" error="БИН должен содержать 12 символов" sqref="WWU983303:WWU984175 AY65805:AY66677 KI65799:KI66671 UE65799:UE66671 AEA65799:AEA66671 ANW65799:ANW66671 AXS65799:AXS66671 BHO65799:BHO66671 BRK65799:BRK66671 CBG65799:CBG66671 CLC65799:CLC66671 CUY65799:CUY66671 DEU65799:DEU66671 DOQ65799:DOQ66671 DYM65799:DYM66671 EII65799:EII66671 ESE65799:ESE66671 FCA65799:FCA66671 FLW65799:FLW66671 FVS65799:FVS66671 GFO65799:GFO66671 GPK65799:GPK66671 GZG65799:GZG66671 HJC65799:HJC66671 HSY65799:HSY66671 ICU65799:ICU66671 IMQ65799:IMQ66671 IWM65799:IWM66671 JGI65799:JGI66671 JQE65799:JQE66671 KAA65799:KAA66671 KJW65799:KJW66671 KTS65799:KTS66671 LDO65799:LDO66671 LNK65799:LNK66671 LXG65799:LXG66671 MHC65799:MHC66671 MQY65799:MQY66671 NAU65799:NAU66671 NKQ65799:NKQ66671 NUM65799:NUM66671 OEI65799:OEI66671 OOE65799:OOE66671 OYA65799:OYA66671 PHW65799:PHW66671 PRS65799:PRS66671 QBO65799:QBO66671 QLK65799:QLK66671 QVG65799:QVG66671 RFC65799:RFC66671 ROY65799:ROY66671 RYU65799:RYU66671 SIQ65799:SIQ66671 SSM65799:SSM66671 TCI65799:TCI66671 TME65799:TME66671 TWA65799:TWA66671 UFW65799:UFW66671 UPS65799:UPS66671 UZO65799:UZO66671 VJK65799:VJK66671 VTG65799:VTG66671 WDC65799:WDC66671 WMY65799:WMY66671 WWU65799:WWU66671 AY131341:AY132213 KI131335:KI132207 UE131335:UE132207 AEA131335:AEA132207 ANW131335:ANW132207 AXS131335:AXS132207 BHO131335:BHO132207 BRK131335:BRK132207 CBG131335:CBG132207 CLC131335:CLC132207 CUY131335:CUY132207 DEU131335:DEU132207 DOQ131335:DOQ132207 DYM131335:DYM132207 EII131335:EII132207 ESE131335:ESE132207 FCA131335:FCA132207 FLW131335:FLW132207 FVS131335:FVS132207 GFO131335:GFO132207 GPK131335:GPK132207 GZG131335:GZG132207 HJC131335:HJC132207 HSY131335:HSY132207 ICU131335:ICU132207 IMQ131335:IMQ132207 IWM131335:IWM132207 JGI131335:JGI132207 JQE131335:JQE132207 KAA131335:KAA132207 KJW131335:KJW132207 KTS131335:KTS132207 LDO131335:LDO132207 LNK131335:LNK132207 LXG131335:LXG132207 MHC131335:MHC132207 MQY131335:MQY132207 NAU131335:NAU132207 NKQ131335:NKQ132207 NUM131335:NUM132207 OEI131335:OEI132207 OOE131335:OOE132207 OYA131335:OYA132207 PHW131335:PHW132207 PRS131335:PRS132207 QBO131335:QBO132207 QLK131335:QLK132207 QVG131335:QVG132207 RFC131335:RFC132207 ROY131335:ROY132207 RYU131335:RYU132207 SIQ131335:SIQ132207 SSM131335:SSM132207 TCI131335:TCI132207 TME131335:TME132207 TWA131335:TWA132207 UFW131335:UFW132207 UPS131335:UPS132207 UZO131335:UZO132207 VJK131335:VJK132207 VTG131335:VTG132207 WDC131335:WDC132207 WMY131335:WMY132207 WWU131335:WWU132207 AY196877:AY197749 KI196871:KI197743 UE196871:UE197743 AEA196871:AEA197743 ANW196871:ANW197743 AXS196871:AXS197743 BHO196871:BHO197743 BRK196871:BRK197743 CBG196871:CBG197743 CLC196871:CLC197743 CUY196871:CUY197743 DEU196871:DEU197743 DOQ196871:DOQ197743 DYM196871:DYM197743 EII196871:EII197743 ESE196871:ESE197743 FCA196871:FCA197743 FLW196871:FLW197743 FVS196871:FVS197743 GFO196871:GFO197743 GPK196871:GPK197743 GZG196871:GZG197743 HJC196871:HJC197743 HSY196871:HSY197743 ICU196871:ICU197743 IMQ196871:IMQ197743 IWM196871:IWM197743 JGI196871:JGI197743 JQE196871:JQE197743 KAA196871:KAA197743 KJW196871:KJW197743 KTS196871:KTS197743 LDO196871:LDO197743 LNK196871:LNK197743 LXG196871:LXG197743 MHC196871:MHC197743 MQY196871:MQY197743 NAU196871:NAU197743 NKQ196871:NKQ197743 NUM196871:NUM197743 OEI196871:OEI197743 OOE196871:OOE197743 OYA196871:OYA197743 PHW196871:PHW197743 PRS196871:PRS197743 QBO196871:QBO197743 QLK196871:QLK197743 QVG196871:QVG197743 RFC196871:RFC197743 ROY196871:ROY197743 RYU196871:RYU197743 SIQ196871:SIQ197743 SSM196871:SSM197743 TCI196871:TCI197743 TME196871:TME197743 TWA196871:TWA197743 UFW196871:UFW197743 UPS196871:UPS197743 UZO196871:UZO197743 VJK196871:VJK197743 VTG196871:VTG197743 WDC196871:WDC197743 WMY196871:WMY197743 WWU196871:WWU197743 AY262413:AY263285 KI262407:KI263279 UE262407:UE263279 AEA262407:AEA263279 ANW262407:ANW263279 AXS262407:AXS263279 BHO262407:BHO263279 BRK262407:BRK263279 CBG262407:CBG263279 CLC262407:CLC263279 CUY262407:CUY263279 DEU262407:DEU263279 DOQ262407:DOQ263279 DYM262407:DYM263279 EII262407:EII263279 ESE262407:ESE263279 FCA262407:FCA263279 FLW262407:FLW263279 FVS262407:FVS263279 GFO262407:GFO263279 GPK262407:GPK263279 GZG262407:GZG263279 HJC262407:HJC263279 HSY262407:HSY263279 ICU262407:ICU263279 IMQ262407:IMQ263279 IWM262407:IWM263279 JGI262407:JGI263279 JQE262407:JQE263279 KAA262407:KAA263279 KJW262407:KJW263279 KTS262407:KTS263279 LDO262407:LDO263279 LNK262407:LNK263279 LXG262407:LXG263279 MHC262407:MHC263279 MQY262407:MQY263279 NAU262407:NAU263279 NKQ262407:NKQ263279 NUM262407:NUM263279 OEI262407:OEI263279 OOE262407:OOE263279 OYA262407:OYA263279 PHW262407:PHW263279 PRS262407:PRS263279 QBO262407:QBO263279 QLK262407:QLK263279 QVG262407:QVG263279 RFC262407:RFC263279 ROY262407:ROY263279 RYU262407:RYU263279 SIQ262407:SIQ263279 SSM262407:SSM263279 TCI262407:TCI263279 TME262407:TME263279 TWA262407:TWA263279 UFW262407:UFW263279 UPS262407:UPS263279 UZO262407:UZO263279 VJK262407:VJK263279 VTG262407:VTG263279 WDC262407:WDC263279 WMY262407:WMY263279 WWU262407:WWU263279 AY327949:AY328821 KI327943:KI328815 UE327943:UE328815 AEA327943:AEA328815 ANW327943:ANW328815 AXS327943:AXS328815 BHO327943:BHO328815 BRK327943:BRK328815 CBG327943:CBG328815 CLC327943:CLC328815 CUY327943:CUY328815 DEU327943:DEU328815 DOQ327943:DOQ328815 DYM327943:DYM328815 EII327943:EII328815 ESE327943:ESE328815 FCA327943:FCA328815 FLW327943:FLW328815 FVS327943:FVS328815 GFO327943:GFO328815 GPK327943:GPK328815 GZG327943:GZG328815 HJC327943:HJC328815 HSY327943:HSY328815 ICU327943:ICU328815 IMQ327943:IMQ328815 IWM327943:IWM328815 JGI327943:JGI328815 JQE327943:JQE328815 KAA327943:KAA328815 KJW327943:KJW328815 KTS327943:KTS328815 LDO327943:LDO328815 LNK327943:LNK328815 LXG327943:LXG328815 MHC327943:MHC328815 MQY327943:MQY328815 NAU327943:NAU328815 NKQ327943:NKQ328815 NUM327943:NUM328815 OEI327943:OEI328815 OOE327943:OOE328815 OYA327943:OYA328815 PHW327943:PHW328815 PRS327943:PRS328815 QBO327943:QBO328815 QLK327943:QLK328815 QVG327943:QVG328815 RFC327943:RFC328815 ROY327943:ROY328815 RYU327943:RYU328815 SIQ327943:SIQ328815 SSM327943:SSM328815 TCI327943:TCI328815 TME327943:TME328815 TWA327943:TWA328815 UFW327943:UFW328815 UPS327943:UPS328815 UZO327943:UZO328815 VJK327943:VJK328815 VTG327943:VTG328815 WDC327943:WDC328815 WMY327943:WMY328815 WWU327943:WWU328815 AY393485:AY394357 KI393479:KI394351 UE393479:UE394351 AEA393479:AEA394351 ANW393479:ANW394351 AXS393479:AXS394351 BHO393479:BHO394351 BRK393479:BRK394351 CBG393479:CBG394351 CLC393479:CLC394351 CUY393479:CUY394351 DEU393479:DEU394351 DOQ393479:DOQ394351 DYM393479:DYM394351 EII393479:EII394351 ESE393479:ESE394351 FCA393479:FCA394351 FLW393479:FLW394351 FVS393479:FVS394351 GFO393479:GFO394351 GPK393479:GPK394351 GZG393479:GZG394351 HJC393479:HJC394351 HSY393479:HSY394351 ICU393479:ICU394351 IMQ393479:IMQ394351 IWM393479:IWM394351 JGI393479:JGI394351 JQE393479:JQE394351 KAA393479:KAA394351 KJW393479:KJW394351 KTS393479:KTS394351 LDO393479:LDO394351 LNK393479:LNK394351 LXG393479:LXG394351 MHC393479:MHC394351 MQY393479:MQY394351 NAU393479:NAU394351 NKQ393479:NKQ394351 NUM393479:NUM394351 OEI393479:OEI394351 OOE393479:OOE394351 OYA393479:OYA394351 PHW393479:PHW394351 PRS393479:PRS394351 QBO393479:QBO394351 QLK393479:QLK394351 QVG393479:QVG394351 RFC393479:RFC394351 ROY393479:ROY394351 RYU393479:RYU394351 SIQ393479:SIQ394351 SSM393479:SSM394351 TCI393479:TCI394351 TME393479:TME394351 TWA393479:TWA394351 UFW393479:UFW394351 UPS393479:UPS394351 UZO393479:UZO394351 VJK393479:VJK394351 VTG393479:VTG394351 WDC393479:WDC394351 WMY393479:WMY394351 WWU393479:WWU394351 AY459021:AY459893 KI459015:KI459887 UE459015:UE459887 AEA459015:AEA459887 ANW459015:ANW459887 AXS459015:AXS459887 BHO459015:BHO459887 BRK459015:BRK459887 CBG459015:CBG459887 CLC459015:CLC459887 CUY459015:CUY459887 DEU459015:DEU459887 DOQ459015:DOQ459887 DYM459015:DYM459887 EII459015:EII459887 ESE459015:ESE459887 FCA459015:FCA459887 FLW459015:FLW459887 FVS459015:FVS459887 GFO459015:GFO459887 GPK459015:GPK459887 GZG459015:GZG459887 HJC459015:HJC459887 HSY459015:HSY459887 ICU459015:ICU459887 IMQ459015:IMQ459887 IWM459015:IWM459887 JGI459015:JGI459887 JQE459015:JQE459887 KAA459015:KAA459887 KJW459015:KJW459887 KTS459015:KTS459887 LDO459015:LDO459887 LNK459015:LNK459887 LXG459015:LXG459887 MHC459015:MHC459887 MQY459015:MQY459887 NAU459015:NAU459887 NKQ459015:NKQ459887 NUM459015:NUM459887 OEI459015:OEI459887 OOE459015:OOE459887 OYA459015:OYA459887 PHW459015:PHW459887 PRS459015:PRS459887 QBO459015:QBO459887 QLK459015:QLK459887 QVG459015:QVG459887 RFC459015:RFC459887 ROY459015:ROY459887 RYU459015:RYU459887 SIQ459015:SIQ459887 SSM459015:SSM459887 TCI459015:TCI459887 TME459015:TME459887 TWA459015:TWA459887 UFW459015:UFW459887 UPS459015:UPS459887 UZO459015:UZO459887 VJK459015:VJK459887 VTG459015:VTG459887 WDC459015:WDC459887 WMY459015:WMY459887 WWU459015:WWU459887 AY524557:AY525429 KI524551:KI525423 UE524551:UE525423 AEA524551:AEA525423 ANW524551:ANW525423 AXS524551:AXS525423 BHO524551:BHO525423 BRK524551:BRK525423 CBG524551:CBG525423 CLC524551:CLC525423 CUY524551:CUY525423 DEU524551:DEU525423 DOQ524551:DOQ525423 DYM524551:DYM525423 EII524551:EII525423 ESE524551:ESE525423 FCA524551:FCA525423 FLW524551:FLW525423 FVS524551:FVS525423 GFO524551:GFO525423 GPK524551:GPK525423 GZG524551:GZG525423 HJC524551:HJC525423 HSY524551:HSY525423 ICU524551:ICU525423 IMQ524551:IMQ525423 IWM524551:IWM525423 JGI524551:JGI525423 JQE524551:JQE525423 KAA524551:KAA525423 KJW524551:KJW525423 KTS524551:KTS525423 LDO524551:LDO525423 LNK524551:LNK525423 LXG524551:LXG525423 MHC524551:MHC525423 MQY524551:MQY525423 NAU524551:NAU525423 NKQ524551:NKQ525423 NUM524551:NUM525423 OEI524551:OEI525423 OOE524551:OOE525423 OYA524551:OYA525423 PHW524551:PHW525423 PRS524551:PRS525423 QBO524551:QBO525423 QLK524551:QLK525423 QVG524551:QVG525423 RFC524551:RFC525423 ROY524551:ROY525423 RYU524551:RYU525423 SIQ524551:SIQ525423 SSM524551:SSM525423 TCI524551:TCI525423 TME524551:TME525423 TWA524551:TWA525423 UFW524551:UFW525423 UPS524551:UPS525423 UZO524551:UZO525423 VJK524551:VJK525423 VTG524551:VTG525423 WDC524551:WDC525423 WMY524551:WMY525423 WWU524551:WWU525423 AY590093:AY590965 KI590087:KI590959 UE590087:UE590959 AEA590087:AEA590959 ANW590087:ANW590959 AXS590087:AXS590959 BHO590087:BHO590959 BRK590087:BRK590959 CBG590087:CBG590959 CLC590087:CLC590959 CUY590087:CUY590959 DEU590087:DEU590959 DOQ590087:DOQ590959 DYM590087:DYM590959 EII590087:EII590959 ESE590087:ESE590959 FCA590087:FCA590959 FLW590087:FLW590959 FVS590087:FVS590959 GFO590087:GFO590959 GPK590087:GPK590959 GZG590087:GZG590959 HJC590087:HJC590959 HSY590087:HSY590959 ICU590087:ICU590959 IMQ590087:IMQ590959 IWM590087:IWM590959 JGI590087:JGI590959 JQE590087:JQE590959 KAA590087:KAA590959 KJW590087:KJW590959 KTS590087:KTS590959 LDO590087:LDO590959 LNK590087:LNK590959 LXG590087:LXG590959 MHC590087:MHC590959 MQY590087:MQY590959 NAU590087:NAU590959 NKQ590087:NKQ590959 NUM590087:NUM590959 OEI590087:OEI590959 OOE590087:OOE590959 OYA590087:OYA590959 PHW590087:PHW590959 PRS590087:PRS590959 QBO590087:QBO590959 QLK590087:QLK590959 QVG590087:QVG590959 RFC590087:RFC590959 ROY590087:ROY590959 RYU590087:RYU590959 SIQ590087:SIQ590959 SSM590087:SSM590959 TCI590087:TCI590959 TME590087:TME590959 TWA590087:TWA590959 UFW590087:UFW590959 UPS590087:UPS590959 UZO590087:UZO590959 VJK590087:VJK590959 VTG590087:VTG590959 WDC590087:WDC590959 WMY590087:WMY590959 WWU590087:WWU590959 AY655629:AY656501 KI655623:KI656495 UE655623:UE656495 AEA655623:AEA656495 ANW655623:ANW656495 AXS655623:AXS656495 BHO655623:BHO656495 BRK655623:BRK656495 CBG655623:CBG656495 CLC655623:CLC656495 CUY655623:CUY656495 DEU655623:DEU656495 DOQ655623:DOQ656495 DYM655623:DYM656495 EII655623:EII656495 ESE655623:ESE656495 FCA655623:FCA656495 FLW655623:FLW656495 FVS655623:FVS656495 GFO655623:GFO656495 GPK655623:GPK656495 GZG655623:GZG656495 HJC655623:HJC656495 HSY655623:HSY656495 ICU655623:ICU656495 IMQ655623:IMQ656495 IWM655623:IWM656495 JGI655623:JGI656495 JQE655623:JQE656495 KAA655623:KAA656495 KJW655623:KJW656495 KTS655623:KTS656495 LDO655623:LDO656495 LNK655623:LNK656495 LXG655623:LXG656495 MHC655623:MHC656495 MQY655623:MQY656495 NAU655623:NAU656495 NKQ655623:NKQ656495 NUM655623:NUM656495 OEI655623:OEI656495 OOE655623:OOE656495 OYA655623:OYA656495 PHW655623:PHW656495 PRS655623:PRS656495 QBO655623:QBO656495 QLK655623:QLK656495 QVG655623:QVG656495 RFC655623:RFC656495 ROY655623:ROY656495 RYU655623:RYU656495 SIQ655623:SIQ656495 SSM655623:SSM656495 TCI655623:TCI656495 TME655623:TME656495 TWA655623:TWA656495 UFW655623:UFW656495 UPS655623:UPS656495 UZO655623:UZO656495 VJK655623:VJK656495 VTG655623:VTG656495 WDC655623:WDC656495 WMY655623:WMY656495 WWU655623:WWU656495 AY721165:AY722037 KI721159:KI722031 UE721159:UE722031 AEA721159:AEA722031 ANW721159:ANW722031 AXS721159:AXS722031 BHO721159:BHO722031 BRK721159:BRK722031 CBG721159:CBG722031 CLC721159:CLC722031 CUY721159:CUY722031 DEU721159:DEU722031 DOQ721159:DOQ722031 DYM721159:DYM722031 EII721159:EII722031 ESE721159:ESE722031 FCA721159:FCA722031 FLW721159:FLW722031 FVS721159:FVS722031 GFO721159:GFO722031 GPK721159:GPK722031 GZG721159:GZG722031 HJC721159:HJC722031 HSY721159:HSY722031 ICU721159:ICU722031 IMQ721159:IMQ722031 IWM721159:IWM722031 JGI721159:JGI722031 JQE721159:JQE722031 KAA721159:KAA722031 KJW721159:KJW722031 KTS721159:KTS722031 LDO721159:LDO722031 LNK721159:LNK722031 LXG721159:LXG722031 MHC721159:MHC722031 MQY721159:MQY722031 NAU721159:NAU722031 NKQ721159:NKQ722031 NUM721159:NUM722031 OEI721159:OEI722031 OOE721159:OOE722031 OYA721159:OYA722031 PHW721159:PHW722031 PRS721159:PRS722031 QBO721159:QBO722031 QLK721159:QLK722031 QVG721159:QVG722031 RFC721159:RFC722031 ROY721159:ROY722031 RYU721159:RYU722031 SIQ721159:SIQ722031 SSM721159:SSM722031 TCI721159:TCI722031 TME721159:TME722031 TWA721159:TWA722031 UFW721159:UFW722031 UPS721159:UPS722031 UZO721159:UZO722031 VJK721159:VJK722031 VTG721159:VTG722031 WDC721159:WDC722031 WMY721159:WMY722031 WWU721159:WWU722031 AY786701:AY787573 KI786695:KI787567 UE786695:UE787567 AEA786695:AEA787567 ANW786695:ANW787567 AXS786695:AXS787567 BHO786695:BHO787567 BRK786695:BRK787567 CBG786695:CBG787567 CLC786695:CLC787567 CUY786695:CUY787567 DEU786695:DEU787567 DOQ786695:DOQ787567 DYM786695:DYM787567 EII786695:EII787567 ESE786695:ESE787567 FCA786695:FCA787567 FLW786695:FLW787567 FVS786695:FVS787567 GFO786695:GFO787567 GPK786695:GPK787567 GZG786695:GZG787567 HJC786695:HJC787567 HSY786695:HSY787567 ICU786695:ICU787567 IMQ786695:IMQ787567 IWM786695:IWM787567 JGI786695:JGI787567 JQE786695:JQE787567 KAA786695:KAA787567 KJW786695:KJW787567 KTS786695:KTS787567 LDO786695:LDO787567 LNK786695:LNK787567 LXG786695:LXG787567 MHC786695:MHC787567 MQY786695:MQY787567 NAU786695:NAU787567 NKQ786695:NKQ787567 NUM786695:NUM787567 OEI786695:OEI787567 OOE786695:OOE787567 OYA786695:OYA787567 PHW786695:PHW787567 PRS786695:PRS787567 QBO786695:QBO787567 QLK786695:QLK787567 QVG786695:QVG787567 RFC786695:RFC787567 ROY786695:ROY787567 RYU786695:RYU787567 SIQ786695:SIQ787567 SSM786695:SSM787567 TCI786695:TCI787567 TME786695:TME787567 TWA786695:TWA787567 UFW786695:UFW787567 UPS786695:UPS787567 UZO786695:UZO787567 VJK786695:VJK787567 VTG786695:VTG787567 WDC786695:WDC787567 WMY786695:WMY787567 WWU786695:WWU787567 AY852237:AY853109 KI852231:KI853103 UE852231:UE853103 AEA852231:AEA853103 ANW852231:ANW853103 AXS852231:AXS853103 BHO852231:BHO853103 BRK852231:BRK853103 CBG852231:CBG853103 CLC852231:CLC853103 CUY852231:CUY853103 DEU852231:DEU853103 DOQ852231:DOQ853103 DYM852231:DYM853103 EII852231:EII853103 ESE852231:ESE853103 FCA852231:FCA853103 FLW852231:FLW853103 FVS852231:FVS853103 GFO852231:GFO853103 GPK852231:GPK853103 GZG852231:GZG853103 HJC852231:HJC853103 HSY852231:HSY853103 ICU852231:ICU853103 IMQ852231:IMQ853103 IWM852231:IWM853103 JGI852231:JGI853103 JQE852231:JQE853103 KAA852231:KAA853103 KJW852231:KJW853103 KTS852231:KTS853103 LDO852231:LDO853103 LNK852231:LNK853103 LXG852231:LXG853103 MHC852231:MHC853103 MQY852231:MQY853103 NAU852231:NAU853103 NKQ852231:NKQ853103 NUM852231:NUM853103 OEI852231:OEI853103 OOE852231:OOE853103 OYA852231:OYA853103 PHW852231:PHW853103 PRS852231:PRS853103 QBO852231:QBO853103 QLK852231:QLK853103 QVG852231:QVG853103 RFC852231:RFC853103 ROY852231:ROY853103 RYU852231:RYU853103 SIQ852231:SIQ853103 SSM852231:SSM853103 TCI852231:TCI853103 TME852231:TME853103 TWA852231:TWA853103 UFW852231:UFW853103 UPS852231:UPS853103 UZO852231:UZO853103 VJK852231:VJK853103 VTG852231:VTG853103 WDC852231:WDC853103 WMY852231:WMY853103 WWU852231:WWU853103 AY917773:AY918645 KI917767:KI918639 UE917767:UE918639 AEA917767:AEA918639 ANW917767:ANW918639 AXS917767:AXS918639 BHO917767:BHO918639 BRK917767:BRK918639 CBG917767:CBG918639 CLC917767:CLC918639 CUY917767:CUY918639 DEU917767:DEU918639 DOQ917767:DOQ918639 DYM917767:DYM918639 EII917767:EII918639 ESE917767:ESE918639 FCA917767:FCA918639 FLW917767:FLW918639 FVS917767:FVS918639 GFO917767:GFO918639 GPK917767:GPK918639 GZG917767:GZG918639 HJC917767:HJC918639 HSY917767:HSY918639 ICU917767:ICU918639 IMQ917767:IMQ918639 IWM917767:IWM918639 JGI917767:JGI918639 JQE917767:JQE918639 KAA917767:KAA918639 KJW917767:KJW918639 KTS917767:KTS918639 LDO917767:LDO918639 LNK917767:LNK918639 LXG917767:LXG918639 MHC917767:MHC918639 MQY917767:MQY918639 NAU917767:NAU918639 NKQ917767:NKQ918639 NUM917767:NUM918639 OEI917767:OEI918639 OOE917767:OOE918639 OYA917767:OYA918639 PHW917767:PHW918639 PRS917767:PRS918639 QBO917767:QBO918639 QLK917767:QLK918639 QVG917767:QVG918639 RFC917767:RFC918639 ROY917767:ROY918639 RYU917767:RYU918639 SIQ917767:SIQ918639 SSM917767:SSM918639 TCI917767:TCI918639 TME917767:TME918639 TWA917767:TWA918639 UFW917767:UFW918639 UPS917767:UPS918639 UZO917767:UZO918639 VJK917767:VJK918639 VTG917767:VTG918639 WDC917767:WDC918639 WMY917767:WMY918639 WWU917767:WWU918639 AY983309:AY984181 KI983303:KI984175 UE983303:UE984175 AEA983303:AEA984175 ANW983303:ANW984175 AXS983303:AXS984175 BHO983303:BHO984175 BRK983303:BRK984175 CBG983303:CBG984175 CLC983303:CLC984175 CUY983303:CUY984175 DEU983303:DEU984175 DOQ983303:DOQ984175 DYM983303:DYM984175 EII983303:EII984175 ESE983303:ESE984175 FCA983303:FCA984175 FLW983303:FLW984175 FVS983303:FVS984175 GFO983303:GFO984175 GPK983303:GPK984175 GZG983303:GZG984175 HJC983303:HJC984175 HSY983303:HSY984175 ICU983303:ICU984175 IMQ983303:IMQ984175 IWM983303:IWM984175 JGI983303:JGI984175 JQE983303:JQE984175 KAA983303:KAA984175 KJW983303:KJW984175 KTS983303:KTS984175 LDO983303:LDO984175 LNK983303:LNK984175 LXG983303:LXG984175 MHC983303:MHC984175 MQY983303:MQY984175 NAU983303:NAU984175 NKQ983303:NKQ984175 NUM983303:NUM984175 OEI983303:OEI984175 OOE983303:OOE984175 OYA983303:OYA984175 PHW983303:PHW984175 PRS983303:PRS984175 QBO983303:QBO984175 QLK983303:QLK984175 QVG983303:QVG984175 RFC983303:RFC984175 ROY983303:ROY984175 RYU983303:RYU984175 SIQ983303:SIQ984175 SSM983303:SSM984175 TCI983303:TCI984175 TME983303:TME984175 TWA983303:TWA984175 UFW983303:UFW984175 UPS983303:UPS984175 UZO983303:UZO984175 VJK983303:VJK984175 VTG983303:VTG984175 WDC983303:WDC984175 WMY983303:WMY984175 KI341:KI1135 AY347:AY1141 WWU341:WWU1135 WMY341:WMY1135 WDC341:WDC1135 VTG341:VTG1135 VJK341:VJK1135 UZO341:UZO1135 UPS341:UPS1135 UFW341:UFW1135 TWA341:TWA1135 TME341:TME1135 TCI341:TCI1135 SSM341:SSM1135 SIQ341:SIQ1135 RYU341:RYU1135 ROY341:ROY1135 RFC341:RFC1135 QVG341:QVG1135 QLK341:QLK1135 QBO341:QBO1135 PRS341:PRS1135 PHW341:PHW1135 OYA341:OYA1135 OOE341:OOE1135 OEI341:OEI1135 NUM341:NUM1135 NKQ341:NKQ1135 NAU341:NAU1135 MQY341:MQY1135 MHC341:MHC1135 LXG341:LXG1135 LNK341:LNK1135 LDO341:LDO1135 KTS341:KTS1135 KJW341:KJW1135 KAA341:KAA1135 JQE341:JQE1135 JGI341:JGI1135 IWM341:IWM1135 IMQ341:IMQ1135 ICU341:ICU1135 HSY341:HSY1135 HJC341:HJC1135 GZG341:GZG1135 GPK341:GPK1135 GFO341:GFO1135 FVS341:FVS1135 FLW341:FLW1135 FCA341:FCA1135 ESE341:ESE1135 EII341:EII1135 DYM341:DYM1135 DOQ341:DOQ1135 DEU341:DEU1135 CUY341:CUY1135 CLC341:CLC1135 CBG341:CBG1135 BRK341:BRK1135 BHO341:BHO1135 AXS341:AXS1135 ANW341:ANW1135 AEA341:AEA1135 UE341:UE1135 ANW19 AXS19 BHO19 BRK19 CBG19 CLC19 CUY19 DEU19 DOQ19 DYM19 EII19 ESE19 FCA19 FLW19 FVS19 GFO19 GPK19 GZG19 HJC19 HSY19 ICU19 IMQ19 IWM19 JGI19 JQE19 KAA19 KJW19 KTS19 LDO19 LNK19 LXG19 MHC19 MQY19 NAU19 NKQ19 NUM19 OEI19 OOE19 OYA19 PHW19 PRS19 QBO19 QLK19 QVG19 RFC19 ROY19 RYU19 SIQ19 SSM19 TCI19 TME19 TWA19 UFW19 UPS19 UZO19 VJK19 VTG19 WDC19 WMY19 WWU19 KI19 UE19 AEA19 AUY275 AXS158 BHO158 BRK158 CBG158 CLC158 CUY158 DEU158 DOQ158 DYM158 EII158 ESE158 FCA158 FLW158 FVS158 GFO158 GPK158 GZG158 HJC158 HSY158 ICU158 IMQ158 IWM158 JGI158 JQE158 KAA158 KJW158 KTS158 LDO158 LNK158 LXG158 MHC158 MQY158 NAU158 NKQ158 NUM158 OEI158 OOE158 OYA158 PHW158 PRS158 QBO158 QLK158 QVG158 RFC158 ROY158 RYU158 SIQ158 SSM158 TCI158 TME158 TWA158 UFW158 UPS158 UZO158 VJK158 VTG158 WDC158 WMY158 WWU158 KI158 UE158 AV157 AEA158 ANT157 ADX157 UB157 KF157 WWR157 WMV157 WCZ157 VTD157 VJH157 UZL157 UPP157 UFT157 TVX157 TMB157 TCF157 SSJ157 SIN157 RYR157 ROV157 REZ157 QVD157 QLH157 QBL157 PRP157 PHT157 OXX157 OOB157 OEF157 NUJ157 NKN157 NAR157 MQV157 MGZ157 LXD157 LNH157 LDL157 KTP157 KJT157 JZX157 JQB157 JGF157 IWJ157 IMN157 ICR157 HSV157 HIZ157 GZD157 GPH157 GFL157 FVP157 FLT157 FBX157 ESB157 EIF157 DYJ157 DON157 DER157 CUV157 CKZ157 CBD157 BRH157 BHL157 AXP157 ANW158 WCW337:WCW338 BGI274 WWO269 WMS269 WCW269 VTA269 VJE269 UZI269 UPM269 UFQ269 TVU269 TLY269 TCC269 SSG269 SIK269 RYO269 ROS269 REW269 QVA269 QLE269 QBI269 PRM269 PHQ269 OXU269 ONY269 OEC269 NUG269 NKK269 NAO269 MQS269 MGW269 LXA269 LNE269 LDI269 KTM269 KJQ269 JZU269 JPY269 JGC269 IWG269 IMK269 ICO269 HSS269 HIW269 GZA269 GPE269 GFI269 FVM269 FLQ269 FBU269 ERY269 EIC269 DYG269 DOK269 DEO269 CUS269 CKW269 CBA269 BRE269 BHI269 AXM269 ANQ269 ADU269 TY269 KC269 AV337:AV338 VTA337:VTA338 VJE337:VJE338 UZI337:UZI338 UPM337:UPM338 UFQ337:UFQ338 TVU337:TVU338 TLY337:TLY338 TCC337:TCC338 SSG337:SSG338 SIK337:SIK338 RYO337:RYO338 ROS337:ROS338 REW337:REW338 QVA337:QVA338 QLE337:QLE338 QBI337:QBI338 PRM337:PRM338 PHQ337:PHQ338 OXU337:OXU338 ONY337:ONY338 OEC337:OEC338 NUG337:NUG338 NKK337:NKK338 NAO337:NAO338 MQS337:MQS338 MGW337:MGW338 LXA337:LXA338 LNE337:LNE338 LDI337:LDI338 KTM337:KTM338 KJQ337:KJQ338 JZU337:JZU338 JPY337:JPY338 JGC337:JGC338 IWG337:IWG338 IMK337:IMK338 ICO337:ICO338 HSS337:HSS338 HIW337:HIW338 GZA337:GZA338 GPE337:GPE338 GFI337:GFI338 FVM337:FVM338 FLQ337:FLQ338 FBU337:FBU338 ERY337:ERY338 EIC337:EIC338 DYG337:DYG338 DOK337:DOK338 DEO337:DEO338 CUS337:CUS338 CKW337:CKW338 CBA337:CBA338 BRE337:BRE338 BHI337:BHI338 AXM337:AXM338 ANQ337:ANQ338 ADU337:ADU338 TY337:TY338 KC337:KC338 WWO337:WWO338 WMS337:WMS338 AY170:AY171 AY252:AY261 BHT260:BHT261 BRP260:BRP261 CBL260:CBL261 CLH260:CLH261 CVD260:CVD261 DEZ260:DEZ261 DOV260:DOV261 DYR260:DYR261 EIN260:EIN261 ESJ260:ESJ261 FCF260:FCF261 FMB260:FMB261 FVX260:FVX261 GFT260:GFT261 GPP260:GPP261 GZL260:GZL261 HJH260:HJH261 HTD260:HTD261 ICZ260:ICZ261 IMV260:IMV261 IWR260:IWR261 JGN260:JGN261 JQJ260:JQJ261 KAF260:KAF261 KKB260:KKB261 KTX260:KTX261 LDT260:LDT261 LNP260:LNP261 LXL260:LXL261 MHH260:MHH261 MRD260:MRD261 NAZ260:NAZ261 NKV260:NKV261 NUR260:NUR261 OEN260:OEN261 OOJ260:OOJ261 OYF260:OYF261 PIB260:PIB261 PRX260:PRX261 QBT260:QBT261 QLP260:QLP261 QVL260:QVL261 RFH260:RFH261 RPD260:RPD261 RYZ260:RYZ261 SIV260:SIV261 SSR260:SSR261 TCN260:TCN261 TMJ260:TMJ261 TWF260:TWF261 UGB260:UGB261 UPX260:UPX261 UZT260:UZT261 VJP260:VJP261 VTL260:VTL261 WDH260:WDH261 WND260:WND261 WWZ260:WWZ261 KN260:KN261 UJ260:UJ261 AEF260:AEF261 AOB260:AOB261 AXX260:AXX261 AUV288 AY271:AY272 BQE274 CAA274 CJW274 CTS274 DDO274 DNK274 DXG274 EHC274 EQY274 FAU274 FKQ274 FUM274 GEI274 GOE274 GYA274 HHW274 HRS274 IBO274 ILK274 IVG274 JFC274 JOY274 JYU274 KIQ274 KSM274 LCI274 LME274 LWA274 MFW274 MPS274 MZO274 NJK274 NTG274 ODC274 OMY274 OWU274 PGQ274 PQM274 QAI274 QKE274 QUA274 RDW274 RNS274 RXO274 SHK274 SRG274 TBC274 TKY274 TUU274 UEQ274 UOM274 UYI274 VIE274 VSA274 WBW274 WLS274 WVO274 JC274 SY274 ACU274 AMQ274 AWM274 AY19:AY35 BM134 BEU275 BOQ275 BYM275 CII275 CSE275 DCA275 DLW275 DVS275 EFO275 EPK275 EZG275 FJC275 FSY275 GCU275 GMQ275 GWM275 HGI275 HQE275 IAA275 IJW275 ITS275 JDO275 JNK275 JXG275 KHC275 KQY275 LAU275 LKQ275 LUM275 MEI275 MOE275 MYA275 NHW275 NRS275 OBO275 OLK275 OVG275 PFC275 POY275 PYU275 QIQ275 QSM275 RCI275 RME275 RWA275 SFW275 SPS275 SZO275 TJK275 TTG275 UDC275 UMY275 UWU275 VGQ275 VQM275 WAI275 WKE275 WUA275 HO275 RK275 ABG275 ALC275 BM36 BM39 BM42 BM45 BM48 BM51 BM54 BM57 BM60 BM63 BM66 BM69 BM72 BM75 BM78 BM81 BM84 BM87 BM90 BM93 BM96 BM99 BM102 BM105 BM108 BM111 BM113 BM116 BM119 BM122 BM125 BM128 BM131 AY304:AY307 BER288 BON288 BYJ288 CIF288 CSB288 DBX288 DLT288 DVP288 EFL288 EPH288 EZD288 FIZ288 FSV288 GCR288 GMN288 GWJ288 HGF288 HQB288 HZX288 IJT288 ITP288 JDL288 JNH288 JXD288 KGZ288 KQV288 LAR288 LKN288 LUJ288 MEF288 MOB288 MXX288 NHT288 NRP288 OBL288 OLH288 OVD288 PEZ288 POV288 PYR288 QIN288 QSJ288 RCF288 RMB288 RVX288 SFT288 SPP288 SZL288 TJH288 TTD288 UCZ288 UMV288 UWR288 VGN288 VQJ288 WAF288 WKB288 WTX288 HL288 RH288 ABD288 AKZ288 AY158:AY164 AY274:AY287 WXG199 AY199 KU199 UQ199 AEM199 AOI199 AYE199 BIA199 BRW199 CBS199 CLO199 CVK199 DFG199 DPC199 DYY199 EIU199 ESQ199 FCM199 FMI199 FWE199 GGA199 GPW199 GZS199 HJO199 HTK199 IDG199 INC199 IWY199 JGU199 JQQ199 KAM199 KKI199 KUE199 LEA199 LNW199 LXS199 MHO199 MRK199 NBG199 NLC199 NUY199 OEU199 OOQ199 OYM199 PII199 PSE199 QCA199 QLW199 QVS199 RFO199 RPK199 RZG199 SJC199 SSY199 TCU199 TMQ199 TWM199 UGI199 UQE199 VAA199 VJW199 VTS199 WDO199 AZ327 AWM312:AWM313 BGI312:BGI313 BQE312:BQE313 CAA312:CAA313 CJW312:CJW313 CTS312:CTS313 DDO312:DDO313 DNK312:DNK313 DXG312:DXG313 EHC312:EHC313 EQY312:EQY313 FAU312:FAU313 FKQ312:FKQ313 FUM312:FUM313 GEI312:GEI313 GOE312:GOE313 GYA312:GYA313 HHW312:HHW313 HRS312:HRS313 IBO312:IBO313 ILK312:ILK313 IVG312:IVG313 JFC312:JFC313 JOY312:JOY313 JYU312:JYU313 KIQ312:KIQ313 KSM312:KSM313 LCI312:LCI313 LME312:LME313 LWA312:LWA313 MFW312:MFW313 MPS312:MPS313 MZO312:MZO313 NJK312:NJK313 NTG312:NTG313 ODC312:ODC313 OMY312:OMY313 OWU312:OWU313 PGQ312:PGQ313 PQM312:PQM313 QAI312:QAI313 QKE312:QKE313 QUA312:QUA313 RDW312:RDW313 RNS312:RNS313 RXO312:RXO313 SHK312:SHK313 SRG312:SRG313 TBC312:TBC313 TKY312:TKY313 TUU312:TUU313 UEQ312:UEQ313 UOM312:UOM313 UYI312:UYI313 VIE312:VIE313 VSA312:VSA313 WBW312:WBW313 WLS312:WLS313 WVO312:WVO313 JC312:JC313 SY312:SY313 ACU312:ACU313 WNK199 AWM329 BA328 BGI329 BQE329 CAA329 CJW329 CTS329 DDO329 DNK329 DXG329 EHC329 EQY329 FAU329 FKQ329 FUM329 GEI329 GOE329 GYA329 HHW329 HRS329 IBO329 ILK329 IVG329 JFC329 JOY329 JYU329 KIQ329 KSM329 LCI329 LME329 LWA329 MFW329 MPS329 MZO329 NJK329 NTG329 ODC329 OMY329 OWU329 PGQ329 PQM329 QAI329 QKE329 QUA329 RDW329 RNS329 RXO329 SHK329 SRG329 TBC329 TKY329 TUU329 UEQ329 UOM329 UYI329 VIE329 VSA329 WBW329 WLS329 WVO329 JC329 SY329 ACU329 AMQ329 AY310:AY326 AMQ312:AMQ313 AY329 AZ330:AZ336">
      <formula1>12</formula1>
    </dataValidation>
    <dataValidation type="whole" allowBlank="1" showInputMessage="1" showErrorMessage="1" sqref="W65805:Y66677 JC65799:JE66671 SY65799:TA66671 ACU65799:ACW66671 AMQ65799:AMS66671 AWM65799:AWO66671 BGI65799:BGK66671 BQE65799:BQG66671 CAA65799:CAC66671 CJW65799:CJY66671 CTS65799:CTU66671 DDO65799:DDQ66671 DNK65799:DNM66671 DXG65799:DXI66671 EHC65799:EHE66671 EQY65799:ERA66671 FAU65799:FAW66671 FKQ65799:FKS66671 FUM65799:FUO66671 GEI65799:GEK66671 GOE65799:GOG66671 GYA65799:GYC66671 HHW65799:HHY66671 HRS65799:HRU66671 IBO65799:IBQ66671 ILK65799:ILM66671 IVG65799:IVI66671 JFC65799:JFE66671 JOY65799:JPA66671 JYU65799:JYW66671 KIQ65799:KIS66671 KSM65799:KSO66671 LCI65799:LCK66671 LME65799:LMG66671 LWA65799:LWC66671 MFW65799:MFY66671 MPS65799:MPU66671 MZO65799:MZQ66671 NJK65799:NJM66671 NTG65799:NTI66671 ODC65799:ODE66671 OMY65799:ONA66671 OWU65799:OWW66671 PGQ65799:PGS66671 PQM65799:PQO66671 QAI65799:QAK66671 QKE65799:QKG66671 QUA65799:QUC66671 RDW65799:RDY66671 RNS65799:RNU66671 RXO65799:RXQ66671 SHK65799:SHM66671 SRG65799:SRI66671 TBC65799:TBE66671 TKY65799:TLA66671 TUU65799:TUW66671 UEQ65799:UES66671 UOM65799:UOO66671 UYI65799:UYK66671 VIE65799:VIG66671 VSA65799:VSC66671 WBW65799:WBY66671 WLS65799:WLU66671 WVO65799:WVQ66671 W131341:Y132213 JC131335:JE132207 SY131335:TA132207 ACU131335:ACW132207 AMQ131335:AMS132207 AWM131335:AWO132207 BGI131335:BGK132207 BQE131335:BQG132207 CAA131335:CAC132207 CJW131335:CJY132207 CTS131335:CTU132207 DDO131335:DDQ132207 DNK131335:DNM132207 DXG131335:DXI132207 EHC131335:EHE132207 EQY131335:ERA132207 FAU131335:FAW132207 FKQ131335:FKS132207 FUM131335:FUO132207 GEI131335:GEK132207 GOE131335:GOG132207 GYA131335:GYC132207 HHW131335:HHY132207 HRS131335:HRU132207 IBO131335:IBQ132207 ILK131335:ILM132207 IVG131335:IVI132207 JFC131335:JFE132207 JOY131335:JPA132207 JYU131335:JYW132207 KIQ131335:KIS132207 KSM131335:KSO132207 LCI131335:LCK132207 LME131335:LMG132207 LWA131335:LWC132207 MFW131335:MFY132207 MPS131335:MPU132207 MZO131335:MZQ132207 NJK131335:NJM132207 NTG131335:NTI132207 ODC131335:ODE132207 OMY131335:ONA132207 OWU131335:OWW132207 PGQ131335:PGS132207 PQM131335:PQO132207 QAI131335:QAK132207 QKE131335:QKG132207 QUA131335:QUC132207 RDW131335:RDY132207 RNS131335:RNU132207 RXO131335:RXQ132207 SHK131335:SHM132207 SRG131335:SRI132207 TBC131335:TBE132207 TKY131335:TLA132207 TUU131335:TUW132207 UEQ131335:UES132207 UOM131335:UOO132207 UYI131335:UYK132207 VIE131335:VIG132207 VSA131335:VSC132207 WBW131335:WBY132207 WLS131335:WLU132207 WVO131335:WVQ132207 W196877:Y197749 JC196871:JE197743 SY196871:TA197743 ACU196871:ACW197743 AMQ196871:AMS197743 AWM196871:AWO197743 BGI196871:BGK197743 BQE196871:BQG197743 CAA196871:CAC197743 CJW196871:CJY197743 CTS196871:CTU197743 DDO196871:DDQ197743 DNK196871:DNM197743 DXG196871:DXI197743 EHC196871:EHE197743 EQY196871:ERA197743 FAU196871:FAW197743 FKQ196871:FKS197743 FUM196871:FUO197743 GEI196871:GEK197743 GOE196871:GOG197743 GYA196871:GYC197743 HHW196871:HHY197743 HRS196871:HRU197743 IBO196871:IBQ197743 ILK196871:ILM197743 IVG196871:IVI197743 JFC196871:JFE197743 JOY196871:JPA197743 JYU196871:JYW197743 KIQ196871:KIS197743 KSM196871:KSO197743 LCI196871:LCK197743 LME196871:LMG197743 LWA196871:LWC197743 MFW196871:MFY197743 MPS196871:MPU197743 MZO196871:MZQ197743 NJK196871:NJM197743 NTG196871:NTI197743 ODC196871:ODE197743 OMY196871:ONA197743 OWU196871:OWW197743 PGQ196871:PGS197743 PQM196871:PQO197743 QAI196871:QAK197743 QKE196871:QKG197743 QUA196871:QUC197743 RDW196871:RDY197743 RNS196871:RNU197743 RXO196871:RXQ197743 SHK196871:SHM197743 SRG196871:SRI197743 TBC196871:TBE197743 TKY196871:TLA197743 TUU196871:TUW197743 UEQ196871:UES197743 UOM196871:UOO197743 UYI196871:UYK197743 VIE196871:VIG197743 VSA196871:VSC197743 WBW196871:WBY197743 WLS196871:WLU197743 WVO196871:WVQ197743 W262413:Y263285 JC262407:JE263279 SY262407:TA263279 ACU262407:ACW263279 AMQ262407:AMS263279 AWM262407:AWO263279 BGI262407:BGK263279 BQE262407:BQG263279 CAA262407:CAC263279 CJW262407:CJY263279 CTS262407:CTU263279 DDO262407:DDQ263279 DNK262407:DNM263279 DXG262407:DXI263279 EHC262407:EHE263279 EQY262407:ERA263279 FAU262407:FAW263279 FKQ262407:FKS263279 FUM262407:FUO263279 GEI262407:GEK263279 GOE262407:GOG263279 GYA262407:GYC263279 HHW262407:HHY263279 HRS262407:HRU263279 IBO262407:IBQ263279 ILK262407:ILM263279 IVG262407:IVI263279 JFC262407:JFE263279 JOY262407:JPA263279 JYU262407:JYW263279 KIQ262407:KIS263279 KSM262407:KSO263279 LCI262407:LCK263279 LME262407:LMG263279 LWA262407:LWC263279 MFW262407:MFY263279 MPS262407:MPU263279 MZO262407:MZQ263279 NJK262407:NJM263279 NTG262407:NTI263279 ODC262407:ODE263279 OMY262407:ONA263279 OWU262407:OWW263279 PGQ262407:PGS263279 PQM262407:PQO263279 QAI262407:QAK263279 QKE262407:QKG263279 QUA262407:QUC263279 RDW262407:RDY263279 RNS262407:RNU263279 RXO262407:RXQ263279 SHK262407:SHM263279 SRG262407:SRI263279 TBC262407:TBE263279 TKY262407:TLA263279 TUU262407:TUW263279 UEQ262407:UES263279 UOM262407:UOO263279 UYI262407:UYK263279 VIE262407:VIG263279 VSA262407:VSC263279 WBW262407:WBY263279 WLS262407:WLU263279 WVO262407:WVQ263279 W327949:Y328821 JC327943:JE328815 SY327943:TA328815 ACU327943:ACW328815 AMQ327943:AMS328815 AWM327943:AWO328815 BGI327943:BGK328815 BQE327943:BQG328815 CAA327943:CAC328815 CJW327943:CJY328815 CTS327943:CTU328815 DDO327943:DDQ328815 DNK327943:DNM328815 DXG327943:DXI328815 EHC327943:EHE328815 EQY327943:ERA328815 FAU327943:FAW328815 FKQ327943:FKS328815 FUM327943:FUO328815 GEI327943:GEK328815 GOE327943:GOG328815 GYA327943:GYC328815 HHW327943:HHY328815 HRS327943:HRU328815 IBO327943:IBQ328815 ILK327943:ILM328815 IVG327943:IVI328815 JFC327943:JFE328815 JOY327943:JPA328815 JYU327943:JYW328815 KIQ327943:KIS328815 KSM327943:KSO328815 LCI327943:LCK328815 LME327943:LMG328815 LWA327943:LWC328815 MFW327943:MFY328815 MPS327943:MPU328815 MZO327943:MZQ328815 NJK327943:NJM328815 NTG327943:NTI328815 ODC327943:ODE328815 OMY327943:ONA328815 OWU327943:OWW328815 PGQ327943:PGS328815 PQM327943:PQO328815 QAI327943:QAK328815 QKE327943:QKG328815 QUA327943:QUC328815 RDW327943:RDY328815 RNS327943:RNU328815 RXO327943:RXQ328815 SHK327943:SHM328815 SRG327943:SRI328815 TBC327943:TBE328815 TKY327943:TLA328815 TUU327943:TUW328815 UEQ327943:UES328815 UOM327943:UOO328815 UYI327943:UYK328815 VIE327943:VIG328815 VSA327943:VSC328815 WBW327943:WBY328815 WLS327943:WLU328815 WVO327943:WVQ328815 W393485:Y394357 JC393479:JE394351 SY393479:TA394351 ACU393479:ACW394351 AMQ393479:AMS394351 AWM393479:AWO394351 BGI393479:BGK394351 BQE393479:BQG394351 CAA393479:CAC394351 CJW393479:CJY394351 CTS393479:CTU394351 DDO393479:DDQ394351 DNK393479:DNM394351 DXG393479:DXI394351 EHC393479:EHE394351 EQY393479:ERA394351 FAU393479:FAW394351 FKQ393479:FKS394351 FUM393479:FUO394351 GEI393479:GEK394351 GOE393479:GOG394351 GYA393479:GYC394351 HHW393479:HHY394351 HRS393479:HRU394351 IBO393479:IBQ394351 ILK393479:ILM394351 IVG393479:IVI394351 JFC393479:JFE394351 JOY393479:JPA394351 JYU393479:JYW394351 KIQ393479:KIS394351 KSM393479:KSO394351 LCI393479:LCK394351 LME393479:LMG394351 LWA393479:LWC394351 MFW393479:MFY394351 MPS393479:MPU394351 MZO393479:MZQ394351 NJK393479:NJM394351 NTG393479:NTI394351 ODC393479:ODE394351 OMY393479:ONA394351 OWU393479:OWW394351 PGQ393479:PGS394351 PQM393479:PQO394351 QAI393479:QAK394351 QKE393479:QKG394351 QUA393479:QUC394351 RDW393479:RDY394351 RNS393479:RNU394351 RXO393479:RXQ394351 SHK393479:SHM394351 SRG393479:SRI394351 TBC393479:TBE394351 TKY393479:TLA394351 TUU393479:TUW394351 UEQ393479:UES394351 UOM393479:UOO394351 UYI393479:UYK394351 VIE393479:VIG394351 VSA393479:VSC394351 WBW393479:WBY394351 WLS393479:WLU394351 WVO393479:WVQ394351 W459021:Y459893 JC459015:JE459887 SY459015:TA459887 ACU459015:ACW459887 AMQ459015:AMS459887 AWM459015:AWO459887 BGI459015:BGK459887 BQE459015:BQG459887 CAA459015:CAC459887 CJW459015:CJY459887 CTS459015:CTU459887 DDO459015:DDQ459887 DNK459015:DNM459887 DXG459015:DXI459887 EHC459015:EHE459887 EQY459015:ERA459887 FAU459015:FAW459887 FKQ459015:FKS459887 FUM459015:FUO459887 GEI459015:GEK459887 GOE459015:GOG459887 GYA459015:GYC459887 HHW459015:HHY459887 HRS459015:HRU459887 IBO459015:IBQ459887 ILK459015:ILM459887 IVG459015:IVI459887 JFC459015:JFE459887 JOY459015:JPA459887 JYU459015:JYW459887 KIQ459015:KIS459887 KSM459015:KSO459887 LCI459015:LCK459887 LME459015:LMG459887 LWA459015:LWC459887 MFW459015:MFY459887 MPS459015:MPU459887 MZO459015:MZQ459887 NJK459015:NJM459887 NTG459015:NTI459887 ODC459015:ODE459887 OMY459015:ONA459887 OWU459015:OWW459887 PGQ459015:PGS459887 PQM459015:PQO459887 QAI459015:QAK459887 QKE459015:QKG459887 QUA459015:QUC459887 RDW459015:RDY459887 RNS459015:RNU459887 RXO459015:RXQ459887 SHK459015:SHM459887 SRG459015:SRI459887 TBC459015:TBE459887 TKY459015:TLA459887 TUU459015:TUW459887 UEQ459015:UES459887 UOM459015:UOO459887 UYI459015:UYK459887 VIE459015:VIG459887 VSA459015:VSC459887 WBW459015:WBY459887 WLS459015:WLU459887 WVO459015:WVQ459887 W524557:Y525429 JC524551:JE525423 SY524551:TA525423 ACU524551:ACW525423 AMQ524551:AMS525423 AWM524551:AWO525423 BGI524551:BGK525423 BQE524551:BQG525423 CAA524551:CAC525423 CJW524551:CJY525423 CTS524551:CTU525423 DDO524551:DDQ525423 DNK524551:DNM525423 DXG524551:DXI525423 EHC524551:EHE525423 EQY524551:ERA525423 FAU524551:FAW525423 FKQ524551:FKS525423 FUM524551:FUO525423 GEI524551:GEK525423 GOE524551:GOG525423 GYA524551:GYC525423 HHW524551:HHY525423 HRS524551:HRU525423 IBO524551:IBQ525423 ILK524551:ILM525423 IVG524551:IVI525423 JFC524551:JFE525423 JOY524551:JPA525423 JYU524551:JYW525423 KIQ524551:KIS525423 KSM524551:KSO525423 LCI524551:LCK525423 LME524551:LMG525423 LWA524551:LWC525423 MFW524551:MFY525423 MPS524551:MPU525423 MZO524551:MZQ525423 NJK524551:NJM525423 NTG524551:NTI525423 ODC524551:ODE525423 OMY524551:ONA525423 OWU524551:OWW525423 PGQ524551:PGS525423 PQM524551:PQO525423 QAI524551:QAK525423 QKE524551:QKG525423 QUA524551:QUC525423 RDW524551:RDY525423 RNS524551:RNU525423 RXO524551:RXQ525423 SHK524551:SHM525423 SRG524551:SRI525423 TBC524551:TBE525423 TKY524551:TLA525423 TUU524551:TUW525423 UEQ524551:UES525423 UOM524551:UOO525423 UYI524551:UYK525423 VIE524551:VIG525423 VSA524551:VSC525423 WBW524551:WBY525423 WLS524551:WLU525423 WVO524551:WVQ525423 W590093:Y590965 JC590087:JE590959 SY590087:TA590959 ACU590087:ACW590959 AMQ590087:AMS590959 AWM590087:AWO590959 BGI590087:BGK590959 BQE590087:BQG590959 CAA590087:CAC590959 CJW590087:CJY590959 CTS590087:CTU590959 DDO590087:DDQ590959 DNK590087:DNM590959 DXG590087:DXI590959 EHC590087:EHE590959 EQY590087:ERA590959 FAU590087:FAW590959 FKQ590087:FKS590959 FUM590087:FUO590959 GEI590087:GEK590959 GOE590087:GOG590959 GYA590087:GYC590959 HHW590087:HHY590959 HRS590087:HRU590959 IBO590087:IBQ590959 ILK590087:ILM590959 IVG590087:IVI590959 JFC590087:JFE590959 JOY590087:JPA590959 JYU590087:JYW590959 KIQ590087:KIS590959 KSM590087:KSO590959 LCI590087:LCK590959 LME590087:LMG590959 LWA590087:LWC590959 MFW590087:MFY590959 MPS590087:MPU590959 MZO590087:MZQ590959 NJK590087:NJM590959 NTG590087:NTI590959 ODC590087:ODE590959 OMY590087:ONA590959 OWU590087:OWW590959 PGQ590087:PGS590959 PQM590087:PQO590959 QAI590087:QAK590959 QKE590087:QKG590959 QUA590087:QUC590959 RDW590087:RDY590959 RNS590087:RNU590959 RXO590087:RXQ590959 SHK590087:SHM590959 SRG590087:SRI590959 TBC590087:TBE590959 TKY590087:TLA590959 TUU590087:TUW590959 UEQ590087:UES590959 UOM590087:UOO590959 UYI590087:UYK590959 VIE590087:VIG590959 VSA590087:VSC590959 WBW590087:WBY590959 WLS590087:WLU590959 WVO590087:WVQ590959 W655629:Y656501 JC655623:JE656495 SY655623:TA656495 ACU655623:ACW656495 AMQ655623:AMS656495 AWM655623:AWO656495 BGI655623:BGK656495 BQE655623:BQG656495 CAA655623:CAC656495 CJW655623:CJY656495 CTS655623:CTU656495 DDO655623:DDQ656495 DNK655623:DNM656495 DXG655623:DXI656495 EHC655623:EHE656495 EQY655623:ERA656495 FAU655623:FAW656495 FKQ655623:FKS656495 FUM655623:FUO656495 GEI655623:GEK656495 GOE655623:GOG656495 GYA655623:GYC656495 HHW655623:HHY656495 HRS655623:HRU656495 IBO655623:IBQ656495 ILK655623:ILM656495 IVG655623:IVI656495 JFC655623:JFE656495 JOY655623:JPA656495 JYU655623:JYW656495 KIQ655623:KIS656495 KSM655623:KSO656495 LCI655623:LCK656495 LME655623:LMG656495 LWA655623:LWC656495 MFW655623:MFY656495 MPS655623:MPU656495 MZO655623:MZQ656495 NJK655623:NJM656495 NTG655623:NTI656495 ODC655623:ODE656495 OMY655623:ONA656495 OWU655623:OWW656495 PGQ655623:PGS656495 PQM655623:PQO656495 QAI655623:QAK656495 QKE655623:QKG656495 QUA655623:QUC656495 RDW655623:RDY656495 RNS655623:RNU656495 RXO655623:RXQ656495 SHK655623:SHM656495 SRG655623:SRI656495 TBC655623:TBE656495 TKY655623:TLA656495 TUU655623:TUW656495 UEQ655623:UES656495 UOM655623:UOO656495 UYI655623:UYK656495 VIE655623:VIG656495 VSA655623:VSC656495 WBW655623:WBY656495 WLS655623:WLU656495 WVO655623:WVQ656495 W721165:Y722037 JC721159:JE722031 SY721159:TA722031 ACU721159:ACW722031 AMQ721159:AMS722031 AWM721159:AWO722031 BGI721159:BGK722031 BQE721159:BQG722031 CAA721159:CAC722031 CJW721159:CJY722031 CTS721159:CTU722031 DDO721159:DDQ722031 DNK721159:DNM722031 DXG721159:DXI722031 EHC721159:EHE722031 EQY721159:ERA722031 FAU721159:FAW722031 FKQ721159:FKS722031 FUM721159:FUO722031 GEI721159:GEK722031 GOE721159:GOG722031 GYA721159:GYC722031 HHW721159:HHY722031 HRS721159:HRU722031 IBO721159:IBQ722031 ILK721159:ILM722031 IVG721159:IVI722031 JFC721159:JFE722031 JOY721159:JPA722031 JYU721159:JYW722031 KIQ721159:KIS722031 KSM721159:KSO722031 LCI721159:LCK722031 LME721159:LMG722031 LWA721159:LWC722031 MFW721159:MFY722031 MPS721159:MPU722031 MZO721159:MZQ722031 NJK721159:NJM722031 NTG721159:NTI722031 ODC721159:ODE722031 OMY721159:ONA722031 OWU721159:OWW722031 PGQ721159:PGS722031 PQM721159:PQO722031 QAI721159:QAK722031 QKE721159:QKG722031 QUA721159:QUC722031 RDW721159:RDY722031 RNS721159:RNU722031 RXO721159:RXQ722031 SHK721159:SHM722031 SRG721159:SRI722031 TBC721159:TBE722031 TKY721159:TLA722031 TUU721159:TUW722031 UEQ721159:UES722031 UOM721159:UOO722031 UYI721159:UYK722031 VIE721159:VIG722031 VSA721159:VSC722031 WBW721159:WBY722031 WLS721159:WLU722031 WVO721159:WVQ722031 W786701:Y787573 JC786695:JE787567 SY786695:TA787567 ACU786695:ACW787567 AMQ786695:AMS787567 AWM786695:AWO787567 BGI786695:BGK787567 BQE786695:BQG787567 CAA786695:CAC787567 CJW786695:CJY787567 CTS786695:CTU787567 DDO786695:DDQ787567 DNK786695:DNM787567 DXG786695:DXI787567 EHC786695:EHE787567 EQY786695:ERA787567 FAU786695:FAW787567 FKQ786695:FKS787567 FUM786695:FUO787567 GEI786695:GEK787567 GOE786695:GOG787567 GYA786695:GYC787567 HHW786695:HHY787567 HRS786695:HRU787567 IBO786695:IBQ787567 ILK786695:ILM787567 IVG786695:IVI787567 JFC786695:JFE787567 JOY786695:JPA787567 JYU786695:JYW787567 KIQ786695:KIS787567 KSM786695:KSO787567 LCI786695:LCK787567 LME786695:LMG787567 LWA786695:LWC787567 MFW786695:MFY787567 MPS786695:MPU787567 MZO786695:MZQ787567 NJK786695:NJM787567 NTG786695:NTI787567 ODC786695:ODE787567 OMY786695:ONA787567 OWU786695:OWW787567 PGQ786695:PGS787567 PQM786695:PQO787567 QAI786695:QAK787567 QKE786695:QKG787567 QUA786695:QUC787567 RDW786695:RDY787567 RNS786695:RNU787567 RXO786695:RXQ787567 SHK786695:SHM787567 SRG786695:SRI787567 TBC786695:TBE787567 TKY786695:TLA787567 TUU786695:TUW787567 UEQ786695:UES787567 UOM786695:UOO787567 UYI786695:UYK787567 VIE786695:VIG787567 VSA786695:VSC787567 WBW786695:WBY787567 WLS786695:WLU787567 WVO786695:WVQ787567 W852237:Y853109 JC852231:JE853103 SY852231:TA853103 ACU852231:ACW853103 AMQ852231:AMS853103 AWM852231:AWO853103 BGI852231:BGK853103 BQE852231:BQG853103 CAA852231:CAC853103 CJW852231:CJY853103 CTS852231:CTU853103 DDO852231:DDQ853103 DNK852231:DNM853103 DXG852231:DXI853103 EHC852231:EHE853103 EQY852231:ERA853103 FAU852231:FAW853103 FKQ852231:FKS853103 FUM852231:FUO853103 GEI852231:GEK853103 GOE852231:GOG853103 GYA852231:GYC853103 HHW852231:HHY853103 HRS852231:HRU853103 IBO852231:IBQ853103 ILK852231:ILM853103 IVG852231:IVI853103 JFC852231:JFE853103 JOY852231:JPA853103 JYU852231:JYW853103 KIQ852231:KIS853103 KSM852231:KSO853103 LCI852231:LCK853103 LME852231:LMG853103 LWA852231:LWC853103 MFW852231:MFY853103 MPS852231:MPU853103 MZO852231:MZQ853103 NJK852231:NJM853103 NTG852231:NTI853103 ODC852231:ODE853103 OMY852231:ONA853103 OWU852231:OWW853103 PGQ852231:PGS853103 PQM852231:PQO853103 QAI852231:QAK853103 QKE852231:QKG853103 QUA852231:QUC853103 RDW852231:RDY853103 RNS852231:RNU853103 RXO852231:RXQ853103 SHK852231:SHM853103 SRG852231:SRI853103 TBC852231:TBE853103 TKY852231:TLA853103 TUU852231:TUW853103 UEQ852231:UES853103 UOM852231:UOO853103 UYI852231:UYK853103 VIE852231:VIG853103 VSA852231:VSC853103 WBW852231:WBY853103 WLS852231:WLU853103 WVO852231:WVQ853103 W917773:Y918645 JC917767:JE918639 SY917767:TA918639 ACU917767:ACW918639 AMQ917767:AMS918639 AWM917767:AWO918639 BGI917767:BGK918639 BQE917767:BQG918639 CAA917767:CAC918639 CJW917767:CJY918639 CTS917767:CTU918639 DDO917767:DDQ918639 DNK917767:DNM918639 DXG917767:DXI918639 EHC917767:EHE918639 EQY917767:ERA918639 FAU917767:FAW918639 FKQ917767:FKS918639 FUM917767:FUO918639 GEI917767:GEK918639 GOE917767:GOG918639 GYA917767:GYC918639 HHW917767:HHY918639 HRS917767:HRU918639 IBO917767:IBQ918639 ILK917767:ILM918639 IVG917767:IVI918639 JFC917767:JFE918639 JOY917767:JPA918639 JYU917767:JYW918639 KIQ917767:KIS918639 KSM917767:KSO918639 LCI917767:LCK918639 LME917767:LMG918639 LWA917767:LWC918639 MFW917767:MFY918639 MPS917767:MPU918639 MZO917767:MZQ918639 NJK917767:NJM918639 NTG917767:NTI918639 ODC917767:ODE918639 OMY917767:ONA918639 OWU917767:OWW918639 PGQ917767:PGS918639 PQM917767:PQO918639 QAI917767:QAK918639 QKE917767:QKG918639 QUA917767:QUC918639 RDW917767:RDY918639 RNS917767:RNU918639 RXO917767:RXQ918639 SHK917767:SHM918639 SRG917767:SRI918639 TBC917767:TBE918639 TKY917767:TLA918639 TUU917767:TUW918639 UEQ917767:UES918639 UOM917767:UOO918639 UYI917767:UYK918639 VIE917767:VIG918639 VSA917767:VSC918639 WBW917767:WBY918639 WLS917767:WLU918639 WVO917767:WVQ918639 W983309:Y984181 JC983303:JE984175 SY983303:TA984175 ACU983303:ACW984175 AMQ983303:AMS984175 AWM983303:AWO984175 BGI983303:BGK984175 BQE983303:BQG984175 CAA983303:CAC984175 CJW983303:CJY984175 CTS983303:CTU984175 DDO983303:DDQ984175 DNK983303:DNM984175 DXG983303:DXI984175 EHC983303:EHE984175 EQY983303:ERA984175 FAU983303:FAW984175 FKQ983303:FKS984175 FUM983303:FUO984175 GEI983303:GEK984175 GOE983303:GOG984175 GYA983303:GYC984175 HHW983303:HHY984175 HRS983303:HRU984175 IBO983303:IBQ984175 ILK983303:ILM984175 IVG983303:IVI984175 JFC983303:JFE984175 JOY983303:JPA984175 JYU983303:JYW984175 KIQ983303:KIS984175 KSM983303:KSO984175 LCI983303:LCK984175 LME983303:LMG984175 LWA983303:LWC984175 MFW983303:MFY984175 MPS983303:MPU984175 MZO983303:MZQ984175 NJK983303:NJM984175 NTG983303:NTI984175 ODC983303:ODE984175 OMY983303:ONA984175 OWU983303:OWW984175 PGQ983303:PGS984175 PQM983303:PQO984175 QAI983303:QAK984175 QKE983303:QKG984175 QUA983303:QUC984175 RDW983303:RDY984175 RNS983303:RNU984175 RXO983303:RXQ984175 SHK983303:SHM984175 SRG983303:SRI984175 TBC983303:TBE984175 TKY983303:TLA984175 TUU983303:TUW984175 UEQ983303:UES984175 UOM983303:UOO984175 UYI983303:UYK984175 VIE983303:VIG984175 VSA983303:VSC984175 WBW983303:WBY984175 WLS983303:WLU984175 WVO983303:WVQ984175 WVD983303:WVD984175 L65805:L66677 IR65799:IR66671 SN65799:SN66671 ACJ65799:ACJ66671 AMF65799:AMF66671 AWB65799:AWB66671 BFX65799:BFX66671 BPT65799:BPT66671 BZP65799:BZP66671 CJL65799:CJL66671 CTH65799:CTH66671 DDD65799:DDD66671 DMZ65799:DMZ66671 DWV65799:DWV66671 EGR65799:EGR66671 EQN65799:EQN66671 FAJ65799:FAJ66671 FKF65799:FKF66671 FUB65799:FUB66671 GDX65799:GDX66671 GNT65799:GNT66671 GXP65799:GXP66671 HHL65799:HHL66671 HRH65799:HRH66671 IBD65799:IBD66671 IKZ65799:IKZ66671 IUV65799:IUV66671 JER65799:JER66671 JON65799:JON66671 JYJ65799:JYJ66671 KIF65799:KIF66671 KSB65799:KSB66671 LBX65799:LBX66671 LLT65799:LLT66671 LVP65799:LVP66671 MFL65799:MFL66671 MPH65799:MPH66671 MZD65799:MZD66671 NIZ65799:NIZ66671 NSV65799:NSV66671 OCR65799:OCR66671 OMN65799:OMN66671 OWJ65799:OWJ66671 PGF65799:PGF66671 PQB65799:PQB66671 PZX65799:PZX66671 QJT65799:QJT66671 QTP65799:QTP66671 RDL65799:RDL66671 RNH65799:RNH66671 RXD65799:RXD66671 SGZ65799:SGZ66671 SQV65799:SQV66671 TAR65799:TAR66671 TKN65799:TKN66671 TUJ65799:TUJ66671 UEF65799:UEF66671 UOB65799:UOB66671 UXX65799:UXX66671 VHT65799:VHT66671 VRP65799:VRP66671 WBL65799:WBL66671 WLH65799:WLH66671 WVD65799:WVD66671 L131341:L132213 IR131335:IR132207 SN131335:SN132207 ACJ131335:ACJ132207 AMF131335:AMF132207 AWB131335:AWB132207 BFX131335:BFX132207 BPT131335:BPT132207 BZP131335:BZP132207 CJL131335:CJL132207 CTH131335:CTH132207 DDD131335:DDD132207 DMZ131335:DMZ132207 DWV131335:DWV132207 EGR131335:EGR132207 EQN131335:EQN132207 FAJ131335:FAJ132207 FKF131335:FKF132207 FUB131335:FUB132207 GDX131335:GDX132207 GNT131335:GNT132207 GXP131335:GXP132207 HHL131335:HHL132207 HRH131335:HRH132207 IBD131335:IBD132207 IKZ131335:IKZ132207 IUV131335:IUV132207 JER131335:JER132207 JON131335:JON132207 JYJ131335:JYJ132207 KIF131335:KIF132207 KSB131335:KSB132207 LBX131335:LBX132207 LLT131335:LLT132207 LVP131335:LVP132207 MFL131335:MFL132207 MPH131335:MPH132207 MZD131335:MZD132207 NIZ131335:NIZ132207 NSV131335:NSV132207 OCR131335:OCR132207 OMN131335:OMN132207 OWJ131335:OWJ132207 PGF131335:PGF132207 PQB131335:PQB132207 PZX131335:PZX132207 QJT131335:QJT132207 QTP131335:QTP132207 RDL131335:RDL132207 RNH131335:RNH132207 RXD131335:RXD132207 SGZ131335:SGZ132207 SQV131335:SQV132207 TAR131335:TAR132207 TKN131335:TKN132207 TUJ131335:TUJ132207 UEF131335:UEF132207 UOB131335:UOB132207 UXX131335:UXX132207 VHT131335:VHT132207 VRP131335:VRP132207 WBL131335:WBL132207 WLH131335:WLH132207 WVD131335:WVD132207 L196877:L197749 IR196871:IR197743 SN196871:SN197743 ACJ196871:ACJ197743 AMF196871:AMF197743 AWB196871:AWB197743 BFX196871:BFX197743 BPT196871:BPT197743 BZP196871:BZP197743 CJL196871:CJL197743 CTH196871:CTH197743 DDD196871:DDD197743 DMZ196871:DMZ197743 DWV196871:DWV197743 EGR196871:EGR197743 EQN196871:EQN197743 FAJ196871:FAJ197743 FKF196871:FKF197743 FUB196871:FUB197743 GDX196871:GDX197743 GNT196871:GNT197743 GXP196871:GXP197743 HHL196871:HHL197743 HRH196871:HRH197743 IBD196871:IBD197743 IKZ196871:IKZ197743 IUV196871:IUV197743 JER196871:JER197743 JON196871:JON197743 JYJ196871:JYJ197743 KIF196871:KIF197743 KSB196871:KSB197743 LBX196871:LBX197743 LLT196871:LLT197743 LVP196871:LVP197743 MFL196871:MFL197743 MPH196871:MPH197743 MZD196871:MZD197743 NIZ196871:NIZ197743 NSV196871:NSV197743 OCR196871:OCR197743 OMN196871:OMN197743 OWJ196871:OWJ197743 PGF196871:PGF197743 PQB196871:PQB197743 PZX196871:PZX197743 QJT196871:QJT197743 QTP196871:QTP197743 RDL196871:RDL197743 RNH196871:RNH197743 RXD196871:RXD197743 SGZ196871:SGZ197743 SQV196871:SQV197743 TAR196871:TAR197743 TKN196871:TKN197743 TUJ196871:TUJ197743 UEF196871:UEF197743 UOB196871:UOB197743 UXX196871:UXX197743 VHT196871:VHT197743 VRP196871:VRP197743 WBL196871:WBL197743 WLH196871:WLH197743 WVD196871:WVD197743 L262413:L263285 IR262407:IR263279 SN262407:SN263279 ACJ262407:ACJ263279 AMF262407:AMF263279 AWB262407:AWB263279 BFX262407:BFX263279 BPT262407:BPT263279 BZP262407:BZP263279 CJL262407:CJL263279 CTH262407:CTH263279 DDD262407:DDD263279 DMZ262407:DMZ263279 DWV262407:DWV263279 EGR262407:EGR263279 EQN262407:EQN263279 FAJ262407:FAJ263279 FKF262407:FKF263279 FUB262407:FUB263279 GDX262407:GDX263279 GNT262407:GNT263279 GXP262407:GXP263279 HHL262407:HHL263279 HRH262407:HRH263279 IBD262407:IBD263279 IKZ262407:IKZ263279 IUV262407:IUV263279 JER262407:JER263279 JON262407:JON263279 JYJ262407:JYJ263279 KIF262407:KIF263279 KSB262407:KSB263279 LBX262407:LBX263279 LLT262407:LLT263279 LVP262407:LVP263279 MFL262407:MFL263279 MPH262407:MPH263279 MZD262407:MZD263279 NIZ262407:NIZ263279 NSV262407:NSV263279 OCR262407:OCR263279 OMN262407:OMN263279 OWJ262407:OWJ263279 PGF262407:PGF263279 PQB262407:PQB263279 PZX262407:PZX263279 QJT262407:QJT263279 QTP262407:QTP263279 RDL262407:RDL263279 RNH262407:RNH263279 RXD262407:RXD263279 SGZ262407:SGZ263279 SQV262407:SQV263279 TAR262407:TAR263279 TKN262407:TKN263279 TUJ262407:TUJ263279 UEF262407:UEF263279 UOB262407:UOB263279 UXX262407:UXX263279 VHT262407:VHT263279 VRP262407:VRP263279 WBL262407:WBL263279 WLH262407:WLH263279 WVD262407:WVD263279 L327949:L328821 IR327943:IR328815 SN327943:SN328815 ACJ327943:ACJ328815 AMF327943:AMF328815 AWB327943:AWB328815 BFX327943:BFX328815 BPT327943:BPT328815 BZP327943:BZP328815 CJL327943:CJL328815 CTH327943:CTH328815 DDD327943:DDD328815 DMZ327943:DMZ328815 DWV327943:DWV328815 EGR327943:EGR328815 EQN327943:EQN328815 FAJ327943:FAJ328815 FKF327943:FKF328815 FUB327943:FUB328815 GDX327943:GDX328815 GNT327943:GNT328815 GXP327943:GXP328815 HHL327943:HHL328815 HRH327943:HRH328815 IBD327943:IBD328815 IKZ327943:IKZ328815 IUV327943:IUV328815 JER327943:JER328815 JON327943:JON328815 JYJ327943:JYJ328815 KIF327943:KIF328815 KSB327943:KSB328815 LBX327943:LBX328815 LLT327943:LLT328815 LVP327943:LVP328815 MFL327943:MFL328815 MPH327943:MPH328815 MZD327943:MZD328815 NIZ327943:NIZ328815 NSV327943:NSV328815 OCR327943:OCR328815 OMN327943:OMN328815 OWJ327943:OWJ328815 PGF327943:PGF328815 PQB327943:PQB328815 PZX327943:PZX328815 QJT327943:QJT328815 QTP327943:QTP328815 RDL327943:RDL328815 RNH327943:RNH328815 RXD327943:RXD328815 SGZ327943:SGZ328815 SQV327943:SQV328815 TAR327943:TAR328815 TKN327943:TKN328815 TUJ327943:TUJ328815 UEF327943:UEF328815 UOB327943:UOB328815 UXX327943:UXX328815 VHT327943:VHT328815 VRP327943:VRP328815 WBL327943:WBL328815 WLH327943:WLH328815 WVD327943:WVD328815 L393485:L394357 IR393479:IR394351 SN393479:SN394351 ACJ393479:ACJ394351 AMF393479:AMF394351 AWB393479:AWB394351 BFX393479:BFX394351 BPT393479:BPT394351 BZP393479:BZP394351 CJL393479:CJL394351 CTH393479:CTH394351 DDD393479:DDD394351 DMZ393479:DMZ394351 DWV393479:DWV394351 EGR393479:EGR394351 EQN393479:EQN394351 FAJ393479:FAJ394351 FKF393479:FKF394351 FUB393479:FUB394351 GDX393479:GDX394351 GNT393479:GNT394351 GXP393479:GXP394351 HHL393479:HHL394351 HRH393479:HRH394351 IBD393479:IBD394351 IKZ393479:IKZ394351 IUV393479:IUV394351 JER393479:JER394351 JON393479:JON394351 JYJ393479:JYJ394351 KIF393479:KIF394351 KSB393479:KSB394351 LBX393479:LBX394351 LLT393479:LLT394351 LVP393479:LVP394351 MFL393479:MFL394351 MPH393479:MPH394351 MZD393479:MZD394351 NIZ393479:NIZ394351 NSV393479:NSV394351 OCR393479:OCR394351 OMN393479:OMN394351 OWJ393479:OWJ394351 PGF393479:PGF394351 PQB393479:PQB394351 PZX393479:PZX394351 QJT393479:QJT394351 QTP393479:QTP394351 RDL393479:RDL394351 RNH393479:RNH394351 RXD393479:RXD394351 SGZ393479:SGZ394351 SQV393479:SQV394351 TAR393479:TAR394351 TKN393479:TKN394351 TUJ393479:TUJ394351 UEF393479:UEF394351 UOB393479:UOB394351 UXX393479:UXX394351 VHT393479:VHT394351 VRP393479:VRP394351 WBL393479:WBL394351 WLH393479:WLH394351 WVD393479:WVD394351 L459021:L459893 IR459015:IR459887 SN459015:SN459887 ACJ459015:ACJ459887 AMF459015:AMF459887 AWB459015:AWB459887 BFX459015:BFX459887 BPT459015:BPT459887 BZP459015:BZP459887 CJL459015:CJL459887 CTH459015:CTH459887 DDD459015:DDD459887 DMZ459015:DMZ459887 DWV459015:DWV459887 EGR459015:EGR459887 EQN459015:EQN459887 FAJ459015:FAJ459887 FKF459015:FKF459887 FUB459015:FUB459887 GDX459015:GDX459887 GNT459015:GNT459887 GXP459015:GXP459887 HHL459015:HHL459887 HRH459015:HRH459887 IBD459015:IBD459887 IKZ459015:IKZ459887 IUV459015:IUV459887 JER459015:JER459887 JON459015:JON459887 JYJ459015:JYJ459887 KIF459015:KIF459887 KSB459015:KSB459887 LBX459015:LBX459887 LLT459015:LLT459887 LVP459015:LVP459887 MFL459015:MFL459887 MPH459015:MPH459887 MZD459015:MZD459887 NIZ459015:NIZ459887 NSV459015:NSV459887 OCR459015:OCR459887 OMN459015:OMN459887 OWJ459015:OWJ459887 PGF459015:PGF459887 PQB459015:PQB459887 PZX459015:PZX459887 QJT459015:QJT459887 QTP459015:QTP459887 RDL459015:RDL459887 RNH459015:RNH459887 RXD459015:RXD459887 SGZ459015:SGZ459887 SQV459015:SQV459887 TAR459015:TAR459887 TKN459015:TKN459887 TUJ459015:TUJ459887 UEF459015:UEF459887 UOB459015:UOB459887 UXX459015:UXX459887 VHT459015:VHT459887 VRP459015:VRP459887 WBL459015:WBL459887 WLH459015:WLH459887 WVD459015:WVD459887 L524557:L525429 IR524551:IR525423 SN524551:SN525423 ACJ524551:ACJ525423 AMF524551:AMF525423 AWB524551:AWB525423 BFX524551:BFX525423 BPT524551:BPT525423 BZP524551:BZP525423 CJL524551:CJL525423 CTH524551:CTH525423 DDD524551:DDD525423 DMZ524551:DMZ525423 DWV524551:DWV525423 EGR524551:EGR525423 EQN524551:EQN525423 FAJ524551:FAJ525423 FKF524551:FKF525423 FUB524551:FUB525423 GDX524551:GDX525423 GNT524551:GNT525423 GXP524551:GXP525423 HHL524551:HHL525423 HRH524551:HRH525423 IBD524551:IBD525423 IKZ524551:IKZ525423 IUV524551:IUV525423 JER524551:JER525423 JON524551:JON525423 JYJ524551:JYJ525423 KIF524551:KIF525423 KSB524551:KSB525423 LBX524551:LBX525423 LLT524551:LLT525423 LVP524551:LVP525423 MFL524551:MFL525423 MPH524551:MPH525423 MZD524551:MZD525423 NIZ524551:NIZ525423 NSV524551:NSV525423 OCR524551:OCR525423 OMN524551:OMN525423 OWJ524551:OWJ525423 PGF524551:PGF525423 PQB524551:PQB525423 PZX524551:PZX525423 QJT524551:QJT525423 QTP524551:QTP525423 RDL524551:RDL525423 RNH524551:RNH525423 RXD524551:RXD525423 SGZ524551:SGZ525423 SQV524551:SQV525423 TAR524551:TAR525423 TKN524551:TKN525423 TUJ524551:TUJ525423 UEF524551:UEF525423 UOB524551:UOB525423 UXX524551:UXX525423 VHT524551:VHT525423 VRP524551:VRP525423 WBL524551:WBL525423 WLH524551:WLH525423 WVD524551:WVD525423 L590093:L590965 IR590087:IR590959 SN590087:SN590959 ACJ590087:ACJ590959 AMF590087:AMF590959 AWB590087:AWB590959 BFX590087:BFX590959 BPT590087:BPT590959 BZP590087:BZP590959 CJL590087:CJL590959 CTH590087:CTH590959 DDD590087:DDD590959 DMZ590087:DMZ590959 DWV590087:DWV590959 EGR590087:EGR590959 EQN590087:EQN590959 FAJ590087:FAJ590959 FKF590087:FKF590959 FUB590087:FUB590959 GDX590087:GDX590959 GNT590087:GNT590959 GXP590087:GXP590959 HHL590087:HHL590959 HRH590087:HRH590959 IBD590087:IBD590959 IKZ590087:IKZ590959 IUV590087:IUV590959 JER590087:JER590959 JON590087:JON590959 JYJ590087:JYJ590959 KIF590087:KIF590959 KSB590087:KSB590959 LBX590087:LBX590959 LLT590087:LLT590959 LVP590087:LVP590959 MFL590087:MFL590959 MPH590087:MPH590959 MZD590087:MZD590959 NIZ590087:NIZ590959 NSV590087:NSV590959 OCR590087:OCR590959 OMN590087:OMN590959 OWJ590087:OWJ590959 PGF590087:PGF590959 PQB590087:PQB590959 PZX590087:PZX590959 QJT590087:QJT590959 QTP590087:QTP590959 RDL590087:RDL590959 RNH590087:RNH590959 RXD590087:RXD590959 SGZ590087:SGZ590959 SQV590087:SQV590959 TAR590087:TAR590959 TKN590087:TKN590959 TUJ590087:TUJ590959 UEF590087:UEF590959 UOB590087:UOB590959 UXX590087:UXX590959 VHT590087:VHT590959 VRP590087:VRP590959 WBL590087:WBL590959 WLH590087:WLH590959 WVD590087:WVD590959 L655629:L656501 IR655623:IR656495 SN655623:SN656495 ACJ655623:ACJ656495 AMF655623:AMF656495 AWB655623:AWB656495 BFX655623:BFX656495 BPT655623:BPT656495 BZP655623:BZP656495 CJL655623:CJL656495 CTH655623:CTH656495 DDD655623:DDD656495 DMZ655623:DMZ656495 DWV655623:DWV656495 EGR655623:EGR656495 EQN655623:EQN656495 FAJ655623:FAJ656495 FKF655623:FKF656495 FUB655623:FUB656495 GDX655623:GDX656495 GNT655623:GNT656495 GXP655623:GXP656495 HHL655623:HHL656495 HRH655623:HRH656495 IBD655623:IBD656495 IKZ655623:IKZ656495 IUV655623:IUV656495 JER655623:JER656495 JON655623:JON656495 JYJ655623:JYJ656495 KIF655623:KIF656495 KSB655623:KSB656495 LBX655623:LBX656495 LLT655623:LLT656495 LVP655623:LVP656495 MFL655623:MFL656495 MPH655623:MPH656495 MZD655623:MZD656495 NIZ655623:NIZ656495 NSV655623:NSV656495 OCR655623:OCR656495 OMN655623:OMN656495 OWJ655623:OWJ656495 PGF655623:PGF656495 PQB655623:PQB656495 PZX655623:PZX656495 QJT655623:QJT656495 QTP655623:QTP656495 RDL655623:RDL656495 RNH655623:RNH656495 RXD655623:RXD656495 SGZ655623:SGZ656495 SQV655623:SQV656495 TAR655623:TAR656495 TKN655623:TKN656495 TUJ655623:TUJ656495 UEF655623:UEF656495 UOB655623:UOB656495 UXX655623:UXX656495 VHT655623:VHT656495 VRP655623:VRP656495 WBL655623:WBL656495 WLH655623:WLH656495 WVD655623:WVD656495 L721165:L722037 IR721159:IR722031 SN721159:SN722031 ACJ721159:ACJ722031 AMF721159:AMF722031 AWB721159:AWB722031 BFX721159:BFX722031 BPT721159:BPT722031 BZP721159:BZP722031 CJL721159:CJL722031 CTH721159:CTH722031 DDD721159:DDD722031 DMZ721159:DMZ722031 DWV721159:DWV722031 EGR721159:EGR722031 EQN721159:EQN722031 FAJ721159:FAJ722031 FKF721159:FKF722031 FUB721159:FUB722031 GDX721159:GDX722031 GNT721159:GNT722031 GXP721159:GXP722031 HHL721159:HHL722031 HRH721159:HRH722031 IBD721159:IBD722031 IKZ721159:IKZ722031 IUV721159:IUV722031 JER721159:JER722031 JON721159:JON722031 JYJ721159:JYJ722031 KIF721159:KIF722031 KSB721159:KSB722031 LBX721159:LBX722031 LLT721159:LLT722031 LVP721159:LVP722031 MFL721159:MFL722031 MPH721159:MPH722031 MZD721159:MZD722031 NIZ721159:NIZ722031 NSV721159:NSV722031 OCR721159:OCR722031 OMN721159:OMN722031 OWJ721159:OWJ722031 PGF721159:PGF722031 PQB721159:PQB722031 PZX721159:PZX722031 QJT721159:QJT722031 QTP721159:QTP722031 RDL721159:RDL722031 RNH721159:RNH722031 RXD721159:RXD722031 SGZ721159:SGZ722031 SQV721159:SQV722031 TAR721159:TAR722031 TKN721159:TKN722031 TUJ721159:TUJ722031 UEF721159:UEF722031 UOB721159:UOB722031 UXX721159:UXX722031 VHT721159:VHT722031 VRP721159:VRP722031 WBL721159:WBL722031 WLH721159:WLH722031 WVD721159:WVD722031 L786701:L787573 IR786695:IR787567 SN786695:SN787567 ACJ786695:ACJ787567 AMF786695:AMF787567 AWB786695:AWB787567 BFX786695:BFX787567 BPT786695:BPT787567 BZP786695:BZP787567 CJL786695:CJL787567 CTH786695:CTH787567 DDD786695:DDD787567 DMZ786695:DMZ787567 DWV786695:DWV787567 EGR786695:EGR787567 EQN786695:EQN787567 FAJ786695:FAJ787567 FKF786695:FKF787567 FUB786695:FUB787567 GDX786695:GDX787567 GNT786695:GNT787567 GXP786695:GXP787567 HHL786695:HHL787567 HRH786695:HRH787567 IBD786695:IBD787567 IKZ786695:IKZ787567 IUV786695:IUV787567 JER786695:JER787567 JON786695:JON787567 JYJ786695:JYJ787567 KIF786695:KIF787567 KSB786695:KSB787567 LBX786695:LBX787567 LLT786695:LLT787567 LVP786695:LVP787567 MFL786695:MFL787567 MPH786695:MPH787567 MZD786695:MZD787567 NIZ786695:NIZ787567 NSV786695:NSV787567 OCR786695:OCR787567 OMN786695:OMN787567 OWJ786695:OWJ787567 PGF786695:PGF787567 PQB786695:PQB787567 PZX786695:PZX787567 QJT786695:QJT787567 QTP786695:QTP787567 RDL786695:RDL787567 RNH786695:RNH787567 RXD786695:RXD787567 SGZ786695:SGZ787567 SQV786695:SQV787567 TAR786695:TAR787567 TKN786695:TKN787567 TUJ786695:TUJ787567 UEF786695:UEF787567 UOB786695:UOB787567 UXX786695:UXX787567 VHT786695:VHT787567 VRP786695:VRP787567 WBL786695:WBL787567 WLH786695:WLH787567 WVD786695:WVD787567 L852237:L853109 IR852231:IR853103 SN852231:SN853103 ACJ852231:ACJ853103 AMF852231:AMF853103 AWB852231:AWB853103 BFX852231:BFX853103 BPT852231:BPT853103 BZP852231:BZP853103 CJL852231:CJL853103 CTH852231:CTH853103 DDD852231:DDD853103 DMZ852231:DMZ853103 DWV852231:DWV853103 EGR852231:EGR853103 EQN852231:EQN853103 FAJ852231:FAJ853103 FKF852231:FKF853103 FUB852231:FUB853103 GDX852231:GDX853103 GNT852231:GNT853103 GXP852231:GXP853103 HHL852231:HHL853103 HRH852231:HRH853103 IBD852231:IBD853103 IKZ852231:IKZ853103 IUV852231:IUV853103 JER852231:JER853103 JON852231:JON853103 JYJ852231:JYJ853103 KIF852231:KIF853103 KSB852231:KSB853103 LBX852231:LBX853103 LLT852231:LLT853103 LVP852231:LVP853103 MFL852231:MFL853103 MPH852231:MPH853103 MZD852231:MZD853103 NIZ852231:NIZ853103 NSV852231:NSV853103 OCR852231:OCR853103 OMN852231:OMN853103 OWJ852231:OWJ853103 PGF852231:PGF853103 PQB852231:PQB853103 PZX852231:PZX853103 QJT852231:QJT853103 QTP852231:QTP853103 RDL852231:RDL853103 RNH852231:RNH853103 RXD852231:RXD853103 SGZ852231:SGZ853103 SQV852231:SQV853103 TAR852231:TAR853103 TKN852231:TKN853103 TUJ852231:TUJ853103 UEF852231:UEF853103 UOB852231:UOB853103 UXX852231:UXX853103 VHT852231:VHT853103 VRP852231:VRP853103 WBL852231:WBL853103 WLH852231:WLH853103 WVD852231:WVD853103 L917773:L918645 IR917767:IR918639 SN917767:SN918639 ACJ917767:ACJ918639 AMF917767:AMF918639 AWB917767:AWB918639 BFX917767:BFX918639 BPT917767:BPT918639 BZP917767:BZP918639 CJL917767:CJL918639 CTH917767:CTH918639 DDD917767:DDD918639 DMZ917767:DMZ918639 DWV917767:DWV918639 EGR917767:EGR918639 EQN917767:EQN918639 FAJ917767:FAJ918639 FKF917767:FKF918639 FUB917767:FUB918639 GDX917767:GDX918639 GNT917767:GNT918639 GXP917767:GXP918639 HHL917767:HHL918639 HRH917767:HRH918639 IBD917767:IBD918639 IKZ917767:IKZ918639 IUV917767:IUV918639 JER917767:JER918639 JON917767:JON918639 JYJ917767:JYJ918639 KIF917767:KIF918639 KSB917767:KSB918639 LBX917767:LBX918639 LLT917767:LLT918639 LVP917767:LVP918639 MFL917767:MFL918639 MPH917767:MPH918639 MZD917767:MZD918639 NIZ917767:NIZ918639 NSV917767:NSV918639 OCR917767:OCR918639 OMN917767:OMN918639 OWJ917767:OWJ918639 PGF917767:PGF918639 PQB917767:PQB918639 PZX917767:PZX918639 QJT917767:QJT918639 QTP917767:QTP918639 RDL917767:RDL918639 RNH917767:RNH918639 RXD917767:RXD918639 SGZ917767:SGZ918639 SQV917767:SQV918639 TAR917767:TAR918639 TKN917767:TKN918639 TUJ917767:TUJ918639 UEF917767:UEF918639 UOB917767:UOB918639 UXX917767:UXX918639 VHT917767:VHT918639 VRP917767:VRP918639 WBL917767:WBL918639 WLH917767:WLH918639 WVD917767:WVD918639 L983309:L984181 IR983303:IR984175 SN983303:SN984175 ACJ983303:ACJ984175 AMF983303:AMF984175 AWB983303:AWB984175 BFX983303:BFX984175 BPT983303:BPT984175 BZP983303:BZP984175 CJL983303:CJL984175 CTH983303:CTH984175 DDD983303:DDD984175 DMZ983303:DMZ984175 DWV983303:DWV984175 EGR983303:EGR984175 EQN983303:EQN984175 FAJ983303:FAJ984175 FKF983303:FKF984175 FUB983303:FUB984175 GDX983303:GDX984175 GNT983303:GNT984175 GXP983303:GXP984175 HHL983303:HHL984175 HRH983303:HRH984175 IBD983303:IBD984175 IKZ983303:IKZ984175 IUV983303:IUV984175 JER983303:JER984175 JON983303:JON984175 JYJ983303:JYJ984175 KIF983303:KIF984175 KSB983303:KSB984175 LBX983303:LBX984175 LLT983303:LLT984175 LVP983303:LVP984175 MFL983303:MFL984175 MPH983303:MPH984175 MZD983303:MZD984175 NIZ983303:NIZ984175 NSV983303:NSV984175 OCR983303:OCR984175 OMN983303:OMN984175 OWJ983303:OWJ984175 PGF983303:PGF984175 PQB983303:PQB984175 PZX983303:PZX984175 QJT983303:QJT984175 QTP983303:QTP984175 RDL983303:RDL984175 RNH983303:RNH984175 RXD983303:RXD984175 SGZ983303:SGZ984175 SQV983303:SQV984175 TAR983303:TAR984175 TKN983303:TKN984175 TUJ983303:TUJ984175 UEF983303:UEF984175 UOB983303:UOB984175 UXX983303:UXX984175 VHT983303:VHT984175 VRP983303:VRP984175 WBL983303:WBL984175 WLH983303:WLH984175 WLH341:WLH1135 WBL341:WBL1135 VRP341:VRP1135 VHT341:VHT1135 UXX341:UXX1135 UOB341:UOB1135 UEF341:UEF1135 TUJ341:TUJ1135 TKN341:TKN1135 TAR341:TAR1135 SQV341:SQV1135 SGZ341:SGZ1135 RXD341:RXD1135 RNH341:RNH1135 RDL341:RDL1135 QTP341:QTP1135 QJT341:QJT1135 PZX341:PZX1135 PQB341:PQB1135 PGF341:PGF1135 OWJ341:OWJ1135 OMN341:OMN1135 OCR341:OCR1135 NSV341:NSV1135 NIZ341:NIZ1135 MZD341:MZD1135 MPH341:MPH1135 MFL341:MFL1135 LVP341:LVP1135 LLT341:LLT1135 LBX341:LBX1135 KSB341:KSB1135 KIF341:KIF1135 JYJ341:JYJ1135 JON341:JON1135 JER341:JER1135 IUV341:IUV1135 IKZ341:IKZ1135 IBD341:IBD1135 HRH341:HRH1135 HHL341:HHL1135 GXP341:GXP1135 GNT341:GNT1135 GDX341:GDX1135 FUB341:FUB1135 FKF341:FKF1135 FAJ341:FAJ1135 EQN341:EQN1135 EGR341:EGR1135 DWV341:DWV1135 DMZ341:DMZ1135 DDD341:DDD1135 CTH341:CTH1135 CJL341:CJL1135 BZP341:BZP1135 BPT341:BPT1135 BFX341:BFX1135 AWB341:AWB1135 AMF341:AMF1135 ACJ341:ACJ1135 SN341:SN1135 IR341:IR1135 WVO341:WVQ1135 WLS341:WLU1135 WBW341:WBY1135 VSA341:VSC1135 VIE341:VIG1135 UYI341:UYK1135 UOM341:UOO1135 UEQ341:UES1135 TUU341:TUW1135 TKY341:TLA1135 TBC341:TBE1135 SRG341:SRI1135 SHK341:SHM1135 RXO341:RXQ1135 RNS341:RNU1135 RDW341:RDY1135 QUA341:QUC1135 QKE341:QKG1135 QAI341:QAK1135 PQM341:PQO1135 PGQ341:PGS1135 OWU341:OWW1135 OMY341:ONA1135 ODC341:ODE1135 NTG341:NTI1135 NJK341:NJM1135 MZO341:MZQ1135 MPS341:MPU1135 MFW341:MFY1135 LWA341:LWC1135 LME341:LMG1135 LCI341:LCK1135 KSM341:KSO1135 KIQ341:KIS1135 JYU341:JYW1135 JOY341:JPA1135 JFC341:JFE1135 IVG341:IVI1135 ILK341:ILM1135 IBO341:IBQ1135 HRS341:HRU1135 HHW341:HHY1135 GYA341:GYC1135 GOE341:GOG1135 GEI341:GEK1135 FUM341:FUO1135 FKQ341:FKS1135 FAU341:FAW1135 EQY341:ERA1135 EHC341:EHE1135 DXG341:DXI1135 DNK341:DNM1135 DDO341:DDQ1135 CTS341:CTU1135 CJW341:CJY1135 CAA341:CAC1135 BQE341:BQG1135 BGI341:BGK1135 AWM341:AWO1135 AMQ341:AMS1135 ACU341:ACW1135 SY341:TA1135 JC341:JE1135 WVD341:WVD1135 W347:Y1141 L347:L1141 L19 ACU19:ACW19 AMQ19:AMS19 AWM19:AWO19 BGI19:BGK19 BQE19:BQG19 CAA19:CAC19 CJW19:CJY19 CTS19:CTU19 DDO19:DDQ19 DNK19:DNM19 DXG19:DXI19 EHC19:EHE19 EQY19:ERA19 FAU19:FAW19 FKQ19:FKS19 FUM19:FUO19 GEI19:GEK19 GOE19:GOG19 GYA19:GYC19 HHW19:HHY19 HRS19:HRU19 IBO19:IBQ19 ILK19:ILM19 IVG19:IVI19 JFC19:JFE19 JOY19:JPA19 JYU19:JYW19 KIQ19:KIS19 KSM19:KSO19 LCI19:LCK19 LME19:LMG19 LWA19:LWC19 MFW19:MFY19 MPS19:MPU19 MZO19:MZQ19 NJK19:NJM19 NTG19:NTI19 ODC19:ODE19 OMY19:ONA19 OWU19:OWW19 PGQ19:PGS19 PQM19:PQO19 QAI19:QAK19 QKE19:QKG19 QUA19:QUC19 RDW19:RDY19 RNS19:RNU19 RXO19:RXQ19 SHK19:SHM19 SRG19:SRI19 TBC19:TBE19 TKY19:TLA19 TUU19:TUW19 UEQ19:UES19 UOM19:UOO19 UYI19:UYK19 VIE19:VIG19 VSA19:VSC19 WBW19:WBY19 WLS19:WLU19 WVO19:WVQ19 IR19 SN19 ACJ19 AMF19 AWB19 BFX19 BPT19 BZP19 CJL19 CTH19 DDD19 DMZ19 DWV19 EGR19 EQN19 FAJ19 FKF19 FUB19 GDX19 GNT19 GXP19 HHL19 HRH19 IBD19 IKZ19 IUV19 JER19 JON19 JYJ19 KIF19 KSB19 LBX19 LLT19 LVP19 MFL19 MPH19 MZD19 NIZ19 NSV19 OCR19 OMN19 OWJ19 PGF19 PQB19 PZX19 QJT19 QTP19 RDL19 RNH19 RXD19 SGZ19 SQV19 TAR19 TKN19 TUJ19 UEF19 UOB19 UXX19 VHT19 VRP19 WBL19 WLH19 WVD19 JC19:JE19 SY19:TA19 W19:Y19 AMQ158:AMS158 AWM158:AWO158 BGI158:BGK158 BQE158:BQG158 CAA158:CAC158 CJW158:CJY158 CTS158:CTU158 DDO158:DDQ158 DNK158:DNM158 DXG158:DXI158 EHC158:EHE158 EQY158:ERA158 FAU158:FAW158 FKQ158:FKS158 FUM158:FUO158 GEI158:GEK158 GOE158:GOG158 GYA158:GYC158 HHW158:HHY158 HRS158:HRU158 IBO158:IBQ158 ILK158:ILM158 IVG158:IVI158 JFC158:JFE158 JOY158:JPA158 JYU158:JYW158 KIQ158:KIS158 KSM158:KSO158 LCI158:LCK158 LME158:LMG158 LWA158:LWC158 MFW158:MFY158 MPS158:MPU158 MZO158:MZQ158 NJK158:NJM158 NTG158:NTI158 ODC158:ODE158 OMY158:ONA158 OWU158:OWW158 PGQ158:PGS158 PQM158:PQO158 QAI158:QAK158 QKE158:QKG158 QUA158:QUC158 RDW158:RDY158 RNS158:RNU158 RXO158:RXQ158 SHK158:SHM158 SRG158:SRI158 TBC158:TBE158 TKY158:TLA158 TUU158:TUW158 UEQ158:UES158 UOM158:UOO158 UYI158:UYK158 VIE158:VIG158 VSA158:VSC158 WBW158:WBY158 WLS158:WLU158 WVO158:WVQ158 IR158 SN158 ACJ158 AMF158 AWB158 BFX158 BPT158 BZP158 CJL158 CTH158 DDD158 DMZ158 DWV158 EGR158 EQN158 FAJ158 FKF158 FUB158 GDX158 GNT158 GXP158 HHL158 HRH158 IBD158 IKZ158 IUV158 JER158 JON158 JYJ158 KIF158 KSB158 LBX158 LLT158 LVP158 MFL158 MPH158 MZD158 NIZ158 NSV158 OCR158 OMN158 OWJ158 PGF158 PQB158 PZX158 QJT158 QTP158 RDL158 RNH158 RXD158 SGZ158 SQV158 TAR158 TKN158 TUJ158 UEF158 UOB158 UXX158 VHT158 VRP158 WBL158 WLH158 WVD158 JC158:JE158 I157 T157:V157 SY158:TA158 ACR157:ACT157 SV157:SX157 IZ157:JB157 WVA157 WLE157 WBI157 VRM157 VHQ157 UXU157 UNY157 UEC157 TUG157 TKK157 TAO157 SQS157 SGW157 RXA157 RNE157 RDI157 QTM157 QJQ157 PZU157 PPY157 PGC157 OWG157 OMK157 OCO157 NSS157 NIW157 MZA157 MPE157 MFI157 LVM157 LLQ157 LBU157 KRY157 KIC157 JYG157 JOK157 JEO157 IUS157 IKW157 IBA157 HRE157 HHI157 GXM157 GNQ157 GDU157 FTY157 FKC157 FAG157 EQK157 EGO157 DWS157 DMW157 DDA157 CTE157 CJI157 BZM157 BPQ157 BFU157 AVY157 AMC157 ACG157 SK157 IO157 WVL157:WVN157 WLP157:WLR157 WBT157:WBV157 VRX157:VRZ157 VIB157:VID157 UYF157:UYH157 UOJ157:UOL157 UEN157:UEP157 TUR157:TUT157 TKV157:TKX157 TAZ157:TBB157 SRD157:SRF157 SHH157:SHJ157 RXL157:RXN157 RNP157:RNR157 RDT157:RDV157 QTX157:QTZ157 QKB157:QKD157 QAF157:QAH157 PQJ157:PQL157 PGN157:PGP157 OWR157:OWT157 OMV157:OMX157 OCZ157:ODB157 NTD157:NTF157 NJH157:NJJ157 MZL157:MZN157 MPP157:MPR157 MFT157:MFV157 LVX157:LVZ157 LMB157:LMD157 LCF157:LCH157 KSJ157:KSL157 KIN157:KIP157 JYR157:JYT157 JOV157:JOX157 JEZ157:JFB157 IVD157:IVF157 ILH157:ILJ157 IBL157:IBN157 HRP157:HRR157 HHT157:HHV157 GXX157:GXZ157 GOB157:GOD157 GEF157:GEH157 FUJ157:FUL157 FKN157:FKP157 FAR157:FAT157 EQV157:EQX157 EGZ157:EHB157 DXD157:DXF157 DNH157:DNJ157 DDL157:DDN157 CTP157:CTR157 CJT157:CJV157 BZX157:BZZ157 BQB157:BQD157 BGF157:BGH157 AWJ157:AWL157 AMN157:AMP157 ACU158:ACW158 W158:Y164 M337:M338 W170:Y170 L170 L252:L253 W252:Y254 W262:W264 Y330:Y336 L260:L261 WBF269 VRJ269 VHN269 UXR269 UNV269 UDZ269 TUD269 TKH269 TAL269 SQP269 SGT269 RWX269 RNB269 RDF269 QTJ269 QJN269 PZR269 PPV269 PFZ269 OWD269 OMH269 OCL269 NSP269 NIT269 MYX269 MPB269 MFF269 LVJ269 LLN269 LBR269 KRV269 KHZ269 JYD269 JOH269 JEL269 IUP269 IKT269 IAX269 HRB269 HHF269 GXJ269 GNN269 GDR269 FTV269 FJZ269 FAD269 EQH269 EGL269 DWP269 DMT269 DCX269 CTB269 CJF269 BZJ269 BPN269 BFR269 AVV269 ALZ269 ACD269 SH269 IL269 WVI269:WVK269 WLM269:WLO269 WBQ269:WBS269 VRU269:VRW269 VHY269:VIA269 UYC269:UYE269 UOG269:UOI269 UEK269:UEM269 TUO269:TUQ269 TKS269:TKU269 TAW269:TAY269 SRA269:SRC269 SHE269:SHG269 RXI269:RXK269 RNM269:RNO269 RDQ269:RDS269 QTU269:QTW269 QJY269:QKA269 QAC269:QAE269 PQG269:PQI269 PGK269:PGM269 OWO269:OWQ269 OMS269:OMU269 OCW269:OCY269 NTA269:NTC269 NJE269:NJG269 MZI269:MZK269 MPM269:MPO269 MFQ269:MFS269 LVU269:LVW269 LLY269:LMA269 LCC269:LCE269 KSG269:KSI269 KIK269:KIM269 JYO269:JYQ269 JOS269:JOU269 JEW269:JEY269 IVA269:IVC269 ILE269:ILG269 IBI269:IBK269 HRM269:HRO269 HHQ269:HHS269 GXU269:GXW269 GNY269:GOA269 GEC269:GEE269 FUG269:FUI269 FKK269:FKM269 FAO269:FAQ269 EQS269:EQU269 EGW269:EGY269 DXA269:DXC269 DNE269:DNG269 DDI269:DDK269 CTM269:CTO269 CJQ269:CJS269 BZU269:BZW269 BPY269:BQA269 BGC269:BGE269 AWG269:AWI269 AMK269:AMM269 ACO269:ACQ269 SS269:SU269 IW269:IY269 WUX269 WLB269 BWV275 CJQ260:CJQ261 X337:Z338 AMH337:AMH338 ACL337:ACL338 SP337:SP338 IT337:IT338 WVQ337:WVS338 WLU337:WLW338 WBY337:WCA338 VSC337:VSE338 VIG337:VII338 UYK337:UYM338 UOO337:UOQ338 UES337:UEU338 TUW337:TUY338 TLA337:TLC338 TBE337:TBG338 SRI337:SRK338 SHM337:SHO338 RXQ337:RXS338 RNU337:RNW338 RDY337:REA338 QUC337:QUE338 QKG337:QKI338 QAK337:QAM338 PQO337:PQQ338 PGS337:PGU338 OWW337:OWY338 ONA337:ONC338 ODE337:ODG338 NTI337:NTK338 NJM337:NJO338 MZQ337:MZS338 MPU337:MPW338 MFY337:MGA338 LWC337:LWE338 LMG337:LMI338 LCK337:LCM338 KSO337:KSQ338 KIS337:KIU338 JYW337:JYY338 JPA337:JPC338 JFE337:JFG338 IVI337:IVK338 ILM337:ILO338 IBQ337:IBS338 HRU337:HRW338 HHY337:HIA338 GYC337:GYE338 GOG337:GOI338 GEK337:GEM338 FUO337:FUQ338 FKS337:FKU338 FAW337:FAY338 ERA337:ERC338 EHE337:EHG338 DXI337:DXK338 DNM337:DNO338 DDQ337:DDS338 CTU337:CTW338 CJY337:CKA338 CAC337:CAE338 BQG337:BQI338 BGK337:BGM338 AWO337:AWQ338 AMS337:AMU338 ACW337:ACY338 TA337:TC338 JE337:JG338 WVF337:WVF338 WLJ337:WLJ338 WBN337:WBN338 VRR337:VRR338 VHV337:VHV338 UXZ337:UXZ338 UOD337:UOD338 UEH337:UEH338 TUL337:TUL338 TKP337:TKP338 TAT337:TAT338 SQX337:SQX338 SHB337:SHB338 RXF337:RXF338 RNJ337:RNJ338 RDN337:RDN338 QTR337:QTR338 QJV337:QJV338 PZZ337:PZZ338 PQD337:PQD338 PGH337:PGH338 OWL337:OWL338 OMP337:OMP338 OCT337:OCT338 NSX337:NSX338 NJB337:NJB338 MZF337:MZF338 MPJ337:MPJ338 MFN337:MFN338 LVR337:LVR338 LLV337:LLV338 LBZ337:LBZ338 KSD337:KSD338 KIH337:KIH338 JYL337:JYL338 JOP337:JOP338 JET337:JET338 IUX337:IUX338 ILB337:ILB338 IBF337:IBF338 HRJ337:HRJ338 HHN337:HHN338 GXR337:GXR338 GNV337:GNV338 GDZ337:GDZ338 FUD337:FUD338 FKH337:FKH338 FAL337:FAL338 EQP337:EQP338 EGT337:EGT338 DWX337:DWX338 DNB337:DNB338 DDF337:DDF338 CTJ337:CTJ338 CJN337:CJN338 BZR337:BZR338 BPV337:BPV338 BFZ337:BFZ338 AWD337:AWD338 DDI260:DDI261 DNE260:DNE261 DXA260:DXA261 EGW260:EGW261 EQS260:EQS261 FAO260:FAO261 FKK260:FKK261 FUG260:FUG261 GEC260:GEC261 GNY260:GNY261 GXU260:GXU261 HHQ260:HHQ261 HRM260:HRM261 IBI260:IBI261 ILE260:ILE261 IVA260:IVA261 JEW260:JEW261 JOS260:JOS261 JYO260:JYO261 KIK260:KIK261 KSG260:KSG261 LCC260:LCC261 LLY260:LLY261 LVU260:LVU261 MFQ260:MFQ261 MPM260:MPM261 MZI260:MZI261 NJE260:NJE261 NTA260:NTA261 OCW260:OCW261 OMS260:OMS261 OWO260:OWO261 PGK260:PGK261 PQG260:PQG261 QAC260:QAC261 QJY260:QJY261 QTU260:QTU261 RDQ260:RDQ261 RNM260:RNM261 RXI260:RXI261 SHE260:SHE261 SRA260:SRA261 TAW260:TAW261 TKS260:TKS261 TUO260:TUO261 UEK260:UEK261 UOG260:UOG261 UYC260:UYC261 VHY260:VHY261 VRU260:VRU261 WBQ260:WBQ261 WLM260:WLM261 WVI260:WVI261 JH260:JJ261 TD260:TF261 ACZ260:ADB261 AMV260:AMX261 AWR260:AWT261 BGN260:BGP261 BQJ260:BQL261 CAF260:CAH261 CKB260:CKD261 CTX260:CTZ261 DDT260:DDV261 DNP260:DNR261 DXL260:DXN261 EHH260:EHJ261 ERD260:ERF261 FAZ260:FBB261 FKV260:FKX261 FUR260:FUT261 GEN260:GEP261 GOJ260:GOL261 GYF260:GYH261 HIB260:HID261 HRX260:HRZ261 IBT260:IBV261 ILP260:ILR261 IVL260:IVN261 JFH260:JFJ261 JPD260:JPF261 JYZ260:JZB261 KIV260:KIX261 KSR260:KST261 LCN260:LCP261 LMJ260:LML261 LWF260:LWH261 MGB260:MGD261 MPX260:MPZ261 MZT260:MZV261 NJP260:NJR261 NTL260:NTN261 ODH260:ODJ261 OND260:ONF261 OWZ260:OXB261 PGV260:PGX261 PQR260:PQT261 QAN260:QAP261 QKJ260:QKL261 QUF260:QUH261 REB260:RED261 RNX260:RNZ261 RXT260:RXV261 SHP260:SHR261 SRL260:SRN261 TBH260:TBJ261 TLD260:TLF261 TUZ260:TVB261 UEV260:UEX261 UOR260:UOT261 UYN260:UYP261 VIJ260:VIL261 VSF260:VSH261 WCB260:WCD261 WLX260:WLZ261 WVT260:WVV261 IW260:IW261 SS260:SS261 ACO260:ACO261 AMK260:AMK261 AWG260:AWG261 BGC260:BGC261 BPY260:BPY261 BZU260:BZU261 CTM260:CTM261 W273:Y273 BER274 CSB274 CIF274 DBX274 DLT274 DVP274 EFL274 EPH274 EZD274 FIZ274 FSV274 GCR274 GMN274 GWJ274 HGF274 HQB274 HZX274 IJT274 ITP274 JDL274 JNH274 JXD274 KGZ274 KQV274 LAR274 LKN274 LUJ274 MEF274 MOB274 MXX274 NHT274 NRP274 OBL274 OLH274 OVD274 PEZ274 POV274 PYR274 QIN274 QSJ274 RCF274 RMB274 RVX274 SFT274 SPP274 SZL274 TJH274 TTD274 UCZ274 UMV274 UWR274 VGN274 VQJ274 WAF274 WKB274 WTX274 HW274:HY274 RS274:RU274 ABO274:ABQ274 ALK274:ALM274 AVG274:AVI274 BFC274:BFE274 BOY274:BPA274 BYU274:BYW274 CIQ274:CIS274 CSM274:CSO274 DCI274:DCK274 DME274:DMG274 DWA274:DWC274 EFW274:EFY274 EPS274:EPU274 EZO274:EZQ274 FJK274:FJM274 FTG274:FTI274 GDC274:GDE274 GMY274:GNA274 GWU274:GWW274 HGQ274:HGS274 HQM274:HQO274 IAI274:IAK274 IKE274:IKG274 IUA274:IUC274 JDW274:JDY274 JNS274:JNU274 JXO274:JXQ274 KHK274:KHM274 KRG274:KRI274 LBC274:LBE274 LKY274:LLA274 LUU274:LUW274 MEQ274:MES274 MOM274:MOO274 MYI274:MYK274 NIE274:NIG274 NSA274:NSC274 OBW274:OBY274 OLS274:OLU274 OVO274:OVQ274 PFK274:PFM274 PPG274:PPI274 PZC274:PZE274 QIY274:QJA274 QSU274:QSW274 RCQ274:RCS274 RMM274:RMO274 RWI274:RWK274 SGE274:SGG274 SQA274:SQC274 SZW274:SZY274 TJS274:TJU274 TTO274:TTQ274 UDK274:UDM274 UNG274:UNI274 UXC274:UXE274 VGY274:VHA274 VQU274:VQW274 WAQ274:WAS274 WKM274:WKO274 WUI274:WUK274 HL274 RH274 ABD274 AKZ274 AUV274 BON274 BYJ274 L224:L226 BDD275 CQN275 CGR275 DAJ275 DKF275 DUB275 EDX275 ENT275 EXP275 FHL275 FRH275 GBD275 GKZ275 GUV275 HER275 HON275 HYJ275 IIF275 ISB275 JBX275 JLT275 JVP275 KFL275 KPH275 KZD275 LIZ275 LSV275 MCR275 MMN275 MWJ275 NGF275 NQB275 NZX275 OJT275 OTP275 PDL275 PNH275 PXD275 QGZ275 QQV275 RAR275 RKN275 RUJ275 SEF275 SOB275 SXX275 THT275 TRP275 UBL275 ULH275 UVD275 VEZ275 VOV275 VYR275 WIN275 WSJ275 GI275:GK275 QE275:QG275 AAA275:AAC275 AJW275:AJY275 ATS275:ATU275 BDO275:BDQ275 BNK275:BNM275 BXG275:BXI275 CHC275:CHE275 CQY275:CRA275 DAU275:DAW275 DKQ275:DKS275 DUM275:DUO275 EEI275:EEK275 EOE275:EOG275 EYA275:EYC275 FHW275:FHY275 FRS275:FRU275 GBO275:GBQ275 GLK275:GLM275 GVG275:GVI275 HFC275:HFE275 HOY275:HPA275 HYU275:HYW275 IIQ275:IIS275 ISM275:ISO275 JCI275:JCK275 JME275:JMG275 JWA275:JWC275 KFW275:KFY275 KPS275:KPU275 KZO275:KZQ275 LJK275:LJM275 LTG275:LTI275 MDC275:MDE275 MMY275:MNA275 MWU275:MWW275 NGQ275:NGS275 NQM275:NQO275 OAI275:OAK275 OKE275:OKG275 OUA275:OUC275 PDW275:PDY275 PNS275:PNU275 PXO275:PXQ275 QHK275:QHM275 QRG275:QRI275 RBC275:RBE275 RKY275:RLA275 RUU275:RUW275 SEQ275:SES275 SOM275:SOO275 SYI275:SYK275 TIE275:TIG275 TSA275:TSC275 UBW275:UBY275 ULS275:ULU275 UVO275:UVQ275 VFK275:VFM275 VPG275:VPI275 VZC275:VZE275 WIY275:WJA275 WSU275:WSW275 FX275 PT275 ZP275 AJL275 ATH275 BMZ275 W304:Y307 Z137 BWS288 BDA288 CQK288 CGO288 DAG288 DKC288 DTY288 EDU288 ENQ288 EXM288 FHI288 FRE288 GBA288 GKW288 GUS288 HEO288 HOK288 HYG288 IIC288 IRY288 JBU288 JLQ288 JVM288 KFI288 KPE288 KZA288 LIW288 LSS288 MCO288 MMK288 MWG288 NGC288 NPY288 NZU288 OJQ288 OTM288 PDI288 PNE288 PXA288 QGW288 QQS288 RAO288 RKK288 RUG288 SEC288 SNY288 SXU288 THQ288 TRM288 UBI288 ULE288 UVA288 VEW288 VOS288 VYO288 WIK288 WSG288 GF288:GH288 QB288:QD288 ZX288:ZZ288 AJT288:AJV288 ATP288:ATR288 BDL288:BDN288 BNH288:BNJ288 BXD288:BXF288 CGZ288:CHB288 CQV288:CQX288 DAR288:DAT288 DKN288:DKP288 DUJ288:DUL288 EEF288:EEH288 EOB288:EOD288 EXX288:EXZ288 FHT288:FHV288 FRP288:FRR288 GBL288:GBN288 GLH288:GLJ288 GVD288:GVF288 HEZ288:HFB288 HOV288:HOX288 HYR288:HYT288 IIN288:IIP288 ISJ288:ISL288 JCF288:JCH288 JMB288:JMD288 JVX288:JVZ288 KFT288:KFV288 KPP288:KPR288 KZL288:KZN288 LJH288:LJJ288 LTD288:LTF288 MCZ288:MDB288 MMV288:MMX288 MWR288:MWT288 NGN288:NGP288 NQJ288:NQL288 OAF288:OAH288 OKB288:OKD288 OTX288:OTZ288 PDT288:PDV288 PNP288:PNR288 PXL288:PXN288 QHH288:QHJ288 QRD288:QRF288 RAZ288:RBB288 RKV288:RKX288 RUR288:RUT288 SEN288:SEP288 SOJ288:SOL288 SYF288:SYH288 TIB288:TID288 TRX288:TRZ288 UBT288:UBV288 ULP288:ULR288 UVL288:UVN288 VFH288:VFJ288 VPD288:VPF288 VYZ288:VZB288 WIV288:WIX288 WSR288:WST288 FU288 PQ288 ZM288 AJI288 ATE288 BMW288 Y262:Y264 W266:Y270 L158:L164 L304:L307 W275:Y287 L266:L290 AS258:AS259 W199:Y199 X139:X156 WLX199 WVT199 L199 JS199:JU199 TO199:TQ199 ADK199:ADM199 ANG199:ANI199 AXC199:AXE199 BGY199:BHA199 BQU199:BQW199 CAQ199:CAS199 CKM199:CKO199 CUI199:CUK199 DEE199:DEG199 DOA199:DOC199 DXW199:DXY199 EHS199:EHU199 ERO199:ERQ199 FBK199:FBM199 FLG199:FLI199 FVC199:FVE199 GEY199:GFA199 GOU199:GOW199 GYQ199:GYS199 HIM199:HIO199 HSI199:HSK199 ICE199:ICG199 IMA199:IMC199 IVW199:IVY199 JFS199:JFU199 JPO199:JPQ199 JZK199:JZM199 KJG199:KJI199 KTC199:KTE199 LCY199:LDA199 LMU199:LMW199 LWQ199:LWS199 MGM199:MGO199 MQI199:MQK199 NAE199:NAG199 NKA199:NKC199 NTW199:NTY199 ODS199:ODU199 ONO199:ONQ199 OXK199:OXM199 PHG199:PHI199 PRC199:PRE199 QAY199:QBA199 QKU199:QKW199 QUQ199:QUS199 REM199:REO199 ROI199:ROK199 RYE199:RYG199 SIA199:SIC199 SRW199:SRY199 TBS199:TBU199 TLO199:TLQ199 TVK199:TVM199 UFG199:UFI199 UPC199:UPE199 UYY199:UZA199 VIU199:VIW199 VSQ199:VSS199 WCM199:WCO199 WMI199:WMK199 WWE199:WWG199 JH199 TD199 ACZ199 AMV199 AWR199 BGN199 BQJ199 CAF199 CKB199 CTX199 DDT199 DNP199 DXL199 EHH199 ERD199 FAZ199 FKV199 FUR199 GEN199 GOJ199 GYF199 HIB199 HRX199 IBT199 ILP199 IVL199 JFH199 JPD199 JYZ199 KIV199 KSR199 LCN199 LMJ199 LWF199 MGB199 MPX199 MZT199 NJP199 NTL199 ODH199 OND199 OWZ199 PGV199 PQR199 QAN199 QKJ199 QUF199 REB199 RNX199 RXT199 SHP199 SRL199 TBH199 TLD199 TUZ199 UEV199 UOR199 UYN199 VIJ199 VSF199 J328 W310:Y311 BER312:BER313 CSB312:CSB313 CIF312:CIF313 DBX312:DBX313 DLT312:DLT313 DVP312:DVP313 EFL312:EFL313 EPH312:EPH313 EZD312:EZD313 FIZ312:FIZ313 FSV312:FSV313 GCR312:GCR313 GMN312:GMN313 GWJ312:GWJ313 HGF312:HGF313 HQB312:HQB313 HZX312:HZX313 IJT312:IJT313 ITP312:ITP313 JDL312:JDL313 JNH312:JNH313 JXD312:JXD313 KGZ312:KGZ313 KQV312:KQV313 LAR312:LAR313 LKN312:LKN313 LUJ312:LUJ313 MEF312:MEF313 MOB312:MOB313 MXX312:MXX313 NHT312:NHT313 NRP312:NRP313 OBL312:OBL313 OLH312:OLH313 OVD312:OVD313 PEZ312:PEZ313 POV312:POV313 PYR312:PYR313 QIN312:QIN313 QSJ312:QSJ313 RCF312:RCF313 RMB312:RMB313 RVX312:RVX313 SFT312:SFT313 SPP312:SPP313 SZL312:SZL313 TJH312:TJH313 TTD312:TTD313 UCZ312:UCZ313 UMV312:UMV313 UWR312:UWR313 VGN312:VGN313 VQJ312:VQJ313 WAF312:WAF313 WKB312:WKB313 WTX312:WTX313 HW312:HY313 RS312:RU313 ABO312:ABQ313 ALK312:ALM313 AVG312:AVI313 BFC312:BFE313 BOY312:BPA313 BYU312:BYW313 CIQ312:CIS313 CSM312:CSO313 DCI312:DCK313 DME312:DMG313 DWA312:DWC313 EFW312:EFY313 EPS312:EPU313 EZO312:EZQ313 FJK312:FJM313 FTG312:FTI313 GDC312:GDE313 GMY312:GNA313 GWU312:GWW313 HGQ312:HGS313 HQM312:HQO313 IAI312:IAK313 IKE312:IKG313 IUA312:IUC313 JDW312:JDY313 JNS312:JNU313 JXO312:JXQ313 KHK312:KHM313 KRG312:KRI313 LBC312:LBE313 LKY312:LLA313 LUU312:LUW313 MEQ312:MES313 MOM312:MOO313 MYI312:MYK313 NIE312:NIG313 NSA312:NSC313 OBW312:OBY313 OLS312:OLU313 OVO312:OVQ313 PFK312:PFM313 PPG312:PPI313 PZC312:PZE313 QIY312:QJA313 QSU312:QSW313 RCQ312:RCS313 RMM312:RMO313 RWI312:RWK313 SGE312:SGG313 SQA312:SQC313 SZW312:SZY313 TJS312:TJU313 TTO312:TTQ313 UDK312:UDM313 UNG312:UNI313 UXC312:UXE313 VGY312:VHA313 VQU312:VQW313 WAQ312:WAS313 WKM312:WKO313 WUI312:WUK313 HL312:HL313 RH312:RH313 ABD312:ABD313 AKZ312:AKZ313 AUV312:AUV313 BON312:BON313 BER329 WCB199 T327:V327 U328:W328 L329 CSB329 CIF329 DBX329 DLT329 DVP329 EFL329 EPH329 EZD329 FIZ329 FSV329 GCR329 GMN329 GWJ329 HGF329 HQB329 HZX329 IJT329 ITP329 JDL329 JNH329 JXD329 KGZ329 KQV329 LAR329 LKN329 LUJ329 MEF329 MOB329 MXX329 NHT329 NRP329 OBL329 OLH329 OVD329 PEZ329 POV329 PYR329 QIN329 QSJ329 RCF329 RMB329 RVX329 SFT329 SPP329 SZL329 TJH329 TTD329 UCZ329 UMV329 UWR329 VGN329 VQJ329 WAF329 WKB329 WTX329 HW329:HY329 RS329:RU329 ABO329:ABQ329 ALK329:ALM329 AVG329:AVI329 BFC329:BFE329 BOY329:BPA329 BYU329:BYW329 CIQ329:CIS329 CSM329:CSO329 DCI329:DCK329 DME329:DMG329 DWA329:DWC329 EFW329:EFY329 EPS329:EPU329 EZO329:EZQ329 FJK329:FJM329 FTG329:FTI329 GDC329:GDE329 GMY329:GNA329 GWU329:GWW329 HGQ329:HGS329 HQM329:HQO329 IAI329:IAK329 IKE329:IKG329 IUA329:IUC329 JDW329:JDY329 JNS329:JNU329 JXO329:JXQ329 KHK329:KHM329 KRG329:KRI329 LBC329:LBE329 LKY329:LLA329 LUU329:LUW329 MEQ329:MES329 MOM329:MOO329 MYI329:MYK329 NIE329:NIG329 NSA329:NSC329 OBW329:OBY329 OLS329:OLU329 OVO329:OVQ329 PFK329:PFM329 PPG329:PPI329 PZC329:PZE329 QIY329:QJA329 QSU329:QSW329 RCQ329:RCS329 RMM329:RMO329 RWI329:RWK329 SGE329:SGG329 SQA329:SQC329 SZW329:SZY329 TJS329:TJU329 TTO329:TTQ329 UDK329:UDM329 UNG329:UNI329 UXC329:UXE329 VGY329:VHA329 VQU329:VQW329 WAQ329:WAS329 WKM329:WKO329 WUI329:WUK329 HL329 RH329 ABD329 AKZ329 AUV329 BON329 W314:Y326 BYJ312:BYJ313 L310:L326 BYJ329 X336 BA205 BE206 BA207:BA212">
      <formula1>0</formula1>
      <formula2>100</formula2>
    </dataValidation>
    <dataValidation type="custom" allowBlank="1" showInputMessage="1" showErrorMessage="1" sqref="WVV983303:WVV984175 JJ65799:JJ66671 TF65799:TF66671 ADB65799:ADB66671 AMX65799:AMX66671 AWT65799:AWT66671 BGP65799:BGP66671 BQL65799:BQL66671 CAH65799:CAH66671 CKD65799:CKD66671 CTZ65799:CTZ66671 DDV65799:DDV66671 DNR65799:DNR66671 DXN65799:DXN66671 EHJ65799:EHJ66671 ERF65799:ERF66671 FBB65799:FBB66671 FKX65799:FKX66671 FUT65799:FUT66671 GEP65799:GEP66671 GOL65799:GOL66671 GYH65799:GYH66671 HID65799:HID66671 HRZ65799:HRZ66671 IBV65799:IBV66671 ILR65799:ILR66671 IVN65799:IVN66671 JFJ65799:JFJ66671 JPF65799:JPF66671 JZB65799:JZB66671 KIX65799:KIX66671 KST65799:KST66671 LCP65799:LCP66671 LML65799:LML66671 LWH65799:LWH66671 MGD65799:MGD66671 MPZ65799:MPZ66671 MZV65799:MZV66671 NJR65799:NJR66671 NTN65799:NTN66671 ODJ65799:ODJ66671 ONF65799:ONF66671 OXB65799:OXB66671 PGX65799:PGX66671 PQT65799:PQT66671 QAP65799:QAP66671 QKL65799:QKL66671 QUH65799:QUH66671 RED65799:RED66671 RNZ65799:RNZ66671 RXV65799:RXV66671 SHR65799:SHR66671 SRN65799:SRN66671 TBJ65799:TBJ66671 TLF65799:TLF66671 TVB65799:TVB66671 UEX65799:UEX66671 UOT65799:UOT66671 UYP65799:UYP66671 VIL65799:VIL66671 VSH65799:VSH66671 WCD65799:WCD66671 WLZ65799:WLZ66671 WVV65799:WVV66671 JJ131335:JJ132207 TF131335:TF132207 ADB131335:ADB132207 AMX131335:AMX132207 AWT131335:AWT132207 BGP131335:BGP132207 BQL131335:BQL132207 CAH131335:CAH132207 CKD131335:CKD132207 CTZ131335:CTZ132207 DDV131335:DDV132207 DNR131335:DNR132207 DXN131335:DXN132207 EHJ131335:EHJ132207 ERF131335:ERF132207 FBB131335:FBB132207 FKX131335:FKX132207 FUT131335:FUT132207 GEP131335:GEP132207 GOL131335:GOL132207 GYH131335:GYH132207 HID131335:HID132207 HRZ131335:HRZ132207 IBV131335:IBV132207 ILR131335:ILR132207 IVN131335:IVN132207 JFJ131335:JFJ132207 JPF131335:JPF132207 JZB131335:JZB132207 KIX131335:KIX132207 KST131335:KST132207 LCP131335:LCP132207 LML131335:LML132207 LWH131335:LWH132207 MGD131335:MGD132207 MPZ131335:MPZ132207 MZV131335:MZV132207 NJR131335:NJR132207 NTN131335:NTN132207 ODJ131335:ODJ132207 ONF131335:ONF132207 OXB131335:OXB132207 PGX131335:PGX132207 PQT131335:PQT132207 QAP131335:QAP132207 QKL131335:QKL132207 QUH131335:QUH132207 RED131335:RED132207 RNZ131335:RNZ132207 RXV131335:RXV132207 SHR131335:SHR132207 SRN131335:SRN132207 TBJ131335:TBJ132207 TLF131335:TLF132207 TVB131335:TVB132207 UEX131335:UEX132207 UOT131335:UOT132207 UYP131335:UYP132207 VIL131335:VIL132207 VSH131335:VSH132207 WCD131335:WCD132207 WLZ131335:WLZ132207 WVV131335:WVV132207 JJ196871:JJ197743 TF196871:TF197743 ADB196871:ADB197743 AMX196871:AMX197743 AWT196871:AWT197743 BGP196871:BGP197743 BQL196871:BQL197743 CAH196871:CAH197743 CKD196871:CKD197743 CTZ196871:CTZ197743 DDV196871:DDV197743 DNR196871:DNR197743 DXN196871:DXN197743 EHJ196871:EHJ197743 ERF196871:ERF197743 FBB196871:FBB197743 FKX196871:FKX197743 FUT196871:FUT197743 GEP196871:GEP197743 GOL196871:GOL197743 GYH196871:GYH197743 HID196871:HID197743 HRZ196871:HRZ197743 IBV196871:IBV197743 ILR196871:ILR197743 IVN196871:IVN197743 JFJ196871:JFJ197743 JPF196871:JPF197743 JZB196871:JZB197743 KIX196871:KIX197743 KST196871:KST197743 LCP196871:LCP197743 LML196871:LML197743 LWH196871:LWH197743 MGD196871:MGD197743 MPZ196871:MPZ197743 MZV196871:MZV197743 NJR196871:NJR197743 NTN196871:NTN197743 ODJ196871:ODJ197743 ONF196871:ONF197743 OXB196871:OXB197743 PGX196871:PGX197743 PQT196871:PQT197743 QAP196871:QAP197743 QKL196871:QKL197743 QUH196871:QUH197743 RED196871:RED197743 RNZ196871:RNZ197743 RXV196871:RXV197743 SHR196871:SHR197743 SRN196871:SRN197743 TBJ196871:TBJ197743 TLF196871:TLF197743 TVB196871:TVB197743 UEX196871:UEX197743 UOT196871:UOT197743 UYP196871:UYP197743 VIL196871:VIL197743 VSH196871:VSH197743 WCD196871:WCD197743 WLZ196871:WLZ197743 WVV196871:WVV197743 JJ262407:JJ263279 TF262407:TF263279 ADB262407:ADB263279 AMX262407:AMX263279 AWT262407:AWT263279 BGP262407:BGP263279 BQL262407:BQL263279 CAH262407:CAH263279 CKD262407:CKD263279 CTZ262407:CTZ263279 DDV262407:DDV263279 DNR262407:DNR263279 DXN262407:DXN263279 EHJ262407:EHJ263279 ERF262407:ERF263279 FBB262407:FBB263279 FKX262407:FKX263279 FUT262407:FUT263279 GEP262407:GEP263279 GOL262407:GOL263279 GYH262407:GYH263279 HID262407:HID263279 HRZ262407:HRZ263279 IBV262407:IBV263279 ILR262407:ILR263279 IVN262407:IVN263279 JFJ262407:JFJ263279 JPF262407:JPF263279 JZB262407:JZB263279 KIX262407:KIX263279 KST262407:KST263279 LCP262407:LCP263279 LML262407:LML263279 LWH262407:LWH263279 MGD262407:MGD263279 MPZ262407:MPZ263279 MZV262407:MZV263279 NJR262407:NJR263279 NTN262407:NTN263279 ODJ262407:ODJ263279 ONF262407:ONF263279 OXB262407:OXB263279 PGX262407:PGX263279 PQT262407:PQT263279 QAP262407:QAP263279 QKL262407:QKL263279 QUH262407:QUH263279 RED262407:RED263279 RNZ262407:RNZ263279 RXV262407:RXV263279 SHR262407:SHR263279 SRN262407:SRN263279 TBJ262407:TBJ263279 TLF262407:TLF263279 TVB262407:TVB263279 UEX262407:UEX263279 UOT262407:UOT263279 UYP262407:UYP263279 VIL262407:VIL263279 VSH262407:VSH263279 WCD262407:WCD263279 WLZ262407:WLZ263279 WVV262407:WVV263279 JJ327943:JJ328815 TF327943:TF328815 ADB327943:ADB328815 AMX327943:AMX328815 AWT327943:AWT328815 BGP327943:BGP328815 BQL327943:BQL328815 CAH327943:CAH328815 CKD327943:CKD328815 CTZ327943:CTZ328815 DDV327943:DDV328815 DNR327943:DNR328815 DXN327943:DXN328815 EHJ327943:EHJ328815 ERF327943:ERF328815 FBB327943:FBB328815 FKX327943:FKX328815 FUT327943:FUT328815 GEP327943:GEP328815 GOL327943:GOL328815 GYH327943:GYH328815 HID327943:HID328815 HRZ327943:HRZ328815 IBV327943:IBV328815 ILR327943:ILR328815 IVN327943:IVN328815 JFJ327943:JFJ328815 JPF327943:JPF328815 JZB327943:JZB328815 KIX327943:KIX328815 KST327943:KST328815 LCP327943:LCP328815 LML327943:LML328815 LWH327943:LWH328815 MGD327943:MGD328815 MPZ327943:MPZ328815 MZV327943:MZV328815 NJR327943:NJR328815 NTN327943:NTN328815 ODJ327943:ODJ328815 ONF327943:ONF328815 OXB327943:OXB328815 PGX327943:PGX328815 PQT327943:PQT328815 QAP327943:QAP328815 QKL327943:QKL328815 QUH327943:QUH328815 RED327943:RED328815 RNZ327943:RNZ328815 RXV327943:RXV328815 SHR327943:SHR328815 SRN327943:SRN328815 TBJ327943:TBJ328815 TLF327943:TLF328815 TVB327943:TVB328815 UEX327943:UEX328815 UOT327943:UOT328815 UYP327943:UYP328815 VIL327943:VIL328815 VSH327943:VSH328815 WCD327943:WCD328815 WLZ327943:WLZ328815 WVV327943:WVV328815 JJ393479:JJ394351 TF393479:TF394351 ADB393479:ADB394351 AMX393479:AMX394351 AWT393479:AWT394351 BGP393479:BGP394351 BQL393479:BQL394351 CAH393479:CAH394351 CKD393479:CKD394351 CTZ393479:CTZ394351 DDV393479:DDV394351 DNR393479:DNR394351 DXN393479:DXN394351 EHJ393479:EHJ394351 ERF393479:ERF394351 FBB393479:FBB394351 FKX393479:FKX394351 FUT393479:FUT394351 GEP393479:GEP394351 GOL393479:GOL394351 GYH393479:GYH394351 HID393479:HID394351 HRZ393479:HRZ394351 IBV393479:IBV394351 ILR393479:ILR394351 IVN393479:IVN394351 JFJ393479:JFJ394351 JPF393479:JPF394351 JZB393479:JZB394351 KIX393479:KIX394351 KST393479:KST394351 LCP393479:LCP394351 LML393479:LML394351 LWH393479:LWH394351 MGD393479:MGD394351 MPZ393479:MPZ394351 MZV393479:MZV394351 NJR393479:NJR394351 NTN393479:NTN394351 ODJ393479:ODJ394351 ONF393479:ONF394351 OXB393479:OXB394351 PGX393479:PGX394351 PQT393479:PQT394351 QAP393479:QAP394351 QKL393479:QKL394351 QUH393479:QUH394351 RED393479:RED394351 RNZ393479:RNZ394351 RXV393479:RXV394351 SHR393479:SHR394351 SRN393479:SRN394351 TBJ393479:TBJ394351 TLF393479:TLF394351 TVB393479:TVB394351 UEX393479:UEX394351 UOT393479:UOT394351 UYP393479:UYP394351 VIL393479:VIL394351 VSH393479:VSH394351 WCD393479:WCD394351 WLZ393479:WLZ394351 WVV393479:WVV394351 JJ459015:JJ459887 TF459015:TF459887 ADB459015:ADB459887 AMX459015:AMX459887 AWT459015:AWT459887 BGP459015:BGP459887 BQL459015:BQL459887 CAH459015:CAH459887 CKD459015:CKD459887 CTZ459015:CTZ459887 DDV459015:DDV459887 DNR459015:DNR459887 DXN459015:DXN459887 EHJ459015:EHJ459887 ERF459015:ERF459887 FBB459015:FBB459887 FKX459015:FKX459887 FUT459015:FUT459887 GEP459015:GEP459887 GOL459015:GOL459887 GYH459015:GYH459887 HID459015:HID459887 HRZ459015:HRZ459887 IBV459015:IBV459887 ILR459015:ILR459887 IVN459015:IVN459887 JFJ459015:JFJ459887 JPF459015:JPF459887 JZB459015:JZB459887 KIX459015:KIX459887 KST459015:KST459887 LCP459015:LCP459887 LML459015:LML459887 LWH459015:LWH459887 MGD459015:MGD459887 MPZ459015:MPZ459887 MZV459015:MZV459887 NJR459015:NJR459887 NTN459015:NTN459887 ODJ459015:ODJ459887 ONF459015:ONF459887 OXB459015:OXB459887 PGX459015:PGX459887 PQT459015:PQT459887 QAP459015:QAP459887 QKL459015:QKL459887 QUH459015:QUH459887 RED459015:RED459887 RNZ459015:RNZ459887 RXV459015:RXV459887 SHR459015:SHR459887 SRN459015:SRN459887 TBJ459015:TBJ459887 TLF459015:TLF459887 TVB459015:TVB459887 UEX459015:UEX459887 UOT459015:UOT459887 UYP459015:UYP459887 VIL459015:VIL459887 VSH459015:VSH459887 WCD459015:WCD459887 WLZ459015:WLZ459887 WVV459015:WVV459887 JJ524551:JJ525423 TF524551:TF525423 ADB524551:ADB525423 AMX524551:AMX525423 AWT524551:AWT525423 BGP524551:BGP525423 BQL524551:BQL525423 CAH524551:CAH525423 CKD524551:CKD525423 CTZ524551:CTZ525423 DDV524551:DDV525423 DNR524551:DNR525423 DXN524551:DXN525423 EHJ524551:EHJ525423 ERF524551:ERF525423 FBB524551:FBB525423 FKX524551:FKX525423 FUT524551:FUT525423 GEP524551:GEP525423 GOL524551:GOL525423 GYH524551:GYH525423 HID524551:HID525423 HRZ524551:HRZ525423 IBV524551:IBV525423 ILR524551:ILR525423 IVN524551:IVN525423 JFJ524551:JFJ525423 JPF524551:JPF525423 JZB524551:JZB525423 KIX524551:KIX525423 KST524551:KST525423 LCP524551:LCP525423 LML524551:LML525423 LWH524551:LWH525423 MGD524551:MGD525423 MPZ524551:MPZ525423 MZV524551:MZV525423 NJR524551:NJR525423 NTN524551:NTN525423 ODJ524551:ODJ525423 ONF524551:ONF525423 OXB524551:OXB525423 PGX524551:PGX525423 PQT524551:PQT525423 QAP524551:QAP525423 QKL524551:QKL525423 QUH524551:QUH525423 RED524551:RED525423 RNZ524551:RNZ525423 RXV524551:RXV525423 SHR524551:SHR525423 SRN524551:SRN525423 TBJ524551:TBJ525423 TLF524551:TLF525423 TVB524551:TVB525423 UEX524551:UEX525423 UOT524551:UOT525423 UYP524551:UYP525423 VIL524551:VIL525423 VSH524551:VSH525423 WCD524551:WCD525423 WLZ524551:WLZ525423 WVV524551:WVV525423 JJ590087:JJ590959 TF590087:TF590959 ADB590087:ADB590959 AMX590087:AMX590959 AWT590087:AWT590959 BGP590087:BGP590959 BQL590087:BQL590959 CAH590087:CAH590959 CKD590087:CKD590959 CTZ590087:CTZ590959 DDV590087:DDV590959 DNR590087:DNR590959 DXN590087:DXN590959 EHJ590087:EHJ590959 ERF590087:ERF590959 FBB590087:FBB590959 FKX590087:FKX590959 FUT590087:FUT590959 GEP590087:GEP590959 GOL590087:GOL590959 GYH590087:GYH590959 HID590087:HID590959 HRZ590087:HRZ590959 IBV590087:IBV590959 ILR590087:ILR590959 IVN590087:IVN590959 JFJ590087:JFJ590959 JPF590087:JPF590959 JZB590087:JZB590959 KIX590087:KIX590959 KST590087:KST590959 LCP590087:LCP590959 LML590087:LML590959 LWH590087:LWH590959 MGD590087:MGD590959 MPZ590087:MPZ590959 MZV590087:MZV590959 NJR590087:NJR590959 NTN590087:NTN590959 ODJ590087:ODJ590959 ONF590087:ONF590959 OXB590087:OXB590959 PGX590087:PGX590959 PQT590087:PQT590959 QAP590087:QAP590959 QKL590087:QKL590959 QUH590087:QUH590959 RED590087:RED590959 RNZ590087:RNZ590959 RXV590087:RXV590959 SHR590087:SHR590959 SRN590087:SRN590959 TBJ590087:TBJ590959 TLF590087:TLF590959 TVB590087:TVB590959 UEX590087:UEX590959 UOT590087:UOT590959 UYP590087:UYP590959 VIL590087:VIL590959 VSH590087:VSH590959 WCD590087:WCD590959 WLZ590087:WLZ590959 WVV590087:WVV590959 JJ655623:JJ656495 TF655623:TF656495 ADB655623:ADB656495 AMX655623:AMX656495 AWT655623:AWT656495 BGP655623:BGP656495 BQL655623:BQL656495 CAH655623:CAH656495 CKD655623:CKD656495 CTZ655623:CTZ656495 DDV655623:DDV656495 DNR655623:DNR656495 DXN655623:DXN656495 EHJ655623:EHJ656495 ERF655623:ERF656495 FBB655623:FBB656495 FKX655623:FKX656495 FUT655623:FUT656495 GEP655623:GEP656495 GOL655623:GOL656495 GYH655623:GYH656495 HID655623:HID656495 HRZ655623:HRZ656495 IBV655623:IBV656495 ILR655623:ILR656495 IVN655623:IVN656495 JFJ655623:JFJ656495 JPF655623:JPF656495 JZB655623:JZB656495 KIX655623:KIX656495 KST655623:KST656495 LCP655623:LCP656495 LML655623:LML656495 LWH655623:LWH656495 MGD655623:MGD656495 MPZ655623:MPZ656495 MZV655623:MZV656495 NJR655623:NJR656495 NTN655623:NTN656495 ODJ655623:ODJ656495 ONF655623:ONF656495 OXB655623:OXB656495 PGX655623:PGX656495 PQT655623:PQT656495 QAP655623:QAP656495 QKL655623:QKL656495 QUH655623:QUH656495 RED655623:RED656495 RNZ655623:RNZ656495 RXV655623:RXV656495 SHR655623:SHR656495 SRN655623:SRN656495 TBJ655623:TBJ656495 TLF655623:TLF656495 TVB655623:TVB656495 UEX655623:UEX656495 UOT655623:UOT656495 UYP655623:UYP656495 VIL655623:VIL656495 VSH655623:VSH656495 WCD655623:WCD656495 WLZ655623:WLZ656495 WVV655623:WVV656495 JJ721159:JJ722031 TF721159:TF722031 ADB721159:ADB722031 AMX721159:AMX722031 AWT721159:AWT722031 BGP721159:BGP722031 BQL721159:BQL722031 CAH721159:CAH722031 CKD721159:CKD722031 CTZ721159:CTZ722031 DDV721159:DDV722031 DNR721159:DNR722031 DXN721159:DXN722031 EHJ721159:EHJ722031 ERF721159:ERF722031 FBB721159:FBB722031 FKX721159:FKX722031 FUT721159:FUT722031 GEP721159:GEP722031 GOL721159:GOL722031 GYH721159:GYH722031 HID721159:HID722031 HRZ721159:HRZ722031 IBV721159:IBV722031 ILR721159:ILR722031 IVN721159:IVN722031 JFJ721159:JFJ722031 JPF721159:JPF722031 JZB721159:JZB722031 KIX721159:KIX722031 KST721159:KST722031 LCP721159:LCP722031 LML721159:LML722031 LWH721159:LWH722031 MGD721159:MGD722031 MPZ721159:MPZ722031 MZV721159:MZV722031 NJR721159:NJR722031 NTN721159:NTN722031 ODJ721159:ODJ722031 ONF721159:ONF722031 OXB721159:OXB722031 PGX721159:PGX722031 PQT721159:PQT722031 QAP721159:QAP722031 QKL721159:QKL722031 QUH721159:QUH722031 RED721159:RED722031 RNZ721159:RNZ722031 RXV721159:RXV722031 SHR721159:SHR722031 SRN721159:SRN722031 TBJ721159:TBJ722031 TLF721159:TLF722031 TVB721159:TVB722031 UEX721159:UEX722031 UOT721159:UOT722031 UYP721159:UYP722031 VIL721159:VIL722031 VSH721159:VSH722031 WCD721159:WCD722031 WLZ721159:WLZ722031 WVV721159:WVV722031 JJ786695:JJ787567 TF786695:TF787567 ADB786695:ADB787567 AMX786695:AMX787567 AWT786695:AWT787567 BGP786695:BGP787567 BQL786695:BQL787567 CAH786695:CAH787567 CKD786695:CKD787567 CTZ786695:CTZ787567 DDV786695:DDV787567 DNR786695:DNR787567 DXN786695:DXN787567 EHJ786695:EHJ787567 ERF786695:ERF787567 FBB786695:FBB787567 FKX786695:FKX787567 FUT786695:FUT787567 GEP786695:GEP787567 GOL786695:GOL787567 GYH786695:GYH787567 HID786695:HID787567 HRZ786695:HRZ787567 IBV786695:IBV787567 ILR786695:ILR787567 IVN786695:IVN787567 JFJ786695:JFJ787567 JPF786695:JPF787567 JZB786695:JZB787567 KIX786695:KIX787567 KST786695:KST787567 LCP786695:LCP787567 LML786695:LML787567 LWH786695:LWH787567 MGD786695:MGD787567 MPZ786695:MPZ787567 MZV786695:MZV787567 NJR786695:NJR787567 NTN786695:NTN787567 ODJ786695:ODJ787567 ONF786695:ONF787567 OXB786695:OXB787567 PGX786695:PGX787567 PQT786695:PQT787567 QAP786695:QAP787567 QKL786695:QKL787567 QUH786695:QUH787567 RED786695:RED787567 RNZ786695:RNZ787567 RXV786695:RXV787567 SHR786695:SHR787567 SRN786695:SRN787567 TBJ786695:TBJ787567 TLF786695:TLF787567 TVB786695:TVB787567 UEX786695:UEX787567 UOT786695:UOT787567 UYP786695:UYP787567 VIL786695:VIL787567 VSH786695:VSH787567 WCD786695:WCD787567 WLZ786695:WLZ787567 WVV786695:WVV787567 JJ852231:JJ853103 TF852231:TF853103 ADB852231:ADB853103 AMX852231:AMX853103 AWT852231:AWT853103 BGP852231:BGP853103 BQL852231:BQL853103 CAH852231:CAH853103 CKD852231:CKD853103 CTZ852231:CTZ853103 DDV852231:DDV853103 DNR852231:DNR853103 DXN852231:DXN853103 EHJ852231:EHJ853103 ERF852231:ERF853103 FBB852231:FBB853103 FKX852231:FKX853103 FUT852231:FUT853103 GEP852231:GEP853103 GOL852231:GOL853103 GYH852231:GYH853103 HID852231:HID853103 HRZ852231:HRZ853103 IBV852231:IBV853103 ILR852231:ILR853103 IVN852231:IVN853103 JFJ852231:JFJ853103 JPF852231:JPF853103 JZB852231:JZB853103 KIX852231:KIX853103 KST852231:KST853103 LCP852231:LCP853103 LML852231:LML853103 LWH852231:LWH853103 MGD852231:MGD853103 MPZ852231:MPZ853103 MZV852231:MZV853103 NJR852231:NJR853103 NTN852231:NTN853103 ODJ852231:ODJ853103 ONF852231:ONF853103 OXB852231:OXB853103 PGX852231:PGX853103 PQT852231:PQT853103 QAP852231:QAP853103 QKL852231:QKL853103 QUH852231:QUH853103 RED852231:RED853103 RNZ852231:RNZ853103 RXV852231:RXV853103 SHR852231:SHR853103 SRN852231:SRN853103 TBJ852231:TBJ853103 TLF852231:TLF853103 TVB852231:TVB853103 UEX852231:UEX853103 UOT852231:UOT853103 UYP852231:UYP853103 VIL852231:VIL853103 VSH852231:VSH853103 WCD852231:WCD853103 WLZ852231:WLZ853103 WVV852231:WVV853103 JJ917767:JJ918639 TF917767:TF918639 ADB917767:ADB918639 AMX917767:AMX918639 AWT917767:AWT918639 BGP917767:BGP918639 BQL917767:BQL918639 CAH917767:CAH918639 CKD917767:CKD918639 CTZ917767:CTZ918639 DDV917767:DDV918639 DNR917767:DNR918639 DXN917767:DXN918639 EHJ917767:EHJ918639 ERF917767:ERF918639 FBB917767:FBB918639 FKX917767:FKX918639 FUT917767:FUT918639 GEP917767:GEP918639 GOL917767:GOL918639 GYH917767:GYH918639 HID917767:HID918639 HRZ917767:HRZ918639 IBV917767:IBV918639 ILR917767:ILR918639 IVN917767:IVN918639 JFJ917767:JFJ918639 JPF917767:JPF918639 JZB917767:JZB918639 KIX917767:KIX918639 KST917767:KST918639 LCP917767:LCP918639 LML917767:LML918639 LWH917767:LWH918639 MGD917767:MGD918639 MPZ917767:MPZ918639 MZV917767:MZV918639 NJR917767:NJR918639 NTN917767:NTN918639 ODJ917767:ODJ918639 ONF917767:ONF918639 OXB917767:OXB918639 PGX917767:PGX918639 PQT917767:PQT918639 QAP917767:QAP918639 QKL917767:QKL918639 QUH917767:QUH918639 RED917767:RED918639 RNZ917767:RNZ918639 RXV917767:RXV918639 SHR917767:SHR918639 SRN917767:SRN918639 TBJ917767:TBJ918639 TLF917767:TLF918639 TVB917767:TVB918639 UEX917767:UEX918639 UOT917767:UOT918639 UYP917767:UYP918639 VIL917767:VIL918639 VSH917767:VSH918639 WCD917767:WCD918639 WLZ917767:WLZ918639 WVV917767:WVV918639 JJ983303:JJ984175 TF983303:TF984175 ADB983303:ADB984175 AMX983303:AMX984175 AWT983303:AWT984175 BGP983303:BGP984175 BQL983303:BQL984175 CAH983303:CAH984175 CKD983303:CKD984175 CTZ983303:CTZ984175 DDV983303:DDV984175 DNR983303:DNR984175 DXN983303:DXN984175 EHJ983303:EHJ984175 ERF983303:ERF984175 FBB983303:FBB984175 FKX983303:FKX984175 FUT983303:FUT984175 GEP983303:GEP984175 GOL983303:GOL984175 GYH983303:GYH984175 HID983303:HID984175 HRZ983303:HRZ984175 IBV983303:IBV984175 ILR983303:ILR984175 IVN983303:IVN984175 JFJ983303:JFJ984175 JPF983303:JPF984175 JZB983303:JZB984175 KIX983303:KIX984175 KST983303:KST984175 LCP983303:LCP984175 LML983303:LML984175 LWH983303:LWH984175 MGD983303:MGD984175 MPZ983303:MPZ984175 MZV983303:MZV984175 NJR983303:NJR984175 NTN983303:NTN984175 ODJ983303:ODJ984175 ONF983303:ONF984175 OXB983303:OXB984175 PGX983303:PGX984175 PQT983303:PQT984175 QAP983303:QAP984175 QKL983303:QKL984175 QUH983303:QUH984175 RED983303:RED984175 RNZ983303:RNZ984175 RXV983303:RXV984175 SHR983303:SHR984175 SRN983303:SRN984175 TBJ983303:TBJ984175 TLF983303:TLF984175 TVB983303:TVB984175 UEX983303:UEX984175 UOT983303:UOT984175 UYP983303:UYP984175 VIL983303:VIL984175 VSH983303:VSH984175 WCD983303:WCD984175 WLZ983303:WLZ984175 JJ341:JJ1135 WVV341:WVV1135 WLZ341:WLZ1135 WCD341:WCD1135 VSH341:VSH1135 VIL341:VIL1135 UYP341:UYP1135 UOT341:UOT1135 UEX341:UEX1135 TVB341:TVB1135 TLF341:TLF1135 TBJ341:TBJ1135 SRN341:SRN1135 SHR341:SHR1135 RXV341:RXV1135 RNZ341:RNZ1135 RED341:RED1135 QUH341:QUH1135 QKL341:QKL1135 QAP341:QAP1135 PQT341:PQT1135 PGX341:PGX1135 OXB341:OXB1135 ONF341:ONF1135 ODJ341:ODJ1135 NTN341:NTN1135 NJR341:NJR1135 MZV341:MZV1135 MPZ341:MPZ1135 MGD341:MGD1135 LWH341:LWH1135 LML341:LML1135 LCP341:LCP1135 KST341:KST1135 KIX341:KIX1135 JZB341:JZB1135 JPF341:JPF1135 JFJ341:JFJ1135 IVN341:IVN1135 ILR341:ILR1135 IBV341:IBV1135 HRZ341:HRZ1135 HID341:HID1135 GYH341:GYH1135 GOL341:GOL1135 GEP341:GEP1135 FUT341:FUT1135 FKX341:FKX1135 FBB341:FBB1135 ERF341:ERF1135 EHJ341:EHJ1135 DXN341:DXN1135 DNR341:DNR1135 DDV341:DDV1135 CTZ341:CTZ1135 CKD341:CKD1135 CAH341:CAH1135 BQL341:BQL1135 BGP341:BGP1135 AWT341:AWT1135 AMX341:AMX1135 ADB341:ADB1135 TF341:TF1135 UEX19 UOT19 UYP19 VIL19 VSH19 WCD19 WLZ19 WVV19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LF19 TBJ19 TVB19 UEX158 UOT158 UYP158 VIL158 VSH158 WCD158 WLZ158 WVV158 JJ158 TF158 ADB158 AMX158 AWT158 BGP158 BQL158 CAH158 CKD158 CTZ158 DDV158 DNR158 DXN158 EHJ158 ERF158 FBB158 FKX158 FUT158 GEP158 GOL158 GYH158 HID158 HRZ158 IBV158 ILR158 IVN158 JFJ158 JPF158 JZB158 KIX158 KST158 LCP158 LML158 LWH158 MGD158 MPZ158 MZV158 NJR158 NTN158 ODJ158 ONF158 OXB158 PGX158 PQT158 QAP158 QKL158 QUH158 RED158 RNZ158 RXV158 SHR158 SRN158 TLF158 TBJ158 TUY157 TBG157 TLC157 SRK157 SHO157 RXS157 RNW157 REA157 QUE157 QKI157 QAM157 PQQ157 PGU157 OWY157 ONC157 ODG157 NTK157 NJO157 MZS157 MPW157 MGA157 LWE157 LMI157 LCM157 KSQ157 KIU157 JYY157 JPC157 JFG157 IVK157 ILO157 IBS157 HRW157 HIA157 GYE157 GOI157 GEM157 FUQ157 FKU157 FAY157 ERC157 EHG157 DXK157 DNO157 DDS157 CTW157 CKA157 CAE157 BQI157 BGM157 AWQ157 AMU157 ACY157 TC157 JG157 WVS157 WLW157 WCA157 VSE157 VII157 UYM157 UOQ157 UEU157 TVB158 AMZ337:AMZ338 JD269 WVP269 WLT269 WBX269 VSB269 VIF269 UYJ269 UON269 UER269 TUV269 TKZ269 TBD269 SRH269 SHL269 RXP269 RNT269 RDX269 QUB269 QKF269 QAJ269 PQN269 PGR269 OWV269 OMZ269 ODD269 NTH269 NJL269 MZP269 MPT269 MFX269 LWB269 LMF269 LCJ269 KSN269 KIR269 JYV269 JOZ269 JFD269 IVH269 ILL269 IBP269 HRT269 HHX269 GYB269 GOF269 GEJ269 FUN269 FKR269 FAV269 EQZ269 EHD269 DXH269 DNL269 DDP269 CTT269 CJX269 CAB269 BQF269 BGJ269 AWN269 AMR269 ACV269 SZ269 CAJ337:CAJ338 CKF337:CKF338 AWV337:AWV338 CUB337:CUB338 BGR337:BGR338 DDX337:DDX338 BQN337:BQN338 DNT337:DNT338 DXP337:DXP338 EHL337:EHL338 ERH337:ERH338 FBD337:FBD338 FKZ337:FKZ338 FUV337:FUV338 GER337:GER338 GON337:GON338 GYJ337:GYJ338 HIF337:HIF338 HSB337:HSB338 IBX337:IBX338 ILT337:ILT338 IVP337:IVP338 JFL337:JFL338 JPH337:JPH338 JZD337:JZD338 KIZ337:KIZ338 KSV337:KSV338 LCR337:LCR338 LMN337:LMN338 LWJ337:LWJ338 MGF337:MGF338 MQB337:MQB338 MZX337:MZX338 NJT337:NJT338 NTP337:NTP338 ODL337:ODL338 ONH337:ONH338 OXD337:OXD338 PGZ337:PGZ338 PQV337:PQV338 QAR337:QAR338 QKN337:QKN338 QUJ337:QUJ338 REF337:REF338 ROB337:ROB338 RXX337:RXX338 SHT337:SHT338 SRP337:SRP338 TBL337:TBL338 TLH337:TLH338 TVD337:TVD338 UEZ337:UEZ338 UOV337:UOV338 UYR337:UYR338 VIN337:VIN338 VSJ337:VSJ338 WCF337:WCF338 WMB337:WMB338 WVX337:WVX338 JL337:JL338 TH337:TH338 ADD337:ADD338 VSM260:VSM261 WCI260:WCI261 WME260:WME261 WWA260:WWA261 JO260:JO261 TK260:TK261 ADG260:ADG261 ANC260:ANC261 AWY260:AWY261 BGU260:BGU261 BQQ260:BQQ261 CAM260:CAM261 CKI260:CKI261 CUE260:CUE261 DEA260:DEA261 DNW260:DNW261 DXS260:DXS261 EHO260:EHO261 ERK260:ERK261 FBG260:FBG261 FLC260:FLC261 FUY260:FUY261 GEU260:GEU261 GOQ260:GOQ261 GYM260:GYM261 HII260:HII261 HSE260:HSE261 ICA260:ICA261 ILW260:ILW261 IVS260:IVS261 JFO260:JFO261 JPK260:JPK261 JZG260:JZG261 KJC260:KJC261 KSY260:KSY261 LCU260:LCU261 LMQ260:LMQ261 LWM260:LWM261 MGI260:MGI261 MQE260:MQE261 NAA260:NAA261 NJW260:NJW261 NTS260:NTS261 ODO260:ODO261 ONK260:ONK261 OXG260:OXG261 PHC260:PHC261 PQY260:PQY261 QAU260:QAU261 QKQ260:QKQ261 QUM260:QUM261 REI260:REI261 ROE260:ROE261 RYA260:RYA261 SHW260:SHW261 SRS260:SRS261 TBO260:TBO261 TLK260:TLK261 TVG260:TVG261 UFC260:UFC261 UOY260:UOY261 UYU260:UYU261 VIQ260:VIQ261 WAX274 WKT274 WUP274 ID274 RZ274 ABV274 ALR274 AVN274 BFJ274 BPF274 BZB274 CIX274 CST274 DCP274 DML274 DWH274 EGD274 EPZ274 EZV274 FJR274 FTN274 GDJ274 GNF274 GXB274 HGX274 HQT274 IAP274 IKL274 IUH274 JED274 JNZ274 JXV274 KHR274 KRN274 LBJ274 LLF274 LVB274 MEX274 MOT274 MYP274 NIL274 NSH274 OCD274 OLZ274 OVV274 PFR274 PPN274 PZJ274 QJF274 QTB274 RCX274 RMT274 RWP274 SGL274 SQH274 TAD274 TJZ274 TTV274 UDR274 UNN274 UXJ274 VHF274 VRB274 VPN275 VZJ275 WJF275 WTB275 GP275 QL275 AAH275 AKD275 ATZ275 BDV275 BNR275 BXN275 CHJ275 CRF275 DBB275 DKX275 DUT275 EEP275 EOL275 EYH275 FID275 FRZ275 GBV275 GLR275 GVN275 HFJ275 HPF275 HZB275 IIX275 IST275 JCP275 JML275 JWH275 KGD275 KPZ275 KZV275 LJR275 LTN275 MDJ275 MNF275 MXB275 NGX275 NQT275 OAP275 OKL275 OUH275 PED275 PNZ275 PXV275 QHR275 QRN275 RBJ275 RLF275 RVB275 SEX275 SOT275 SYP275 TIL275 TSH275 UCD275 ULZ275 UVV275 VFR275 VPK288 VZG288 WJC288 WSY288 GM288 QI288 AAE288 AKA288 ATW288 BDS288 BNO288 BXK288 CHG288 CRC288 DAY288 DKU288 DUQ288 EEM288 EOI288 EYE288 FIA288 FRW288 GBS288 GLO288 GVK288 HFG288 HPC288 HYY288 IIU288 ISQ288 JCM288 JMI288 JWE288 KGA288 KPW288 KZS288 LJO288 LTK288 MDG288 MNC288 MWY288 NGU288 NQQ288 OAM288 OKI288 OUE288 PEA288 PNW288 PXS288 QHO288 QRK288 RBG288 RLC288 RUY288 SEU288 SOQ288 SYM288 TII288 TSE288 UCA288 ULW288 UVS288 VFO288 AE137:AE138 VRB312:VRB313 WAX312:WAX313 WKT312:WKT313 WUP312:WUP313 ID312:ID313 RZ312:RZ313 ABV312:ABV313 ALR312:ALR313 AVN312:AVN313 BFJ312:BFJ313 BPF312:BPF313 BZB312:BZB313 CIX312:CIX313 CST312:CST313 DCP312:DCP313 DML312:DML313 DWH312:DWH313 EGD312:EGD313 EPZ312:EPZ313 EZV312:EZV313 FJR312:FJR313 FTN312:FTN313 GDJ312:GDJ313 GNF312:GNF313 GXB312:GXB313 HGX312:HGX313 HQT312:HQT313 IAP312:IAP313 IKL312:IKL313 IUH312:IUH313 JED312:JED313 JNZ312:JNZ313 JXV312:JXV313 KHR312:KHR313 KRN312:KRN313 LBJ312:LBJ313 LLF312:LLF313 LVB312:LVB313 MEX312:MEX313 MOT312:MOT313 MYP312:MYP313 NIL312:NIL313 NSH312:NSH313 OCD312:OCD313 OLZ312:OLZ313 OVV312:OVV313 PFR312:PFR313 PPN312:PPN313 PZJ312:PZJ313 QJF312:QJF313 QTB312:QTB313 RCX312:RCX313 RMT312:RMT313 RWP312:RWP313 SGL312:SGL313 SQH312:SQH313 TAD312:TAD313 TJZ312:TJZ313 TTV312:TTV313 UDR312:UDR313 UNN312:UNN313 UXJ312:UXJ313 VHF329 AM328 AQ328 AU328:AV328 AT327:AU327 AH327 AL327 AP327 AI328 VRB329 WAX329 WKT329 WUP329 ID329 RZ329 ABV329 ALR329 AVN329 BFJ329 BPF329 BZB329 CIX329 CST329 DCP329 DML329 DWH329 EGD329 EPZ329 EZV329 FJR329 FTN329 GDJ329 GNF329 GXB329 HGX329 HQT329 IAP329 IKL329 IUH329 JED329 JNZ329 JXV329 KHR329 KRN329 LBJ329 LLF329 LVB329 MEX329 MOT329 MYP329 NIL329 NSH329 OCD329 OLZ329 OVV329 PFR329 PPN329 PZJ329 QJF329 QTB329 RCX329 RMT329 RWP329 SGL329 SQH329 TAD329 TJZ329 TTV329 UDR329 UNN329 VHF312:VHF313 UXJ329">
      <formula1>AC19*AD19</formula1>
    </dataValidation>
    <dataValidation type="list" allowBlank="1" showInputMessage="1" showErrorMessage="1" sqref="WVS983303:WVS983329 AA65805:AA65831 JG65799:JG65825 TC65799:TC65825 ACY65799:ACY65825 AMU65799:AMU65825 AWQ65799:AWQ65825 BGM65799:BGM65825 BQI65799:BQI65825 CAE65799:CAE65825 CKA65799:CKA65825 CTW65799:CTW65825 DDS65799:DDS65825 DNO65799:DNO65825 DXK65799:DXK65825 EHG65799:EHG65825 ERC65799:ERC65825 FAY65799:FAY65825 FKU65799:FKU65825 FUQ65799:FUQ65825 GEM65799:GEM65825 GOI65799:GOI65825 GYE65799:GYE65825 HIA65799:HIA65825 HRW65799:HRW65825 IBS65799:IBS65825 ILO65799:ILO65825 IVK65799:IVK65825 JFG65799:JFG65825 JPC65799:JPC65825 JYY65799:JYY65825 KIU65799:KIU65825 KSQ65799:KSQ65825 LCM65799:LCM65825 LMI65799:LMI65825 LWE65799:LWE65825 MGA65799:MGA65825 MPW65799:MPW65825 MZS65799:MZS65825 NJO65799:NJO65825 NTK65799:NTK65825 ODG65799:ODG65825 ONC65799:ONC65825 OWY65799:OWY65825 PGU65799:PGU65825 PQQ65799:PQQ65825 QAM65799:QAM65825 QKI65799:QKI65825 QUE65799:QUE65825 REA65799:REA65825 RNW65799:RNW65825 RXS65799:RXS65825 SHO65799:SHO65825 SRK65799:SRK65825 TBG65799:TBG65825 TLC65799:TLC65825 TUY65799:TUY65825 UEU65799:UEU65825 UOQ65799:UOQ65825 UYM65799:UYM65825 VII65799:VII65825 VSE65799:VSE65825 WCA65799:WCA65825 WLW65799:WLW65825 WVS65799:WVS65825 AA131341:AA131367 JG131335:JG131361 TC131335:TC131361 ACY131335:ACY131361 AMU131335:AMU131361 AWQ131335:AWQ131361 BGM131335:BGM131361 BQI131335:BQI131361 CAE131335:CAE131361 CKA131335:CKA131361 CTW131335:CTW131361 DDS131335:DDS131361 DNO131335:DNO131361 DXK131335:DXK131361 EHG131335:EHG131361 ERC131335:ERC131361 FAY131335:FAY131361 FKU131335:FKU131361 FUQ131335:FUQ131361 GEM131335:GEM131361 GOI131335:GOI131361 GYE131335:GYE131361 HIA131335:HIA131361 HRW131335:HRW131361 IBS131335:IBS131361 ILO131335:ILO131361 IVK131335:IVK131361 JFG131335:JFG131361 JPC131335:JPC131361 JYY131335:JYY131361 KIU131335:KIU131361 KSQ131335:KSQ131361 LCM131335:LCM131361 LMI131335:LMI131361 LWE131335:LWE131361 MGA131335:MGA131361 MPW131335:MPW131361 MZS131335:MZS131361 NJO131335:NJO131361 NTK131335:NTK131361 ODG131335:ODG131361 ONC131335:ONC131361 OWY131335:OWY131361 PGU131335:PGU131361 PQQ131335:PQQ131361 QAM131335:QAM131361 QKI131335:QKI131361 QUE131335:QUE131361 REA131335:REA131361 RNW131335:RNW131361 RXS131335:RXS131361 SHO131335:SHO131361 SRK131335:SRK131361 TBG131335:TBG131361 TLC131335:TLC131361 TUY131335:TUY131361 UEU131335:UEU131361 UOQ131335:UOQ131361 UYM131335:UYM131361 VII131335:VII131361 VSE131335:VSE131361 WCA131335:WCA131361 WLW131335:WLW131361 WVS131335:WVS131361 AA196877:AA196903 JG196871:JG196897 TC196871:TC196897 ACY196871:ACY196897 AMU196871:AMU196897 AWQ196871:AWQ196897 BGM196871:BGM196897 BQI196871:BQI196897 CAE196871:CAE196897 CKA196871:CKA196897 CTW196871:CTW196897 DDS196871:DDS196897 DNO196871:DNO196897 DXK196871:DXK196897 EHG196871:EHG196897 ERC196871:ERC196897 FAY196871:FAY196897 FKU196871:FKU196897 FUQ196871:FUQ196897 GEM196871:GEM196897 GOI196871:GOI196897 GYE196871:GYE196897 HIA196871:HIA196897 HRW196871:HRW196897 IBS196871:IBS196897 ILO196871:ILO196897 IVK196871:IVK196897 JFG196871:JFG196897 JPC196871:JPC196897 JYY196871:JYY196897 KIU196871:KIU196897 KSQ196871:KSQ196897 LCM196871:LCM196897 LMI196871:LMI196897 LWE196871:LWE196897 MGA196871:MGA196897 MPW196871:MPW196897 MZS196871:MZS196897 NJO196871:NJO196897 NTK196871:NTK196897 ODG196871:ODG196897 ONC196871:ONC196897 OWY196871:OWY196897 PGU196871:PGU196897 PQQ196871:PQQ196897 QAM196871:QAM196897 QKI196871:QKI196897 QUE196871:QUE196897 REA196871:REA196897 RNW196871:RNW196897 RXS196871:RXS196897 SHO196871:SHO196897 SRK196871:SRK196897 TBG196871:TBG196897 TLC196871:TLC196897 TUY196871:TUY196897 UEU196871:UEU196897 UOQ196871:UOQ196897 UYM196871:UYM196897 VII196871:VII196897 VSE196871:VSE196897 WCA196871:WCA196897 WLW196871:WLW196897 WVS196871:WVS196897 AA262413:AA262439 JG262407:JG262433 TC262407:TC262433 ACY262407:ACY262433 AMU262407:AMU262433 AWQ262407:AWQ262433 BGM262407:BGM262433 BQI262407:BQI262433 CAE262407:CAE262433 CKA262407:CKA262433 CTW262407:CTW262433 DDS262407:DDS262433 DNO262407:DNO262433 DXK262407:DXK262433 EHG262407:EHG262433 ERC262407:ERC262433 FAY262407:FAY262433 FKU262407:FKU262433 FUQ262407:FUQ262433 GEM262407:GEM262433 GOI262407:GOI262433 GYE262407:GYE262433 HIA262407:HIA262433 HRW262407:HRW262433 IBS262407:IBS262433 ILO262407:ILO262433 IVK262407:IVK262433 JFG262407:JFG262433 JPC262407:JPC262433 JYY262407:JYY262433 KIU262407:KIU262433 KSQ262407:KSQ262433 LCM262407:LCM262433 LMI262407:LMI262433 LWE262407:LWE262433 MGA262407:MGA262433 MPW262407:MPW262433 MZS262407:MZS262433 NJO262407:NJO262433 NTK262407:NTK262433 ODG262407:ODG262433 ONC262407:ONC262433 OWY262407:OWY262433 PGU262407:PGU262433 PQQ262407:PQQ262433 QAM262407:QAM262433 QKI262407:QKI262433 QUE262407:QUE262433 REA262407:REA262433 RNW262407:RNW262433 RXS262407:RXS262433 SHO262407:SHO262433 SRK262407:SRK262433 TBG262407:TBG262433 TLC262407:TLC262433 TUY262407:TUY262433 UEU262407:UEU262433 UOQ262407:UOQ262433 UYM262407:UYM262433 VII262407:VII262433 VSE262407:VSE262433 WCA262407:WCA262433 WLW262407:WLW262433 WVS262407:WVS262433 AA327949:AA327975 JG327943:JG327969 TC327943:TC327969 ACY327943:ACY327969 AMU327943:AMU327969 AWQ327943:AWQ327969 BGM327943:BGM327969 BQI327943:BQI327969 CAE327943:CAE327969 CKA327943:CKA327969 CTW327943:CTW327969 DDS327943:DDS327969 DNO327943:DNO327969 DXK327943:DXK327969 EHG327943:EHG327969 ERC327943:ERC327969 FAY327943:FAY327969 FKU327943:FKU327969 FUQ327943:FUQ327969 GEM327943:GEM327969 GOI327943:GOI327969 GYE327943:GYE327969 HIA327943:HIA327969 HRW327943:HRW327969 IBS327943:IBS327969 ILO327943:ILO327969 IVK327943:IVK327969 JFG327943:JFG327969 JPC327943:JPC327969 JYY327943:JYY327969 KIU327943:KIU327969 KSQ327943:KSQ327969 LCM327943:LCM327969 LMI327943:LMI327969 LWE327943:LWE327969 MGA327943:MGA327969 MPW327943:MPW327969 MZS327943:MZS327969 NJO327943:NJO327969 NTK327943:NTK327969 ODG327943:ODG327969 ONC327943:ONC327969 OWY327943:OWY327969 PGU327943:PGU327969 PQQ327943:PQQ327969 QAM327943:QAM327969 QKI327943:QKI327969 QUE327943:QUE327969 REA327943:REA327969 RNW327943:RNW327969 RXS327943:RXS327969 SHO327943:SHO327969 SRK327943:SRK327969 TBG327943:TBG327969 TLC327943:TLC327969 TUY327943:TUY327969 UEU327943:UEU327969 UOQ327943:UOQ327969 UYM327943:UYM327969 VII327943:VII327969 VSE327943:VSE327969 WCA327943:WCA327969 WLW327943:WLW327969 WVS327943:WVS327969 AA393485:AA393511 JG393479:JG393505 TC393479:TC393505 ACY393479:ACY393505 AMU393479:AMU393505 AWQ393479:AWQ393505 BGM393479:BGM393505 BQI393479:BQI393505 CAE393479:CAE393505 CKA393479:CKA393505 CTW393479:CTW393505 DDS393479:DDS393505 DNO393479:DNO393505 DXK393479:DXK393505 EHG393479:EHG393505 ERC393479:ERC393505 FAY393479:FAY393505 FKU393479:FKU393505 FUQ393479:FUQ393505 GEM393479:GEM393505 GOI393479:GOI393505 GYE393479:GYE393505 HIA393479:HIA393505 HRW393479:HRW393505 IBS393479:IBS393505 ILO393479:ILO393505 IVK393479:IVK393505 JFG393479:JFG393505 JPC393479:JPC393505 JYY393479:JYY393505 KIU393479:KIU393505 KSQ393479:KSQ393505 LCM393479:LCM393505 LMI393479:LMI393505 LWE393479:LWE393505 MGA393479:MGA393505 MPW393479:MPW393505 MZS393479:MZS393505 NJO393479:NJO393505 NTK393479:NTK393505 ODG393479:ODG393505 ONC393479:ONC393505 OWY393479:OWY393505 PGU393479:PGU393505 PQQ393479:PQQ393505 QAM393479:QAM393505 QKI393479:QKI393505 QUE393479:QUE393505 REA393479:REA393505 RNW393479:RNW393505 RXS393479:RXS393505 SHO393479:SHO393505 SRK393479:SRK393505 TBG393479:TBG393505 TLC393479:TLC393505 TUY393479:TUY393505 UEU393479:UEU393505 UOQ393479:UOQ393505 UYM393479:UYM393505 VII393479:VII393505 VSE393479:VSE393505 WCA393479:WCA393505 WLW393479:WLW393505 WVS393479:WVS393505 AA459021:AA459047 JG459015:JG459041 TC459015:TC459041 ACY459015:ACY459041 AMU459015:AMU459041 AWQ459015:AWQ459041 BGM459015:BGM459041 BQI459015:BQI459041 CAE459015:CAE459041 CKA459015:CKA459041 CTW459015:CTW459041 DDS459015:DDS459041 DNO459015:DNO459041 DXK459015:DXK459041 EHG459015:EHG459041 ERC459015:ERC459041 FAY459015:FAY459041 FKU459015:FKU459041 FUQ459015:FUQ459041 GEM459015:GEM459041 GOI459015:GOI459041 GYE459015:GYE459041 HIA459015:HIA459041 HRW459015:HRW459041 IBS459015:IBS459041 ILO459015:ILO459041 IVK459015:IVK459041 JFG459015:JFG459041 JPC459015:JPC459041 JYY459015:JYY459041 KIU459015:KIU459041 KSQ459015:KSQ459041 LCM459015:LCM459041 LMI459015:LMI459041 LWE459015:LWE459041 MGA459015:MGA459041 MPW459015:MPW459041 MZS459015:MZS459041 NJO459015:NJO459041 NTK459015:NTK459041 ODG459015:ODG459041 ONC459015:ONC459041 OWY459015:OWY459041 PGU459015:PGU459041 PQQ459015:PQQ459041 QAM459015:QAM459041 QKI459015:QKI459041 QUE459015:QUE459041 REA459015:REA459041 RNW459015:RNW459041 RXS459015:RXS459041 SHO459015:SHO459041 SRK459015:SRK459041 TBG459015:TBG459041 TLC459015:TLC459041 TUY459015:TUY459041 UEU459015:UEU459041 UOQ459015:UOQ459041 UYM459015:UYM459041 VII459015:VII459041 VSE459015:VSE459041 WCA459015:WCA459041 WLW459015:WLW459041 WVS459015:WVS459041 AA524557:AA524583 JG524551:JG524577 TC524551:TC524577 ACY524551:ACY524577 AMU524551:AMU524577 AWQ524551:AWQ524577 BGM524551:BGM524577 BQI524551:BQI524577 CAE524551:CAE524577 CKA524551:CKA524577 CTW524551:CTW524577 DDS524551:DDS524577 DNO524551:DNO524577 DXK524551:DXK524577 EHG524551:EHG524577 ERC524551:ERC524577 FAY524551:FAY524577 FKU524551:FKU524577 FUQ524551:FUQ524577 GEM524551:GEM524577 GOI524551:GOI524577 GYE524551:GYE524577 HIA524551:HIA524577 HRW524551:HRW524577 IBS524551:IBS524577 ILO524551:ILO524577 IVK524551:IVK524577 JFG524551:JFG524577 JPC524551:JPC524577 JYY524551:JYY524577 KIU524551:KIU524577 KSQ524551:KSQ524577 LCM524551:LCM524577 LMI524551:LMI524577 LWE524551:LWE524577 MGA524551:MGA524577 MPW524551:MPW524577 MZS524551:MZS524577 NJO524551:NJO524577 NTK524551:NTK524577 ODG524551:ODG524577 ONC524551:ONC524577 OWY524551:OWY524577 PGU524551:PGU524577 PQQ524551:PQQ524577 QAM524551:QAM524577 QKI524551:QKI524577 QUE524551:QUE524577 REA524551:REA524577 RNW524551:RNW524577 RXS524551:RXS524577 SHO524551:SHO524577 SRK524551:SRK524577 TBG524551:TBG524577 TLC524551:TLC524577 TUY524551:TUY524577 UEU524551:UEU524577 UOQ524551:UOQ524577 UYM524551:UYM524577 VII524551:VII524577 VSE524551:VSE524577 WCA524551:WCA524577 WLW524551:WLW524577 WVS524551:WVS524577 AA590093:AA590119 JG590087:JG590113 TC590087:TC590113 ACY590087:ACY590113 AMU590087:AMU590113 AWQ590087:AWQ590113 BGM590087:BGM590113 BQI590087:BQI590113 CAE590087:CAE590113 CKA590087:CKA590113 CTW590087:CTW590113 DDS590087:DDS590113 DNO590087:DNO590113 DXK590087:DXK590113 EHG590087:EHG590113 ERC590087:ERC590113 FAY590087:FAY590113 FKU590087:FKU590113 FUQ590087:FUQ590113 GEM590087:GEM590113 GOI590087:GOI590113 GYE590087:GYE590113 HIA590087:HIA590113 HRW590087:HRW590113 IBS590087:IBS590113 ILO590087:ILO590113 IVK590087:IVK590113 JFG590087:JFG590113 JPC590087:JPC590113 JYY590087:JYY590113 KIU590087:KIU590113 KSQ590087:KSQ590113 LCM590087:LCM590113 LMI590087:LMI590113 LWE590087:LWE590113 MGA590087:MGA590113 MPW590087:MPW590113 MZS590087:MZS590113 NJO590087:NJO590113 NTK590087:NTK590113 ODG590087:ODG590113 ONC590087:ONC590113 OWY590087:OWY590113 PGU590087:PGU590113 PQQ590087:PQQ590113 QAM590087:QAM590113 QKI590087:QKI590113 QUE590087:QUE590113 REA590087:REA590113 RNW590087:RNW590113 RXS590087:RXS590113 SHO590087:SHO590113 SRK590087:SRK590113 TBG590087:TBG590113 TLC590087:TLC590113 TUY590087:TUY590113 UEU590087:UEU590113 UOQ590087:UOQ590113 UYM590087:UYM590113 VII590087:VII590113 VSE590087:VSE590113 WCA590087:WCA590113 WLW590087:WLW590113 WVS590087:WVS590113 AA655629:AA655655 JG655623:JG655649 TC655623:TC655649 ACY655623:ACY655649 AMU655623:AMU655649 AWQ655623:AWQ655649 BGM655623:BGM655649 BQI655623:BQI655649 CAE655623:CAE655649 CKA655623:CKA655649 CTW655623:CTW655649 DDS655623:DDS655649 DNO655623:DNO655649 DXK655623:DXK655649 EHG655623:EHG655649 ERC655623:ERC655649 FAY655623:FAY655649 FKU655623:FKU655649 FUQ655623:FUQ655649 GEM655623:GEM655649 GOI655623:GOI655649 GYE655623:GYE655649 HIA655623:HIA655649 HRW655623:HRW655649 IBS655623:IBS655649 ILO655623:ILO655649 IVK655623:IVK655649 JFG655623:JFG655649 JPC655623:JPC655649 JYY655623:JYY655649 KIU655623:KIU655649 KSQ655623:KSQ655649 LCM655623:LCM655649 LMI655623:LMI655649 LWE655623:LWE655649 MGA655623:MGA655649 MPW655623:MPW655649 MZS655623:MZS655649 NJO655623:NJO655649 NTK655623:NTK655649 ODG655623:ODG655649 ONC655623:ONC655649 OWY655623:OWY655649 PGU655623:PGU655649 PQQ655623:PQQ655649 QAM655623:QAM655649 QKI655623:QKI655649 QUE655623:QUE655649 REA655623:REA655649 RNW655623:RNW655649 RXS655623:RXS655649 SHO655623:SHO655649 SRK655623:SRK655649 TBG655623:TBG655649 TLC655623:TLC655649 TUY655623:TUY655649 UEU655623:UEU655649 UOQ655623:UOQ655649 UYM655623:UYM655649 VII655623:VII655649 VSE655623:VSE655649 WCA655623:WCA655649 WLW655623:WLW655649 WVS655623:WVS655649 AA721165:AA721191 JG721159:JG721185 TC721159:TC721185 ACY721159:ACY721185 AMU721159:AMU721185 AWQ721159:AWQ721185 BGM721159:BGM721185 BQI721159:BQI721185 CAE721159:CAE721185 CKA721159:CKA721185 CTW721159:CTW721185 DDS721159:DDS721185 DNO721159:DNO721185 DXK721159:DXK721185 EHG721159:EHG721185 ERC721159:ERC721185 FAY721159:FAY721185 FKU721159:FKU721185 FUQ721159:FUQ721185 GEM721159:GEM721185 GOI721159:GOI721185 GYE721159:GYE721185 HIA721159:HIA721185 HRW721159:HRW721185 IBS721159:IBS721185 ILO721159:ILO721185 IVK721159:IVK721185 JFG721159:JFG721185 JPC721159:JPC721185 JYY721159:JYY721185 KIU721159:KIU721185 KSQ721159:KSQ721185 LCM721159:LCM721185 LMI721159:LMI721185 LWE721159:LWE721185 MGA721159:MGA721185 MPW721159:MPW721185 MZS721159:MZS721185 NJO721159:NJO721185 NTK721159:NTK721185 ODG721159:ODG721185 ONC721159:ONC721185 OWY721159:OWY721185 PGU721159:PGU721185 PQQ721159:PQQ721185 QAM721159:QAM721185 QKI721159:QKI721185 QUE721159:QUE721185 REA721159:REA721185 RNW721159:RNW721185 RXS721159:RXS721185 SHO721159:SHO721185 SRK721159:SRK721185 TBG721159:TBG721185 TLC721159:TLC721185 TUY721159:TUY721185 UEU721159:UEU721185 UOQ721159:UOQ721185 UYM721159:UYM721185 VII721159:VII721185 VSE721159:VSE721185 WCA721159:WCA721185 WLW721159:WLW721185 WVS721159:WVS721185 AA786701:AA786727 JG786695:JG786721 TC786695:TC786721 ACY786695:ACY786721 AMU786695:AMU786721 AWQ786695:AWQ786721 BGM786695:BGM786721 BQI786695:BQI786721 CAE786695:CAE786721 CKA786695:CKA786721 CTW786695:CTW786721 DDS786695:DDS786721 DNO786695:DNO786721 DXK786695:DXK786721 EHG786695:EHG786721 ERC786695:ERC786721 FAY786695:FAY786721 FKU786695:FKU786721 FUQ786695:FUQ786721 GEM786695:GEM786721 GOI786695:GOI786721 GYE786695:GYE786721 HIA786695:HIA786721 HRW786695:HRW786721 IBS786695:IBS786721 ILO786695:ILO786721 IVK786695:IVK786721 JFG786695:JFG786721 JPC786695:JPC786721 JYY786695:JYY786721 KIU786695:KIU786721 KSQ786695:KSQ786721 LCM786695:LCM786721 LMI786695:LMI786721 LWE786695:LWE786721 MGA786695:MGA786721 MPW786695:MPW786721 MZS786695:MZS786721 NJO786695:NJO786721 NTK786695:NTK786721 ODG786695:ODG786721 ONC786695:ONC786721 OWY786695:OWY786721 PGU786695:PGU786721 PQQ786695:PQQ786721 QAM786695:QAM786721 QKI786695:QKI786721 QUE786695:QUE786721 REA786695:REA786721 RNW786695:RNW786721 RXS786695:RXS786721 SHO786695:SHO786721 SRK786695:SRK786721 TBG786695:TBG786721 TLC786695:TLC786721 TUY786695:TUY786721 UEU786695:UEU786721 UOQ786695:UOQ786721 UYM786695:UYM786721 VII786695:VII786721 VSE786695:VSE786721 WCA786695:WCA786721 WLW786695:WLW786721 WVS786695:WVS786721 AA852237:AA852263 JG852231:JG852257 TC852231:TC852257 ACY852231:ACY852257 AMU852231:AMU852257 AWQ852231:AWQ852257 BGM852231:BGM852257 BQI852231:BQI852257 CAE852231:CAE852257 CKA852231:CKA852257 CTW852231:CTW852257 DDS852231:DDS852257 DNO852231:DNO852257 DXK852231:DXK852257 EHG852231:EHG852257 ERC852231:ERC852257 FAY852231:FAY852257 FKU852231:FKU852257 FUQ852231:FUQ852257 GEM852231:GEM852257 GOI852231:GOI852257 GYE852231:GYE852257 HIA852231:HIA852257 HRW852231:HRW852257 IBS852231:IBS852257 ILO852231:ILO852257 IVK852231:IVK852257 JFG852231:JFG852257 JPC852231:JPC852257 JYY852231:JYY852257 KIU852231:KIU852257 KSQ852231:KSQ852257 LCM852231:LCM852257 LMI852231:LMI852257 LWE852231:LWE852257 MGA852231:MGA852257 MPW852231:MPW852257 MZS852231:MZS852257 NJO852231:NJO852257 NTK852231:NTK852257 ODG852231:ODG852257 ONC852231:ONC852257 OWY852231:OWY852257 PGU852231:PGU852257 PQQ852231:PQQ852257 QAM852231:QAM852257 QKI852231:QKI852257 QUE852231:QUE852257 REA852231:REA852257 RNW852231:RNW852257 RXS852231:RXS852257 SHO852231:SHO852257 SRK852231:SRK852257 TBG852231:TBG852257 TLC852231:TLC852257 TUY852231:TUY852257 UEU852231:UEU852257 UOQ852231:UOQ852257 UYM852231:UYM852257 VII852231:VII852257 VSE852231:VSE852257 WCA852231:WCA852257 WLW852231:WLW852257 WVS852231:WVS852257 AA917773:AA917799 JG917767:JG917793 TC917767:TC917793 ACY917767:ACY917793 AMU917767:AMU917793 AWQ917767:AWQ917793 BGM917767:BGM917793 BQI917767:BQI917793 CAE917767:CAE917793 CKA917767:CKA917793 CTW917767:CTW917793 DDS917767:DDS917793 DNO917767:DNO917793 DXK917767:DXK917793 EHG917767:EHG917793 ERC917767:ERC917793 FAY917767:FAY917793 FKU917767:FKU917793 FUQ917767:FUQ917793 GEM917767:GEM917793 GOI917767:GOI917793 GYE917767:GYE917793 HIA917767:HIA917793 HRW917767:HRW917793 IBS917767:IBS917793 ILO917767:ILO917793 IVK917767:IVK917793 JFG917767:JFG917793 JPC917767:JPC917793 JYY917767:JYY917793 KIU917767:KIU917793 KSQ917767:KSQ917793 LCM917767:LCM917793 LMI917767:LMI917793 LWE917767:LWE917793 MGA917767:MGA917793 MPW917767:MPW917793 MZS917767:MZS917793 NJO917767:NJO917793 NTK917767:NTK917793 ODG917767:ODG917793 ONC917767:ONC917793 OWY917767:OWY917793 PGU917767:PGU917793 PQQ917767:PQQ917793 QAM917767:QAM917793 QKI917767:QKI917793 QUE917767:QUE917793 REA917767:REA917793 RNW917767:RNW917793 RXS917767:RXS917793 SHO917767:SHO917793 SRK917767:SRK917793 TBG917767:TBG917793 TLC917767:TLC917793 TUY917767:TUY917793 UEU917767:UEU917793 UOQ917767:UOQ917793 UYM917767:UYM917793 VII917767:VII917793 VSE917767:VSE917793 WCA917767:WCA917793 WLW917767:WLW917793 WVS917767:WVS917793 AA983309:AA983335 JG983303:JG983329 TC983303:TC983329 ACY983303:ACY983329 AMU983303:AMU983329 AWQ983303:AWQ983329 BGM983303:BGM983329 BQI983303:BQI983329 CAE983303:CAE983329 CKA983303:CKA983329 CTW983303:CTW983329 DDS983303:DDS983329 DNO983303:DNO983329 DXK983303:DXK983329 EHG983303:EHG983329 ERC983303:ERC983329 FAY983303:FAY983329 FKU983303:FKU983329 FUQ983303:FUQ983329 GEM983303:GEM983329 GOI983303:GOI983329 GYE983303:GYE983329 HIA983303:HIA983329 HRW983303:HRW983329 IBS983303:IBS983329 ILO983303:ILO983329 IVK983303:IVK983329 JFG983303:JFG983329 JPC983303:JPC983329 JYY983303:JYY983329 KIU983303:KIU983329 KSQ983303:KSQ983329 LCM983303:LCM983329 LMI983303:LMI983329 LWE983303:LWE983329 MGA983303:MGA983329 MPW983303:MPW983329 MZS983303:MZS983329 NJO983303:NJO983329 NTK983303:NTK983329 ODG983303:ODG983329 ONC983303:ONC983329 OWY983303:OWY983329 PGU983303:PGU983329 PQQ983303:PQQ983329 QAM983303:QAM983329 QKI983303:QKI983329 QUE983303:QUE983329 REA983303:REA983329 RNW983303:RNW983329 RXS983303:RXS983329 SHO983303:SHO983329 SRK983303:SRK983329 TBG983303:TBG983329 TLC983303:TLC983329 TUY983303:TUY983329 UEU983303:UEU983329 UOQ983303:UOQ983329 UYM983303:UYM983329 VII983303:VII983329 VSE983303:VSE983329 WCA983303:WCA983329 WLW983303:WLW983329 BGM158 BQI158 CAE158 CKA158 CTW158 DDS158 DNO158 DXK158 EHG158 ERC158 FAY158 FKU158 FUQ158 GEM158 GOI158 GYE158 HIA158 HRW158 IBS158 ILO158 IVK158 JFG158 JPC158 JYY158 KIU158 KSQ158 LCM158 LMI158 LWE158 MGA158 MPW158 MZS158 NJO158 NTK158 ODG158 ONC158 OWY158 PGU158 PQQ158 QAM158 QKI158 QUE158 REA158 RNW158 RXS158 SHO158 SRK158 TBG158 TLC158 TUY158 UEU158 UOQ158 UYM158 VII158 VSE158 WCA158 WLW158 WVS158 JG158 TC158 ACY158 AMU158 AWQ158 AA252:AA257 Z172:Z178 AB137 Z139:Z156 AA326 ANK194:ANK200 AXG194:AXG200 BHC194:BHC200 BQY194:BQY200 CAU194:CAU200 CKQ194:CKQ200 CUM194:CUM200 DEI194:DEI200 DOE194:DOE200 DYA194:DYA200 EHW194:EHW200 ERS194:ERS200 FBO194:FBO200 FLK194:FLK200 FVG194:FVG200 GFC194:GFC200 GOY194:GOY200 GYU194:GYU200 HIQ194:HIQ200 HSM194:HSM200 ICI194:ICI200 IME194:IME200 IWA194:IWA200 JFW194:JFW200 JPS194:JPS200 JZO194:JZO200 KJK194:KJK200 KTG194:KTG200 LDC194:LDC200 LMY194:LMY200 LWU194:LWU200 MGQ194:MGQ200 MQM194:MQM200 NAI194:NAI200 NKE194:NKE200 NUA194:NUA200 ODW194:ODW200 ONS194:ONS200 OXO194:OXO200 PHK194:PHK200 PRG194:PRG200 QBC194:QBC200 QKY194:QKY200 QUU194:QUU200 REQ194:REQ200 ROM194:ROM200 RYI194:RYI200 SIE194:SIE200 SSA194:SSA200 TBW194:TBW200 TLS194:TLS200 TVO194:TVO200 UFK194:UFK200 UPG194:UPG200 UZC194:UZC200 VIY194:VIY200 VSU194:VSU200 WCQ194:WCQ200 WMM194:WMM200 AA179:AA200 WWI194:WWI200 JW194:JW200 TS194:TS200 ADO194:ADO200">
      <formula1>НДС</formula1>
    </dataValidation>
    <dataValidation type="list" allowBlank="1" showInputMessage="1" showErrorMessage="1" sqref="S170 S252 S255 S266:S268 S273:S274 S270 S258:S264 S312:S313 JO199 TK199 ADG199 ANC199 AWY199 BGU199 BQQ199 CAM199 CKI199 CUE199 DEA199 DNW199 DXS199 EHO199 ERK199 FBG199 FLC199 FUY199 GEU199 GOQ199 GYM199 HII199 HSE199 ICA199 ILW199 IVS199 JFO199 JPK199 JZG199 KJC199 KSY199 LCU199 LMQ199 LWM199 MGI199 MQE199 NAA199 NJW199 NTS199 ODO199 ONK199 OXG199 PHC199 PQY199 QAU199 QKQ199 QUM199 REI199 ROE199 RYA199 SHW199 SRS199 TBO199 TLK199 TVG199 UFC199 UOY199 UYU199 VIQ199 VSM199 WCI199 WME199 WWA199 S199 S326 S329">
      <formula1>Инкотермс</formula1>
    </dataValidation>
    <dataValidation type="list" allowBlank="1" showInputMessage="1" showErrorMessage="1" sqref="Z170">
      <formula1>ЕИ</formula1>
    </dataValidation>
    <dataValidation type="list" allowBlank="1" showInputMessage="1" showErrorMessage="1" sqref="J255 J205:J213 J308:J309">
      <formula1>основания150</formula1>
    </dataValidation>
    <dataValidation type="custom" allowBlank="1" showInputMessage="1" showErrorMessage="1" sqref="AG139:AG156">
      <formula1>AA139*AF139</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2021-2025-13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dcterms:created xsi:type="dcterms:W3CDTF">2018-10-16T14:16:40Z</dcterms:created>
  <dcterms:modified xsi:type="dcterms:W3CDTF">2021-08-13T10:22:55Z</dcterms:modified>
</cp:coreProperties>
</file>