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Ергалиев Равиль Лукпанович" algorithmName="SHA-512" hashValue="UbkMlNRoqm0Qfbg48/46UKNaTxOcnUIf4HwCKIS/S1PZPx7FYwLtdFSJwnL1ucOqfq7pbMIohQrgbQINTRQ2rQ==" saltValue="RyIk06pFNO8JYLEpWD8VPw==" spinCount="10000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'2021-2025-14'!$A$20:$WXF$346</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49" i="2" l="1"/>
  <c r="AL348" i="2"/>
  <c r="AM348" i="2" s="1"/>
  <c r="AH348" i="2"/>
  <c r="AI348" i="2" s="1"/>
  <c r="AD348" i="2"/>
  <c r="AE348" i="2" s="1"/>
  <c r="AL347" i="2"/>
  <c r="AM347" i="2" s="1"/>
  <c r="AH347" i="2"/>
  <c r="AI347" i="2" s="1"/>
  <c r="AD347" i="2"/>
  <c r="AE347" i="2" s="1"/>
  <c r="AL346" i="2"/>
  <c r="AM346" i="2" s="1"/>
  <c r="AH346" i="2"/>
  <c r="AI346" i="2" s="1"/>
  <c r="AD346" i="2"/>
  <c r="AW344" i="2"/>
  <c r="AX344" i="2" s="1"/>
  <c r="AU344" i="2"/>
  <c r="AQ344" i="2"/>
  <c r="AM344" i="2"/>
  <c r="AI344" i="2"/>
  <c r="AE344" i="2"/>
  <c r="AW346" i="2" l="1"/>
  <c r="AE346" i="2"/>
  <c r="AX346" i="2" s="1"/>
  <c r="AX347" i="2"/>
  <c r="AW347" i="2"/>
  <c r="AW348" i="2"/>
  <c r="AX348" i="2" s="1"/>
  <c r="AW256" i="2" l="1"/>
  <c r="AX256" i="2" s="1"/>
  <c r="AM256" i="2"/>
  <c r="AI256" i="2"/>
  <c r="AE256" i="2"/>
  <c r="AD228" i="2"/>
  <c r="AW228" i="2" s="1"/>
  <c r="AX228" i="2" s="1"/>
  <c r="AD220" i="2"/>
  <c r="AW220" i="2" s="1"/>
  <c r="AX220" i="2" s="1"/>
  <c r="AD224" i="2"/>
  <c r="AW224" i="2" s="1"/>
  <c r="AX224" i="2" s="1"/>
  <c r="AD226" i="2"/>
  <c r="AW226" i="2" s="1"/>
  <c r="AX226" i="2" s="1"/>
  <c r="AD222" i="2"/>
  <c r="AW222" i="2" s="1"/>
  <c r="AX222" i="2" s="1"/>
  <c r="AE314" i="2"/>
  <c r="AD217" i="2"/>
  <c r="AW217" i="2" s="1"/>
  <c r="AX217" i="2" s="1"/>
  <c r="AD215" i="2"/>
  <c r="AW215" i="2" s="1"/>
  <c r="AX215" i="2" s="1"/>
  <c r="AD213" i="2"/>
  <c r="AW213" i="2" s="1"/>
  <c r="AX213" i="2" s="1"/>
  <c r="AD211" i="2"/>
  <c r="AW211" i="2" s="1"/>
  <c r="AX211" i="2" s="1"/>
  <c r="AE211" i="2" l="1"/>
  <c r="AE228" i="2"/>
  <c r="AE220" i="2"/>
  <c r="AE224" i="2"/>
  <c r="AE226" i="2"/>
  <c r="AE222" i="2"/>
  <c r="AE217" i="2"/>
  <c r="AE215" i="2"/>
  <c r="AE213" i="2"/>
  <c r="AM332" i="2"/>
  <c r="AI332" i="2"/>
  <c r="AW201" i="2" l="1"/>
  <c r="AX201" i="2" s="1"/>
  <c r="AX200" i="2" l="1"/>
  <c r="AW203" i="2"/>
  <c r="AX333" i="2" l="1"/>
  <c r="AU333" i="2"/>
  <c r="AQ333" i="2"/>
  <c r="AM333" i="2"/>
  <c r="AI333" i="2"/>
  <c r="AM202" i="2"/>
  <c r="AI202" i="2"/>
  <c r="AE202" i="2"/>
  <c r="AI199" i="2"/>
  <c r="AE199" i="2"/>
  <c r="AV158" i="2"/>
  <c r="AL158" i="2"/>
  <c r="AM158" i="2" s="1"/>
  <c r="AH158" i="2"/>
  <c r="AV156" i="2"/>
  <c r="AL156" i="2"/>
  <c r="AM156" i="2" s="1"/>
  <c r="AH156" i="2"/>
  <c r="AV154" i="2"/>
  <c r="AL154" i="2"/>
  <c r="AM154" i="2" s="1"/>
  <c r="AH154" i="2"/>
  <c r="AV152" i="2"/>
  <c r="AL152" i="2"/>
  <c r="AM152" i="2" s="1"/>
  <c r="AH152" i="2"/>
  <c r="AV150" i="2"/>
  <c r="AL150" i="2"/>
  <c r="AM150" i="2" s="1"/>
  <c r="AH150" i="2"/>
  <c r="AV148" i="2"/>
  <c r="AL148" i="2"/>
  <c r="AM148" i="2" s="1"/>
  <c r="AH148" i="2"/>
  <c r="AV146" i="2"/>
  <c r="AL146" i="2"/>
  <c r="AM146" i="2" s="1"/>
  <c r="AH146" i="2"/>
  <c r="AV144" i="2"/>
  <c r="AL144" i="2"/>
  <c r="AM144" i="2" s="1"/>
  <c r="AH144" i="2"/>
  <c r="AV142" i="2"/>
  <c r="AL142" i="2"/>
  <c r="AM142" i="2" s="1"/>
  <c r="AH142" i="2"/>
  <c r="AW142" i="2" l="1"/>
  <c r="AX142" i="2" s="1"/>
  <c r="AW144" i="2"/>
  <c r="AX144" i="2" s="1"/>
  <c r="AW146" i="2"/>
  <c r="AX146" i="2" s="1"/>
  <c r="AW148" i="2"/>
  <c r="AX148" i="2" s="1"/>
  <c r="AW150" i="2"/>
  <c r="AX150" i="2" s="1"/>
  <c r="AW152" i="2"/>
  <c r="AX152" i="2" s="1"/>
  <c r="AW154" i="2"/>
  <c r="AX154" i="2" s="1"/>
  <c r="AW156" i="2"/>
  <c r="AX156" i="2" s="1"/>
  <c r="AW158" i="2"/>
  <c r="AX158" i="2" s="1"/>
  <c r="AI158" i="2"/>
  <c r="AI156" i="2"/>
  <c r="AI154" i="2"/>
  <c r="AI152" i="2"/>
  <c r="AI150" i="2"/>
  <c r="AI148" i="2"/>
  <c r="AI146" i="2"/>
  <c r="AI144" i="2"/>
  <c r="AI142" i="2"/>
  <c r="AX176" i="2"/>
  <c r="AX165" i="2"/>
  <c r="AX327" i="2"/>
  <c r="AX323" i="2"/>
  <c r="AX319" i="2"/>
  <c r="AX328" i="2"/>
  <c r="AU328" i="2"/>
  <c r="AQ328" i="2"/>
  <c r="AM328" i="2"/>
  <c r="AI328" i="2"/>
  <c r="AE328" i="2"/>
  <c r="AX324" i="2"/>
  <c r="AU324" i="2"/>
  <c r="AQ324" i="2"/>
  <c r="AM324" i="2"/>
  <c r="AI324" i="2"/>
  <c r="AE324" i="2"/>
  <c r="AX320" i="2"/>
  <c r="AU320" i="2"/>
  <c r="AQ320" i="2"/>
  <c r="AM320" i="2"/>
  <c r="AI320" i="2"/>
  <c r="AE320" i="2"/>
  <c r="AX316" i="2"/>
  <c r="AU316" i="2"/>
  <c r="AQ316" i="2"/>
  <c r="AM316" i="2"/>
  <c r="AI316" i="2"/>
  <c r="AE316" i="2"/>
  <c r="AX177" i="2"/>
  <c r="AI177" i="2"/>
  <c r="AE177" i="2"/>
  <c r="AW166" i="2"/>
  <c r="AX166" i="2" s="1"/>
  <c r="AI166" i="2"/>
  <c r="AE166" i="2"/>
  <c r="AX331" i="2" l="1"/>
  <c r="AM331" i="2"/>
  <c r="AI331" i="2"/>
  <c r="AE331" i="2"/>
  <c r="AW264" i="2"/>
  <c r="AX264" i="2" s="1"/>
  <c r="AM264" i="2"/>
  <c r="AI264" i="2"/>
  <c r="AE264" i="2"/>
  <c r="AX198" i="2"/>
  <c r="AI198" i="2"/>
  <c r="AE198" i="2"/>
  <c r="AW187" i="2"/>
  <c r="AX187" i="2" s="1"/>
  <c r="AI187" i="2"/>
  <c r="AE187" i="2"/>
  <c r="AX291" i="2" l="1"/>
  <c r="AX287" i="2"/>
  <c r="AX284" i="2"/>
  <c r="AX282" i="2"/>
  <c r="AX195" i="2"/>
  <c r="AX193" i="2"/>
  <c r="AX191" i="2"/>
  <c r="AX189" i="2"/>
  <c r="AX183" i="2"/>
  <c r="AX180" i="2"/>
  <c r="AU327" i="2"/>
  <c r="AQ327" i="2"/>
  <c r="AM327" i="2"/>
  <c r="AI327" i="2"/>
  <c r="AE327" i="2"/>
  <c r="AU323" i="2"/>
  <c r="AQ323" i="2"/>
  <c r="AM323" i="2"/>
  <c r="AI323" i="2"/>
  <c r="AE323" i="2"/>
  <c r="AU319" i="2"/>
  <c r="AQ319" i="2"/>
  <c r="AM319" i="2"/>
  <c r="AI319" i="2"/>
  <c r="AE319" i="2"/>
  <c r="AX315" i="2"/>
  <c r="AU315" i="2"/>
  <c r="AQ315" i="2"/>
  <c r="AM315" i="2"/>
  <c r="AI315" i="2"/>
  <c r="AE315" i="2"/>
  <c r="AX197" i="2"/>
  <c r="AI197" i="2"/>
  <c r="AE197" i="2"/>
  <c r="AW292" i="2"/>
  <c r="AX292" i="2" s="1"/>
  <c r="AI292" i="2"/>
  <c r="AE292" i="2"/>
  <c r="AW288" i="2"/>
  <c r="AX288" i="2" s="1"/>
  <c r="AI288" i="2"/>
  <c r="AE288" i="2"/>
  <c r="AW285" i="2"/>
  <c r="AX285" i="2" s="1"/>
  <c r="AI285" i="2"/>
  <c r="AE285" i="2"/>
  <c r="AW283" i="2"/>
  <c r="AX283" i="2" s="1"/>
  <c r="AI283" i="2"/>
  <c r="AE283" i="2"/>
  <c r="AW196" i="2"/>
  <c r="AX196" i="2" s="1"/>
  <c r="AU196" i="2"/>
  <c r="AQ196" i="2"/>
  <c r="AM196" i="2"/>
  <c r="AI196" i="2"/>
  <c r="AE196" i="2"/>
  <c r="AW194" i="2"/>
  <c r="AX194" i="2" s="1"/>
  <c r="AU194" i="2"/>
  <c r="AQ194" i="2"/>
  <c r="AM194" i="2"/>
  <c r="AI194" i="2"/>
  <c r="AE194" i="2"/>
  <c r="AW192" i="2"/>
  <c r="AX192" i="2" s="1"/>
  <c r="AU192" i="2"/>
  <c r="AQ192" i="2"/>
  <c r="AM192" i="2"/>
  <c r="AI192" i="2"/>
  <c r="AE192" i="2"/>
  <c r="AW190" i="2"/>
  <c r="AX190" i="2" s="1"/>
  <c r="AU190" i="2"/>
  <c r="AQ190" i="2"/>
  <c r="AM190" i="2"/>
  <c r="AI190" i="2"/>
  <c r="AE190" i="2"/>
  <c r="AW184" i="2"/>
  <c r="AX184" i="2" s="1"/>
  <c r="AI184" i="2"/>
  <c r="AE184" i="2"/>
  <c r="AW181" i="2"/>
  <c r="AX181" i="2" s="1"/>
  <c r="AI181" i="2"/>
  <c r="AE181" i="2"/>
  <c r="AI176" i="2"/>
  <c r="AE176" i="2"/>
  <c r="AW171" i="2"/>
  <c r="AX171" i="2" s="1"/>
  <c r="AI171" i="2"/>
  <c r="AE171" i="2"/>
  <c r="AI165" i="2"/>
  <c r="AE165" i="2"/>
  <c r="AW208" i="2" l="1"/>
  <c r="AX208" i="2" l="1"/>
  <c r="AX290" i="2"/>
  <c r="AX286" i="2"/>
  <c r="AX281" i="2"/>
  <c r="AX272" i="2"/>
  <c r="AX185" i="2"/>
  <c r="AX182" i="2"/>
  <c r="AX179" i="2"/>
  <c r="AX174" i="2"/>
  <c r="AX169" i="2"/>
  <c r="AX163" i="2"/>
  <c r="AX137" i="2"/>
  <c r="AX134" i="2"/>
  <c r="AX131" i="2"/>
  <c r="AX128" i="2"/>
  <c r="AX125" i="2"/>
  <c r="AX122" i="2"/>
  <c r="AX119" i="2"/>
  <c r="AX116" i="2"/>
  <c r="AX111" i="2"/>
  <c r="AX108" i="2"/>
  <c r="AX105" i="2"/>
  <c r="AX102" i="2"/>
  <c r="AX99" i="2"/>
  <c r="AX96" i="2"/>
  <c r="AX93" i="2"/>
  <c r="AX90" i="2"/>
  <c r="AX87" i="2"/>
  <c r="AX84" i="2"/>
  <c r="AX81" i="2"/>
  <c r="AX78" i="2"/>
  <c r="AX75" i="2"/>
  <c r="AX72" i="2"/>
  <c r="AX69" i="2"/>
  <c r="AX66" i="2"/>
  <c r="AX63" i="2"/>
  <c r="AX60" i="2"/>
  <c r="AX57" i="2"/>
  <c r="AX54" i="2"/>
  <c r="AX51" i="2"/>
  <c r="AX48" i="2"/>
  <c r="AX45" i="2"/>
  <c r="AX42" i="2"/>
  <c r="AX39" i="2"/>
  <c r="AX36" i="2"/>
  <c r="AX32" i="2"/>
  <c r="AX28" i="2"/>
  <c r="AX24" i="2"/>
  <c r="AX313" i="2"/>
  <c r="AE313" i="2"/>
  <c r="AX312" i="2"/>
  <c r="AU312" i="2"/>
  <c r="AQ312" i="2"/>
  <c r="AM312" i="2"/>
  <c r="AI312" i="2"/>
  <c r="AE312" i="2"/>
  <c r="AX311" i="2"/>
  <c r="AU311" i="2"/>
  <c r="AQ311" i="2"/>
  <c r="AM311" i="2"/>
  <c r="AI311" i="2"/>
  <c r="AE311" i="2"/>
  <c r="AX310" i="2"/>
  <c r="AU310" i="2"/>
  <c r="AQ310" i="2"/>
  <c r="AM310" i="2"/>
  <c r="AI310" i="2"/>
  <c r="AE310" i="2"/>
  <c r="AX309" i="2"/>
  <c r="AU309" i="2"/>
  <c r="AQ309" i="2"/>
  <c r="AM309" i="2"/>
  <c r="AI309" i="2"/>
  <c r="AE309" i="2"/>
  <c r="AI282" i="2"/>
  <c r="AE282" i="2"/>
  <c r="AW273" i="2"/>
  <c r="AX273" i="2" s="1"/>
  <c r="AU273" i="2"/>
  <c r="AQ273" i="2"/>
  <c r="AM273" i="2"/>
  <c r="AI273" i="2"/>
  <c r="AE273" i="2"/>
  <c r="AU195" i="2"/>
  <c r="AQ195" i="2"/>
  <c r="AM195" i="2"/>
  <c r="AI195" i="2"/>
  <c r="AE195" i="2"/>
  <c r="AU193" i="2"/>
  <c r="AQ193" i="2"/>
  <c r="AM193" i="2"/>
  <c r="AI193" i="2"/>
  <c r="AE193" i="2"/>
  <c r="AU191" i="2"/>
  <c r="AQ191" i="2"/>
  <c r="AM191" i="2"/>
  <c r="AI191" i="2"/>
  <c r="AE191" i="2"/>
  <c r="AU189" i="2"/>
  <c r="AQ189" i="2"/>
  <c r="AM189" i="2"/>
  <c r="AI189" i="2"/>
  <c r="AE189" i="2"/>
  <c r="AW188" i="2"/>
  <c r="AX188" i="2" s="1"/>
  <c r="AM188" i="2"/>
  <c r="AI188" i="2"/>
  <c r="AE188" i="2"/>
  <c r="AX186" i="2"/>
  <c r="AI186" i="2"/>
  <c r="AE186" i="2"/>
  <c r="AI183" i="2"/>
  <c r="AE183" i="2"/>
  <c r="AI180" i="2"/>
  <c r="AE180" i="2"/>
  <c r="AX175" i="2"/>
  <c r="AI175" i="2"/>
  <c r="AE175" i="2"/>
  <c r="AX170" i="2"/>
  <c r="AI170" i="2"/>
  <c r="AE170" i="2"/>
  <c r="AI164" i="2"/>
  <c r="AE164" i="2"/>
  <c r="AV157" i="2"/>
  <c r="AL157" i="2"/>
  <c r="AH157" i="2"/>
  <c r="AI157" i="2" s="1"/>
  <c r="AV155" i="2"/>
  <c r="AL155" i="2"/>
  <c r="AH155" i="2"/>
  <c r="AI155" i="2" s="1"/>
  <c r="AV153" i="2"/>
  <c r="AL153" i="2"/>
  <c r="AM153" i="2" s="1"/>
  <c r="AH153" i="2"/>
  <c r="AI153" i="2" s="1"/>
  <c r="AV151" i="2"/>
  <c r="AL151" i="2"/>
  <c r="AM151" i="2" s="1"/>
  <c r="AH151" i="2"/>
  <c r="AI151" i="2" s="1"/>
  <c r="AV149" i="2"/>
  <c r="AL149" i="2"/>
  <c r="AM149" i="2" s="1"/>
  <c r="AH149" i="2"/>
  <c r="AI149" i="2" s="1"/>
  <c r="AV147" i="2"/>
  <c r="AL147" i="2"/>
  <c r="AM147" i="2" s="1"/>
  <c r="AH147" i="2"/>
  <c r="AV145" i="2"/>
  <c r="AL145" i="2"/>
  <c r="AH145" i="2"/>
  <c r="AI145" i="2" s="1"/>
  <c r="AV143" i="2"/>
  <c r="AL143" i="2"/>
  <c r="AH143" i="2"/>
  <c r="AI143" i="2" s="1"/>
  <c r="AV141" i="2"/>
  <c r="AL141" i="2"/>
  <c r="AM141" i="2" s="1"/>
  <c r="AH141" i="2"/>
  <c r="AI141" i="2" s="1"/>
  <c r="AW138" i="2"/>
  <c r="AX138" i="2" s="1"/>
  <c r="AV138" i="2"/>
  <c r="AW135" i="2"/>
  <c r="AX135" i="2" s="1"/>
  <c r="AV135" i="2"/>
  <c r="AW132" i="2"/>
  <c r="AX132" i="2" s="1"/>
  <c r="AV132" i="2"/>
  <c r="AW129" i="2"/>
  <c r="AX129" i="2" s="1"/>
  <c r="AV129" i="2"/>
  <c r="AW126" i="2"/>
  <c r="AX126" i="2" s="1"/>
  <c r="AV126" i="2"/>
  <c r="AW123" i="2"/>
  <c r="AX123" i="2" s="1"/>
  <c r="AV123" i="2"/>
  <c r="AW120" i="2"/>
  <c r="AX120" i="2" s="1"/>
  <c r="AV120" i="2"/>
  <c r="AW117" i="2"/>
  <c r="AX117" i="2" s="1"/>
  <c r="AV117" i="2"/>
  <c r="AW112" i="2"/>
  <c r="AX112" i="2" s="1"/>
  <c r="AV112" i="2"/>
  <c r="AW109" i="2"/>
  <c r="AX109" i="2" s="1"/>
  <c r="AV109" i="2"/>
  <c r="AW106" i="2"/>
  <c r="AX106" i="2" s="1"/>
  <c r="AV106" i="2"/>
  <c r="AW103" i="2"/>
  <c r="AX103" i="2" s="1"/>
  <c r="AV103" i="2"/>
  <c r="AW100" i="2"/>
  <c r="AX100" i="2" s="1"/>
  <c r="AV100" i="2"/>
  <c r="AW97" i="2"/>
  <c r="AX97" i="2" s="1"/>
  <c r="AV97" i="2"/>
  <c r="AW94" i="2"/>
  <c r="AX94" i="2" s="1"/>
  <c r="AV94" i="2"/>
  <c r="AW91" i="2"/>
  <c r="AX91" i="2" s="1"/>
  <c r="AV91" i="2"/>
  <c r="AW88" i="2"/>
  <c r="AX88" i="2" s="1"/>
  <c r="AV88" i="2"/>
  <c r="AW85" i="2"/>
  <c r="AX85" i="2" s="1"/>
  <c r="AV85" i="2"/>
  <c r="AW82" i="2"/>
  <c r="AX82" i="2" s="1"/>
  <c r="AV82" i="2"/>
  <c r="AW79" i="2"/>
  <c r="AX79" i="2" s="1"/>
  <c r="AV79" i="2"/>
  <c r="AW76" i="2"/>
  <c r="AX76" i="2" s="1"/>
  <c r="AV76" i="2"/>
  <c r="AW73" i="2"/>
  <c r="AX73" i="2" s="1"/>
  <c r="AV73" i="2"/>
  <c r="AW70" i="2"/>
  <c r="AX70" i="2" s="1"/>
  <c r="AV70" i="2"/>
  <c r="AW67" i="2"/>
  <c r="AX67" i="2" s="1"/>
  <c r="AV67" i="2"/>
  <c r="AW64" i="2"/>
  <c r="AX64" i="2" s="1"/>
  <c r="AV64" i="2"/>
  <c r="AW61" i="2"/>
  <c r="AX61" i="2" s="1"/>
  <c r="AV61" i="2"/>
  <c r="AW58" i="2"/>
  <c r="AX58" i="2" s="1"/>
  <c r="AV58" i="2"/>
  <c r="AW55" i="2"/>
  <c r="AX55" i="2" s="1"/>
  <c r="AV55" i="2"/>
  <c r="AW52" i="2"/>
  <c r="AX52" i="2" s="1"/>
  <c r="AV52" i="2"/>
  <c r="AW49" i="2"/>
  <c r="AX49" i="2" s="1"/>
  <c r="AV49" i="2"/>
  <c r="AW46" i="2"/>
  <c r="AX46" i="2" s="1"/>
  <c r="AV46" i="2"/>
  <c r="AW43" i="2"/>
  <c r="AX43" i="2" s="1"/>
  <c r="AV43" i="2"/>
  <c r="AW40" i="2"/>
  <c r="AX40" i="2" s="1"/>
  <c r="AV40" i="2"/>
  <c r="AW37" i="2"/>
  <c r="AX37" i="2" s="1"/>
  <c r="AV37" i="2"/>
  <c r="AW33" i="2"/>
  <c r="AX33" i="2" s="1"/>
  <c r="AV33" i="2"/>
  <c r="AW29" i="2"/>
  <c r="AX29" i="2" s="1"/>
  <c r="AV29" i="2"/>
  <c r="AW25" i="2"/>
  <c r="AV25" i="2"/>
  <c r="AX147" i="2" l="1"/>
  <c r="AX151" i="2"/>
  <c r="AX164" i="2"/>
  <c r="AX145" i="2"/>
  <c r="AX25" i="2"/>
  <c r="AX157" i="2"/>
  <c r="AX155" i="2"/>
  <c r="AX143" i="2"/>
  <c r="AX149" i="2"/>
  <c r="AM143" i="2"/>
  <c r="AI147" i="2"/>
  <c r="AM155" i="2"/>
  <c r="AX141" i="2"/>
  <c r="AM145" i="2"/>
  <c r="AX153" i="2"/>
  <c r="AM157" i="2"/>
  <c r="AW269" i="2" l="1"/>
  <c r="AX269" i="2" s="1"/>
  <c r="AM269" i="2"/>
  <c r="AI269" i="2"/>
  <c r="AE269" i="2"/>
  <c r="AW277" i="2"/>
  <c r="AX277" i="2" s="1"/>
  <c r="AI277" i="2"/>
  <c r="AE277" i="2"/>
  <c r="AV140" i="2"/>
  <c r="AT140" i="2"/>
  <c r="AP140" i="2"/>
  <c r="AQ140" i="2" s="1"/>
  <c r="AL140" i="2"/>
  <c r="AM140" i="2" s="1"/>
  <c r="AH140" i="2"/>
  <c r="AI140" i="2" s="1"/>
  <c r="AD140" i="2"/>
  <c r="AE140" i="2" s="1"/>
  <c r="AV139" i="2"/>
  <c r="AT139" i="2"/>
  <c r="AP139" i="2"/>
  <c r="AQ139" i="2" s="1"/>
  <c r="AL139" i="2"/>
  <c r="AM139" i="2" s="1"/>
  <c r="AH139" i="2"/>
  <c r="AI139" i="2" s="1"/>
  <c r="AD139" i="2"/>
  <c r="AE139" i="2" s="1"/>
  <c r="AW139" i="2" l="1"/>
  <c r="AX139" i="2" s="1"/>
  <c r="AX140" i="2"/>
  <c r="AU140" i="2"/>
  <c r="AU139" i="2"/>
  <c r="AW308" i="2" l="1"/>
  <c r="AX308" i="2" s="1"/>
  <c r="AM308" i="2"/>
  <c r="AI308" i="2"/>
  <c r="AE308" i="2"/>
  <c r="AW307" i="2"/>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W300" i="2"/>
  <c r="AX300" i="2" s="1"/>
  <c r="AM300" i="2"/>
  <c r="AI300" i="2"/>
  <c r="AE300" i="2"/>
  <c r="AW299" i="2"/>
  <c r="AX299" i="2" s="1"/>
  <c r="AM299" i="2"/>
  <c r="AI299" i="2"/>
  <c r="AE299" i="2"/>
  <c r="AW298" i="2"/>
  <c r="AX298" i="2" s="1"/>
  <c r="AM298" i="2"/>
  <c r="AI298" i="2"/>
  <c r="AE298" i="2"/>
  <c r="AW297" i="2"/>
  <c r="AX297" i="2" s="1"/>
  <c r="AM297" i="2"/>
  <c r="AI297" i="2"/>
  <c r="AE297" i="2"/>
  <c r="AW296" i="2"/>
  <c r="AX296" i="2" s="1"/>
  <c r="AM296" i="2"/>
  <c r="AI296" i="2"/>
  <c r="AE296" i="2"/>
  <c r="AW295" i="2"/>
  <c r="AX295" i="2" s="1"/>
  <c r="AM295" i="2"/>
  <c r="AI295" i="2"/>
  <c r="AE295" i="2"/>
  <c r="AW294" i="2"/>
  <c r="AX294" i="2" s="1"/>
  <c r="AM294" i="2"/>
  <c r="AI294" i="2"/>
  <c r="AE294" i="2"/>
  <c r="AW293" i="2"/>
  <c r="AX293" i="2" s="1"/>
  <c r="AM293" i="2"/>
  <c r="AI293" i="2"/>
  <c r="AE293" i="2"/>
  <c r="AX136" i="2" l="1"/>
  <c r="AX133" i="2"/>
  <c r="AX130" i="2"/>
  <c r="AX127" i="2"/>
  <c r="AX124" i="2"/>
  <c r="AX121" i="2"/>
  <c r="AX118" i="2"/>
  <c r="AX115" i="2"/>
  <c r="AX113" i="2"/>
  <c r="AX110" i="2"/>
  <c r="AX107" i="2"/>
  <c r="AX104" i="2"/>
  <c r="AX101" i="2"/>
  <c r="AX98" i="2"/>
  <c r="AX95" i="2"/>
  <c r="AX92" i="2"/>
  <c r="AX89" i="2"/>
  <c r="AX86" i="2"/>
  <c r="AX83" i="2"/>
  <c r="AX80" i="2"/>
  <c r="AX77" i="2"/>
  <c r="AX74" i="2"/>
  <c r="AX71" i="2"/>
  <c r="AX68" i="2"/>
  <c r="AX65" i="2"/>
  <c r="AX62" i="2"/>
  <c r="AX59" i="2"/>
  <c r="AX56" i="2"/>
  <c r="AX53" i="2"/>
  <c r="AX50" i="2"/>
  <c r="AX47" i="2"/>
  <c r="AX44" i="2"/>
  <c r="AX41" i="2"/>
  <c r="AX38" i="2"/>
  <c r="AX35" i="2"/>
  <c r="AX31" i="2"/>
  <c r="AX27" i="2"/>
  <c r="AX23" i="2"/>
  <c r="AV137" i="2"/>
  <c r="AH137" i="2"/>
  <c r="AI137" i="2" s="1"/>
  <c r="AD137" i="2"/>
  <c r="AV134" i="2"/>
  <c r="AH134" i="2"/>
  <c r="AI134" i="2" s="1"/>
  <c r="AD134" i="2"/>
  <c r="AE134" i="2" s="1"/>
  <c r="AV131" i="2"/>
  <c r="AH131" i="2"/>
  <c r="AI131" i="2" s="1"/>
  <c r="AD131" i="2"/>
  <c r="AE131" i="2" s="1"/>
  <c r="AV128" i="2"/>
  <c r="AH128" i="2"/>
  <c r="AI128" i="2" s="1"/>
  <c r="AD128" i="2"/>
  <c r="AE128" i="2" s="1"/>
  <c r="AV125" i="2"/>
  <c r="AH125" i="2"/>
  <c r="AI125" i="2" s="1"/>
  <c r="AD125" i="2"/>
  <c r="AE125" i="2" s="1"/>
  <c r="AV122" i="2"/>
  <c r="AH122" i="2"/>
  <c r="AI122" i="2" s="1"/>
  <c r="AD122" i="2"/>
  <c r="AE122" i="2" s="1"/>
  <c r="AV119" i="2"/>
  <c r="AH119" i="2"/>
  <c r="AI119" i="2" s="1"/>
  <c r="AD119" i="2"/>
  <c r="AE119" i="2" s="1"/>
  <c r="AV116" i="2"/>
  <c r="AH116" i="2"/>
  <c r="AI116" i="2" s="1"/>
  <c r="AD116" i="2"/>
  <c r="AE116" i="2" s="1"/>
  <c r="AV114" i="2"/>
  <c r="AH114" i="2"/>
  <c r="AI114" i="2" s="1"/>
  <c r="AD114" i="2"/>
  <c r="AE114" i="2" s="1"/>
  <c r="AV111" i="2"/>
  <c r="AH111" i="2"/>
  <c r="AI111" i="2" s="1"/>
  <c r="AD111" i="2"/>
  <c r="AE111" i="2" s="1"/>
  <c r="AV108" i="2"/>
  <c r="AH108" i="2"/>
  <c r="AI108" i="2" s="1"/>
  <c r="AD108" i="2"/>
  <c r="AE108" i="2" s="1"/>
  <c r="AV105" i="2"/>
  <c r="AH105" i="2"/>
  <c r="AI105" i="2" s="1"/>
  <c r="AD105" i="2"/>
  <c r="AE105" i="2" s="1"/>
  <c r="AV102" i="2"/>
  <c r="AH102" i="2"/>
  <c r="AI102" i="2" s="1"/>
  <c r="AD102" i="2"/>
  <c r="AE102" i="2" s="1"/>
  <c r="AV99" i="2"/>
  <c r="AH99" i="2"/>
  <c r="AI99" i="2" s="1"/>
  <c r="AD99" i="2"/>
  <c r="AE99" i="2" s="1"/>
  <c r="AV96" i="2"/>
  <c r="AH96" i="2"/>
  <c r="AI96" i="2" s="1"/>
  <c r="AD96" i="2"/>
  <c r="AE96" i="2" s="1"/>
  <c r="AV93" i="2"/>
  <c r="AH93" i="2"/>
  <c r="AI93" i="2" s="1"/>
  <c r="AD93" i="2"/>
  <c r="AE93" i="2" s="1"/>
  <c r="AV90" i="2"/>
  <c r="AH90" i="2"/>
  <c r="AI90" i="2" s="1"/>
  <c r="AD90" i="2"/>
  <c r="AE90" i="2" s="1"/>
  <c r="AV87" i="2"/>
  <c r="AH87" i="2"/>
  <c r="AI87" i="2" s="1"/>
  <c r="AD87" i="2"/>
  <c r="AE87" i="2" s="1"/>
  <c r="AV84" i="2"/>
  <c r="AH84" i="2"/>
  <c r="AI84" i="2" s="1"/>
  <c r="AD84" i="2"/>
  <c r="AE84" i="2" s="1"/>
  <c r="AV81" i="2"/>
  <c r="AH81" i="2"/>
  <c r="AI81" i="2" s="1"/>
  <c r="AD81" i="2"/>
  <c r="AE81" i="2" s="1"/>
  <c r="AV78" i="2"/>
  <c r="AH78" i="2"/>
  <c r="AI78" i="2" s="1"/>
  <c r="AD78" i="2"/>
  <c r="AE78" i="2" s="1"/>
  <c r="AV75" i="2"/>
  <c r="AH75" i="2"/>
  <c r="AI75" i="2" s="1"/>
  <c r="AD75" i="2"/>
  <c r="AE75" i="2" s="1"/>
  <c r="AV72" i="2"/>
  <c r="AH72" i="2"/>
  <c r="AI72" i="2" s="1"/>
  <c r="AD72" i="2"/>
  <c r="AE72" i="2" s="1"/>
  <c r="AV69" i="2"/>
  <c r="AH69" i="2"/>
  <c r="AI69" i="2" s="1"/>
  <c r="AD69" i="2"/>
  <c r="AE69" i="2" s="1"/>
  <c r="AV66" i="2"/>
  <c r="AH66" i="2"/>
  <c r="AD66" i="2"/>
  <c r="AE66" i="2" s="1"/>
  <c r="AV63" i="2"/>
  <c r="AH63" i="2"/>
  <c r="AI63" i="2" s="1"/>
  <c r="AD63" i="2"/>
  <c r="AV60" i="2"/>
  <c r="AH60" i="2"/>
  <c r="AI60" i="2" s="1"/>
  <c r="AD60" i="2"/>
  <c r="AE60" i="2" s="1"/>
  <c r="AV57" i="2"/>
  <c r="AH57" i="2"/>
  <c r="AI57" i="2" s="1"/>
  <c r="AD57" i="2"/>
  <c r="AE57" i="2" s="1"/>
  <c r="AV54" i="2"/>
  <c r="AH54" i="2"/>
  <c r="AI54" i="2" s="1"/>
  <c r="AD54" i="2"/>
  <c r="AE54" i="2" s="1"/>
  <c r="AV51" i="2"/>
  <c r="AH51" i="2"/>
  <c r="AI51" i="2" s="1"/>
  <c r="AD51" i="2"/>
  <c r="AE51" i="2" s="1"/>
  <c r="AV48" i="2"/>
  <c r="AH48" i="2"/>
  <c r="AI48" i="2" s="1"/>
  <c r="AD48" i="2"/>
  <c r="AV45" i="2"/>
  <c r="AH45" i="2"/>
  <c r="AI45" i="2" s="1"/>
  <c r="AD45" i="2"/>
  <c r="AV42" i="2"/>
  <c r="AH42" i="2"/>
  <c r="AI42" i="2" s="1"/>
  <c r="AD42" i="2"/>
  <c r="AE42" i="2" s="1"/>
  <c r="AV39" i="2"/>
  <c r="AH39" i="2"/>
  <c r="AI39" i="2" s="1"/>
  <c r="AD39" i="2"/>
  <c r="AE39" i="2" s="1"/>
  <c r="AV36" i="2"/>
  <c r="AH36" i="2"/>
  <c r="AI36" i="2" s="1"/>
  <c r="AD36" i="2"/>
  <c r="AV32" i="2"/>
  <c r="AH32" i="2"/>
  <c r="AI32" i="2" s="1"/>
  <c r="AD32" i="2"/>
  <c r="AV28" i="2"/>
  <c r="AH28" i="2"/>
  <c r="AI28" i="2" s="1"/>
  <c r="AD28" i="2"/>
  <c r="AE28" i="2" s="1"/>
  <c r="AV24" i="2"/>
  <c r="AH24" i="2"/>
  <c r="AI24" i="2" s="1"/>
  <c r="AD24" i="2"/>
  <c r="AE24" i="2" s="1"/>
  <c r="AX271" i="2"/>
  <c r="AX267" i="2"/>
  <c r="AX254" i="2"/>
  <c r="AX251" i="2"/>
  <c r="AX248" i="2"/>
  <c r="AX245" i="2"/>
  <c r="AX242" i="2"/>
  <c r="AX239" i="2"/>
  <c r="AX236" i="2"/>
  <c r="AX233" i="2"/>
  <c r="AX230" i="2"/>
  <c r="AX240" i="2"/>
  <c r="AM240" i="2"/>
  <c r="AI240" i="2"/>
  <c r="AE240" i="2"/>
  <c r="AX237" i="2"/>
  <c r="AM237" i="2"/>
  <c r="AI237" i="2"/>
  <c r="AE237" i="2"/>
  <c r="AX234" i="2"/>
  <c r="AM234" i="2"/>
  <c r="AI234" i="2"/>
  <c r="AE234" i="2"/>
  <c r="AX231" i="2"/>
  <c r="AM231" i="2"/>
  <c r="AI231" i="2"/>
  <c r="AE231" i="2"/>
  <c r="AX268" i="2"/>
  <c r="AM268" i="2"/>
  <c r="AI268" i="2"/>
  <c r="AE268" i="2"/>
  <c r="AX255" i="2"/>
  <c r="AM255" i="2"/>
  <c r="AI255" i="2"/>
  <c r="AE255" i="2"/>
  <c r="AW252" i="2"/>
  <c r="AX252" i="2" s="1"/>
  <c r="AM252" i="2"/>
  <c r="AI252" i="2"/>
  <c r="AE252" i="2"/>
  <c r="AW249" i="2"/>
  <c r="AX249" i="2" s="1"/>
  <c r="AM249" i="2"/>
  <c r="AI249" i="2"/>
  <c r="AE249" i="2"/>
  <c r="AW246" i="2"/>
  <c r="AX246" i="2" s="1"/>
  <c r="AM246" i="2"/>
  <c r="AI246" i="2"/>
  <c r="AE246" i="2"/>
  <c r="AW243" i="2"/>
  <c r="AX243" i="2" s="1"/>
  <c r="AM243" i="2"/>
  <c r="AI243" i="2"/>
  <c r="AE243" i="2"/>
  <c r="AU272" i="2"/>
  <c r="AQ272" i="2"/>
  <c r="AM272" i="2"/>
  <c r="AI272" i="2"/>
  <c r="AE272" i="2"/>
  <c r="AU290" i="2"/>
  <c r="AQ290" i="2"/>
  <c r="AM290" i="2"/>
  <c r="AI290" i="2"/>
  <c r="AE290" i="2"/>
  <c r="AW289" i="2"/>
  <c r="AX289" i="2" s="1"/>
  <c r="AU289" i="2"/>
  <c r="AQ289" i="2"/>
  <c r="AM289" i="2"/>
  <c r="AI289" i="2"/>
  <c r="AE289" i="2"/>
  <c r="AU286" i="2"/>
  <c r="AQ286" i="2"/>
  <c r="AM286" i="2"/>
  <c r="AI286" i="2"/>
  <c r="AE286" i="2"/>
  <c r="AU284" i="2"/>
  <c r="AQ284" i="2"/>
  <c r="AM284" i="2"/>
  <c r="AI284" i="2"/>
  <c r="AE284" i="2"/>
  <c r="AU281" i="2"/>
  <c r="AQ281" i="2"/>
  <c r="AM281" i="2"/>
  <c r="AI281" i="2"/>
  <c r="AE281" i="2"/>
  <c r="AW280" i="2"/>
  <c r="AX280" i="2" s="1"/>
  <c r="AU280" i="2"/>
  <c r="AQ280" i="2"/>
  <c r="AM280" i="2"/>
  <c r="AI280" i="2"/>
  <c r="AE280" i="2"/>
  <c r="AX168" i="2"/>
  <c r="AX162" i="2"/>
  <c r="AU169" i="2"/>
  <c r="AQ169" i="2"/>
  <c r="AI169" i="2"/>
  <c r="AE169" i="2"/>
  <c r="AU163" i="2"/>
  <c r="AQ163" i="2"/>
  <c r="AM163" i="2"/>
  <c r="AI163" i="2"/>
  <c r="AE163" i="2"/>
  <c r="AI185" i="2"/>
  <c r="AE185" i="2"/>
  <c r="AI182" i="2"/>
  <c r="AE182" i="2"/>
  <c r="AI179" i="2"/>
  <c r="AE179" i="2"/>
  <c r="AI174" i="2"/>
  <c r="AE174" i="2"/>
  <c r="AE36" i="2" l="1"/>
  <c r="AE45" i="2"/>
  <c r="AE32" i="2"/>
  <c r="AW114" i="2"/>
  <c r="AW159" i="2" s="1"/>
  <c r="AE48" i="2"/>
  <c r="AE137" i="2"/>
  <c r="AI66" i="2"/>
  <c r="AE63" i="2"/>
  <c r="AX114" i="2" l="1"/>
  <c r="AX279" i="2"/>
  <c r="AV279" i="2"/>
  <c r="AM279" i="2"/>
  <c r="AI279" i="2"/>
  <c r="AE279" i="2"/>
  <c r="AV136" i="2" l="1"/>
  <c r="AH136" i="2"/>
  <c r="AI136" i="2" s="1"/>
  <c r="AD136" i="2"/>
  <c r="AE136" i="2" s="1"/>
  <c r="AV133" i="2"/>
  <c r="AH133" i="2"/>
  <c r="AI133" i="2" s="1"/>
  <c r="AD133" i="2"/>
  <c r="AE133" i="2" s="1"/>
  <c r="AV130" i="2"/>
  <c r="AH130" i="2"/>
  <c r="AI130" i="2" s="1"/>
  <c r="AD130" i="2"/>
  <c r="AE130" i="2" s="1"/>
  <c r="AV127" i="2"/>
  <c r="AH127" i="2"/>
  <c r="AI127" i="2" s="1"/>
  <c r="AD127" i="2"/>
  <c r="AV124" i="2"/>
  <c r="AH124" i="2"/>
  <c r="AI124" i="2" s="1"/>
  <c r="AD124" i="2"/>
  <c r="AV121" i="2"/>
  <c r="AH121" i="2"/>
  <c r="AD121" i="2"/>
  <c r="AE121" i="2" s="1"/>
  <c r="AV118" i="2"/>
  <c r="AH118" i="2"/>
  <c r="AI118" i="2" s="1"/>
  <c r="AD118" i="2"/>
  <c r="AE118" i="2" s="1"/>
  <c r="AV115" i="2"/>
  <c r="AH115" i="2"/>
  <c r="AI115" i="2" s="1"/>
  <c r="AD115" i="2"/>
  <c r="AE115" i="2" s="1"/>
  <c r="AV113" i="2"/>
  <c r="AH113" i="2"/>
  <c r="AI113" i="2" s="1"/>
  <c r="AD113" i="2"/>
  <c r="AE113" i="2" s="1"/>
  <c r="AV110" i="2"/>
  <c r="AH110" i="2"/>
  <c r="AI110" i="2" s="1"/>
  <c r="AD110" i="2"/>
  <c r="AV107" i="2"/>
  <c r="AH107" i="2"/>
  <c r="AI107" i="2" s="1"/>
  <c r="AD107" i="2"/>
  <c r="AV104" i="2"/>
  <c r="AH104" i="2"/>
  <c r="AD104" i="2"/>
  <c r="AE104" i="2" s="1"/>
  <c r="AV101" i="2"/>
  <c r="AH101" i="2"/>
  <c r="AI101" i="2" s="1"/>
  <c r="AD101" i="2"/>
  <c r="AE101" i="2" s="1"/>
  <c r="AV98" i="2"/>
  <c r="AH98" i="2"/>
  <c r="AI98" i="2" s="1"/>
  <c r="AD98" i="2"/>
  <c r="AE98" i="2" s="1"/>
  <c r="AV95" i="2"/>
  <c r="AH95" i="2"/>
  <c r="AI95" i="2" s="1"/>
  <c r="AD95" i="2"/>
  <c r="AE95" i="2" s="1"/>
  <c r="AV92" i="2"/>
  <c r="AH92" i="2"/>
  <c r="AI92" i="2" s="1"/>
  <c r="AD92" i="2"/>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V71" i="2"/>
  <c r="AH71" i="2"/>
  <c r="AI71" i="2" s="1"/>
  <c r="AD71" i="2"/>
  <c r="AE71" i="2" s="1"/>
  <c r="AV68" i="2"/>
  <c r="AH68" i="2"/>
  <c r="AI68" i="2" s="1"/>
  <c r="AD68" i="2"/>
  <c r="AE68" i="2" s="1"/>
  <c r="AV65" i="2"/>
  <c r="AH65" i="2"/>
  <c r="AI65" i="2" s="1"/>
  <c r="AD65" i="2"/>
  <c r="AE65" i="2" s="1"/>
  <c r="AV62" i="2"/>
  <c r="AH62" i="2"/>
  <c r="AI62" i="2" s="1"/>
  <c r="AD62" i="2"/>
  <c r="AE62" i="2" s="1"/>
  <c r="AV59" i="2"/>
  <c r="AH59" i="2"/>
  <c r="AI59" i="2" s="1"/>
  <c r="AD59" i="2"/>
  <c r="AE59" i="2" s="1"/>
  <c r="AV56" i="2"/>
  <c r="AH56" i="2"/>
  <c r="AI56" i="2" s="1"/>
  <c r="AD56" i="2"/>
  <c r="AV53" i="2"/>
  <c r="AH53" i="2"/>
  <c r="AI53" i="2" s="1"/>
  <c r="AD53" i="2"/>
  <c r="AE53" i="2" s="1"/>
  <c r="AV50" i="2"/>
  <c r="AH50" i="2"/>
  <c r="AD50" i="2"/>
  <c r="AE50" i="2" s="1"/>
  <c r="AV47" i="2"/>
  <c r="AH47" i="2"/>
  <c r="AI47" i="2" s="1"/>
  <c r="AD47" i="2"/>
  <c r="AE47" i="2" s="1"/>
  <c r="AV44" i="2"/>
  <c r="AH44" i="2"/>
  <c r="AI44" i="2" s="1"/>
  <c r="AD44" i="2"/>
  <c r="AE44" i="2" s="1"/>
  <c r="AV41" i="2"/>
  <c r="AH41" i="2"/>
  <c r="AI41" i="2" s="1"/>
  <c r="AD41" i="2"/>
  <c r="AE41" i="2" s="1"/>
  <c r="AV38" i="2"/>
  <c r="AH38" i="2"/>
  <c r="AI38" i="2" s="1"/>
  <c r="AD38" i="2"/>
  <c r="AT278" i="2"/>
  <c r="AU278" i="2" s="1"/>
  <c r="AP278" i="2"/>
  <c r="AQ278" i="2" s="1"/>
  <c r="AL278" i="2"/>
  <c r="AM278" i="2" s="1"/>
  <c r="AH278" i="2"/>
  <c r="AD278" i="2"/>
  <c r="AX34" i="2"/>
  <c r="AX30" i="2"/>
  <c r="AX26" i="2"/>
  <c r="AX22" i="2"/>
  <c r="AV35" i="2"/>
  <c r="AV31" i="2"/>
  <c r="AV27" i="2"/>
  <c r="AV23" i="2"/>
  <c r="AX253" i="2"/>
  <c r="AX250" i="2"/>
  <c r="AX247" i="2"/>
  <c r="AX244" i="2"/>
  <c r="AX241" i="2"/>
  <c r="AX238" i="2"/>
  <c r="AX235" i="2"/>
  <c r="AX232" i="2"/>
  <c r="AM254" i="2"/>
  <c r="AI254" i="2"/>
  <c r="AE254" i="2"/>
  <c r="AM251" i="2"/>
  <c r="AI251" i="2"/>
  <c r="AE251" i="2"/>
  <c r="AM248" i="2"/>
  <c r="AI248" i="2"/>
  <c r="AE248" i="2"/>
  <c r="AM245" i="2"/>
  <c r="AI245" i="2"/>
  <c r="AE245" i="2"/>
  <c r="AM242" i="2"/>
  <c r="AI242" i="2"/>
  <c r="AE242" i="2"/>
  <c r="AM239" i="2"/>
  <c r="AI239" i="2"/>
  <c r="AE239" i="2"/>
  <c r="AM236" i="2"/>
  <c r="AI236" i="2"/>
  <c r="AE236" i="2"/>
  <c r="AM233" i="2"/>
  <c r="AI233" i="2"/>
  <c r="AE233" i="2"/>
  <c r="AM230" i="2"/>
  <c r="AI230" i="2"/>
  <c r="AE230" i="2"/>
  <c r="AX266" i="2"/>
  <c r="AX275" i="2"/>
  <c r="AE278" i="2" l="1"/>
  <c r="AW278" i="2"/>
  <c r="AX278" i="2" s="1"/>
  <c r="AX159" i="2"/>
  <c r="AE107" i="2"/>
  <c r="AE124" i="2"/>
  <c r="AE38" i="2"/>
  <c r="AI50" i="2"/>
  <c r="AE56" i="2"/>
  <c r="AI104" i="2"/>
  <c r="AE110" i="2"/>
  <c r="AI121" i="2"/>
  <c r="AE127" i="2"/>
  <c r="AE74" i="2"/>
  <c r="AE92" i="2"/>
  <c r="AI278" i="2"/>
  <c r="AX276" i="2" l="1"/>
  <c r="AW270" i="2"/>
  <c r="AW262" i="2"/>
  <c r="AW261" i="2"/>
  <c r="AW260" i="2"/>
  <c r="AW209" i="2"/>
  <c r="AW173" i="2"/>
  <c r="AW206" i="2" s="1"/>
  <c r="AX167" i="2"/>
  <c r="AX161" i="2"/>
  <c r="AV26" i="2"/>
  <c r="AV30" i="2"/>
  <c r="AV34" i="2"/>
  <c r="AV22" i="2"/>
  <c r="AI276" i="2"/>
  <c r="AE276" i="2"/>
  <c r="AM266" i="2"/>
  <c r="AI266" i="2"/>
  <c r="AE266" i="2"/>
  <c r="AU168" i="2"/>
  <c r="AQ168" i="2"/>
  <c r="AM168" i="2"/>
  <c r="AI168" i="2"/>
  <c r="AE168" i="2"/>
  <c r="AU162" i="2"/>
  <c r="AQ162" i="2"/>
  <c r="AM162" i="2"/>
  <c r="AI162" i="2"/>
  <c r="AE162" i="2"/>
  <c r="AW350" i="2" l="1"/>
  <c r="AX173" i="2"/>
  <c r="AX172" i="2"/>
  <c r="AX257" i="2"/>
  <c r="AX258" i="2"/>
  <c r="AX260" i="2"/>
  <c r="AX261" i="2"/>
  <c r="AX262" i="2"/>
  <c r="AX263" i="2"/>
  <c r="AX265" i="2"/>
  <c r="AX270" i="2"/>
  <c r="AX274" i="2"/>
  <c r="AX259" i="2"/>
  <c r="AX206" i="2" l="1"/>
  <c r="AT275" i="2"/>
  <c r="AP275" i="2"/>
  <c r="AQ275" i="2" s="1"/>
  <c r="AL275" i="2"/>
  <c r="AM275" i="2" s="1"/>
  <c r="AH275" i="2"/>
  <c r="AI275" i="2" s="1"/>
  <c r="AD275" i="2"/>
  <c r="AU271" i="2"/>
  <c r="AQ271" i="2"/>
  <c r="AM271" i="2"/>
  <c r="AI271" i="2"/>
  <c r="AE271" i="2"/>
  <c r="AM267" i="2"/>
  <c r="AI267" i="2"/>
  <c r="AE267" i="2"/>
  <c r="AX229" i="2"/>
  <c r="AX227" i="2"/>
  <c r="AX225" i="2"/>
  <c r="AX223" i="2"/>
  <c r="AX221" i="2"/>
  <c r="AX219" i="2"/>
  <c r="AX218" i="2"/>
  <c r="AX214" i="2"/>
  <c r="AX212" i="2"/>
  <c r="AX210" i="2"/>
  <c r="AX209" i="2"/>
  <c r="AI172" i="2"/>
  <c r="AE172" i="2"/>
  <c r="AX349" i="2" l="1"/>
  <c r="AX350" i="2" s="1"/>
  <c r="AE275" i="2"/>
  <c r="AU275" i="2"/>
</calcChain>
</file>

<file path=xl/sharedStrings.xml><?xml version="1.0" encoding="utf-8"?>
<sst xmlns="http://schemas.openxmlformats.org/spreadsheetml/2006/main" count="6582" uniqueCount="950">
  <si>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</si>
  <si>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</si>
  <si>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</si>
  <si>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</si>
  <si>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</si>
  <si>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</si>
  <si>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</si>
  <si>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</si>
  <si>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</si>
  <si>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</si>
  <si>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</si>
  <si>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</si>
  <si>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</si>
  <si>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</si>
  <si>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</si>
  <si>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</si>
  <si>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</si>
  <si>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</si>
  <si>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</si>
  <si>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</si>
  <si>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</si>
  <si>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</si>
  <si>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</si>
  <si>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</si>
  <si>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</si>
  <si>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</si>
  <si>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</si>
  <si>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</si>
  <si>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</si>
  <si>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</si>
  <si>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</si>
  <si>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</si>
  <si>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</si>
  <si>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</si>
  <si>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</si>
  <si>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</si>
  <si>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</si>
  <si>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</si>
  <si>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</si>
  <si>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</si>
  <si>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</si>
  <si>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</si>
  <si>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</si>
  <si>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</si>
  <si>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</si>
  <si>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</si>
  <si>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</si>
  <si>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</si>
  <si>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</si>
  <si>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</si>
  <si>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</si>
  <si>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</si>
  <si>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</si>
  <si>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</si>
  <si>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</si>
  <si>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</si>
  <si>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</si>
  <si>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</si>
  <si>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</si>
  <si>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</si>
  <si>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</si>
  <si>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</si>
  <si>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</si>
  <si>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</si>
  <si>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</si>
  <si>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</si>
  <si>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</si>
  <si>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</si>
  <si>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</si>
  <si>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</si>
  <si>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</si>
  <si>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</si>
  <si>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</si>
  <si>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</si>
  <si>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</si>
  <si>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</si>
  <si>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</si>
  <si>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</si>
  <si>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</si>
  <si>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</si>
  <si>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</si>
  <si>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</si>
  <si>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</si>
  <si>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</si>
  <si>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</si>
  <si>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</si>
  <si>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</si>
  <si>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</si>
  <si>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</si>
  <si>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</si>
  <si>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</si>
  <si>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</si>
  <si>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</si>
  <si>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</si>
  <si>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</si>
  <si>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</si>
  <si>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</si>
  <si>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</si>
  <si>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</si>
  <si>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</si>
  <si>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</si>
  <si>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</si>
  <si>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</si>
  <si>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</si>
  <si>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</si>
  <si>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</si>
  <si>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</si>
  <si>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</si>
  <si>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</si>
  <si>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</si>
  <si>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</si>
  <si>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</si>
  <si>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</si>
  <si>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</si>
  <si>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</si>
  <si>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</si>
  <si>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</si>
  <si>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</si>
  <si>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</si>
  <si>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</si>
  <si>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</si>
  <si>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</si>
  <si>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</si>
  <si>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</si>
  <si>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</si>
  <si>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</si>
  <si>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</si>
  <si>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</si>
  <si>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</si>
  <si>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</si>
  <si>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</si>
  <si>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</si>
  <si>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</si>
  <si>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</si>
  <si>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</si>
  <si>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</si>
  <si>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</si>
  <si>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</si>
  <si>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</si>
  <si>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</si>
  <si>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</si>
  <si>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</si>
  <si>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</si>
  <si>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</si>
  <si>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</si>
  <si>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</si>
  <si>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</si>
  <si>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</si>
  <si>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</si>
  <si>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</si>
  <si>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</si>
  <si>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</si>
  <si>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</si>
  <si>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</si>
  <si>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</si>
  <si>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</si>
  <si>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</si>
  <si>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</si>
  <si>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</si>
  <si>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</si>
  <si>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</si>
  <si>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</si>
  <si>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</si>
  <si>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</si>
  <si>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</si>
  <si>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</si>
  <si>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</si>
  <si>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</si>
  <si>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</si>
  <si>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</si>
  <si>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</si>
  <si>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</si>
  <si>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</si>
  <si>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</si>
  <si>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</si>
  <si>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</si>
  <si>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</si>
  <si>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</si>
  <si>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</si>
  <si>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</si>
  <si>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</si>
  <si>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</si>
  <si>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</si>
  <si>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</si>
  <si>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</si>
  <si>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</si>
  <si>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</si>
  <si>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</si>
  <si>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</si>
  <si>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</si>
  <si>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</si>
  <si>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</si>
  <si>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</si>
  <si>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</si>
  <si>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</si>
  <si>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</si>
  <si>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</si>
  <si>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</si>
  <si>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</si>
  <si>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</si>
  <si>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</si>
  <si>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</si>
  <si>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</si>
  <si>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</si>
  <si>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</si>
  <si>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</si>
  <si>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</si>
  <si>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</si>
  <si>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</si>
  <si>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</si>
  <si>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</si>
  <si>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</si>
  <si>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</si>
  <si>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</si>
  <si>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</si>
  <si>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</si>
  <si>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</si>
  <si>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</si>
  <si>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</si>
  <si>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</si>
  <si>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</si>
  <si>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</si>
  <si>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</si>
  <si>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</si>
  <si>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</si>
  <si>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</si>
  <si>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</si>
  <si>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</si>
  <si>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</si>
  <si>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</si>
  <si>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</si>
  <si>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</si>
  <si>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</si>
  <si>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</si>
  <si>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</si>
  <si>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</si>
  <si>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</si>
  <si>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</si>
  <si>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</si>
  <si>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</si>
  <si>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</si>
  <si>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</si>
  <si>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</si>
  <si>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</si>
  <si>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</si>
  <si>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</si>
  <si>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</si>
  <si>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</si>
  <si>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</si>
  <si>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</si>
  <si>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</si>
  <si>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</si>
  <si>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</si>
  <si>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</si>
  <si>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</si>
  <si>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</si>
  <si>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</si>
  <si>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</si>
  <si>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</si>
  <si>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</si>
  <si>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</si>
  <si>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</si>
  <si>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</si>
  <si>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</si>
  <si>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</si>
  <si>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</si>
  <si>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</si>
  <si>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</si>
  <si>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</si>
  <si>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</si>
  <si>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</si>
  <si>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</si>
  <si>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</si>
  <si>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</si>
  <si>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</si>
  <si>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</si>
  <si>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</si>
  <si>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</si>
  <si>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</si>
  <si>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</si>
  <si>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</si>
  <si>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</si>
  <si>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</si>
  <si>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</si>
  <si>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</si>
  <si>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</si>
  <si>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</si>
  <si>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</si>
  <si>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</si>
  <si>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</si>
  <si>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</si>
  <si>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</si>
  <si>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</si>
  <si>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</si>
  <si>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</si>
  <si>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</si>
  <si>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</si>
  <si>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</si>
  <si>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</si>
  <si>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</si>
  <si>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</si>
  <si>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</si>
  <si>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</si>
  <si>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</si>
  <si>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</si>
  <si>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</si>
  <si>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</si>
  <si>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</si>
  <si>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</si>
  <si>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</si>
  <si>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</si>
  <si>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</si>
  <si>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</si>
  <si>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</si>
  <si>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</si>
  <si>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</si>
  <si>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</si>
  <si>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</si>
  <si>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</si>
  <si>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</si>
  <si>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</si>
  <si>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</si>
  <si>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</si>
  <si>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</si>
  <si>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</si>
  <si>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</si>
  <si>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</si>
  <si>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</si>
  <si>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</si>
  <si>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</si>
  <si>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</si>
  <si>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</si>
  <si>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</si>
  <si>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</si>
  <si>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</si>
  <si>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</si>
  <si>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</si>
  <si>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</si>
  <si>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</si>
  <si>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</si>
  <si>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</si>
  <si>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</si>
  <si>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</si>
  <si>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</si>
  <si>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</si>
  <si>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</si>
  <si>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</si>
  <si>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</si>
  <si>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</si>
  <si>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</si>
  <si>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</si>
  <si>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</si>
  <si>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</si>
  <si>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</si>
  <si>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</si>
  <si>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</si>
  <si>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</si>
  <si>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</si>
  <si>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</si>
  <si>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</si>
  <si>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</si>
  <si>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</si>
  <si>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</si>
  <si>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</si>
  <si>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</si>
  <si>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</si>
  <si>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</si>
  <si>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</si>
  <si>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</si>
  <si>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</si>
  <si>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</si>
  <si>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</si>
  <si>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</si>
  <si>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</si>
  <si>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</si>
  <si>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</si>
  <si>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</si>
  <si>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</si>
  <si>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</si>
  <si>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</si>
  <si>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</si>
  <si>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</si>
  <si>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</si>
  <si>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</si>
  <si>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</si>
  <si>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</si>
  <si>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</si>
  <si>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</si>
  <si>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</si>
  <si>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</si>
  <si>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</si>
  <si>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</si>
  <si>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</si>
  <si>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</si>
  <si>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</si>
  <si>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</si>
  <si>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</si>
  <si>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</si>
  <si>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</si>
  <si>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</si>
  <si>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</si>
  <si>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</si>
  <si>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</si>
  <si>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</si>
  <si>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</si>
  <si>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</si>
  <si>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</si>
  <si>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</si>
  <si>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</si>
  <si>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</si>
  <si>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</si>
  <si>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</si>
  <si>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</si>
  <si>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</si>
  <si>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</si>
  <si>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</si>
  <si>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</si>
  <si>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</si>
  <si>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</si>
  <si>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</si>
  <si>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</si>
  <si>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</si>
  <si>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</si>
  <si>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</si>
  <si>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</si>
  <si>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</si>
  <si>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</si>
  <si>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</si>
  <si>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</si>
  <si>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</si>
  <si>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</si>
  <si>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</si>
  <si>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</si>
  <si>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</si>
  <si>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</si>
  <si>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</si>
  <si>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</si>
  <si>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</si>
  <si>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</si>
  <si>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</si>
  <si>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</si>
  <si>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</si>
  <si>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</si>
  <si>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</si>
  <si>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</si>
  <si>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</si>
  <si>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</si>
  <si>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</si>
  <si>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</si>
  <si>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</si>
  <si>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</si>
  <si>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</si>
  <si>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</si>
  <si>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</si>
  <si>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</si>
  <si>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</si>
  <si>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</si>
  <si>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</si>
  <si>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</si>
  <si>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</si>
  <si>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</si>
  <si>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</si>
  <si>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</si>
  <si>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</si>
  <si>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</si>
  <si>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</si>
  <si>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</si>
  <si>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</si>
  <si>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</si>
  <si>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</si>
  <si>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</si>
  <si>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</si>
  <si>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</si>
  <si>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</si>
  <si>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</si>
  <si>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</si>
  <si>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</si>
  <si>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</si>
  <si>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</si>
  <si>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</si>
  <si>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</si>
  <si>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</si>
  <si>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</si>
  <si>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</si>
  <si>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</si>
  <si>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</si>
  <si>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</si>
  <si>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</si>
  <si>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</si>
  <si>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</si>
  <si>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</si>
  <si>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</si>
  <si>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</si>
  <si>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</si>
  <si>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</si>
  <si>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</si>
  <si>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</si>
  <si>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</si>
  <si>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</si>
  <si>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</si>
  <si>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</si>
  <si>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</si>
  <si>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</si>
  <si>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</si>
  <si>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</si>
  <si>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</si>
  <si>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</si>
  <si>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</si>
  <si>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</si>
  <si>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</si>
  <si>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</si>
  <si>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</si>
  <si>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</si>
  <si>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</si>
  <si>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</si>
  <si>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</si>
  <si>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</si>
  <si>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</si>
  <si>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</si>
  <si>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</si>
  <si>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</si>
  <si>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</si>
  <si>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</si>
  <si>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</si>
  <si>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</si>
  <si>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</si>
  <si>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</si>
  <si>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</si>
  <si>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</si>
  <si>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</si>
  <si>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</si>
  <si>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</si>
  <si>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</si>
  <si>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</si>
  <si>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</si>
  <si>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</si>
  <si>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</si>
  <si>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</si>
  <si>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</si>
  <si>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</si>
  <si>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</si>
  <si>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</si>
  <si>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</si>
  <si>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</si>
  <si>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</si>
  <si>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</si>
  <si>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</si>
  <si>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</si>
  <si>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</si>
  <si>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</si>
  <si>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</si>
  <si>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</si>
  <si>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</si>
  <si>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</si>
  <si>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</si>
  <si>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</si>
  <si>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</si>
  <si>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</si>
  <si>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</si>
  <si>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</si>
  <si>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</si>
  <si>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</si>
  <si>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</si>
  <si>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</si>
  <si>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</si>
  <si>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</si>
  <si>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</si>
  <si>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</si>
  <si>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</si>
  <si>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</si>
  <si>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</si>
  <si>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</si>
  <si>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</si>
  <si>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</si>
  <si>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</si>
  <si>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</si>
  <si>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</si>
  <si>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</si>
  <si>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</si>
  <si>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</si>
  <si>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</si>
  <si>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</si>
  <si>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</si>
  <si>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</si>
  <si>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</si>
  <si>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</si>
  <si>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</si>
  <si>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</si>
  <si>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</si>
  <si>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</si>
  <si>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</si>
  <si>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</si>
  <si>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</si>
  <si>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</si>
  <si>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</si>
  <si>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</si>
  <si>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</si>
  <si>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</si>
  <si>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</si>
  <si>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</si>
  <si>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</si>
  <si>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</si>
  <si>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</si>
  <si>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</si>
  <si>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</si>
  <si>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</si>
  <si>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</si>
  <si>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</si>
  <si>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</si>
  <si>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</si>
  <si>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</si>
  <si>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</si>
  <si>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</si>
  <si>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</si>
  <si>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</si>
  <si>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</si>
  <si>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</si>
  <si>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</si>
  <si>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</si>
  <si>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</si>
  <si>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</si>
  <si>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</si>
  <si>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</si>
  <si>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</si>
  <si>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</si>
  <si>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</si>
  <si>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</si>
  <si>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</si>
  <si>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</si>
  <si>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</si>
  <si>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</si>
  <si>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</si>
  <si>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</si>
  <si>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</si>
  <si>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</si>
  <si>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</si>
  <si>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</si>
  <si>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</si>
  <si>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</si>
  <si>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</si>
  <si>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</si>
  <si>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</si>
  <si>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</si>
  <si>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</si>
  <si>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</si>
  <si>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</si>
  <si>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</si>
  <si>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</si>
  <si>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</si>
  <si>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</si>
  <si>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</si>
  <si>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</si>
  <si>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</si>
  <si>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</si>
  <si>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</si>
  <si>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</si>
  <si>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</si>
  <si>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</si>
  <si>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</si>
  <si>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</si>
  <si>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</si>
  <si>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</si>
  <si>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</si>
  <si>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</si>
  <si>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</si>
  <si>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</si>
  <si>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</si>
  <si>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</si>
  <si>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</si>
  <si>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</si>
  <si>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</si>
  <si>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</si>
  <si>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</si>
  <si>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</si>
  <si>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</si>
  <si>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</si>
  <si>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</si>
  <si>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</si>
  <si>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</si>
  <si>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</si>
  <si>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</si>
  <si>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</si>
  <si>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</si>
  <si>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</si>
  <si>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</si>
  <si>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</si>
  <si>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</si>
  <si>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</si>
  <si>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</si>
  <si>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</si>
  <si>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</si>
  <si>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</si>
  <si>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</si>
  <si>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</si>
  <si>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</si>
  <si>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</si>
  <si>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</si>
  <si>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</si>
  <si>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</si>
  <si>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</si>
  <si>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</si>
  <si>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</si>
  <si>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</si>
  <si>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</si>
  <si>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</si>
  <si>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</si>
  <si>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</si>
  <si>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</si>
  <si>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</si>
  <si>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</si>
  <si>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</si>
  <si>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</si>
  <si>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</si>
  <si>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</si>
  <si>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</si>
  <si>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</si>
  <si>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</si>
  <si>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</si>
  <si>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</si>
  <si>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</si>
  <si>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</si>
  <si>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</si>
  <si>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</si>
  <si>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</si>
  <si>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</si>
  <si>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</si>
  <si>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</si>
  <si>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</si>
  <si>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</si>
  <si>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</si>
  <si>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</si>
  <si>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</si>
  <si>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</si>
  <si>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</si>
  <si>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</si>
  <si>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</si>
  <si>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</si>
  <si>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</si>
  <si>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</si>
  <si>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</si>
  <si>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</si>
  <si>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</si>
  <si>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</si>
  <si>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</si>
  <si>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</si>
  <si>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</si>
  <si>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</si>
  <si>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</si>
  <si>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</si>
  <si>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</si>
  <si>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</si>
  <si>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</si>
  <si>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</si>
  <si>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</si>
  <si>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</si>
  <si>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</si>
  <si>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</si>
  <si>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</si>
  <si>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</si>
  <si>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</si>
  <si>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</si>
  <si>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</si>
  <si>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</si>
  <si>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</si>
  <si>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</si>
  <si>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</si>
  <si>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</si>
  <si>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</si>
  <si>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</si>
  <si>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</si>
  <si>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</si>
  <si>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</si>
  <si>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</si>
  <si>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</si>
  <si>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</si>
  <si>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</si>
  <si>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</si>
  <si>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</si>
  <si>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</si>
  <si>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</si>
  <si>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</si>
  <si>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</si>
  <si>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</si>
  <si>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</si>
  <si>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</si>
  <si>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</si>
  <si>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</si>
  <si>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</si>
  <si>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</si>
  <si>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</si>
  <si>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</si>
  <si>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</si>
  <si>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</si>
  <si>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</si>
  <si>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</si>
  <si>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</si>
  <si>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</si>
  <si>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</si>
  <si>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</si>
  <si>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</si>
  <si>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</si>
  <si>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</si>
  <si>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</si>
  <si>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</si>
  <si>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</si>
  <si>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</si>
  <si>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</si>
  <si>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</si>
  <si>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</si>
  <si>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</si>
  <si>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</si>
  <si>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</si>
  <si>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</si>
  <si>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</si>
  <si>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</si>
  <si>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</si>
  <si>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</si>
  <si>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</si>
  <si>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</si>
  <si>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</si>
  <si>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</si>
  <si>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</si>
  <si>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</si>
  <si>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</si>
  <si>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</si>
  <si>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</si>
  <si>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</si>
  <si>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</si>
  <si>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</si>
  <si>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</si>
  <si>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</si>
  <si>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</si>
  <si>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</si>
  <si>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</si>
  <si>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</si>
  <si>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</si>
  <si>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</si>
  <si>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</si>
  <si>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</si>
  <si>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</si>
  <si>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</si>
  <si>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</si>
  <si>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</si>
  <si>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</si>
  <si>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</si>
  <si>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</si>
  <si>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</si>
  <si>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</si>
  <si>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</si>
  <si>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</si>
  <si>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</si>
  <si>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</si>
  <si>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</si>
  <si>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</si>
  <si>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</si>
  <si>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</si>
  <si>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</si>
  <si>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</si>
  <si>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</si>
  <si>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</si>
  <si>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</si>
  <si>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</si>
  <si>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</si>
  <si>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</si>
  <si>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</si>
  <si>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</si>
  <si>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</si>
  <si>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</si>
  <si>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</si>
  <si>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</si>
  <si>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</si>
  <si>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</si>
  <si>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</si>
  <si>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</si>
  <si>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</si>
  <si>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</si>
  <si>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</si>
  <si>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</si>
  <si>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</si>
  <si>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</si>
  <si>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</si>
  <si>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</si>
  <si>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</si>
  <si>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</si>
  <si>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</si>
  <si>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</si>
  <si>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</si>
  <si>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</si>
  <si>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</si>
  <si>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</si>
  <si>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</si>
  <si>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</si>
  <si>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</si>
  <si>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</si>
  <si>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</si>
  <si>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</si>
  <si>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</si>
  <si>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</si>
  <si>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</si>
  <si>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</si>
  <si>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</si>
  <si>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</si>
  <si>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</si>
  <si>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</si>
  <si>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</si>
  <si>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</si>
  <si>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</si>
  <si>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</si>
  <si>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</si>
  <si>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</si>
  <si>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</si>
  <si>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</si>
  <si>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</si>
  <si>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</si>
  <si>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</si>
  <si>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</si>
  <si>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</si>
  <si>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</si>
  <si>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</si>
  <si>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</si>
  <si>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</si>
  <si>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</si>
  <si>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</si>
  <si>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</si>
  <si>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</si>
  <si>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</si>
  <si>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</si>
  <si>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</si>
  <si>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</si>
  <si>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</si>
  <si>
    <t>79-1 У</t>
  </si>
  <si>
    <t>12-1-11</t>
  </si>
  <si>
    <t>ОРНиГ ФД</t>
  </si>
  <si>
    <t>522919.100.000000</t>
  </si>
  <si>
    <t>Услуги по транспортно-экспедиторскому обслуживанию</t>
  </si>
  <si>
    <t>Комплекс услуг по транспортно-экспедиторскому обслуживанию</t>
  </si>
  <si>
    <t>КТК жүйесімен мұнай тасымалдау қызметтері – көлік экспедициясы шарты (тасымалдау шығындары, НК)</t>
  </si>
  <si>
    <t>Услуги по транспортировке нефти по системе КТК -договор транспортной экспедиции (транспортные расходы, НК)</t>
  </si>
  <si>
    <t>КТК жүйесімен мұнай тасымалдау қызметтері – көлік экспедициясы шарты (экспедитордың сыйақысы, НК)</t>
  </si>
  <si>
    <t>Услуги по транспортировке нефти по системе КТК -договор транспортной экспедиции (комиссионное вознаграждение, НК)</t>
  </si>
  <si>
    <t>«Ембімұнайгаз» АҚ АТ инфрақұрылымын басқару және қызмет көрсету бойынша қызметтер</t>
  </si>
  <si>
    <t xml:space="preserve">Услуги по администрированию и сопровождению ИТ инфраструктуры АО "Эмбамунайгаз" </t>
  </si>
  <si>
    <t>нов позиция</t>
  </si>
  <si>
    <t>83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</si>
  <si>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</si>
  <si>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</si>
  <si>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</si>
  <si>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82 У</t>
  </si>
  <si>
    <t>81 У</t>
  </si>
  <si>
    <t>15 изменения и дополнения №120240021112-ПЗ-2021-15 от 05.10.2021г.,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</si>
</sst>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6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80">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3" fillId="0" borderId="53" xfId="0" applyNumberFormat="1" applyFont="1" applyFill="1" applyBorder="1" applyAlignment="1">
      <alignment horizontal="left" vertical="center"/>
    </xf>
    <xf numFmtId="49" fontId="13" fillId="0" borderId="55" xfId="0" applyNumberFormat="1" applyFont="1" applyFill="1" applyBorder="1" applyAlignment="1">
      <alignment horizontal="left" vertical="center"/>
    </xf>
    <xf numFmtId="49" fontId="13" fillId="0" borderId="55" xfId="4" applyNumberFormat="1" applyFont="1" applyFill="1" applyBorder="1" applyAlignment="1">
      <alignment horizontal="left" vertical="center"/>
    </xf>
    <xf numFmtId="39" fontId="13" fillId="0" borderId="55" xfId="1" applyNumberFormat="1" applyFont="1" applyFill="1" applyBorder="1" applyAlignment="1">
      <alignment horizontal="left" vertical="center"/>
    </xf>
    <xf numFmtId="39" fontId="13" fillId="0" borderId="53" xfId="1" applyNumberFormat="1" applyFont="1" applyFill="1" applyBorder="1" applyAlignment="1">
      <alignment horizontal="left" vertical="center"/>
    </xf>
    <xf numFmtId="165" fontId="13" fillId="0" borderId="53" xfId="1" applyNumberFormat="1" applyFont="1" applyFill="1" applyBorder="1" applyAlignment="1">
      <alignment horizontal="left" vertical="center"/>
    </xf>
    <xf numFmtId="0" fontId="13" fillId="0" borderId="54" xfId="0" applyFont="1" applyFill="1" applyBorder="1" applyAlignment="1">
      <alignment horizontal="left" vertical="center"/>
    </xf>
    <xf numFmtId="49" fontId="5" fillId="0" borderId="56" xfId="0" applyNumberFormat="1"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53" xfId="0" applyFont="1" applyFill="1" applyBorder="1" applyAlignment="1">
      <alignment horizontal="left" vertical="center" wrapText="1"/>
    </xf>
    <xf numFmtId="49" fontId="5" fillId="0" borderId="53"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9" fontId="5" fillId="0" borderId="53" xfId="4" applyNumberFormat="1" applyFont="1" applyFill="1" applyBorder="1" applyAlignment="1">
      <alignment horizontal="center" vertical="center" wrapText="1"/>
    </xf>
    <xf numFmtId="4" fontId="5" fillId="0" borderId="55" xfId="0" applyNumberFormat="1" applyFont="1" applyFill="1" applyBorder="1" applyAlignment="1">
      <alignment horizontal="center" vertical="center" wrapText="1"/>
    </xf>
    <xf numFmtId="4" fontId="5" fillId="0" borderId="56" xfId="0" applyNumberFormat="1" applyFont="1" applyFill="1" applyBorder="1" applyAlignment="1">
      <alignment horizontal="left" vertical="center"/>
    </xf>
    <xf numFmtId="4" fontId="5" fillId="0" borderId="53" xfId="0" applyNumberFormat="1" applyFont="1" applyFill="1" applyBorder="1" applyAlignment="1">
      <alignment horizontal="left" vertical="center"/>
    </xf>
    <xf numFmtId="0" fontId="5" fillId="0" borderId="53" xfId="0" applyFont="1" applyFill="1" applyBorder="1" applyAlignment="1">
      <alignment horizontal="left" vertical="center"/>
    </xf>
    <xf numFmtId="49" fontId="5" fillId="0" borderId="53" xfId="0" applyNumberFormat="1" applyFont="1" applyFill="1" applyBorder="1" applyAlignment="1">
      <alignment horizontal="left" vertical="center"/>
    </xf>
    <xf numFmtId="49" fontId="5" fillId="0" borderId="53" xfId="4" applyNumberFormat="1" applyFont="1" applyFill="1" applyBorder="1" applyAlignment="1">
      <alignment horizontal="left" vertical="center"/>
    </xf>
    <xf numFmtId="1" fontId="5" fillId="0" borderId="53" xfId="0" applyNumberFormat="1" applyFont="1" applyFill="1" applyBorder="1" applyAlignment="1">
      <alignment horizontal="left" vertical="center"/>
    </xf>
    <xf numFmtId="167" fontId="5" fillId="0" borderId="53" xfId="1" applyFont="1" applyFill="1" applyBorder="1" applyAlignment="1">
      <alignment horizontal="left" vertical="center"/>
    </xf>
    <xf numFmtId="4" fontId="5" fillId="0" borderId="53" xfId="0" applyNumberFormat="1" applyFont="1" applyFill="1" applyBorder="1" applyAlignment="1">
      <alignment horizontal="right" vertical="center"/>
    </xf>
    <xf numFmtId="4" fontId="5" fillId="0" borderId="53" xfId="1" applyNumberFormat="1" applyFont="1" applyFill="1" applyBorder="1" applyAlignment="1">
      <alignment horizontal="right" vertical="center"/>
    </xf>
    <xf numFmtId="2" fontId="5" fillId="0" borderId="53" xfId="1"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0" fontId="5" fillId="4" borderId="42" xfId="0" applyFont="1" applyFill="1" applyBorder="1" applyAlignment="1">
      <alignment horizontal="left" vertical="center"/>
    </xf>
    <xf numFmtId="0" fontId="6" fillId="4" borderId="42" xfId="0" applyFont="1" applyFill="1" applyBorder="1" applyAlignment="1">
      <alignment horizontal="left" vertical="center"/>
    </xf>
    <xf numFmtId="0" fontId="5" fillId="4" borderId="41" xfId="0" applyFont="1" applyFill="1" applyBorder="1" applyAlignment="1">
      <alignment horizontal="left" vertical="center"/>
    </xf>
    <xf numFmtId="49" fontId="5" fillId="4" borderId="39" xfId="0" applyNumberFormat="1" applyFont="1" applyFill="1" applyBorder="1" applyAlignment="1">
      <alignment horizontal="left" vertical="center" wrapText="1"/>
    </xf>
    <xf numFmtId="49" fontId="13" fillId="4" borderId="58" xfId="0" applyNumberFormat="1" applyFont="1" applyFill="1" applyBorder="1" applyAlignment="1">
      <alignment horizontal="left" vertical="center" wrapText="1"/>
    </xf>
    <xf numFmtId="1" fontId="5" fillId="4" borderId="39" xfId="0" applyNumberFormat="1" applyFont="1" applyFill="1" applyBorder="1" applyAlignment="1">
      <alignment horizontal="left" vertical="center" wrapText="1"/>
    </xf>
    <xf numFmtId="49" fontId="5" fillId="3" borderId="39" xfId="0" applyNumberFormat="1" applyFont="1" applyFill="1" applyBorder="1" applyAlignment="1">
      <alignment horizontal="left" vertical="center" wrapText="1"/>
    </xf>
    <xf numFmtId="49" fontId="5" fillId="4" borderId="46" xfId="0" applyNumberFormat="1" applyFont="1" applyFill="1" applyBorder="1" applyAlignment="1">
      <alignment horizontal="left" vertical="center" wrapText="1"/>
    </xf>
    <xf numFmtId="1" fontId="5" fillId="3" borderId="39" xfId="0" applyNumberFormat="1" applyFont="1" applyFill="1" applyBorder="1" applyAlignment="1">
      <alignment horizontal="left" vertical="center" wrapText="1"/>
    </xf>
    <xf numFmtId="4" fontId="5" fillId="4" borderId="39" xfId="0" applyNumberFormat="1" applyFont="1" applyFill="1" applyBorder="1" applyAlignment="1">
      <alignment horizontal="left" vertical="center" wrapText="1"/>
    </xf>
    <xf numFmtId="49" fontId="5" fillId="4" borderId="39" xfId="4" applyNumberFormat="1" applyFont="1" applyFill="1" applyBorder="1" applyAlignment="1">
      <alignment horizontal="left" vertical="center"/>
    </xf>
    <xf numFmtId="49" fontId="5" fillId="4" borderId="45" xfId="4" applyNumberFormat="1" applyFont="1" applyFill="1" applyBorder="1" applyAlignment="1">
      <alignment horizontal="left" vertical="center"/>
    </xf>
    <xf numFmtId="0" fontId="6" fillId="4" borderId="39"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Alignment="1">
      <alignment horizontal="left" vertical="center"/>
    </xf>
    <xf numFmtId="4" fontId="5" fillId="5" borderId="39" xfId="0" applyNumberFormat="1" applyFont="1" applyFill="1" applyBorder="1" applyAlignment="1">
      <alignment horizontal="left" vertical="center"/>
    </xf>
    <xf numFmtId="0" fontId="5" fillId="5" borderId="39" xfId="0" applyFont="1" applyFill="1" applyBorder="1" applyAlignment="1">
      <alignment horizontal="left" vertical="center"/>
    </xf>
    <xf numFmtId="49" fontId="5" fillId="5" borderId="39" xfId="0" applyNumberFormat="1" applyFont="1" applyFill="1" applyBorder="1" applyAlignment="1">
      <alignment horizontal="left" vertical="center"/>
    </xf>
    <xf numFmtId="49" fontId="5" fillId="5" borderId="39" xfId="4" applyNumberFormat="1" applyFont="1" applyFill="1" applyBorder="1" applyAlignment="1">
      <alignment horizontal="left" vertical="center"/>
    </xf>
    <xf numFmtId="1" fontId="5" fillId="5" borderId="39" xfId="0" applyNumberFormat="1" applyFont="1" applyFill="1" applyBorder="1" applyAlignment="1">
      <alignment horizontal="left" vertical="center"/>
    </xf>
    <xf numFmtId="167" fontId="5" fillId="5" borderId="39" xfId="1" applyFont="1" applyFill="1" applyBorder="1" applyAlignment="1">
      <alignment horizontal="left" vertical="center"/>
    </xf>
    <xf numFmtId="0" fontId="5" fillId="5" borderId="39" xfId="0" applyFont="1" applyFill="1" applyBorder="1" applyAlignment="1">
      <alignment horizontal="left" vertical="center" wrapText="1"/>
    </xf>
    <xf numFmtId="167" fontId="5" fillId="5" borderId="39" xfId="1" applyFont="1" applyFill="1" applyBorder="1" applyAlignment="1">
      <alignment vertical="center"/>
    </xf>
    <xf numFmtId="49" fontId="5" fillId="5" borderId="0" xfId="0" applyNumberFormat="1" applyFont="1" applyFill="1" applyBorder="1" applyAlignment="1">
      <alignment horizontal="left" vertical="center"/>
    </xf>
    <xf numFmtId="0" fontId="6" fillId="5" borderId="39" xfId="0" applyFont="1" applyFill="1" applyBorder="1" applyAlignment="1">
      <alignment horizontal="left" vertical="center"/>
    </xf>
    <xf numFmtId="49" fontId="6" fillId="5" borderId="39" xfId="0" applyNumberFormat="1" applyFont="1" applyFill="1" applyBorder="1" applyAlignment="1">
      <alignment horizontal="left" vertical="center"/>
    </xf>
    <xf numFmtId="0" fontId="6" fillId="5" borderId="39" xfId="0" applyFont="1" applyFill="1" applyBorder="1" applyAlignment="1">
      <alignment horizontal="left"/>
    </xf>
    <xf numFmtId="49" fontId="13" fillId="5" borderId="39" xfId="0" applyNumberFormat="1" applyFont="1" applyFill="1" applyBorder="1" applyAlignment="1">
      <alignment horizontal="left" vertical="center"/>
    </xf>
    <xf numFmtId="0" fontId="10" fillId="5" borderId="39" xfId="0" applyNumberFormat="1" applyFont="1" applyFill="1" applyBorder="1" applyAlignment="1">
      <alignment horizontal="left" vertical="center"/>
    </xf>
    <xf numFmtId="49" fontId="6" fillId="5" borderId="39" xfId="0" applyNumberFormat="1" applyFont="1" applyFill="1" applyBorder="1" applyAlignment="1">
      <alignment horizontal="left" vertical="center" wrapText="1"/>
    </xf>
    <xf numFmtId="1" fontId="6" fillId="5" borderId="39" xfId="0" applyNumberFormat="1" applyFont="1" applyFill="1" applyBorder="1" applyAlignment="1">
      <alignment horizontal="left" vertical="center"/>
    </xf>
    <xf numFmtId="4" fontId="6" fillId="5" borderId="39" xfId="0" applyNumberFormat="1" applyFont="1" applyFill="1" applyBorder="1" applyAlignment="1">
      <alignment horizontal="left" vertical="center"/>
    </xf>
    <xf numFmtId="168" fontId="6" fillId="5" borderId="39" xfId="0" applyNumberFormat="1" applyFont="1" applyFill="1" applyBorder="1" applyAlignment="1">
      <alignment horizontal="left" vertical="center"/>
    </xf>
    <xf numFmtId="2" fontId="6" fillId="5" borderId="39" xfId="0" applyNumberFormat="1" applyFont="1" applyFill="1" applyBorder="1" applyAlignment="1">
      <alignment horizontal="left" vertical="center"/>
    </xf>
    <xf numFmtId="49" fontId="6" fillId="5" borderId="45" xfId="0" applyNumberFormat="1" applyFont="1" applyFill="1" applyBorder="1" applyAlignment="1">
      <alignment horizontal="left" vertical="center" wrapText="1"/>
    </xf>
    <xf numFmtId="49" fontId="6" fillId="5" borderId="45" xfId="0" applyNumberFormat="1" applyFont="1" applyFill="1" applyBorder="1" applyAlignment="1">
      <alignment horizontal="left" vertical="center"/>
    </xf>
    <xf numFmtId="0" fontId="6" fillId="5" borderId="0" xfId="0" applyFont="1" applyFill="1" applyAlignment="1">
      <alignment horizontal="left"/>
    </xf>
    <xf numFmtId="0" fontId="13" fillId="5" borderId="59" xfId="0" applyFont="1" applyFill="1" applyBorder="1" applyAlignment="1">
      <alignment vertical="top" wrapText="1"/>
    </xf>
    <xf numFmtId="0" fontId="5" fillId="5" borderId="6" xfId="0"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0"/>
  <sheetViews>
    <sheetView tabSelected="1" zoomScale="70" zoomScaleNormal="70" workbookViewId="0">
      <pane ySplit="20" topLeftCell="A21" activePane="bottomLeft" state="frozen"/>
      <selection activeCell="A11" sqref="A11"/>
      <selection pane="bottomLeft" activeCell="A16" sqref="A16"/>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0" customWidth="1"/>
    <col min="49" max="50" width="28.140625" style="50"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8" t="s">
        <v>791</v>
      </c>
      <c r="AE1" s="31"/>
      <c r="AF1" s="31"/>
      <c r="AG1" s="31"/>
      <c r="AH1" s="31"/>
      <c r="AI1" s="31"/>
      <c r="AJ1" s="31"/>
      <c r="AK1" s="31"/>
      <c r="AL1" s="31"/>
      <c r="AM1" s="31"/>
      <c r="AN1" s="31"/>
      <c r="AO1" s="31"/>
      <c r="AP1" s="31"/>
      <c r="AQ1" s="31"/>
      <c r="AR1" s="31"/>
      <c r="AS1" s="31"/>
      <c r="AT1" s="31"/>
      <c r="AU1" s="31"/>
      <c r="AV1" s="49"/>
      <c r="AW1" s="49"/>
      <c r="AX1" s="49"/>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69" t="s">
        <v>792</v>
      </c>
      <c r="AE2" s="31"/>
      <c r="AF2" s="31"/>
      <c r="AG2" s="31"/>
      <c r="AH2" s="31"/>
      <c r="AI2" s="31"/>
      <c r="AJ2" s="31"/>
      <c r="AK2" s="31"/>
      <c r="AL2" s="31"/>
      <c r="AM2" s="31"/>
      <c r="AN2" s="31"/>
      <c r="AO2" s="31"/>
      <c r="AP2" s="31"/>
      <c r="AQ2" s="31"/>
      <c r="AR2" s="31"/>
      <c r="AS2" s="31"/>
      <c r="AT2" s="31"/>
      <c r="AU2" s="31"/>
      <c r="AV2" s="49"/>
      <c r="AW2" s="49"/>
      <c r="AX2" s="49"/>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69" t="s">
        <v>793</v>
      </c>
      <c r="AE3" s="31"/>
      <c r="AF3" s="31"/>
      <c r="AG3" s="31"/>
      <c r="AH3" s="31"/>
      <c r="AI3" s="31"/>
      <c r="AJ3" s="31"/>
      <c r="AK3" s="31"/>
      <c r="AL3" s="31"/>
      <c r="AM3" s="31"/>
      <c r="AN3" s="31"/>
      <c r="AO3" s="31"/>
      <c r="AP3" s="31"/>
      <c r="AQ3" s="31"/>
      <c r="AR3" s="31"/>
      <c r="AS3" s="31"/>
      <c r="AT3" s="31"/>
      <c r="AU3" s="31"/>
      <c r="AV3" s="49"/>
      <c r="AW3" s="49"/>
      <c r="AX3" s="49"/>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69" t="s">
        <v>794</v>
      </c>
      <c r="AE4" s="31"/>
      <c r="AF4" s="31"/>
      <c r="AG4" s="31"/>
      <c r="AH4" s="31"/>
      <c r="AI4" s="31"/>
      <c r="AJ4" s="31"/>
      <c r="AK4" s="31"/>
      <c r="AL4" s="31"/>
      <c r="AM4" s="31"/>
      <c r="AN4" s="31"/>
      <c r="AO4" s="31"/>
      <c r="AP4" s="31"/>
      <c r="AQ4" s="31"/>
      <c r="AR4" s="31"/>
      <c r="AS4" s="31"/>
      <c r="AT4" s="31"/>
      <c r="AU4" s="31"/>
      <c r="AV4" s="49"/>
      <c r="AW4" s="49"/>
      <c r="AX4" s="49"/>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69" t="s">
        <v>795</v>
      </c>
      <c r="AE5" s="31"/>
      <c r="AF5" s="31"/>
      <c r="AG5" s="31"/>
      <c r="AH5" s="31"/>
      <c r="AI5" s="31"/>
      <c r="AJ5" s="31"/>
      <c r="AK5" s="31"/>
      <c r="AL5" s="31"/>
      <c r="AM5" s="31"/>
      <c r="AN5" s="31"/>
      <c r="AO5" s="31"/>
      <c r="AP5" s="31"/>
      <c r="AQ5" s="31"/>
      <c r="AR5" s="31"/>
      <c r="AS5" s="31"/>
      <c r="AT5" s="31"/>
      <c r="AU5" s="31"/>
      <c r="AV5" s="49"/>
      <c r="AW5" s="49"/>
      <c r="AX5" s="49"/>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69" t="s">
        <v>796</v>
      </c>
      <c r="AE6" s="31"/>
      <c r="AF6" s="31"/>
      <c r="AG6" s="31"/>
      <c r="AH6" s="31"/>
      <c r="AI6" s="31"/>
      <c r="AJ6" s="31"/>
      <c r="AK6" s="31"/>
      <c r="AL6" s="31"/>
      <c r="AM6" s="31"/>
      <c r="AN6" s="31"/>
      <c r="AO6" s="31"/>
      <c r="AP6" s="31"/>
      <c r="AQ6" s="31"/>
      <c r="AR6" s="31"/>
      <c r="AS6" s="31"/>
      <c r="AT6" s="31"/>
      <c r="AU6" s="31"/>
      <c r="AV6" s="49"/>
      <c r="AW6" s="49"/>
      <c r="AX6" s="49"/>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69" t="s">
        <v>797</v>
      </c>
      <c r="AE7" s="31"/>
      <c r="AF7" s="31"/>
      <c r="AG7" s="31"/>
      <c r="AH7" s="31"/>
      <c r="AI7" s="31"/>
      <c r="AJ7" s="31"/>
      <c r="AK7" s="31"/>
      <c r="AL7" s="31"/>
      <c r="AM7" s="31"/>
      <c r="AN7" s="31"/>
      <c r="AO7" s="31"/>
      <c r="AP7" s="31"/>
      <c r="AQ7" s="31"/>
      <c r="AR7" s="31"/>
      <c r="AS7" s="31"/>
      <c r="AT7" s="31"/>
      <c r="AU7" s="31"/>
      <c r="AV7" s="49"/>
      <c r="AW7" s="49"/>
      <c r="AX7" s="49"/>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69" t="s">
        <v>798</v>
      </c>
      <c r="AE8" s="31"/>
      <c r="AF8" s="31"/>
      <c r="AG8" s="31"/>
      <c r="AH8" s="31"/>
      <c r="AI8" s="31"/>
      <c r="AJ8" s="31"/>
      <c r="AK8" s="31"/>
      <c r="AL8" s="31"/>
      <c r="AM8" s="31"/>
      <c r="AN8" s="31"/>
      <c r="AO8" s="31"/>
      <c r="AP8" s="31"/>
      <c r="AQ8" s="31"/>
      <c r="AR8" s="31"/>
      <c r="AS8" s="31"/>
      <c r="AT8" s="31"/>
      <c r="AU8" s="31"/>
      <c r="AV8" s="49"/>
      <c r="AW8" s="49"/>
      <c r="AX8" s="49"/>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69"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69"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69"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69"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69"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69"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75" x14ac:dyDescent="0.25">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69"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3.5" thickBot="1" x14ac:dyDescent="0.3">
      <c r="A16" s="35"/>
      <c r="B16" s="35"/>
      <c r="C16" s="35"/>
      <c r="D16" s="35"/>
      <c r="E16" s="35"/>
      <c r="F16" s="37"/>
      <c r="G16" s="37"/>
      <c r="H16" s="37"/>
      <c r="I16" s="37"/>
      <c r="J16" s="37"/>
      <c r="K16" s="37"/>
      <c r="L16" s="37"/>
      <c r="M16" s="37"/>
      <c r="N16" s="37"/>
      <c r="O16" s="37"/>
      <c r="P16" s="37"/>
      <c r="Q16" s="37"/>
      <c r="R16" s="37"/>
      <c r="S16" s="37"/>
      <c r="T16" s="37"/>
      <c r="U16" s="37"/>
      <c r="V16" s="37"/>
      <c r="W16" s="37"/>
      <c r="X16" s="37"/>
      <c r="Y16" s="37"/>
      <c r="Z16" s="37"/>
      <c r="AA16" s="37"/>
      <c r="AB16" s="37"/>
      <c r="AC16" s="37"/>
      <c r="AD16" s="169" t="s">
        <v>949</v>
      </c>
      <c r="AE16" s="37"/>
      <c r="AF16" s="37"/>
      <c r="AG16" s="37"/>
      <c r="AH16" s="37"/>
      <c r="AI16" s="37"/>
      <c r="AJ16" s="37"/>
      <c r="AK16" s="37"/>
      <c r="AL16" s="37"/>
      <c r="AM16" s="37"/>
      <c r="AN16" s="37"/>
      <c r="AO16" s="37"/>
      <c r="AP16" s="37"/>
      <c r="AQ16" s="37"/>
      <c r="AR16" s="37"/>
      <c r="AS16" s="37"/>
      <c r="AT16" s="37"/>
      <c r="AU16" s="37"/>
      <c r="AY16" s="35"/>
      <c r="BD16" s="35"/>
      <c r="BE16" s="35"/>
      <c r="BF16" s="35"/>
      <c r="BG16" s="35"/>
      <c r="BH16" s="35"/>
      <c r="BI16" s="35"/>
      <c r="BJ16" s="35"/>
      <c r="BK16" s="35"/>
    </row>
    <row r="17" spans="1:63" ht="12.95" customHeight="1" x14ac:dyDescent="0.25">
      <c r="A17" s="119" t="s">
        <v>0</v>
      </c>
      <c r="B17" s="119" t="s">
        <v>186</v>
      </c>
      <c r="C17" s="119" t="s">
        <v>184</v>
      </c>
      <c r="D17" s="119" t="s">
        <v>185</v>
      </c>
      <c r="E17" s="203" t="s">
        <v>1</v>
      </c>
      <c r="F17" s="120" t="s">
        <v>2</v>
      </c>
      <c r="G17" s="120" t="s">
        <v>3</v>
      </c>
      <c r="H17" s="120" t="s">
        <v>4</v>
      </c>
      <c r="I17" s="120" t="s">
        <v>5</v>
      </c>
      <c r="J17" s="120" t="s">
        <v>6</v>
      </c>
      <c r="K17" s="120" t="s">
        <v>7</v>
      </c>
      <c r="L17" s="120" t="s">
        <v>8</v>
      </c>
      <c r="M17" s="120" t="s">
        <v>9</v>
      </c>
      <c r="N17" s="120" t="s">
        <v>10</v>
      </c>
      <c r="O17" s="120" t="s">
        <v>11</v>
      </c>
      <c r="P17" s="120" t="s">
        <v>12</v>
      </c>
      <c r="Q17" s="120" t="s">
        <v>13</v>
      </c>
      <c r="R17" s="120" t="s">
        <v>14</v>
      </c>
      <c r="S17" s="120" t="s">
        <v>15</v>
      </c>
      <c r="T17" s="120" t="s">
        <v>16</v>
      </c>
      <c r="U17" s="120"/>
      <c r="V17" s="120"/>
      <c r="W17" s="120" t="s">
        <v>17</v>
      </c>
      <c r="X17" s="120"/>
      <c r="Y17" s="120"/>
      <c r="Z17" s="120" t="s">
        <v>18</v>
      </c>
      <c r="AA17" s="120" t="s">
        <v>19</v>
      </c>
      <c r="AB17" s="120" t="s">
        <v>20</v>
      </c>
      <c r="AC17" s="120"/>
      <c r="AD17" s="120"/>
      <c r="AE17" s="120"/>
      <c r="AF17" s="120" t="s">
        <v>21</v>
      </c>
      <c r="AG17" s="120"/>
      <c r="AH17" s="120"/>
      <c r="AI17" s="120"/>
      <c r="AJ17" s="120" t="s">
        <v>22</v>
      </c>
      <c r="AK17" s="120"/>
      <c r="AL17" s="120"/>
      <c r="AM17" s="120"/>
      <c r="AN17" s="120" t="s">
        <v>113</v>
      </c>
      <c r="AO17" s="120"/>
      <c r="AP17" s="120"/>
      <c r="AQ17" s="120"/>
      <c r="AR17" s="120" t="s">
        <v>114</v>
      </c>
      <c r="AS17" s="120"/>
      <c r="AT17" s="120"/>
      <c r="AU17" s="120"/>
      <c r="AV17" s="121" t="s">
        <v>23</v>
      </c>
      <c r="AW17" s="121"/>
      <c r="AX17" s="121"/>
      <c r="AY17" s="120" t="s">
        <v>24</v>
      </c>
      <c r="AZ17" s="120" t="s">
        <v>25</v>
      </c>
      <c r="BA17" s="120"/>
      <c r="BB17" s="120" t="s">
        <v>26</v>
      </c>
      <c r="BC17" s="120"/>
      <c r="BD17" s="120"/>
      <c r="BE17" s="120"/>
      <c r="BF17" s="120"/>
      <c r="BG17" s="120"/>
      <c r="BH17" s="120"/>
      <c r="BI17" s="120"/>
      <c r="BJ17" s="122"/>
      <c r="BK17" s="126" t="s">
        <v>27</v>
      </c>
    </row>
    <row r="18" spans="1:63" ht="12.95" customHeight="1" x14ac:dyDescent="0.25">
      <c r="A18" s="123"/>
      <c r="B18" s="123"/>
      <c r="C18" s="123"/>
      <c r="D18" s="123"/>
      <c r="E18" s="44"/>
      <c r="F18" s="124"/>
      <c r="G18" s="124"/>
      <c r="H18" s="124"/>
      <c r="I18" s="124"/>
      <c r="J18" s="124"/>
      <c r="K18" s="124"/>
      <c r="L18" s="124"/>
      <c r="M18" s="124"/>
      <c r="N18" s="124"/>
      <c r="O18" s="124"/>
      <c r="P18" s="124"/>
      <c r="Q18" s="124"/>
      <c r="R18" s="124"/>
      <c r="S18" s="124"/>
      <c r="T18" s="124" t="s">
        <v>28</v>
      </c>
      <c r="U18" s="124" t="s">
        <v>29</v>
      </c>
      <c r="V18" s="124"/>
      <c r="W18" s="124"/>
      <c r="X18" s="124"/>
      <c r="Y18" s="124"/>
      <c r="Z18" s="124"/>
      <c r="AA18" s="124"/>
      <c r="AB18" s="124" t="s">
        <v>30</v>
      </c>
      <c r="AC18" s="124" t="s">
        <v>31</v>
      </c>
      <c r="AD18" s="124" t="s">
        <v>32</v>
      </c>
      <c r="AE18" s="124" t="s">
        <v>33</v>
      </c>
      <c r="AF18" s="124" t="s">
        <v>30</v>
      </c>
      <c r="AG18" s="124" t="s">
        <v>31</v>
      </c>
      <c r="AH18" s="124" t="s">
        <v>32</v>
      </c>
      <c r="AI18" s="124" t="s">
        <v>33</v>
      </c>
      <c r="AJ18" s="124" t="s">
        <v>30</v>
      </c>
      <c r="AK18" s="124" t="s">
        <v>31</v>
      </c>
      <c r="AL18" s="124" t="s">
        <v>32</v>
      </c>
      <c r="AM18" s="124" t="s">
        <v>33</v>
      </c>
      <c r="AN18" s="124" t="s">
        <v>30</v>
      </c>
      <c r="AO18" s="124" t="s">
        <v>31</v>
      </c>
      <c r="AP18" s="124" t="s">
        <v>32</v>
      </c>
      <c r="AQ18" s="124" t="s">
        <v>33</v>
      </c>
      <c r="AR18" s="124" t="s">
        <v>30</v>
      </c>
      <c r="AS18" s="124" t="s">
        <v>31</v>
      </c>
      <c r="AT18" s="124" t="s">
        <v>32</v>
      </c>
      <c r="AU18" s="124" t="s">
        <v>33</v>
      </c>
      <c r="AV18" s="125" t="s">
        <v>30</v>
      </c>
      <c r="AW18" s="125" t="s">
        <v>32</v>
      </c>
      <c r="AX18" s="125" t="s">
        <v>33</v>
      </c>
      <c r="AY18" s="124"/>
      <c r="AZ18" s="124" t="s">
        <v>34</v>
      </c>
      <c r="BA18" s="124" t="s">
        <v>35</v>
      </c>
      <c r="BB18" s="124" t="s">
        <v>36</v>
      </c>
      <c r="BC18" s="124"/>
      <c r="BD18" s="124"/>
      <c r="BE18" s="124" t="s">
        <v>37</v>
      </c>
      <c r="BF18" s="124"/>
      <c r="BG18" s="124"/>
      <c r="BH18" s="124" t="s">
        <v>38</v>
      </c>
      <c r="BI18" s="124"/>
      <c r="BJ18" s="126"/>
      <c r="BK18" s="126"/>
    </row>
    <row r="19" spans="1:63" s="164" customFormat="1" ht="12.95" customHeight="1" thickBot="1" x14ac:dyDescent="0.3">
      <c r="A19" s="127"/>
      <c r="B19" s="127"/>
      <c r="C19" s="127"/>
      <c r="D19" s="127"/>
      <c r="E19" s="204"/>
      <c r="F19" s="128"/>
      <c r="G19" s="128"/>
      <c r="H19" s="128"/>
      <c r="I19" s="128"/>
      <c r="J19" s="128"/>
      <c r="K19" s="128"/>
      <c r="L19" s="128"/>
      <c r="M19" s="128"/>
      <c r="N19" s="128"/>
      <c r="O19" s="128"/>
      <c r="P19" s="128"/>
      <c r="Q19" s="128"/>
      <c r="R19" s="128"/>
      <c r="S19" s="128"/>
      <c r="T19" s="128" t="s">
        <v>39</v>
      </c>
      <c r="U19" s="128" t="s">
        <v>40</v>
      </c>
      <c r="V19" s="128" t="s">
        <v>39</v>
      </c>
      <c r="W19" s="128" t="s">
        <v>41</v>
      </c>
      <c r="X19" s="128" t="s">
        <v>42</v>
      </c>
      <c r="Y19" s="128" t="s">
        <v>43</v>
      </c>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9"/>
      <c r="AW19" s="129"/>
      <c r="AX19" s="129"/>
      <c r="AY19" s="128"/>
      <c r="AZ19" s="128"/>
      <c r="BA19" s="128"/>
      <c r="BB19" s="128" t="s">
        <v>44</v>
      </c>
      <c r="BC19" s="128" t="s">
        <v>45</v>
      </c>
      <c r="BD19" s="128" t="s">
        <v>46</v>
      </c>
      <c r="BE19" s="128" t="s">
        <v>44</v>
      </c>
      <c r="BF19" s="128" t="s">
        <v>45</v>
      </c>
      <c r="BG19" s="128" t="s">
        <v>46</v>
      </c>
      <c r="BH19" s="128" t="s">
        <v>44</v>
      </c>
      <c r="BI19" s="128" t="s">
        <v>45</v>
      </c>
      <c r="BJ19" s="130" t="s">
        <v>46</v>
      </c>
      <c r="BK19" s="126"/>
    </row>
    <row r="20" spans="1:63" s="164" customFormat="1" ht="12.95" customHeight="1" thickBot="1" x14ac:dyDescent="0.3">
      <c r="A20" s="131"/>
      <c r="B20" s="132" t="s">
        <v>47</v>
      </c>
      <c r="C20" s="132" t="s">
        <v>48</v>
      </c>
      <c r="D20" s="132" t="s">
        <v>49</v>
      </c>
      <c r="E20" s="205" t="s">
        <v>50</v>
      </c>
      <c r="F20" s="133" t="s">
        <v>51</v>
      </c>
      <c r="G20" s="133" t="s">
        <v>52</v>
      </c>
      <c r="H20" s="133" t="s">
        <v>53</v>
      </c>
      <c r="I20" s="133" t="s">
        <v>54</v>
      </c>
      <c r="J20" s="133" t="s">
        <v>55</v>
      </c>
      <c r="K20" s="133" t="s">
        <v>56</v>
      </c>
      <c r="L20" s="133" t="s">
        <v>57</v>
      </c>
      <c r="M20" s="133" t="s">
        <v>58</v>
      </c>
      <c r="N20" s="133" t="s">
        <v>59</v>
      </c>
      <c r="O20" s="133" t="s">
        <v>60</v>
      </c>
      <c r="P20" s="133" t="s">
        <v>61</v>
      </c>
      <c r="Q20" s="133" t="s">
        <v>62</v>
      </c>
      <c r="R20" s="133" t="s">
        <v>63</v>
      </c>
      <c r="S20" s="133" t="s">
        <v>64</v>
      </c>
      <c r="T20" s="133" t="s">
        <v>65</v>
      </c>
      <c r="U20" s="133" t="s">
        <v>66</v>
      </c>
      <c r="V20" s="133" t="s">
        <v>67</v>
      </c>
      <c r="W20" s="133" t="s">
        <v>68</v>
      </c>
      <c r="X20" s="133" t="s">
        <v>69</v>
      </c>
      <c r="Y20" s="133" t="s">
        <v>70</v>
      </c>
      <c r="Z20" s="133" t="s">
        <v>71</v>
      </c>
      <c r="AA20" s="133" t="s">
        <v>72</v>
      </c>
      <c r="AB20" s="133" t="s">
        <v>73</v>
      </c>
      <c r="AC20" s="133" t="s">
        <v>74</v>
      </c>
      <c r="AD20" s="133" t="s">
        <v>75</v>
      </c>
      <c r="AE20" s="133" t="s">
        <v>76</v>
      </c>
      <c r="AF20" s="133" t="s">
        <v>77</v>
      </c>
      <c r="AG20" s="133" t="s">
        <v>78</v>
      </c>
      <c r="AH20" s="133" t="s">
        <v>79</v>
      </c>
      <c r="AI20" s="133" t="s">
        <v>80</v>
      </c>
      <c r="AJ20" s="133" t="s">
        <v>81</v>
      </c>
      <c r="AK20" s="133" t="s">
        <v>82</v>
      </c>
      <c r="AL20" s="133" t="s">
        <v>83</v>
      </c>
      <c r="AM20" s="133" t="s">
        <v>84</v>
      </c>
      <c r="AN20" s="133" t="s">
        <v>85</v>
      </c>
      <c r="AO20" s="133" t="s">
        <v>86</v>
      </c>
      <c r="AP20" s="133" t="s">
        <v>87</v>
      </c>
      <c r="AQ20" s="133" t="s">
        <v>88</v>
      </c>
      <c r="AR20" s="133" t="s">
        <v>89</v>
      </c>
      <c r="AS20" s="133" t="s">
        <v>90</v>
      </c>
      <c r="AT20" s="133" t="s">
        <v>91</v>
      </c>
      <c r="AU20" s="133" t="s">
        <v>92</v>
      </c>
      <c r="AV20" s="134" t="s">
        <v>93</v>
      </c>
      <c r="AW20" s="134" t="s">
        <v>94</v>
      </c>
      <c r="AX20" s="134" t="s">
        <v>95</v>
      </c>
      <c r="AY20" s="133" t="s">
        <v>96</v>
      </c>
      <c r="AZ20" s="133" t="s">
        <v>97</v>
      </c>
      <c r="BA20" s="133" t="s">
        <v>98</v>
      </c>
      <c r="BB20" s="133" t="s">
        <v>99</v>
      </c>
      <c r="BC20" s="133" t="s">
        <v>100</v>
      </c>
      <c r="BD20" s="133" t="s">
        <v>101</v>
      </c>
      <c r="BE20" s="133" t="s">
        <v>102</v>
      </c>
      <c r="BF20" s="133" t="s">
        <v>103</v>
      </c>
      <c r="BG20" s="133" t="s">
        <v>104</v>
      </c>
      <c r="BH20" s="133" t="s">
        <v>105</v>
      </c>
      <c r="BI20" s="133" t="s">
        <v>106</v>
      </c>
      <c r="BJ20" s="163" t="s">
        <v>107</v>
      </c>
      <c r="BK20" s="126" t="s">
        <v>108</v>
      </c>
    </row>
    <row r="21" spans="1:63" ht="12.95" customHeight="1" x14ac:dyDescent="0.25">
      <c r="A21" s="135"/>
      <c r="B21" s="135"/>
      <c r="C21" s="135"/>
      <c r="D21" s="135"/>
      <c r="E21" s="44" t="s">
        <v>109</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6"/>
      <c r="AW21" s="136"/>
      <c r="AX21" s="136"/>
      <c r="AY21" s="135"/>
      <c r="AZ21" s="135"/>
      <c r="BA21" s="135"/>
      <c r="BB21" s="135"/>
      <c r="BC21" s="135"/>
      <c r="BD21" s="135"/>
      <c r="BE21" s="135"/>
      <c r="BF21" s="135"/>
      <c r="BG21" s="135"/>
      <c r="BH21" s="135"/>
      <c r="BI21" s="135"/>
      <c r="BJ21" s="141"/>
      <c r="BK21" s="141"/>
    </row>
    <row r="22" spans="1:63" s="165" customFormat="1" ht="12.95" customHeight="1" x14ac:dyDescent="0.25">
      <c r="A22" s="15" t="s">
        <v>191</v>
      </c>
      <c r="B22" s="15"/>
      <c r="C22" s="4" t="s">
        <v>192</v>
      </c>
      <c r="D22" s="15"/>
      <c r="E22" s="206" t="s">
        <v>192</v>
      </c>
      <c r="F22" s="22" t="s">
        <v>193</v>
      </c>
      <c r="G22" s="22" t="s">
        <v>194</v>
      </c>
      <c r="H22" s="22" t="s">
        <v>195</v>
      </c>
      <c r="I22" s="23" t="s">
        <v>143</v>
      </c>
      <c r="J22" s="23" t="s">
        <v>149</v>
      </c>
      <c r="K22" s="23" t="s">
        <v>196</v>
      </c>
      <c r="L22" s="22">
        <v>30</v>
      </c>
      <c r="M22" s="5" t="s">
        <v>197</v>
      </c>
      <c r="N22" s="5" t="s">
        <v>198</v>
      </c>
      <c r="O22" s="5" t="s">
        <v>199</v>
      </c>
      <c r="P22" s="23" t="s">
        <v>125</v>
      </c>
      <c r="Q22" s="24" t="s">
        <v>122</v>
      </c>
      <c r="R22" s="25" t="s">
        <v>200</v>
      </c>
      <c r="S22" s="25" t="s">
        <v>201</v>
      </c>
      <c r="T22" s="23"/>
      <c r="U22" s="5" t="s">
        <v>126</v>
      </c>
      <c r="V22" s="23" t="s">
        <v>146</v>
      </c>
      <c r="W22" s="23" t="s">
        <v>76</v>
      </c>
      <c r="X22" s="23" t="s">
        <v>106</v>
      </c>
      <c r="Y22" s="23" t="s">
        <v>56</v>
      </c>
      <c r="Z22" s="39" t="s">
        <v>202</v>
      </c>
      <c r="AA22" s="5" t="s">
        <v>138</v>
      </c>
      <c r="AB22" s="26">
        <v>1161</v>
      </c>
      <c r="AC22" s="26">
        <v>7500</v>
      </c>
      <c r="AD22" s="26">
        <v>8707500</v>
      </c>
      <c r="AE22" s="26">
        <v>9752400</v>
      </c>
      <c r="AF22" s="26">
        <v>3636</v>
      </c>
      <c r="AG22" s="26">
        <v>7500</v>
      </c>
      <c r="AH22" s="26">
        <v>27270000</v>
      </c>
      <c r="AI22" s="26">
        <v>30542400.000000004</v>
      </c>
      <c r="AJ22" s="19">
        <v>0</v>
      </c>
      <c r="AK22" s="19">
        <v>0</v>
      </c>
      <c r="AL22" s="19">
        <v>0</v>
      </c>
      <c r="AM22" s="19">
        <v>0</v>
      </c>
      <c r="AN22" s="19">
        <v>0</v>
      </c>
      <c r="AO22" s="19">
        <v>0</v>
      </c>
      <c r="AP22" s="19">
        <v>0</v>
      </c>
      <c r="AQ22" s="19">
        <v>0</v>
      </c>
      <c r="AR22" s="19">
        <v>0</v>
      </c>
      <c r="AS22" s="19">
        <v>0</v>
      </c>
      <c r="AT22" s="19">
        <v>0</v>
      </c>
      <c r="AU22" s="19">
        <v>0</v>
      </c>
      <c r="AV22" s="41">
        <f t="shared" ref="AV22:AV40" si="0">AB22+AF22+AJ22+AN22+AR22</f>
        <v>4797</v>
      </c>
      <c r="AW22" s="41">
        <v>0</v>
      </c>
      <c r="AX22" s="41">
        <f t="shared" ref="AX22" si="1">AW22*1.12</f>
        <v>0</v>
      </c>
      <c r="AY22" s="5" t="s">
        <v>203</v>
      </c>
      <c r="AZ22" s="5"/>
      <c r="BA22" s="5"/>
      <c r="BB22" s="5"/>
      <c r="BC22" s="5" t="s">
        <v>204</v>
      </c>
      <c r="BD22" s="5" t="s">
        <v>204</v>
      </c>
      <c r="BE22" s="5"/>
      <c r="BF22" s="5"/>
      <c r="BG22" s="5"/>
      <c r="BH22" s="5"/>
      <c r="BI22" s="5"/>
      <c r="BJ22" s="167"/>
      <c r="BK22" s="27"/>
    </row>
    <row r="23" spans="1:63" s="165" customFormat="1" ht="12.95" customHeight="1" x14ac:dyDescent="0.25">
      <c r="A23" s="15" t="s">
        <v>191</v>
      </c>
      <c r="B23" s="15"/>
      <c r="C23" s="4" t="s">
        <v>397</v>
      </c>
      <c r="D23" s="15"/>
      <c r="E23" s="207" t="s">
        <v>192</v>
      </c>
      <c r="F23" s="54" t="s">
        <v>193</v>
      </c>
      <c r="G23" s="54" t="s">
        <v>194</v>
      </c>
      <c r="H23" s="54" t="s">
        <v>195</v>
      </c>
      <c r="I23" s="55" t="s">
        <v>143</v>
      </c>
      <c r="J23" s="55" t="s">
        <v>149</v>
      </c>
      <c r="K23" s="55" t="s">
        <v>196</v>
      </c>
      <c r="L23" s="54">
        <v>30</v>
      </c>
      <c r="M23" s="56" t="s">
        <v>197</v>
      </c>
      <c r="N23" s="56" t="s">
        <v>198</v>
      </c>
      <c r="O23" s="57" t="s">
        <v>126</v>
      </c>
      <c r="P23" s="55" t="s">
        <v>125</v>
      </c>
      <c r="Q23" s="58" t="s">
        <v>122</v>
      </c>
      <c r="R23" s="59" t="s">
        <v>200</v>
      </c>
      <c r="S23" s="59" t="s">
        <v>201</v>
      </c>
      <c r="T23" s="55"/>
      <c r="U23" s="56" t="s">
        <v>398</v>
      </c>
      <c r="V23" s="55" t="s">
        <v>146</v>
      </c>
      <c r="W23" s="55" t="s">
        <v>76</v>
      </c>
      <c r="X23" s="55" t="s">
        <v>106</v>
      </c>
      <c r="Y23" s="55" t="s">
        <v>56</v>
      </c>
      <c r="Z23" s="60" t="s">
        <v>202</v>
      </c>
      <c r="AA23" s="56" t="s">
        <v>138</v>
      </c>
      <c r="AB23" s="61">
        <v>1161</v>
      </c>
      <c r="AC23" s="61">
        <v>7500</v>
      </c>
      <c r="AD23" s="61">
        <v>8707500</v>
      </c>
      <c r="AE23" s="61">
        <v>9752400</v>
      </c>
      <c r="AF23" s="61">
        <v>3636</v>
      </c>
      <c r="AG23" s="61">
        <v>7500</v>
      </c>
      <c r="AH23" s="61">
        <v>27270000</v>
      </c>
      <c r="AI23" s="61">
        <v>30542400.000000004</v>
      </c>
      <c r="AJ23" s="62">
        <v>0</v>
      </c>
      <c r="AK23" s="62">
        <v>0</v>
      </c>
      <c r="AL23" s="62">
        <v>0</v>
      </c>
      <c r="AM23" s="62">
        <v>0</v>
      </c>
      <c r="AN23" s="62">
        <v>0</v>
      </c>
      <c r="AO23" s="62">
        <v>0</v>
      </c>
      <c r="AP23" s="62">
        <v>0</v>
      </c>
      <c r="AQ23" s="62">
        <v>0</v>
      </c>
      <c r="AR23" s="62">
        <v>0</v>
      </c>
      <c r="AS23" s="62">
        <v>0</v>
      </c>
      <c r="AT23" s="62">
        <v>0</v>
      </c>
      <c r="AU23" s="62">
        <v>0</v>
      </c>
      <c r="AV23" s="63">
        <f t="shared" si="0"/>
        <v>4797</v>
      </c>
      <c r="AW23" s="41">
        <v>0</v>
      </c>
      <c r="AX23" s="41">
        <f t="shared" ref="AX23" si="2">AW23*1.12</f>
        <v>0</v>
      </c>
      <c r="AY23" s="56" t="s">
        <v>203</v>
      </c>
      <c r="AZ23" s="56"/>
      <c r="BA23" s="5"/>
      <c r="BB23" s="5"/>
      <c r="BC23" s="5" t="s">
        <v>204</v>
      </c>
      <c r="BD23" s="5" t="s">
        <v>204</v>
      </c>
      <c r="BE23" s="5"/>
      <c r="BF23" s="5"/>
      <c r="BG23" s="5"/>
      <c r="BH23" s="5"/>
      <c r="BI23" s="5"/>
      <c r="BJ23" s="167"/>
      <c r="BK23" s="289">
        <v>14.2</v>
      </c>
    </row>
    <row r="24" spans="1:63" s="165" customFormat="1" ht="12.95" customHeight="1" x14ac:dyDescent="0.25">
      <c r="A24" s="88" t="s">
        <v>191</v>
      </c>
      <c r="B24" s="88"/>
      <c r="C24" s="173" t="s">
        <v>647</v>
      </c>
      <c r="D24" s="88"/>
      <c r="E24" s="208" t="s">
        <v>192</v>
      </c>
      <c r="F24" s="89" t="s">
        <v>193</v>
      </c>
      <c r="G24" s="89" t="s">
        <v>194</v>
      </c>
      <c r="H24" s="89" t="s">
        <v>195</v>
      </c>
      <c r="I24" s="90" t="s">
        <v>143</v>
      </c>
      <c r="J24" s="90" t="s">
        <v>149</v>
      </c>
      <c r="K24" s="90" t="s">
        <v>196</v>
      </c>
      <c r="L24" s="89">
        <v>30</v>
      </c>
      <c r="M24" s="91" t="s">
        <v>197</v>
      </c>
      <c r="N24" s="91" t="s">
        <v>198</v>
      </c>
      <c r="O24" s="92" t="s">
        <v>166</v>
      </c>
      <c r="P24" s="90" t="s">
        <v>125</v>
      </c>
      <c r="Q24" s="93" t="s">
        <v>122</v>
      </c>
      <c r="R24" s="94" t="s">
        <v>200</v>
      </c>
      <c r="S24" s="94" t="s">
        <v>201</v>
      </c>
      <c r="T24" s="90"/>
      <c r="U24" s="91" t="s">
        <v>398</v>
      </c>
      <c r="V24" s="90" t="s">
        <v>146</v>
      </c>
      <c r="W24" s="90" t="s">
        <v>76</v>
      </c>
      <c r="X24" s="90" t="s">
        <v>106</v>
      </c>
      <c r="Y24" s="90" t="s">
        <v>56</v>
      </c>
      <c r="Z24" s="95" t="s">
        <v>202</v>
      </c>
      <c r="AA24" s="91" t="s">
        <v>138</v>
      </c>
      <c r="AB24" s="96">
        <v>1161</v>
      </c>
      <c r="AC24" s="96">
        <v>7500</v>
      </c>
      <c r="AD24" s="97">
        <f t="shared" ref="AD24" si="3">AB24*AC24</f>
        <v>8707500</v>
      </c>
      <c r="AE24" s="97">
        <f t="shared" ref="AE24" si="4">AD24*1.12</f>
        <v>9752400</v>
      </c>
      <c r="AF24" s="96">
        <v>3636</v>
      </c>
      <c r="AG24" s="96">
        <v>7500</v>
      </c>
      <c r="AH24" s="97">
        <f t="shared" ref="AH24" si="5">AF24*AG24</f>
        <v>27270000</v>
      </c>
      <c r="AI24" s="97">
        <f t="shared" ref="AI24" si="6">AH24*1.12</f>
        <v>30542400.000000004</v>
      </c>
      <c r="AJ24" s="98">
        <v>0</v>
      </c>
      <c r="AK24" s="98">
        <v>0</v>
      </c>
      <c r="AL24" s="98">
        <v>0</v>
      </c>
      <c r="AM24" s="98">
        <v>0</v>
      </c>
      <c r="AN24" s="98">
        <v>0</v>
      </c>
      <c r="AO24" s="98">
        <v>0</v>
      </c>
      <c r="AP24" s="98">
        <v>0</v>
      </c>
      <c r="AQ24" s="98">
        <v>0</v>
      </c>
      <c r="AR24" s="98">
        <v>0</v>
      </c>
      <c r="AS24" s="98">
        <v>0</v>
      </c>
      <c r="AT24" s="98">
        <v>0</v>
      </c>
      <c r="AU24" s="98">
        <v>0</v>
      </c>
      <c r="AV24" s="99">
        <f t="shared" si="0"/>
        <v>4797</v>
      </c>
      <c r="AW24" s="41">
        <v>0</v>
      </c>
      <c r="AX24" s="41">
        <f t="shared" ref="AX24" si="7">AW24*1.12</f>
        <v>0</v>
      </c>
      <c r="AY24" s="91" t="s">
        <v>203</v>
      </c>
      <c r="AZ24" s="91"/>
      <c r="BA24" s="91"/>
      <c r="BB24" s="91"/>
      <c r="BC24" s="91" t="s">
        <v>204</v>
      </c>
      <c r="BD24" s="91" t="s">
        <v>204</v>
      </c>
      <c r="BE24" s="91"/>
      <c r="BF24" s="91"/>
      <c r="BG24" s="91"/>
      <c r="BH24" s="91"/>
      <c r="BI24" s="91"/>
      <c r="BJ24" s="167"/>
      <c r="BK24" s="27">
        <v>14</v>
      </c>
    </row>
    <row r="25" spans="1:63" s="187" customFormat="1" ht="12.95" customHeight="1" x14ac:dyDescent="0.25">
      <c r="A25" s="158" t="s">
        <v>191</v>
      </c>
      <c r="B25" s="158">
        <v>270007383</v>
      </c>
      <c r="C25" s="158" t="s">
        <v>652</v>
      </c>
      <c r="D25" s="158"/>
      <c r="E25" s="158" t="s">
        <v>192</v>
      </c>
      <c r="F25" s="179" t="s">
        <v>193</v>
      </c>
      <c r="G25" s="179" t="s">
        <v>194</v>
      </c>
      <c r="H25" s="179" t="s">
        <v>195</v>
      </c>
      <c r="I25" s="180" t="s">
        <v>143</v>
      </c>
      <c r="J25" s="180" t="s">
        <v>149</v>
      </c>
      <c r="K25" s="180" t="s">
        <v>196</v>
      </c>
      <c r="L25" s="179">
        <v>30</v>
      </c>
      <c r="M25" s="181" t="s">
        <v>197</v>
      </c>
      <c r="N25" s="181" t="s">
        <v>198</v>
      </c>
      <c r="O25" s="152" t="s">
        <v>166</v>
      </c>
      <c r="P25" s="180" t="s">
        <v>125</v>
      </c>
      <c r="Q25" s="182" t="s">
        <v>122</v>
      </c>
      <c r="R25" s="183" t="s">
        <v>200</v>
      </c>
      <c r="S25" s="183" t="s">
        <v>201</v>
      </c>
      <c r="T25" s="180"/>
      <c r="U25" s="181" t="s">
        <v>398</v>
      </c>
      <c r="V25" s="180" t="s">
        <v>146</v>
      </c>
      <c r="W25" s="180" t="s">
        <v>76</v>
      </c>
      <c r="X25" s="180" t="s">
        <v>106</v>
      </c>
      <c r="Y25" s="180" t="s">
        <v>56</v>
      </c>
      <c r="Z25" s="184" t="s">
        <v>202</v>
      </c>
      <c r="AA25" s="181" t="s">
        <v>138</v>
      </c>
      <c r="AB25" s="185">
        <v>141</v>
      </c>
      <c r="AC25" s="185">
        <v>7125</v>
      </c>
      <c r="AD25" s="185">
        <v>1004625</v>
      </c>
      <c r="AE25" s="185">
        <v>1125180</v>
      </c>
      <c r="AF25" s="185">
        <v>3636</v>
      </c>
      <c r="AG25" s="185">
        <v>7500</v>
      </c>
      <c r="AH25" s="185">
        <v>27270000</v>
      </c>
      <c r="AI25" s="185">
        <v>30542400.000000004</v>
      </c>
      <c r="AJ25" s="186">
        <v>0</v>
      </c>
      <c r="AK25" s="186">
        <v>0</v>
      </c>
      <c r="AL25" s="186">
        <v>0</v>
      </c>
      <c r="AM25" s="186">
        <v>0</v>
      </c>
      <c r="AN25" s="186">
        <v>0</v>
      </c>
      <c r="AO25" s="186">
        <v>0</v>
      </c>
      <c r="AP25" s="186">
        <v>0</v>
      </c>
      <c r="AQ25" s="186">
        <v>0</v>
      </c>
      <c r="AR25" s="186">
        <v>0</v>
      </c>
      <c r="AS25" s="186">
        <v>0</v>
      </c>
      <c r="AT25" s="186">
        <v>0</v>
      </c>
      <c r="AU25" s="186">
        <v>0</v>
      </c>
      <c r="AV25" s="186">
        <f>AB25+AF25+AJ25+AN25+AR25</f>
        <v>3777</v>
      </c>
      <c r="AW25" s="185">
        <f>AD25+AH25+AL25+AP25+AT25</f>
        <v>28274625</v>
      </c>
      <c r="AX25" s="185">
        <f>AW25*1.12</f>
        <v>31667580.000000004</v>
      </c>
      <c r="AY25" s="181" t="s">
        <v>203</v>
      </c>
      <c r="AZ25" s="181"/>
      <c r="BA25" s="181"/>
      <c r="BB25" s="181"/>
      <c r="BC25" s="181" t="s">
        <v>204</v>
      </c>
      <c r="BD25" s="181" t="s">
        <v>204</v>
      </c>
      <c r="BE25" s="181"/>
      <c r="BF25" s="181"/>
      <c r="BG25" s="181"/>
      <c r="BH25" s="181"/>
      <c r="BI25" s="181"/>
      <c r="BJ25" s="167"/>
      <c r="BK25" s="32" t="s">
        <v>653</v>
      </c>
    </row>
    <row r="26" spans="1:63" s="165" customFormat="1" ht="12.95" customHeight="1" x14ac:dyDescent="0.25">
      <c r="A26" s="15" t="s">
        <v>191</v>
      </c>
      <c r="B26" s="15"/>
      <c r="C26" s="4" t="s">
        <v>205</v>
      </c>
      <c r="D26" s="15"/>
      <c r="E26" s="206" t="s">
        <v>205</v>
      </c>
      <c r="F26" s="22" t="s">
        <v>206</v>
      </c>
      <c r="G26" s="22" t="s">
        <v>207</v>
      </c>
      <c r="H26" s="22" t="s">
        <v>208</v>
      </c>
      <c r="I26" s="23" t="s">
        <v>143</v>
      </c>
      <c r="J26" s="23" t="s">
        <v>149</v>
      </c>
      <c r="K26" s="23" t="s">
        <v>196</v>
      </c>
      <c r="L26" s="22">
        <v>30</v>
      </c>
      <c r="M26" s="5" t="s">
        <v>197</v>
      </c>
      <c r="N26" s="5" t="s">
        <v>198</v>
      </c>
      <c r="O26" s="5" t="s">
        <v>199</v>
      </c>
      <c r="P26" s="23" t="s">
        <v>125</v>
      </c>
      <c r="Q26" s="24" t="s">
        <v>122</v>
      </c>
      <c r="R26" s="25" t="s">
        <v>200</v>
      </c>
      <c r="S26" s="25" t="s">
        <v>201</v>
      </c>
      <c r="T26" s="23"/>
      <c r="U26" s="5" t="s">
        <v>126</v>
      </c>
      <c r="V26" s="23" t="s">
        <v>146</v>
      </c>
      <c r="W26" s="23" t="s">
        <v>76</v>
      </c>
      <c r="X26" s="23" t="s">
        <v>106</v>
      </c>
      <c r="Y26" s="23" t="s">
        <v>56</v>
      </c>
      <c r="Z26" s="39" t="s">
        <v>202</v>
      </c>
      <c r="AA26" s="5" t="s">
        <v>138</v>
      </c>
      <c r="AB26" s="26">
        <v>4416</v>
      </c>
      <c r="AC26" s="26">
        <v>11282.54</v>
      </c>
      <c r="AD26" s="26">
        <v>49823696.640000001</v>
      </c>
      <c r="AE26" s="26">
        <v>55802540.236800008</v>
      </c>
      <c r="AF26" s="26">
        <v>4458</v>
      </c>
      <c r="AG26" s="26">
        <v>11282.54</v>
      </c>
      <c r="AH26" s="26">
        <v>50297563.32</v>
      </c>
      <c r="AI26" s="26">
        <v>56333270.918400005</v>
      </c>
      <c r="AJ26" s="19">
        <v>0</v>
      </c>
      <c r="AK26" s="19">
        <v>0</v>
      </c>
      <c r="AL26" s="19">
        <v>0</v>
      </c>
      <c r="AM26" s="19">
        <v>0</v>
      </c>
      <c r="AN26" s="19">
        <v>0</v>
      </c>
      <c r="AO26" s="19">
        <v>0</v>
      </c>
      <c r="AP26" s="19">
        <v>0</v>
      </c>
      <c r="AQ26" s="19">
        <v>0</v>
      </c>
      <c r="AR26" s="19">
        <v>0</v>
      </c>
      <c r="AS26" s="19">
        <v>0</v>
      </c>
      <c r="AT26" s="19">
        <v>0</v>
      </c>
      <c r="AU26" s="19">
        <v>0</v>
      </c>
      <c r="AV26" s="41">
        <f t="shared" si="0"/>
        <v>8874</v>
      </c>
      <c r="AW26" s="41">
        <v>0</v>
      </c>
      <c r="AX26" s="41">
        <f t="shared" ref="AX26:AX28" si="8">AW26*1.12</f>
        <v>0</v>
      </c>
      <c r="AY26" s="5" t="s">
        <v>203</v>
      </c>
      <c r="AZ26" s="5"/>
      <c r="BA26" s="5"/>
      <c r="BB26" s="5"/>
      <c r="BC26" s="5" t="s">
        <v>209</v>
      </c>
      <c r="BD26" s="5" t="s">
        <v>209</v>
      </c>
      <c r="BE26" s="5"/>
      <c r="BF26" s="5"/>
      <c r="BG26" s="5"/>
      <c r="BH26" s="5"/>
      <c r="BI26" s="5"/>
      <c r="BJ26" s="167"/>
      <c r="BK26" s="27"/>
    </row>
    <row r="27" spans="1:63" s="165" customFormat="1" ht="12.95" customHeight="1" x14ac:dyDescent="0.25">
      <c r="A27" s="15" t="s">
        <v>191</v>
      </c>
      <c r="B27" s="15"/>
      <c r="C27" s="4" t="s">
        <v>399</v>
      </c>
      <c r="D27" s="15"/>
      <c r="E27" s="207" t="s">
        <v>205</v>
      </c>
      <c r="F27" s="22" t="s">
        <v>206</v>
      </c>
      <c r="G27" s="22" t="s">
        <v>207</v>
      </c>
      <c r="H27" s="22" t="s">
        <v>208</v>
      </c>
      <c r="I27" s="23" t="s">
        <v>143</v>
      </c>
      <c r="J27" s="23" t="s">
        <v>149</v>
      </c>
      <c r="K27" s="23" t="s">
        <v>196</v>
      </c>
      <c r="L27" s="22">
        <v>30</v>
      </c>
      <c r="M27" s="5" t="s">
        <v>197</v>
      </c>
      <c r="N27" s="5" t="s">
        <v>198</v>
      </c>
      <c r="O27" s="1" t="s">
        <v>126</v>
      </c>
      <c r="P27" s="23" t="s">
        <v>125</v>
      </c>
      <c r="Q27" s="24" t="s">
        <v>122</v>
      </c>
      <c r="R27" s="25" t="s">
        <v>200</v>
      </c>
      <c r="S27" s="25" t="s">
        <v>201</v>
      </c>
      <c r="T27" s="23"/>
      <c r="U27" s="5" t="s">
        <v>398</v>
      </c>
      <c r="V27" s="23" t="s">
        <v>146</v>
      </c>
      <c r="W27" s="23" t="s">
        <v>76</v>
      </c>
      <c r="X27" s="23" t="s">
        <v>106</v>
      </c>
      <c r="Y27" s="23" t="s">
        <v>56</v>
      </c>
      <c r="Z27" s="39" t="s">
        <v>202</v>
      </c>
      <c r="AA27" s="5" t="s">
        <v>138</v>
      </c>
      <c r="AB27" s="26">
        <v>4416</v>
      </c>
      <c r="AC27" s="26">
        <v>11282.54</v>
      </c>
      <c r="AD27" s="26">
        <v>49823696.640000001</v>
      </c>
      <c r="AE27" s="26">
        <v>55802540.236800008</v>
      </c>
      <c r="AF27" s="26">
        <v>4458</v>
      </c>
      <c r="AG27" s="26">
        <v>11282.54</v>
      </c>
      <c r="AH27" s="26">
        <v>50297563.32</v>
      </c>
      <c r="AI27" s="26">
        <v>56333270.918400005</v>
      </c>
      <c r="AJ27" s="19">
        <v>0</v>
      </c>
      <c r="AK27" s="19">
        <v>0</v>
      </c>
      <c r="AL27" s="19">
        <v>0</v>
      </c>
      <c r="AM27" s="19">
        <v>0</v>
      </c>
      <c r="AN27" s="19">
        <v>0</v>
      </c>
      <c r="AO27" s="19">
        <v>0</v>
      </c>
      <c r="AP27" s="19">
        <v>0</v>
      </c>
      <c r="AQ27" s="19">
        <v>0</v>
      </c>
      <c r="AR27" s="19">
        <v>0</v>
      </c>
      <c r="AS27" s="19">
        <v>0</v>
      </c>
      <c r="AT27" s="19">
        <v>0</v>
      </c>
      <c r="AU27" s="19">
        <v>0</v>
      </c>
      <c r="AV27" s="64">
        <f t="shared" si="0"/>
        <v>8874</v>
      </c>
      <c r="AW27" s="41">
        <v>0</v>
      </c>
      <c r="AX27" s="41">
        <f t="shared" si="8"/>
        <v>0</v>
      </c>
      <c r="AY27" s="5" t="s">
        <v>203</v>
      </c>
      <c r="AZ27" s="5"/>
      <c r="BA27" s="5"/>
      <c r="BB27" s="5"/>
      <c r="BC27" s="5" t="s">
        <v>209</v>
      </c>
      <c r="BD27" s="5" t="s">
        <v>209</v>
      </c>
      <c r="BE27" s="5"/>
      <c r="BF27" s="5"/>
      <c r="BG27" s="5"/>
      <c r="BH27" s="5"/>
      <c r="BI27" s="5"/>
      <c r="BJ27" s="167"/>
      <c r="BK27" s="289">
        <v>14.2</v>
      </c>
    </row>
    <row r="28" spans="1:63" s="165" customFormat="1" ht="12.95" customHeight="1" x14ac:dyDescent="0.25">
      <c r="A28" s="15" t="s">
        <v>191</v>
      </c>
      <c r="B28" s="15"/>
      <c r="C28" s="4" t="s">
        <v>648</v>
      </c>
      <c r="D28" s="15"/>
      <c r="E28" s="208" t="s">
        <v>205</v>
      </c>
      <c r="F28" s="89" t="s">
        <v>206</v>
      </c>
      <c r="G28" s="89" t="s">
        <v>207</v>
      </c>
      <c r="H28" s="89" t="s">
        <v>208</v>
      </c>
      <c r="I28" s="90" t="s">
        <v>143</v>
      </c>
      <c r="J28" s="90" t="s">
        <v>149</v>
      </c>
      <c r="K28" s="90" t="s">
        <v>196</v>
      </c>
      <c r="L28" s="89">
        <v>30</v>
      </c>
      <c r="M28" s="91" t="s">
        <v>197</v>
      </c>
      <c r="N28" s="91" t="s">
        <v>198</v>
      </c>
      <c r="O28" s="92" t="s">
        <v>166</v>
      </c>
      <c r="P28" s="90" t="s">
        <v>125</v>
      </c>
      <c r="Q28" s="93" t="s">
        <v>122</v>
      </c>
      <c r="R28" s="94" t="s">
        <v>200</v>
      </c>
      <c r="S28" s="94" t="s">
        <v>201</v>
      </c>
      <c r="T28" s="90"/>
      <c r="U28" s="91" t="s">
        <v>398</v>
      </c>
      <c r="V28" s="90" t="s">
        <v>146</v>
      </c>
      <c r="W28" s="90" t="s">
        <v>76</v>
      </c>
      <c r="X28" s="90" t="s">
        <v>106</v>
      </c>
      <c r="Y28" s="90" t="s">
        <v>56</v>
      </c>
      <c r="Z28" s="95" t="s">
        <v>202</v>
      </c>
      <c r="AA28" s="91" t="s">
        <v>138</v>
      </c>
      <c r="AB28" s="96">
        <v>4416</v>
      </c>
      <c r="AC28" s="96">
        <v>11282.54</v>
      </c>
      <c r="AD28" s="97">
        <f t="shared" ref="AD28" si="9">AB28*AC28</f>
        <v>49823696.640000001</v>
      </c>
      <c r="AE28" s="97">
        <f t="shared" ref="AE28" si="10">AD28*1.12</f>
        <v>55802540.236800008</v>
      </c>
      <c r="AF28" s="96">
        <v>4458</v>
      </c>
      <c r="AG28" s="96">
        <v>11282.54</v>
      </c>
      <c r="AH28" s="97">
        <f t="shared" ref="AH28" si="11">AF28*AG28</f>
        <v>50297563.32</v>
      </c>
      <c r="AI28" s="97">
        <f t="shared" ref="AI28" si="12">AH28*1.12</f>
        <v>56333270.918400005</v>
      </c>
      <c r="AJ28" s="98">
        <v>0</v>
      </c>
      <c r="AK28" s="98">
        <v>0</v>
      </c>
      <c r="AL28" s="98">
        <v>0</v>
      </c>
      <c r="AM28" s="98">
        <v>0</v>
      </c>
      <c r="AN28" s="98">
        <v>0</v>
      </c>
      <c r="AO28" s="98">
        <v>0</v>
      </c>
      <c r="AP28" s="98">
        <v>0</v>
      </c>
      <c r="AQ28" s="98">
        <v>0</v>
      </c>
      <c r="AR28" s="98">
        <v>0</v>
      </c>
      <c r="AS28" s="98">
        <v>0</v>
      </c>
      <c r="AT28" s="98">
        <v>0</v>
      </c>
      <c r="AU28" s="98">
        <v>0</v>
      </c>
      <c r="AV28" s="99">
        <f t="shared" si="0"/>
        <v>8874</v>
      </c>
      <c r="AW28" s="41">
        <v>0</v>
      </c>
      <c r="AX28" s="41">
        <f t="shared" si="8"/>
        <v>0</v>
      </c>
      <c r="AY28" s="91" t="s">
        <v>203</v>
      </c>
      <c r="AZ28" s="91"/>
      <c r="BA28" s="91"/>
      <c r="BB28" s="91"/>
      <c r="BC28" s="91" t="s">
        <v>209</v>
      </c>
      <c r="BD28" s="91" t="s">
        <v>209</v>
      </c>
      <c r="BE28" s="91"/>
      <c r="BF28" s="91"/>
      <c r="BG28" s="91"/>
      <c r="BH28" s="91"/>
      <c r="BI28" s="91"/>
      <c r="BJ28" s="167"/>
      <c r="BK28" s="27">
        <v>14</v>
      </c>
    </row>
    <row r="29" spans="1:63" s="187" customFormat="1" ht="12.95" customHeight="1" x14ac:dyDescent="0.25">
      <c r="A29" s="158" t="s">
        <v>191</v>
      </c>
      <c r="B29" s="158">
        <v>270000017</v>
      </c>
      <c r="C29" s="158" t="s">
        <v>654</v>
      </c>
      <c r="D29" s="158"/>
      <c r="E29" s="158" t="s">
        <v>205</v>
      </c>
      <c r="F29" s="179" t="s">
        <v>206</v>
      </c>
      <c r="G29" s="179" t="s">
        <v>207</v>
      </c>
      <c r="H29" s="179" t="s">
        <v>208</v>
      </c>
      <c r="I29" s="180" t="s">
        <v>143</v>
      </c>
      <c r="J29" s="180" t="s">
        <v>149</v>
      </c>
      <c r="K29" s="180" t="s">
        <v>196</v>
      </c>
      <c r="L29" s="179">
        <v>30</v>
      </c>
      <c r="M29" s="181" t="s">
        <v>197</v>
      </c>
      <c r="N29" s="181" t="s">
        <v>198</v>
      </c>
      <c r="O29" s="152" t="s">
        <v>166</v>
      </c>
      <c r="P29" s="180" t="s">
        <v>125</v>
      </c>
      <c r="Q29" s="182" t="s">
        <v>122</v>
      </c>
      <c r="R29" s="183" t="s">
        <v>200</v>
      </c>
      <c r="S29" s="183" t="s">
        <v>201</v>
      </c>
      <c r="T29" s="180"/>
      <c r="U29" s="181" t="s">
        <v>398</v>
      </c>
      <c r="V29" s="180" t="s">
        <v>146</v>
      </c>
      <c r="W29" s="180" t="s">
        <v>76</v>
      </c>
      <c r="X29" s="180" t="s">
        <v>106</v>
      </c>
      <c r="Y29" s="180" t="s">
        <v>56</v>
      </c>
      <c r="Z29" s="184" t="s">
        <v>202</v>
      </c>
      <c r="AA29" s="181" t="s">
        <v>138</v>
      </c>
      <c r="AB29" s="185">
        <v>2954</v>
      </c>
      <c r="AC29" s="185">
        <v>8461.9</v>
      </c>
      <c r="AD29" s="185">
        <v>24996452.599999998</v>
      </c>
      <c r="AE29" s="185">
        <v>27996026.912</v>
      </c>
      <c r="AF29" s="185">
        <v>4458</v>
      </c>
      <c r="AG29" s="185">
        <v>11282.54</v>
      </c>
      <c r="AH29" s="185">
        <v>50297563.32</v>
      </c>
      <c r="AI29" s="185">
        <v>56333270.918400005</v>
      </c>
      <c r="AJ29" s="186">
        <v>0</v>
      </c>
      <c r="AK29" s="186">
        <v>0</v>
      </c>
      <c r="AL29" s="186">
        <v>0</v>
      </c>
      <c r="AM29" s="186">
        <v>0</v>
      </c>
      <c r="AN29" s="186">
        <v>0</v>
      </c>
      <c r="AO29" s="186">
        <v>0</v>
      </c>
      <c r="AP29" s="186">
        <v>0</v>
      </c>
      <c r="AQ29" s="186">
        <v>0</v>
      </c>
      <c r="AR29" s="186">
        <v>0</v>
      </c>
      <c r="AS29" s="186">
        <v>0</v>
      </c>
      <c r="AT29" s="186">
        <v>0</v>
      </c>
      <c r="AU29" s="186">
        <v>0</v>
      </c>
      <c r="AV29" s="186">
        <f t="shared" si="0"/>
        <v>7412</v>
      </c>
      <c r="AW29" s="185">
        <f t="shared" ref="AW29" si="13">AD29+AH29+AL29+AP29+AT29</f>
        <v>75294015.920000002</v>
      </c>
      <c r="AX29" s="185">
        <f t="shared" ref="AX29" si="14">AW29*1.12</f>
        <v>84329297.830400005</v>
      </c>
      <c r="AY29" s="181" t="s">
        <v>203</v>
      </c>
      <c r="AZ29" s="181"/>
      <c r="BA29" s="181"/>
      <c r="BB29" s="181"/>
      <c r="BC29" s="181" t="s">
        <v>209</v>
      </c>
      <c r="BD29" s="181" t="s">
        <v>209</v>
      </c>
      <c r="BE29" s="181"/>
      <c r="BF29" s="181"/>
      <c r="BG29" s="181"/>
      <c r="BH29" s="181"/>
      <c r="BI29" s="181"/>
      <c r="BJ29" s="167"/>
      <c r="BK29" s="32" t="s">
        <v>653</v>
      </c>
    </row>
    <row r="30" spans="1:63" s="165" customFormat="1" ht="12.95" customHeight="1" x14ac:dyDescent="0.25">
      <c r="A30" s="15" t="s">
        <v>191</v>
      </c>
      <c r="B30" s="15"/>
      <c r="C30" s="4" t="s">
        <v>210</v>
      </c>
      <c r="D30" s="15"/>
      <c r="E30" s="206" t="s">
        <v>210</v>
      </c>
      <c r="F30" s="22" t="s">
        <v>211</v>
      </c>
      <c r="G30" s="22" t="s">
        <v>194</v>
      </c>
      <c r="H30" s="22" t="s">
        <v>208</v>
      </c>
      <c r="I30" s="23" t="s">
        <v>143</v>
      </c>
      <c r="J30" s="23" t="s">
        <v>149</v>
      </c>
      <c r="K30" s="23" t="s">
        <v>196</v>
      </c>
      <c r="L30" s="22">
        <v>30</v>
      </c>
      <c r="M30" s="5" t="s">
        <v>197</v>
      </c>
      <c r="N30" s="5" t="s">
        <v>198</v>
      </c>
      <c r="O30" s="5" t="s">
        <v>199</v>
      </c>
      <c r="P30" s="23" t="s">
        <v>125</v>
      </c>
      <c r="Q30" s="24" t="s">
        <v>122</v>
      </c>
      <c r="R30" s="25" t="s">
        <v>200</v>
      </c>
      <c r="S30" s="25" t="s">
        <v>201</v>
      </c>
      <c r="T30" s="23"/>
      <c r="U30" s="5" t="s">
        <v>126</v>
      </c>
      <c r="V30" s="23" t="s">
        <v>146</v>
      </c>
      <c r="W30" s="23" t="s">
        <v>76</v>
      </c>
      <c r="X30" s="23" t="s">
        <v>106</v>
      </c>
      <c r="Y30" s="23" t="s">
        <v>56</v>
      </c>
      <c r="Z30" s="39" t="s">
        <v>202</v>
      </c>
      <c r="AA30" s="5" t="s">
        <v>138</v>
      </c>
      <c r="AB30" s="26">
        <v>167</v>
      </c>
      <c r="AC30" s="26">
        <v>14598.57</v>
      </c>
      <c r="AD30" s="26">
        <v>2437961.19</v>
      </c>
      <c r="AE30" s="26">
        <v>2730516.5328000002</v>
      </c>
      <c r="AF30" s="26">
        <v>26</v>
      </c>
      <c r="AG30" s="26">
        <v>14598.57</v>
      </c>
      <c r="AH30" s="26">
        <v>379562.82</v>
      </c>
      <c r="AI30" s="26">
        <v>425110.35840000003</v>
      </c>
      <c r="AJ30" s="19">
        <v>0</v>
      </c>
      <c r="AK30" s="19">
        <v>0</v>
      </c>
      <c r="AL30" s="19">
        <v>0</v>
      </c>
      <c r="AM30" s="19">
        <v>0</v>
      </c>
      <c r="AN30" s="19">
        <v>0</v>
      </c>
      <c r="AO30" s="19">
        <v>0</v>
      </c>
      <c r="AP30" s="19">
        <v>0</v>
      </c>
      <c r="AQ30" s="19">
        <v>0</v>
      </c>
      <c r="AR30" s="19">
        <v>0</v>
      </c>
      <c r="AS30" s="19">
        <v>0</v>
      </c>
      <c r="AT30" s="19">
        <v>0</v>
      </c>
      <c r="AU30" s="19">
        <v>0</v>
      </c>
      <c r="AV30" s="41">
        <f t="shared" si="0"/>
        <v>193</v>
      </c>
      <c r="AW30" s="41">
        <v>0</v>
      </c>
      <c r="AX30" s="41">
        <f t="shared" ref="AX30:AX32" si="15">AW30*1.12</f>
        <v>0</v>
      </c>
      <c r="AY30" s="5" t="s">
        <v>203</v>
      </c>
      <c r="AZ30" s="5"/>
      <c r="BA30" s="5"/>
      <c r="BB30" s="5"/>
      <c r="BC30" s="5" t="s">
        <v>212</v>
      </c>
      <c r="BD30" s="5" t="s">
        <v>212</v>
      </c>
      <c r="BE30" s="5"/>
      <c r="BF30" s="5"/>
      <c r="BG30" s="5"/>
      <c r="BH30" s="5"/>
      <c r="BI30" s="5"/>
      <c r="BJ30" s="167"/>
      <c r="BK30" s="27"/>
    </row>
    <row r="31" spans="1:63" s="165" customFormat="1" ht="12.95" customHeight="1" x14ac:dyDescent="0.25">
      <c r="A31" s="15" t="s">
        <v>191</v>
      </c>
      <c r="B31" s="15"/>
      <c r="C31" s="4" t="s">
        <v>400</v>
      </c>
      <c r="D31" s="15"/>
      <c r="E31" s="209" t="s">
        <v>210</v>
      </c>
      <c r="F31" s="22" t="s">
        <v>211</v>
      </c>
      <c r="G31" s="22" t="s">
        <v>194</v>
      </c>
      <c r="H31" s="22" t="s">
        <v>208</v>
      </c>
      <c r="I31" s="23" t="s">
        <v>143</v>
      </c>
      <c r="J31" s="23" t="s">
        <v>149</v>
      </c>
      <c r="K31" s="23" t="s">
        <v>196</v>
      </c>
      <c r="L31" s="22">
        <v>30</v>
      </c>
      <c r="M31" s="5" t="s">
        <v>197</v>
      </c>
      <c r="N31" s="5" t="s">
        <v>198</v>
      </c>
      <c r="O31" s="1" t="s">
        <v>126</v>
      </c>
      <c r="P31" s="23" t="s">
        <v>125</v>
      </c>
      <c r="Q31" s="24" t="s">
        <v>122</v>
      </c>
      <c r="R31" s="25" t="s">
        <v>200</v>
      </c>
      <c r="S31" s="25" t="s">
        <v>201</v>
      </c>
      <c r="T31" s="23"/>
      <c r="U31" s="5" t="s">
        <v>398</v>
      </c>
      <c r="V31" s="23" t="s">
        <v>146</v>
      </c>
      <c r="W31" s="23" t="s">
        <v>76</v>
      </c>
      <c r="X31" s="23" t="s">
        <v>106</v>
      </c>
      <c r="Y31" s="23" t="s">
        <v>56</v>
      </c>
      <c r="Z31" s="39" t="s">
        <v>202</v>
      </c>
      <c r="AA31" s="5" t="s">
        <v>138</v>
      </c>
      <c r="AB31" s="26">
        <v>167</v>
      </c>
      <c r="AC31" s="26">
        <v>14598.57</v>
      </c>
      <c r="AD31" s="26">
        <v>2437961.19</v>
      </c>
      <c r="AE31" s="26">
        <v>2730516.5328000002</v>
      </c>
      <c r="AF31" s="26">
        <v>26</v>
      </c>
      <c r="AG31" s="26">
        <v>14598.57</v>
      </c>
      <c r="AH31" s="26">
        <v>379562.82</v>
      </c>
      <c r="AI31" s="26">
        <v>425110.35840000003</v>
      </c>
      <c r="AJ31" s="19">
        <v>0</v>
      </c>
      <c r="AK31" s="19">
        <v>0</v>
      </c>
      <c r="AL31" s="19">
        <v>0</v>
      </c>
      <c r="AM31" s="19">
        <v>0</v>
      </c>
      <c r="AN31" s="19">
        <v>0</v>
      </c>
      <c r="AO31" s="19">
        <v>0</v>
      </c>
      <c r="AP31" s="19">
        <v>0</v>
      </c>
      <c r="AQ31" s="19">
        <v>0</v>
      </c>
      <c r="AR31" s="19">
        <v>0</v>
      </c>
      <c r="AS31" s="19">
        <v>0</v>
      </c>
      <c r="AT31" s="19">
        <v>0</v>
      </c>
      <c r="AU31" s="19">
        <v>0</v>
      </c>
      <c r="AV31" s="64">
        <f t="shared" si="0"/>
        <v>193</v>
      </c>
      <c r="AW31" s="41">
        <v>0</v>
      </c>
      <c r="AX31" s="41">
        <f t="shared" si="15"/>
        <v>0</v>
      </c>
      <c r="AY31" s="5" t="s">
        <v>203</v>
      </c>
      <c r="AZ31" s="5"/>
      <c r="BA31" s="5"/>
      <c r="BB31" s="5"/>
      <c r="BC31" s="5" t="s">
        <v>212</v>
      </c>
      <c r="BD31" s="5" t="s">
        <v>212</v>
      </c>
      <c r="BE31" s="5"/>
      <c r="BF31" s="5"/>
      <c r="BG31" s="5"/>
      <c r="BH31" s="5"/>
      <c r="BI31" s="5"/>
      <c r="BJ31" s="167"/>
      <c r="BK31" s="289">
        <v>14.2</v>
      </c>
    </row>
    <row r="32" spans="1:63" s="165" customFormat="1" ht="12.95" customHeight="1" x14ac:dyDescent="0.25">
      <c r="A32" s="15" t="s">
        <v>191</v>
      </c>
      <c r="B32" s="15"/>
      <c r="C32" s="4" t="s">
        <v>649</v>
      </c>
      <c r="D32" s="15"/>
      <c r="E32" s="210" t="s">
        <v>210</v>
      </c>
      <c r="F32" s="89" t="s">
        <v>211</v>
      </c>
      <c r="G32" s="89" t="s">
        <v>194</v>
      </c>
      <c r="H32" s="89" t="s">
        <v>208</v>
      </c>
      <c r="I32" s="90" t="s">
        <v>143</v>
      </c>
      <c r="J32" s="90" t="s">
        <v>149</v>
      </c>
      <c r="K32" s="90" t="s">
        <v>196</v>
      </c>
      <c r="L32" s="89">
        <v>30</v>
      </c>
      <c r="M32" s="91" t="s">
        <v>197</v>
      </c>
      <c r="N32" s="91" t="s">
        <v>198</v>
      </c>
      <c r="O32" s="92" t="s">
        <v>166</v>
      </c>
      <c r="P32" s="90" t="s">
        <v>125</v>
      </c>
      <c r="Q32" s="93" t="s">
        <v>122</v>
      </c>
      <c r="R32" s="94" t="s">
        <v>200</v>
      </c>
      <c r="S32" s="94" t="s">
        <v>201</v>
      </c>
      <c r="T32" s="90"/>
      <c r="U32" s="91" t="s">
        <v>398</v>
      </c>
      <c r="V32" s="90" t="s">
        <v>146</v>
      </c>
      <c r="W32" s="90" t="s">
        <v>76</v>
      </c>
      <c r="X32" s="90" t="s">
        <v>106</v>
      </c>
      <c r="Y32" s="90" t="s">
        <v>56</v>
      </c>
      <c r="Z32" s="95" t="s">
        <v>202</v>
      </c>
      <c r="AA32" s="91" t="s">
        <v>138</v>
      </c>
      <c r="AB32" s="96">
        <v>167</v>
      </c>
      <c r="AC32" s="96">
        <v>14598.57</v>
      </c>
      <c r="AD32" s="97">
        <f t="shared" ref="AD32" si="16">AB32*AC32</f>
        <v>2437961.19</v>
      </c>
      <c r="AE32" s="97">
        <f t="shared" ref="AE32" si="17">AD32*1.12</f>
        <v>2730516.5328000002</v>
      </c>
      <c r="AF32" s="96">
        <v>26</v>
      </c>
      <c r="AG32" s="96">
        <v>14598.57</v>
      </c>
      <c r="AH32" s="97">
        <f t="shared" ref="AH32" si="18">AF32*AG32</f>
        <v>379562.82</v>
      </c>
      <c r="AI32" s="97">
        <f t="shared" ref="AI32" si="19">AH32*1.12</f>
        <v>425110.35840000003</v>
      </c>
      <c r="AJ32" s="98">
        <v>0</v>
      </c>
      <c r="AK32" s="98">
        <v>0</v>
      </c>
      <c r="AL32" s="98">
        <v>0</v>
      </c>
      <c r="AM32" s="98">
        <v>0</v>
      </c>
      <c r="AN32" s="98">
        <v>0</v>
      </c>
      <c r="AO32" s="98">
        <v>0</v>
      </c>
      <c r="AP32" s="98">
        <v>0</v>
      </c>
      <c r="AQ32" s="98">
        <v>0</v>
      </c>
      <c r="AR32" s="98">
        <v>0</v>
      </c>
      <c r="AS32" s="98">
        <v>0</v>
      </c>
      <c r="AT32" s="98">
        <v>0</v>
      </c>
      <c r="AU32" s="98">
        <v>0</v>
      </c>
      <c r="AV32" s="99">
        <f t="shared" si="0"/>
        <v>193</v>
      </c>
      <c r="AW32" s="41">
        <v>0</v>
      </c>
      <c r="AX32" s="41">
        <f t="shared" si="15"/>
        <v>0</v>
      </c>
      <c r="AY32" s="91" t="s">
        <v>203</v>
      </c>
      <c r="AZ32" s="91"/>
      <c r="BA32" s="91"/>
      <c r="BB32" s="91"/>
      <c r="BC32" s="91" t="s">
        <v>212</v>
      </c>
      <c r="BD32" s="91" t="s">
        <v>212</v>
      </c>
      <c r="BE32" s="91"/>
      <c r="BF32" s="91"/>
      <c r="BG32" s="91"/>
      <c r="BH32" s="91"/>
      <c r="BI32" s="91"/>
      <c r="BJ32" s="167"/>
      <c r="BK32" s="27">
        <v>14</v>
      </c>
    </row>
    <row r="33" spans="1:63" s="187" customFormat="1" ht="12.95" customHeight="1" x14ac:dyDescent="0.25">
      <c r="A33" s="158" t="s">
        <v>191</v>
      </c>
      <c r="B33" s="158">
        <v>270005786</v>
      </c>
      <c r="C33" s="158" t="s">
        <v>655</v>
      </c>
      <c r="D33" s="158"/>
      <c r="E33" s="158" t="s">
        <v>210</v>
      </c>
      <c r="F33" s="179" t="s">
        <v>211</v>
      </c>
      <c r="G33" s="179" t="s">
        <v>194</v>
      </c>
      <c r="H33" s="179" t="s">
        <v>208</v>
      </c>
      <c r="I33" s="180" t="s">
        <v>143</v>
      </c>
      <c r="J33" s="180" t="s">
        <v>149</v>
      </c>
      <c r="K33" s="180" t="s">
        <v>196</v>
      </c>
      <c r="L33" s="179">
        <v>30</v>
      </c>
      <c r="M33" s="181" t="s">
        <v>197</v>
      </c>
      <c r="N33" s="181" t="s">
        <v>198</v>
      </c>
      <c r="O33" s="152" t="s">
        <v>166</v>
      </c>
      <c r="P33" s="180" t="s">
        <v>125</v>
      </c>
      <c r="Q33" s="182" t="s">
        <v>122</v>
      </c>
      <c r="R33" s="183" t="s">
        <v>200</v>
      </c>
      <c r="S33" s="183" t="s">
        <v>201</v>
      </c>
      <c r="T33" s="180"/>
      <c r="U33" s="181" t="s">
        <v>398</v>
      </c>
      <c r="V33" s="180" t="s">
        <v>146</v>
      </c>
      <c r="W33" s="180" t="s">
        <v>76</v>
      </c>
      <c r="X33" s="180" t="s">
        <v>106</v>
      </c>
      <c r="Y33" s="180" t="s">
        <v>56</v>
      </c>
      <c r="Z33" s="184" t="s">
        <v>202</v>
      </c>
      <c r="AA33" s="181" t="s">
        <v>138</v>
      </c>
      <c r="AB33" s="188">
        <v>32</v>
      </c>
      <c r="AC33" s="185">
        <v>11824.84</v>
      </c>
      <c r="AD33" s="185">
        <v>378394.88</v>
      </c>
      <c r="AE33" s="185">
        <v>423802.26560000004</v>
      </c>
      <c r="AF33" s="185">
        <v>26</v>
      </c>
      <c r="AG33" s="185">
        <v>14598.57</v>
      </c>
      <c r="AH33" s="185">
        <v>379562.82</v>
      </c>
      <c r="AI33" s="185">
        <v>425110.35840000003</v>
      </c>
      <c r="AJ33" s="186">
        <v>0</v>
      </c>
      <c r="AK33" s="186">
        <v>0</v>
      </c>
      <c r="AL33" s="186">
        <v>0</v>
      </c>
      <c r="AM33" s="186">
        <v>0</v>
      </c>
      <c r="AN33" s="186">
        <v>0</v>
      </c>
      <c r="AO33" s="186">
        <v>0</v>
      </c>
      <c r="AP33" s="186">
        <v>0</v>
      </c>
      <c r="AQ33" s="186">
        <v>0</v>
      </c>
      <c r="AR33" s="186">
        <v>0</v>
      </c>
      <c r="AS33" s="186">
        <v>0</v>
      </c>
      <c r="AT33" s="186">
        <v>0</v>
      </c>
      <c r="AU33" s="186">
        <v>0</v>
      </c>
      <c r="AV33" s="186">
        <f t="shared" si="0"/>
        <v>58</v>
      </c>
      <c r="AW33" s="185">
        <f t="shared" ref="AW33" si="20">AD33+AH33+AL33+AP33+AT33</f>
        <v>757957.7</v>
      </c>
      <c r="AX33" s="185">
        <f t="shared" ref="AX33" si="21">AW33*1.12</f>
        <v>848912.62400000007</v>
      </c>
      <c r="AY33" s="181" t="s">
        <v>203</v>
      </c>
      <c r="AZ33" s="181"/>
      <c r="BA33" s="181"/>
      <c r="BB33" s="181"/>
      <c r="BC33" s="181" t="s">
        <v>212</v>
      </c>
      <c r="BD33" s="181" t="s">
        <v>212</v>
      </c>
      <c r="BE33" s="181"/>
      <c r="BF33" s="181"/>
      <c r="BG33" s="181"/>
      <c r="BH33" s="181"/>
      <c r="BI33" s="181"/>
      <c r="BJ33" s="167"/>
      <c r="BK33" s="32" t="s">
        <v>653</v>
      </c>
    </row>
    <row r="34" spans="1:63" s="165" customFormat="1" ht="12.95" customHeight="1" x14ac:dyDescent="0.25">
      <c r="A34" s="15" t="s">
        <v>191</v>
      </c>
      <c r="B34" s="15"/>
      <c r="C34" s="4" t="s">
        <v>213</v>
      </c>
      <c r="D34" s="15"/>
      <c r="E34" s="206" t="s">
        <v>213</v>
      </c>
      <c r="F34" s="22" t="s">
        <v>214</v>
      </c>
      <c r="G34" s="22" t="s">
        <v>194</v>
      </c>
      <c r="H34" s="22" t="s">
        <v>215</v>
      </c>
      <c r="I34" s="23" t="s">
        <v>143</v>
      </c>
      <c r="J34" s="23" t="s">
        <v>149</v>
      </c>
      <c r="K34" s="23" t="s">
        <v>196</v>
      </c>
      <c r="L34" s="22">
        <v>30</v>
      </c>
      <c r="M34" s="5" t="s">
        <v>197</v>
      </c>
      <c r="N34" s="5" t="s">
        <v>198</v>
      </c>
      <c r="O34" s="5" t="s">
        <v>199</v>
      </c>
      <c r="P34" s="23" t="s">
        <v>125</v>
      </c>
      <c r="Q34" s="24" t="s">
        <v>122</v>
      </c>
      <c r="R34" s="25" t="s">
        <v>200</v>
      </c>
      <c r="S34" s="25" t="s">
        <v>201</v>
      </c>
      <c r="T34" s="23"/>
      <c r="U34" s="5" t="s">
        <v>126</v>
      </c>
      <c r="V34" s="23" t="s">
        <v>146</v>
      </c>
      <c r="W34" s="23" t="s">
        <v>76</v>
      </c>
      <c r="X34" s="23" t="s">
        <v>106</v>
      </c>
      <c r="Y34" s="23" t="s">
        <v>56</v>
      </c>
      <c r="Z34" s="39" t="s">
        <v>202</v>
      </c>
      <c r="AA34" s="5" t="s">
        <v>138</v>
      </c>
      <c r="AB34" s="26">
        <v>2409</v>
      </c>
      <c r="AC34" s="26">
        <v>14326.11</v>
      </c>
      <c r="AD34" s="26">
        <v>34511598.990000002</v>
      </c>
      <c r="AE34" s="26">
        <v>38652990.868800007</v>
      </c>
      <c r="AF34" s="26">
        <v>2180</v>
      </c>
      <c r="AG34" s="26">
        <v>14326.11</v>
      </c>
      <c r="AH34" s="26">
        <v>31230919.800000001</v>
      </c>
      <c r="AI34" s="26">
        <v>34978630.176000006</v>
      </c>
      <c r="AJ34" s="19">
        <v>0</v>
      </c>
      <c r="AK34" s="19">
        <v>0</v>
      </c>
      <c r="AL34" s="19">
        <v>0</v>
      </c>
      <c r="AM34" s="19">
        <v>0</v>
      </c>
      <c r="AN34" s="19">
        <v>0</v>
      </c>
      <c r="AO34" s="19">
        <v>0</v>
      </c>
      <c r="AP34" s="19">
        <v>0</v>
      </c>
      <c r="AQ34" s="19">
        <v>0</v>
      </c>
      <c r="AR34" s="19">
        <v>0</v>
      </c>
      <c r="AS34" s="19">
        <v>0</v>
      </c>
      <c r="AT34" s="19">
        <v>0</v>
      </c>
      <c r="AU34" s="19">
        <v>0</v>
      </c>
      <c r="AV34" s="41">
        <f t="shared" si="0"/>
        <v>4589</v>
      </c>
      <c r="AW34" s="41">
        <v>0</v>
      </c>
      <c r="AX34" s="41">
        <f t="shared" ref="AX34:AX36" si="22">AW34*1.12</f>
        <v>0</v>
      </c>
      <c r="AY34" s="5" t="s">
        <v>203</v>
      </c>
      <c r="AZ34" s="5"/>
      <c r="BA34" s="5"/>
      <c r="BB34" s="5"/>
      <c r="BC34" s="5" t="s">
        <v>216</v>
      </c>
      <c r="BD34" s="5" t="s">
        <v>216</v>
      </c>
      <c r="BE34" s="5"/>
      <c r="BF34" s="5"/>
      <c r="BG34" s="5"/>
      <c r="BH34" s="5"/>
      <c r="BI34" s="5"/>
      <c r="BJ34" s="167"/>
      <c r="BK34" s="27"/>
    </row>
    <row r="35" spans="1:63" s="165" customFormat="1" ht="12.95" customHeight="1" x14ac:dyDescent="0.25">
      <c r="A35" s="15" t="s">
        <v>191</v>
      </c>
      <c r="B35" s="15"/>
      <c r="C35" s="4" t="s">
        <v>401</v>
      </c>
      <c r="D35" s="65"/>
      <c r="E35" s="4" t="s">
        <v>213</v>
      </c>
      <c r="F35" s="22" t="s">
        <v>214</v>
      </c>
      <c r="G35" s="22" t="s">
        <v>194</v>
      </c>
      <c r="H35" s="22" t="s">
        <v>215</v>
      </c>
      <c r="I35" s="23" t="s">
        <v>143</v>
      </c>
      <c r="J35" s="23" t="s">
        <v>149</v>
      </c>
      <c r="K35" s="23" t="s">
        <v>196</v>
      </c>
      <c r="L35" s="22">
        <v>30</v>
      </c>
      <c r="M35" s="5" t="s">
        <v>197</v>
      </c>
      <c r="N35" s="5" t="s">
        <v>198</v>
      </c>
      <c r="O35" s="1" t="s">
        <v>126</v>
      </c>
      <c r="P35" s="23" t="s">
        <v>125</v>
      </c>
      <c r="Q35" s="24" t="s">
        <v>122</v>
      </c>
      <c r="R35" s="25" t="s">
        <v>200</v>
      </c>
      <c r="S35" s="25" t="s">
        <v>201</v>
      </c>
      <c r="T35" s="23"/>
      <c r="U35" s="5" t="s">
        <v>398</v>
      </c>
      <c r="V35" s="23" t="s">
        <v>146</v>
      </c>
      <c r="W35" s="23" t="s">
        <v>76</v>
      </c>
      <c r="X35" s="23" t="s">
        <v>106</v>
      </c>
      <c r="Y35" s="23" t="s">
        <v>56</v>
      </c>
      <c r="Z35" s="39" t="s">
        <v>202</v>
      </c>
      <c r="AA35" s="5" t="s">
        <v>138</v>
      </c>
      <c r="AB35" s="26">
        <v>2409</v>
      </c>
      <c r="AC35" s="26">
        <v>14326.11</v>
      </c>
      <c r="AD35" s="26">
        <v>34511598.990000002</v>
      </c>
      <c r="AE35" s="26">
        <v>38652990.868800007</v>
      </c>
      <c r="AF35" s="26">
        <v>2180</v>
      </c>
      <c r="AG35" s="26">
        <v>14326.11</v>
      </c>
      <c r="AH35" s="26">
        <v>31230919.800000001</v>
      </c>
      <c r="AI35" s="26">
        <v>34978630.176000006</v>
      </c>
      <c r="AJ35" s="19">
        <v>0</v>
      </c>
      <c r="AK35" s="19">
        <v>0</v>
      </c>
      <c r="AL35" s="19">
        <v>0</v>
      </c>
      <c r="AM35" s="19">
        <v>0</v>
      </c>
      <c r="AN35" s="19">
        <v>0</v>
      </c>
      <c r="AO35" s="19">
        <v>0</v>
      </c>
      <c r="AP35" s="19">
        <v>0</v>
      </c>
      <c r="AQ35" s="19">
        <v>0</v>
      </c>
      <c r="AR35" s="19">
        <v>0</v>
      </c>
      <c r="AS35" s="19">
        <v>0</v>
      </c>
      <c r="AT35" s="19">
        <v>0</v>
      </c>
      <c r="AU35" s="19">
        <v>0</v>
      </c>
      <c r="AV35" s="64">
        <f t="shared" si="0"/>
        <v>4589</v>
      </c>
      <c r="AW35" s="41">
        <v>0</v>
      </c>
      <c r="AX35" s="41">
        <f t="shared" si="22"/>
        <v>0</v>
      </c>
      <c r="AY35" s="5" t="s">
        <v>203</v>
      </c>
      <c r="AZ35" s="5"/>
      <c r="BA35" s="5"/>
      <c r="BB35" s="5"/>
      <c r="BC35" s="5" t="s">
        <v>216</v>
      </c>
      <c r="BD35" s="5" t="s">
        <v>216</v>
      </c>
      <c r="BE35" s="5"/>
      <c r="BF35" s="5"/>
      <c r="BG35" s="5"/>
      <c r="BH35" s="5"/>
      <c r="BI35" s="5"/>
      <c r="BJ35" s="167"/>
      <c r="BK35" s="289">
        <v>14.2</v>
      </c>
    </row>
    <row r="36" spans="1:63" s="165" customFormat="1" ht="12.95" customHeight="1" x14ac:dyDescent="0.25">
      <c r="A36" s="88" t="s">
        <v>191</v>
      </c>
      <c r="B36" s="88"/>
      <c r="C36" s="173" t="s">
        <v>650</v>
      </c>
      <c r="D36" s="100"/>
      <c r="E36" s="173" t="s">
        <v>213</v>
      </c>
      <c r="F36" s="89" t="s">
        <v>214</v>
      </c>
      <c r="G36" s="89" t="s">
        <v>194</v>
      </c>
      <c r="H36" s="89" t="s">
        <v>215</v>
      </c>
      <c r="I36" s="90" t="s">
        <v>143</v>
      </c>
      <c r="J36" s="90" t="s">
        <v>149</v>
      </c>
      <c r="K36" s="90" t="s">
        <v>196</v>
      </c>
      <c r="L36" s="89">
        <v>30</v>
      </c>
      <c r="M36" s="91" t="s">
        <v>197</v>
      </c>
      <c r="N36" s="91" t="s">
        <v>198</v>
      </c>
      <c r="O36" s="92" t="s">
        <v>166</v>
      </c>
      <c r="P36" s="90" t="s">
        <v>125</v>
      </c>
      <c r="Q36" s="93" t="s">
        <v>122</v>
      </c>
      <c r="R36" s="94" t="s">
        <v>200</v>
      </c>
      <c r="S36" s="94" t="s">
        <v>201</v>
      </c>
      <c r="T36" s="90"/>
      <c r="U36" s="91" t="s">
        <v>398</v>
      </c>
      <c r="V36" s="90" t="s">
        <v>146</v>
      </c>
      <c r="W36" s="90" t="s">
        <v>76</v>
      </c>
      <c r="X36" s="90" t="s">
        <v>106</v>
      </c>
      <c r="Y36" s="90" t="s">
        <v>56</v>
      </c>
      <c r="Z36" s="95" t="s">
        <v>202</v>
      </c>
      <c r="AA36" s="91" t="s">
        <v>138</v>
      </c>
      <c r="AB36" s="96">
        <v>2409</v>
      </c>
      <c r="AC36" s="96">
        <v>14326.11</v>
      </c>
      <c r="AD36" s="97">
        <f t="shared" ref="AD36" si="23">AB36*AC36</f>
        <v>34511598.990000002</v>
      </c>
      <c r="AE36" s="97">
        <f t="shared" ref="AE36" si="24">AD36*1.12</f>
        <v>38652990.868800007</v>
      </c>
      <c r="AF36" s="96">
        <v>2180</v>
      </c>
      <c r="AG36" s="96">
        <v>14326.11</v>
      </c>
      <c r="AH36" s="97">
        <f t="shared" ref="AH36" si="25">AF36*AG36</f>
        <v>31230919.800000001</v>
      </c>
      <c r="AI36" s="97">
        <f t="shared" ref="AI36" si="26">AH36*1.12</f>
        <v>34978630.176000006</v>
      </c>
      <c r="AJ36" s="98">
        <v>0</v>
      </c>
      <c r="AK36" s="98">
        <v>0</v>
      </c>
      <c r="AL36" s="98">
        <v>0</v>
      </c>
      <c r="AM36" s="98">
        <v>0</v>
      </c>
      <c r="AN36" s="98">
        <v>0</v>
      </c>
      <c r="AO36" s="98">
        <v>0</v>
      </c>
      <c r="AP36" s="98">
        <v>0</v>
      </c>
      <c r="AQ36" s="98">
        <v>0</v>
      </c>
      <c r="AR36" s="98">
        <v>0</v>
      </c>
      <c r="AS36" s="98">
        <v>0</v>
      </c>
      <c r="AT36" s="98">
        <v>0</v>
      </c>
      <c r="AU36" s="98">
        <v>0</v>
      </c>
      <c r="AV36" s="99">
        <f t="shared" si="0"/>
        <v>4589</v>
      </c>
      <c r="AW36" s="41">
        <v>0</v>
      </c>
      <c r="AX36" s="41">
        <f t="shared" si="22"/>
        <v>0</v>
      </c>
      <c r="AY36" s="91" t="s">
        <v>203</v>
      </c>
      <c r="AZ36" s="91"/>
      <c r="BA36" s="91"/>
      <c r="BB36" s="91"/>
      <c r="BC36" s="91" t="s">
        <v>216</v>
      </c>
      <c r="BD36" s="91" t="s">
        <v>216</v>
      </c>
      <c r="BE36" s="91"/>
      <c r="BF36" s="91"/>
      <c r="BG36" s="91"/>
      <c r="BH36" s="91"/>
      <c r="BI36" s="91"/>
      <c r="BJ36" s="167"/>
      <c r="BK36" s="27">
        <v>14</v>
      </c>
    </row>
    <row r="37" spans="1:63" s="187" customFormat="1" ht="12.95" customHeight="1" x14ac:dyDescent="0.25">
      <c r="A37" s="158" t="s">
        <v>191</v>
      </c>
      <c r="B37" s="158">
        <v>270006594</v>
      </c>
      <c r="C37" s="158" t="s">
        <v>656</v>
      </c>
      <c r="D37" s="158"/>
      <c r="E37" s="158" t="s">
        <v>213</v>
      </c>
      <c r="F37" s="179" t="s">
        <v>214</v>
      </c>
      <c r="G37" s="179" t="s">
        <v>194</v>
      </c>
      <c r="H37" s="179" t="s">
        <v>215</v>
      </c>
      <c r="I37" s="180" t="s">
        <v>143</v>
      </c>
      <c r="J37" s="180" t="s">
        <v>149</v>
      </c>
      <c r="K37" s="180" t="s">
        <v>196</v>
      </c>
      <c r="L37" s="179">
        <v>30</v>
      </c>
      <c r="M37" s="181" t="s">
        <v>197</v>
      </c>
      <c r="N37" s="181" t="s">
        <v>198</v>
      </c>
      <c r="O37" s="152" t="s">
        <v>166</v>
      </c>
      <c r="P37" s="180" t="s">
        <v>125</v>
      </c>
      <c r="Q37" s="182" t="s">
        <v>122</v>
      </c>
      <c r="R37" s="183" t="s">
        <v>200</v>
      </c>
      <c r="S37" s="183" t="s">
        <v>201</v>
      </c>
      <c r="T37" s="180"/>
      <c r="U37" s="181" t="s">
        <v>398</v>
      </c>
      <c r="V37" s="180" t="s">
        <v>146</v>
      </c>
      <c r="W37" s="180" t="s">
        <v>76</v>
      </c>
      <c r="X37" s="180" t="s">
        <v>106</v>
      </c>
      <c r="Y37" s="180" t="s">
        <v>56</v>
      </c>
      <c r="Z37" s="184" t="s">
        <v>202</v>
      </c>
      <c r="AA37" s="181" t="s">
        <v>138</v>
      </c>
      <c r="AB37" s="185">
        <v>1219</v>
      </c>
      <c r="AC37" s="185">
        <v>12177.19</v>
      </c>
      <c r="AD37" s="185">
        <v>14843994.610000001</v>
      </c>
      <c r="AE37" s="185">
        <v>16625273.963200003</v>
      </c>
      <c r="AF37" s="185">
        <v>2180</v>
      </c>
      <c r="AG37" s="185">
        <v>14326.11</v>
      </c>
      <c r="AH37" s="185">
        <v>31230919.800000001</v>
      </c>
      <c r="AI37" s="185">
        <v>34978630.176000006</v>
      </c>
      <c r="AJ37" s="186">
        <v>0</v>
      </c>
      <c r="AK37" s="186">
        <v>0</v>
      </c>
      <c r="AL37" s="186">
        <v>0</v>
      </c>
      <c r="AM37" s="186">
        <v>0</v>
      </c>
      <c r="AN37" s="186">
        <v>0</v>
      </c>
      <c r="AO37" s="186">
        <v>0</v>
      </c>
      <c r="AP37" s="186">
        <v>0</v>
      </c>
      <c r="AQ37" s="186">
        <v>0</v>
      </c>
      <c r="AR37" s="186">
        <v>0</v>
      </c>
      <c r="AS37" s="186">
        <v>0</v>
      </c>
      <c r="AT37" s="186">
        <v>0</v>
      </c>
      <c r="AU37" s="186">
        <v>0</v>
      </c>
      <c r="AV37" s="186">
        <f t="shared" si="0"/>
        <v>3399</v>
      </c>
      <c r="AW37" s="185">
        <f t="shared" ref="AW37" si="27">AD37+AH37+AL37+AP37+AT37</f>
        <v>46074914.410000004</v>
      </c>
      <c r="AX37" s="185">
        <f t="shared" ref="AX37:AX136" si="28">AW37*1.12</f>
        <v>51603904.139200009</v>
      </c>
      <c r="AY37" s="181" t="s">
        <v>203</v>
      </c>
      <c r="AZ37" s="181"/>
      <c r="BA37" s="181"/>
      <c r="BB37" s="181"/>
      <c r="BC37" s="181" t="s">
        <v>216</v>
      </c>
      <c r="BD37" s="181" t="s">
        <v>216</v>
      </c>
      <c r="BE37" s="181"/>
      <c r="BF37" s="181"/>
      <c r="BG37" s="181"/>
      <c r="BH37" s="181"/>
      <c r="BI37" s="181"/>
      <c r="BJ37" s="167"/>
      <c r="BK37" s="32" t="s">
        <v>653</v>
      </c>
    </row>
    <row r="38" spans="1:63" s="164" customFormat="1" ht="12.95" customHeight="1" x14ac:dyDescent="0.25">
      <c r="A38" s="66" t="s">
        <v>405</v>
      </c>
      <c r="B38" s="67"/>
      <c r="C38" s="189" t="s">
        <v>466</v>
      </c>
      <c r="D38" s="67"/>
      <c r="E38" s="211"/>
      <c r="F38" s="68" t="s">
        <v>406</v>
      </c>
      <c r="G38" s="68" t="s">
        <v>407</v>
      </c>
      <c r="H38" s="12" t="s">
        <v>408</v>
      </c>
      <c r="I38" s="25" t="s">
        <v>143</v>
      </c>
      <c r="J38" s="1" t="s">
        <v>149</v>
      </c>
      <c r="K38" s="25" t="s">
        <v>196</v>
      </c>
      <c r="L38" s="24">
        <v>30</v>
      </c>
      <c r="M38" s="69" t="s">
        <v>197</v>
      </c>
      <c r="N38" s="70" t="s">
        <v>365</v>
      </c>
      <c r="O38" s="24" t="s">
        <v>126</v>
      </c>
      <c r="P38" s="25" t="s">
        <v>125</v>
      </c>
      <c r="Q38" s="24" t="s">
        <v>122</v>
      </c>
      <c r="R38" s="25" t="s">
        <v>200</v>
      </c>
      <c r="S38" s="25" t="s">
        <v>201</v>
      </c>
      <c r="T38" s="24"/>
      <c r="U38" s="24" t="s">
        <v>398</v>
      </c>
      <c r="V38" s="24" t="s">
        <v>146</v>
      </c>
      <c r="W38" s="9">
        <v>30</v>
      </c>
      <c r="X38" s="9">
        <v>60</v>
      </c>
      <c r="Y38" s="16">
        <v>10</v>
      </c>
      <c r="Z38" s="12" t="s">
        <v>409</v>
      </c>
      <c r="AA38" s="5" t="s">
        <v>138</v>
      </c>
      <c r="AB38" s="71">
        <v>0.2</v>
      </c>
      <c r="AC38" s="190">
        <v>1117338.76</v>
      </c>
      <c r="AD38" s="71">
        <f>AC38*AB38</f>
        <v>223467.75200000001</v>
      </c>
      <c r="AE38" s="71">
        <f>AD38*1.12</f>
        <v>250283.88224000004</v>
      </c>
      <c r="AF38" s="71">
        <v>0.2</v>
      </c>
      <c r="AG38" s="190">
        <v>1117338.76</v>
      </c>
      <c r="AH38" s="71">
        <f>AG38*AF38</f>
        <v>223467.75200000001</v>
      </c>
      <c r="AI38" s="71">
        <f>AH38*1.12</f>
        <v>250283.88224000004</v>
      </c>
      <c r="AJ38" s="19">
        <v>0</v>
      </c>
      <c r="AK38" s="19">
        <v>0</v>
      </c>
      <c r="AL38" s="19">
        <v>0</v>
      </c>
      <c r="AM38" s="19">
        <v>0</v>
      </c>
      <c r="AN38" s="19">
        <v>0</v>
      </c>
      <c r="AO38" s="19">
        <v>0</v>
      </c>
      <c r="AP38" s="19">
        <v>0</v>
      </c>
      <c r="AQ38" s="19">
        <v>0</v>
      </c>
      <c r="AR38" s="19">
        <v>0</v>
      </c>
      <c r="AS38" s="19">
        <v>0</v>
      </c>
      <c r="AT38" s="19">
        <v>0</v>
      </c>
      <c r="AU38" s="19">
        <v>0</v>
      </c>
      <c r="AV38" s="64">
        <f t="shared" si="0"/>
        <v>0.4</v>
      </c>
      <c r="AW38" s="41">
        <v>0</v>
      </c>
      <c r="AX38" s="41">
        <f t="shared" si="28"/>
        <v>0</v>
      </c>
      <c r="AY38" s="4" t="s">
        <v>203</v>
      </c>
      <c r="AZ38" s="25"/>
      <c r="BA38" s="25"/>
      <c r="BB38" s="44"/>
      <c r="BC38" s="12" t="s">
        <v>410</v>
      </c>
      <c r="BD38" s="12" t="s">
        <v>410</v>
      </c>
      <c r="BE38" s="44"/>
      <c r="BF38" s="44"/>
      <c r="BG38" s="44"/>
      <c r="BH38" s="44"/>
      <c r="BI38" s="44"/>
      <c r="BJ38" s="87"/>
      <c r="BK38" s="87"/>
    </row>
    <row r="39" spans="1:63" s="164" customFormat="1" ht="12.95" customHeight="1" x14ac:dyDescent="0.25">
      <c r="A39" s="66" t="s">
        <v>405</v>
      </c>
      <c r="B39" s="101"/>
      <c r="C39" s="191" t="s">
        <v>549</v>
      </c>
      <c r="D39" s="101"/>
      <c r="E39" s="211"/>
      <c r="F39" s="68" t="s">
        <v>406</v>
      </c>
      <c r="G39" s="68" t="s">
        <v>407</v>
      </c>
      <c r="H39" s="12" t="s">
        <v>408</v>
      </c>
      <c r="I39" s="25" t="s">
        <v>143</v>
      </c>
      <c r="J39" s="1" t="s">
        <v>149</v>
      </c>
      <c r="K39" s="25" t="s">
        <v>196</v>
      </c>
      <c r="L39" s="24">
        <v>30</v>
      </c>
      <c r="M39" s="69" t="s">
        <v>197</v>
      </c>
      <c r="N39" s="70" t="s">
        <v>365</v>
      </c>
      <c r="O39" s="1" t="s">
        <v>166</v>
      </c>
      <c r="P39" s="25" t="s">
        <v>125</v>
      </c>
      <c r="Q39" s="24" t="s">
        <v>122</v>
      </c>
      <c r="R39" s="25" t="s">
        <v>200</v>
      </c>
      <c r="S39" s="25" t="s">
        <v>201</v>
      </c>
      <c r="T39" s="24"/>
      <c r="U39" s="24" t="s">
        <v>398</v>
      </c>
      <c r="V39" s="24" t="s">
        <v>146</v>
      </c>
      <c r="W39" s="9">
        <v>30</v>
      </c>
      <c r="X39" s="9">
        <v>60</v>
      </c>
      <c r="Y39" s="16">
        <v>10</v>
      </c>
      <c r="Z39" s="12" t="s">
        <v>409</v>
      </c>
      <c r="AA39" s="5" t="s">
        <v>138</v>
      </c>
      <c r="AB39" s="102">
        <v>0.2</v>
      </c>
      <c r="AC39" s="192">
        <v>1117338.76</v>
      </c>
      <c r="AD39" s="103">
        <f t="shared" ref="AD39" si="29">AB39*AC39</f>
        <v>223467.75200000001</v>
      </c>
      <c r="AE39" s="103">
        <f t="shared" ref="AE39" si="30">AD39*1.12</f>
        <v>250283.88224000004</v>
      </c>
      <c r="AF39" s="104">
        <v>0.2</v>
      </c>
      <c r="AG39" s="192">
        <v>1117338.76</v>
      </c>
      <c r="AH39" s="103">
        <f t="shared" ref="AH39" si="31">AF39*AG39</f>
        <v>223467.75200000001</v>
      </c>
      <c r="AI39" s="103">
        <f t="shared" ref="AI39" si="32">AH39*1.12</f>
        <v>250283.88224000004</v>
      </c>
      <c r="AJ39" s="105">
        <v>0</v>
      </c>
      <c r="AK39" s="105">
        <v>0</v>
      </c>
      <c r="AL39" s="105">
        <v>0</v>
      </c>
      <c r="AM39" s="105">
        <v>0</v>
      </c>
      <c r="AN39" s="105">
        <v>0</v>
      </c>
      <c r="AO39" s="105">
        <v>0</v>
      </c>
      <c r="AP39" s="105">
        <v>0</v>
      </c>
      <c r="AQ39" s="105">
        <v>0</v>
      </c>
      <c r="AR39" s="105">
        <v>0</v>
      </c>
      <c r="AS39" s="105">
        <v>0</v>
      </c>
      <c r="AT39" s="105">
        <v>0</v>
      </c>
      <c r="AU39" s="105">
        <v>0</v>
      </c>
      <c r="AV39" s="106">
        <f t="shared" si="0"/>
        <v>0.4</v>
      </c>
      <c r="AW39" s="41">
        <v>0</v>
      </c>
      <c r="AX39" s="41">
        <f t="shared" si="28"/>
        <v>0</v>
      </c>
      <c r="AY39" s="107" t="s">
        <v>203</v>
      </c>
      <c r="AZ39" s="108"/>
      <c r="BA39" s="108"/>
      <c r="BB39" s="110"/>
      <c r="BC39" s="109" t="s">
        <v>410</v>
      </c>
      <c r="BD39" s="109" t="s">
        <v>410</v>
      </c>
      <c r="BE39" s="110"/>
      <c r="BF39" s="110"/>
      <c r="BG39" s="110"/>
      <c r="BH39" s="110"/>
      <c r="BI39" s="110"/>
      <c r="BJ39" s="87"/>
      <c r="BK39" s="27">
        <v>14</v>
      </c>
    </row>
    <row r="40" spans="1:63" s="187" customFormat="1" ht="12.95" customHeight="1" x14ac:dyDescent="0.25">
      <c r="A40" s="182" t="s">
        <v>405</v>
      </c>
      <c r="B40" s="158">
        <v>210000035</v>
      </c>
      <c r="C40" s="158" t="s">
        <v>657</v>
      </c>
      <c r="D40" s="158"/>
      <c r="E40" s="212"/>
      <c r="F40" s="193" t="s">
        <v>406</v>
      </c>
      <c r="G40" s="193" t="s">
        <v>407</v>
      </c>
      <c r="H40" s="193" t="s">
        <v>408</v>
      </c>
      <c r="I40" s="183" t="s">
        <v>143</v>
      </c>
      <c r="J40" s="152" t="s">
        <v>149</v>
      </c>
      <c r="K40" s="183" t="s">
        <v>196</v>
      </c>
      <c r="L40" s="182">
        <v>30</v>
      </c>
      <c r="M40" s="153" t="s">
        <v>197</v>
      </c>
      <c r="N40" s="194" t="s">
        <v>365</v>
      </c>
      <c r="O40" s="152" t="s">
        <v>166</v>
      </c>
      <c r="P40" s="183" t="s">
        <v>125</v>
      </c>
      <c r="Q40" s="182" t="s">
        <v>122</v>
      </c>
      <c r="R40" s="183" t="s">
        <v>200</v>
      </c>
      <c r="S40" s="183" t="s">
        <v>201</v>
      </c>
      <c r="T40" s="182"/>
      <c r="U40" s="182" t="s">
        <v>398</v>
      </c>
      <c r="V40" s="182" t="s">
        <v>146</v>
      </c>
      <c r="W40" s="193">
        <v>30</v>
      </c>
      <c r="X40" s="193">
        <v>60</v>
      </c>
      <c r="Y40" s="156">
        <v>10</v>
      </c>
      <c r="Z40" s="193" t="s">
        <v>409</v>
      </c>
      <c r="AA40" s="181" t="s">
        <v>138</v>
      </c>
      <c r="AB40" s="185">
        <v>0</v>
      </c>
      <c r="AC40" s="185">
        <v>1117338.76</v>
      </c>
      <c r="AD40" s="185">
        <v>0</v>
      </c>
      <c r="AE40" s="185">
        <v>0</v>
      </c>
      <c r="AF40" s="185">
        <v>0.2</v>
      </c>
      <c r="AG40" s="185">
        <v>1117338.76</v>
      </c>
      <c r="AH40" s="185">
        <v>223467.75200000001</v>
      </c>
      <c r="AI40" s="185">
        <v>250283.88224000004</v>
      </c>
      <c r="AJ40" s="186">
        <v>0</v>
      </c>
      <c r="AK40" s="186">
        <v>0</v>
      </c>
      <c r="AL40" s="186">
        <v>0</v>
      </c>
      <c r="AM40" s="186">
        <v>0</v>
      </c>
      <c r="AN40" s="186">
        <v>0</v>
      </c>
      <c r="AO40" s="186">
        <v>0</v>
      </c>
      <c r="AP40" s="186">
        <v>0</v>
      </c>
      <c r="AQ40" s="186">
        <v>0</v>
      </c>
      <c r="AR40" s="186">
        <v>0</v>
      </c>
      <c r="AS40" s="186">
        <v>0</v>
      </c>
      <c r="AT40" s="186">
        <v>0</v>
      </c>
      <c r="AU40" s="186">
        <v>0</v>
      </c>
      <c r="AV40" s="186">
        <f t="shared" si="0"/>
        <v>0.2</v>
      </c>
      <c r="AW40" s="185">
        <f t="shared" ref="AW40:AW132" si="33">AD40+AH40+AL40+AP40+AT40</f>
        <v>223467.75200000001</v>
      </c>
      <c r="AX40" s="185">
        <f t="shared" si="28"/>
        <v>250283.88224000004</v>
      </c>
      <c r="AY40" s="158" t="s">
        <v>203</v>
      </c>
      <c r="AZ40" s="183"/>
      <c r="BA40" s="183"/>
      <c r="BB40" s="195"/>
      <c r="BC40" s="193" t="s">
        <v>410</v>
      </c>
      <c r="BD40" s="193" t="s">
        <v>410</v>
      </c>
      <c r="BE40" s="195"/>
      <c r="BF40" s="195"/>
      <c r="BG40" s="195"/>
      <c r="BH40" s="195"/>
      <c r="BI40" s="195"/>
      <c r="BJ40" s="87"/>
      <c r="BK40" s="32" t="s">
        <v>653</v>
      </c>
    </row>
    <row r="41" spans="1:63" s="164" customFormat="1" ht="12.95" customHeight="1" x14ac:dyDescent="0.25">
      <c r="A41" s="66" t="s">
        <v>405</v>
      </c>
      <c r="B41" s="72"/>
      <c r="C41" s="189" t="s">
        <v>467</v>
      </c>
      <c r="D41" s="72"/>
      <c r="E41" s="211"/>
      <c r="F41" s="68" t="s">
        <v>411</v>
      </c>
      <c r="G41" s="68" t="s">
        <v>407</v>
      </c>
      <c r="H41" s="12" t="s">
        <v>412</v>
      </c>
      <c r="I41" s="25" t="s">
        <v>143</v>
      </c>
      <c r="J41" s="1" t="s">
        <v>149</v>
      </c>
      <c r="K41" s="25" t="s">
        <v>196</v>
      </c>
      <c r="L41" s="24">
        <v>30</v>
      </c>
      <c r="M41" s="69" t="s">
        <v>197</v>
      </c>
      <c r="N41" s="70" t="s">
        <v>365</v>
      </c>
      <c r="O41" s="24" t="s">
        <v>126</v>
      </c>
      <c r="P41" s="25" t="s">
        <v>125</v>
      </c>
      <c r="Q41" s="24" t="s">
        <v>122</v>
      </c>
      <c r="R41" s="25" t="s">
        <v>200</v>
      </c>
      <c r="S41" s="25" t="s">
        <v>201</v>
      </c>
      <c r="T41" s="24"/>
      <c r="U41" s="24" t="s">
        <v>398</v>
      </c>
      <c r="V41" s="24" t="s">
        <v>146</v>
      </c>
      <c r="W41" s="9">
        <v>30</v>
      </c>
      <c r="X41" s="9">
        <v>60</v>
      </c>
      <c r="Y41" s="16">
        <v>10</v>
      </c>
      <c r="Z41" s="86" t="s">
        <v>413</v>
      </c>
      <c r="AA41" s="5" t="s">
        <v>138</v>
      </c>
      <c r="AB41" s="71">
        <v>2200</v>
      </c>
      <c r="AC41" s="190">
        <v>1733.42</v>
      </c>
      <c r="AD41" s="71">
        <f t="shared" ref="AD41:AD136" si="34">AC41*AB41</f>
        <v>3813524</v>
      </c>
      <c r="AE41" s="71">
        <f t="shared" ref="AE41:AE136" si="35">AD41*1.12</f>
        <v>4271146.8800000008</v>
      </c>
      <c r="AF41" s="71">
        <v>2200</v>
      </c>
      <c r="AG41" s="190">
        <v>1733.42</v>
      </c>
      <c r="AH41" s="71">
        <f t="shared" ref="AH41:AH136" si="36">AG41*AF41</f>
        <v>3813524</v>
      </c>
      <c r="AI41" s="71">
        <f t="shared" ref="AI41:AI136" si="37">AH41*1.12</f>
        <v>4271146.8800000008</v>
      </c>
      <c r="AJ41" s="19">
        <v>0</v>
      </c>
      <c r="AK41" s="19">
        <v>0</v>
      </c>
      <c r="AL41" s="19">
        <v>0</v>
      </c>
      <c r="AM41" s="19">
        <v>0</v>
      </c>
      <c r="AN41" s="19">
        <v>0</v>
      </c>
      <c r="AO41" s="19">
        <v>0</v>
      </c>
      <c r="AP41" s="19">
        <v>0</v>
      </c>
      <c r="AQ41" s="19">
        <v>0</v>
      </c>
      <c r="AR41" s="19">
        <v>0</v>
      </c>
      <c r="AS41" s="19">
        <v>0</v>
      </c>
      <c r="AT41" s="19">
        <v>0</v>
      </c>
      <c r="AU41" s="19">
        <v>0</v>
      </c>
      <c r="AV41" s="64">
        <f t="shared" ref="AV41:AV136" si="38">AB41+AF41+AJ41+AN41+AR41</f>
        <v>4400</v>
      </c>
      <c r="AW41" s="41">
        <v>0</v>
      </c>
      <c r="AX41" s="41">
        <f t="shared" si="28"/>
        <v>0</v>
      </c>
      <c r="AY41" s="4" t="s">
        <v>203</v>
      </c>
      <c r="AZ41" s="25"/>
      <c r="BA41" s="25"/>
      <c r="BB41" s="44"/>
      <c r="BC41" s="12" t="s">
        <v>414</v>
      </c>
      <c r="BD41" s="12" t="s">
        <v>414</v>
      </c>
      <c r="BE41" s="44"/>
      <c r="BF41" s="44"/>
      <c r="BG41" s="44"/>
      <c r="BH41" s="44"/>
      <c r="BI41" s="44"/>
      <c r="BJ41" s="87"/>
      <c r="BK41" s="87"/>
    </row>
    <row r="42" spans="1:63" s="164" customFormat="1" ht="12.95" customHeight="1" x14ac:dyDescent="0.25">
      <c r="A42" s="66" t="s">
        <v>405</v>
      </c>
      <c r="B42" s="111"/>
      <c r="C42" s="191" t="s">
        <v>550</v>
      </c>
      <c r="D42" s="111"/>
      <c r="E42" s="211"/>
      <c r="F42" s="68" t="s">
        <v>411</v>
      </c>
      <c r="G42" s="68" t="s">
        <v>407</v>
      </c>
      <c r="H42" s="12" t="s">
        <v>412</v>
      </c>
      <c r="I42" s="25" t="s">
        <v>143</v>
      </c>
      <c r="J42" s="1" t="s">
        <v>149</v>
      </c>
      <c r="K42" s="25" t="s">
        <v>196</v>
      </c>
      <c r="L42" s="24">
        <v>30</v>
      </c>
      <c r="M42" s="69" t="s">
        <v>197</v>
      </c>
      <c r="N42" s="70" t="s">
        <v>365</v>
      </c>
      <c r="O42" s="1" t="s">
        <v>166</v>
      </c>
      <c r="P42" s="25" t="s">
        <v>125</v>
      </c>
      <c r="Q42" s="24" t="s">
        <v>122</v>
      </c>
      <c r="R42" s="25" t="s">
        <v>200</v>
      </c>
      <c r="S42" s="25" t="s">
        <v>201</v>
      </c>
      <c r="T42" s="24"/>
      <c r="U42" s="24" t="s">
        <v>398</v>
      </c>
      <c r="V42" s="24" t="s">
        <v>146</v>
      </c>
      <c r="W42" s="9">
        <v>30</v>
      </c>
      <c r="X42" s="9">
        <v>60</v>
      </c>
      <c r="Y42" s="16">
        <v>10</v>
      </c>
      <c r="Z42" s="86" t="s">
        <v>413</v>
      </c>
      <c r="AA42" s="5" t="s">
        <v>138</v>
      </c>
      <c r="AB42" s="102">
        <v>2200</v>
      </c>
      <c r="AC42" s="192">
        <v>1733.42</v>
      </c>
      <c r="AD42" s="103">
        <f t="shared" ref="AD42" si="39">AB42*AC42</f>
        <v>3813524</v>
      </c>
      <c r="AE42" s="103">
        <f t="shared" si="35"/>
        <v>4271146.8800000008</v>
      </c>
      <c r="AF42" s="104">
        <v>2200</v>
      </c>
      <c r="AG42" s="192">
        <v>1733.42</v>
      </c>
      <c r="AH42" s="103">
        <f t="shared" ref="AH42" si="40">AF42*AG42</f>
        <v>3813524</v>
      </c>
      <c r="AI42" s="103">
        <f t="shared" si="37"/>
        <v>4271146.8800000008</v>
      </c>
      <c r="AJ42" s="105">
        <v>0</v>
      </c>
      <c r="AK42" s="105">
        <v>0</v>
      </c>
      <c r="AL42" s="105">
        <v>0</v>
      </c>
      <c r="AM42" s="105">
        <v>0</v>
      </c>
      <c r="AN42" s="105">
        <v>0</v>
      </c>
      <c r="AO42" s="105">
        <v>0</v>
      </c>
      <c r="AP42" s="105">
        <v>0</v>
      </c>
      <c r="AQ42" s="105">
        <v>0</v>
      </c>
      <c r="AR42" s="105">
        <v>0</v>
      </c>
      <c r="AS42" s="105">
        <v>0</v>
      </c>
      <c r="AT42" s="105">
        <v>0</v>
      </c>
      <c r="AU42" s="105">
        <v>0</v>
      </c>
      <c r="AV42" s="106">
        <f t="shared" si="38"/>
        <v>4400</v>
      </c>
      <c r="AW42" s="41">
        <v>0</v>
      </c>
      <c r="AX42" s="41">
        <f t="shared" si="28"/>
        <v>0</v>
      </c>
      <c r="AY42" s="107" t="s">
        <v>203</v>
      </c>
      <c r="AZ42" s="108"/>
      <c r="BA42" s="108"/>
      <c r="BB42" s="110"/>
      <c r="BC42" s="109" t="s">
        <v>414</v>
      </c>
      <c r="BD42" s="109" t="s">
        <v>414</v>
      </c>
      <c r="BE42" s="110"/>
      <c r="BF42" s="110"/>
      <c r="BG42" s="110"/>
      <c r="BH42" s="110"/>
      <c r="BI42" s="110"/>
      <c r="BJ42" s="87"/>
      <c r="BK42" s="27">
        <v>14</v>
      </c>
    </row>
    <row r="43" spans="1:63" s="187" customFormat="1" ht="12.95" customHeight="1" x14ac:dyDescent="0.25">
      <c r="A43" s="182" t="s">
        <v>405</v>
      </c>
      <c r="B43" s="158">
        <v>210000039</v>
      </c>
      <c r="C43" s="158" t="s">
        <v>658</v>
      </c>
      <c r="D43" s="158"/>
      <c r="E43" s="212"/>
      <c r="F43" s="193" t="s">
        <v>411</v>
      </c>
      <c r="G43" s="193" t="s">
        <v>407</v>
      </c>
      <c r="H43" s="193" t="s">
        <v>412</v>
      </c>
      <c r="I43" s="183" t="s">
        <v>143</v>
      </c>
      <c r="J43" s="152" t="s">
        <v>149</v>
      </c>
      <c r="K43" s="183" t="s">
        <v>196</v>
      </c>
      <c r="L43" s="182">
        <v>30</v>
      </c>
      <c r="M43" s="153" t="s">
        <v>197</v>
      </c>
      <c r="N43" s="194" t="s">
        <v>365</v>
      </c>
      <c r="O43" s="152" t="s">
        <v>166</v>
      </c>
      <c r="P43" s="183" t="s">
        <v>125</v>
      </c>
      <c r="Q43" s="182" t="s">
        <v>122</v>
      </c>
      <c r="R43" s="183" t="s">
        <v>200</v>
      </c>
      <c r="S43" s="183" t="s">
        <v>201</v>
      </c>
      <c r="T43" s="182"/>
      <c r="U43" s="182" t="s">
        <v>398</v>
      </c>
      <c r="V43" s="182" t="s">
        <v>146</v>
      </c>
      <c r="W43" s="193">
        <v>30</v>
      </c>
      <c r="X43" s="193">
        <v>60</v>
      </c>
      <c r="Y43" s="156">
        <v>10</v>
      </c>
      <c r="Z43" s="196" t="s">
        <v>413</v>
      </c>
      <c r="AA43" s="181" t="s">
        <v>138</v>
      </c>
      <c r="AB43" s="185">
        <v>2215.1</v>
      </c>
      <c r="AC43" s="197">
        <v>1716.09</v>
      </c>
      <c r="AD43" s="185">
        <v>3801310.9589999998</v>
      </c>
      <c r="AE43" s="185">
        <v>4257468.2740799999</v>
      </c>
      <c r="AF43" s="185">
        <v>2200</v>
      </c>
      <c r="AG43" s="185">
        <v>1733.42</v>
      </c>
      <c r="AH43" s="185">
        <v>3813524</v>
      </c>
      <c r="AI43" s="185">
        <v>4271146.8800000008</v>
      </c>
      <c r="AJ43" s="186">
        <v>0</v>
      </c>
      <c r="AK43" s="186">
        <v>0</v>
      </c>
      <c r="AL43" s="186">
        <v>0</v>
      </c>
      <c r="AM43" s="186">
        <v>0</v>
      </c>
      <c r="AN43" s="186">
        <v>0</v>
      </c>
      <c r="AO43" s="186">
        <v>0</v>
      </c>
      <c r="AP43" s="186">
        <v>0</v>
      </c>
      <c r="AQ43" s="186">
        <v>0</v>
      </c>
      <c r="AR43" s="186">
        <v>0</v>
      </c>
      <c r="AS43" s="186">
        <v>0</v>
      </c>
      <c r="AT43" s="186">
        <v>0</v>
      </c>
      <c r="AU43" s="186">
        <v>0</v>
      </c>
      <c r="AV43" s="186">
        <f t="shared" si="38"/>
        <v>4415.1000000000004</v>
      </c>
      <c r="AW43" s="185">
        <f t="shared" si="33"/>
        <v>7614834.9589999998</v>
      </c>
      <c r="AX43" s="185">
        <f t="shared" si="28"/>
        <v>8528615.1540799998</v>
      </c>
      <c r="AY43" s="158" t="s">
        <v>203</v>
      </c>
      <c r="AZ43" s="183"/>
      <c r="BA43" s="183"/>
      <c r="BB43" s="195"/>
      <c r="BC43" s="193" t="s">
        <v>414</v>
      </c>
      <c r="BD43" s="193" t="s">
        <v>414</v>
      </c>
      <c r="BE43" s="195"/>
      <c r="BF43" s="195"/>
      <c r="BG43" s="195"/>
      <c r="BH43" s="195"/>
      <c r="BI43" s="195"/>
      <c r="BJ43" s="87"/>
      <c r="BK43" s="32" t="s">
        <v>653</v>
      </c>
    </row>
    <row r="44" spans="1:63" s="164" customFormat="1" ht="12.95" customHeight="1" x14ac:dyDescent="0.25">
      <c r="A44" s="66" t="s">
        <v>405</v>
      </c>
      <c r="B44" s="72"/>
      <c r="C44" s="189" t="s">
        <v>468</v>
      </c>
      <c r="D44" s="72"/>
      <c r="E44" s="211"/>
      <c r="F44" s="68" t="s">
        <v>406</v>
      </c>
      <c r="G44" s="68" t="s">
        <v>407</v>
      </c>
      <c r="H44" s="12" t="s">
        <v>408</v>
      </c>
      <c r="I44" s="25" t="s">
        <v>143</v>
      </c>
      <c r="J44" s="1" t="s">
        <v>149</v>
      </c>
      <c r="K44" s="25" t="s">
        <v>196</v>
      </c>
      <c r="L44" s="24">
        <v>30</v>
      </c>
      <c r="M44" s="69" t="s">
        <v>197</v>
      </c>
      <c r="N44" s="70" t="s">
        <v>365</v>
      </c>
      <c r="O44" s="24" t="s">
        <v>126</v>
      </c>
      <c r="P44" s="25" t="s">
        <v>125</v>
      </c>
      <c r="Q44" s="24" t="s">
        <v>122</v>
      </c>
      <c r="R44" s="25" t="s">
        <v>200</v>
      </c>
      <c r="S44" s="25" t="s">
        <v>201</v>
      </c>
      <c r="T44" s="24"/>
      <c r="U44" s="24" t="s">
        <v>398</v>
      </c>
      <c r="V44" s="24" t="s">
        <v>146</v>
      </c>
      <c r="W44" s="9">
        <v>30</v>
      </c>
      <c r="X44" s="9">
        <v>60</v>
      </c>
      <c r="Y44" s="16">
        <v>10</v>
      </c>
      <c r="Z44" s="86" t="s">
        <v>409</v>
      </c>
      <c r="AA44" s="5" t="s">
        <v>138</v>
      </c>
      <c r="AB44" s="71">
        <v>2.2000000000000002</v>
      </c>
      <c r="AC44" s="190">
        <v>134785.12</v>
      </c>
      <c r="AD44" s="71">
        <f t="shared" si="34"/>
        <v>296527.26400000002</v>
      </c>
      <c r="AE44" s="71">
        <f t="shared" si="35"/>
        <v>332110.53568000009</v>
      </c>
      <c r="AF44" s="71">
        <v>2.2000000000000002</v>
      </c>
      <c r="AG44" s="190">
        <v>134785.12</v>
      </c>
      <c r="AH44" s="71">
        <f t="shared" si="36"/>
        <v>296527.26400000002</v>
      </c>
      <c r="AI44" s="71">
        <f t="shared" si="37"/>
        <v>332110.53568000009</v>
      </c>
      <c r="AJ44" s="19">
        <v>0</v>
      </c>
      <c r="AK44" s="19">
        <v>0</v>
      </c>
      <c r="AL44" s="19">
        <v>0</v>
      </c>
      <c r="AM44" s="19">
        <v>0</v>
      </c>
      <c r="AN44" s="19">
        <v>0</v>
      </c>
      <c r="AO44" s="19">
        <v>0</v>
      </c>
      <c r="AP44" s="19">
        <v>0</v>
      </c>
      <c r="AQ44" s="19">
        <v>0</v>
      </c>
      <c r="AR44" s="19">
        <v>0</v>
      </c>
      <c r="AS44" s="19">
        <v>0</v>
      </c>
      <c r="AT44" s="19">
        <v>0</v>
      </c>
      <c r="AU44" s="19">
        <v>0</v>
      </c>
      <c r="AV44" s="64">
        <f t="shared" si="38"/>
        <v>4.4000000000000004</v>
      </c>
      <c r="AW44" s="41">
        <v>0</v>
      </c>
      <c r="AX44" s="41">
        <f t="shared" si="28"/>
        <v>0</v>
      </c>
      <c r="AY44" s="4" t="s">
        <v>203</v>
      </c>
      <c r="AZ44" s="25"/>
      <c r="BA44" s="25"/>
      <c r="BB44" s="44"/>
      <c r="BC44" s="12" t="s">
        <v>415</v>
      </c>
      <c r="BD44" s="12" t="s">
        <v>415</v>
      </c>
      <c r="BE44" s="44"/>
      <c r="BF44" s="44"/>
      <c r="BG44" s="44"/>
      <c r="BH44" s="44"/>
      <c r="BI44" s="44"/>
      <c r="BJ44" s="87"/>
      <c r="BK44" s="87"/>
    </row>
    <row r="45" spans="1:63" s="164" customFormat="1" ht="12.95" customHeight="1" x14ac:dyDescent="0.25">
      <c r="A45" s="66" t="s">
        <v>405</v>
      </c>
      <c r="B45" s="111"/>
      <c r="C45" s="191" t="s">
        <v>551</v>
      </c>
      <c r="D45" s="111"/>
      <c r="E45" s="211"/>
      <c r="F45" s="68" t="s">
        <v>406</v>
      </c>
      <c r="G45" s="68" t="s">
        <v>407</v>
      </c>
      <c r="H45" s="12" t="s">
        <v>408</v>
      </c>
      <c r="I45" s="25" t="s">
        <v>143</v>
      </c>
      <c r="J45" s="1" t="s">
        <v>149</v>
      </c>
      <c r="K45" s="25" t="s">
        <v>196</v>
      </c>
      <c r="L45" s="24">
        <v>30</v>
      </c>
      <c r="M45" s="69" t="s">
        <v>197</v>
      </c>
      <c r="N45" s="70" t="s">
        <v>365</v>
      </c>
      <c r="O45" s="1" t="s">
        <v>166</v>
      </c>
      <c r="P45" s="25" t="s">
        <v>125</v>
      </c>
      <c r="Q45" s="24" t="s">
        <v>122</v>
      </c>
      <c r="R45" s="25" t="s">
        <v>200</v>
      </c>
      <c r="S45" s="25" t="s">
        <v>201</v>
      </c>
      <c r="T45" s="24"/>
      <c r="U45" s="24" t="s">
        <v>398</v>
      </c>
      <c r="V45" s="24" t="s">
        <v>146</v>
      </c>
      <c r="W45" s="9">
        <v>30</v>
      </c>
      <c r="X45" s="9">
        <v>60</v>
      </c>
      <c r="Y45" s="16">
        <v>10</v>
      </c>
      <c r="Z45" s="86" t="s">
        <v>409</v>
      </c>
      <c r="AA45" s="5" t="s">
        <v>138</v>
      </c>
      <c r="AB45" s="102">
        <v>2.2000000000000002</v>
      </c>
      <c r="AC45" s="192">
        <v>134785.12</v>
      </c>
      <c r="AD45" s="103">
        <f t="shared" ref="AD45" si="41">AB45*AC45</f>
        <v>296527.26400000002</v>
      </c>
      <c r="AE45" s="103">
        <f t="shared" si="35"/>
        <v>332110.53568000009</v>
      </c>
      <c r="AF45" s="104">
        <v>2.2000000000000002</v>
      </c>
      <c r="AG45" s="192">
        <v>134785.12</v>
      </c>
      <c r="AH45" s="103">
        <f t="shared" ref="AH45" si="42">AF45*AG45</f>
        <v>296527.26400000002</v>
      </c>
      <c r="AI45" s="103">
        <f t="shared" si="37"/>
        <v>332110.53568000009</v>
      </c>
      <c r="AJ45" s="105">
        <v>0</v>
      </c>
      <c r="AK45" s="105">
        <v>0</v>
      </c>
      <c r="AL45" s="105">
        <v>0</v>
      </c>
      <c r="AM45" s="105">
        <v>0</v>
      </c>
      <c r="AN45" s="105">
        <v>0</v>
      </c>
      <c r="AO45" s="105">
        <v>0</v>
      </c>
      <c r="AP45" s="105">
        <v>0</v>
      </c>
      <c r="AQ45" s="105">
        <v>0</v>
      </c>
      <c r="AR45" s="105">
        <v>0</v>
      </c>
      <c r="AS45" s="105">
        <v>0</v>
      </c>
      <c r="AT45" s="105">
        <v>0</v>
      </c>
      <c r="AU45" s="105">
        <v>0</v>
      </c>
      <c r="AV45" s="106">
        <f t="shared" si="38"/>
        <v>4.4000000000000004</v>
      </c>
      <c r="AW45" s="41">
        <v>0</v>
      </c>
      <c r="AX45" s="41">
        <f t="shared" si="28"/>
        <v>0</v>
      </c>
      <c r="AY45" s="107" t="s">
        <v>203</v>
      </c>
      <c r="AZ45" s="108"/>
      <c r="BA45" s="108"/>
      <c r="BB45" s="110"/>
      <c r="BC45" s="109" t="s">
        <v>415</v>
      </c>
      <c r="BD45" s="109" t="s">
        <v>415</v>
      </c>
      <c r="BE45" s="110"/>
      <c r="BF45" s="110"/>
      <c r="BG45" s="110"/>
      <c r="BH45" s="110"/>
      <c r="BI45" s="110"/>
      <c r="BJ45" s="87"/>
      <c r="BK45" s="27">
        <v>14</v>
      </c>
    </row>
    <row r="46" spans="1:63" s="187" customFormat="1" ht="12.95" customHeight="1" x14ac:dyDescent="0.25">
      <c r="A46" s="182" t="s">
        <v>405</v>
      </c>
      <c r="B46" s="158">
        <v>210000057</v>
      </c>
      <c r="C46" s="158" t="s">
        <v>659</v>
      </c>
      <c r="D46" s="158"/>
      <c r="E46" s="212"/>
      <c r="F46" s="193" t="s">
        <v>406</v>
      </c>
      <c r="G46" s="193" t="s">
        <v>407</v>
      </c>
      <c r="H46" s="193" t="s">
        <v>408</v>
      </c>
      <c r="I46" s="183" t="s">
        <v>143</v>
      </c>
      <c r="J46" s="152" t="s">
        <v>149</v>
      </c>
      <c r="K46" s="183" t="s">
        <v>196</v>
      </c>
      <c r="L46" s="182">
        <v>30</v>
      </c>
      <c r="M46" s="153" t="s">
        <v>197</v>
      </c>
      <c r="N46" s="194" t="s">
        <v>365</v>
      </c>
      <c r="O46" s="152" t="s">
        <v>166</v>
      </c>
      <c r="P46" s="183" t="s">
        <v>125</v>
      </c>
      <c r="Q46" s="182" t="s">
        <v>122</v>
      </c>
      <c r="R46" s="183" t="s">
        <v>200</v>
      </c>
      <c r="S46" s="183" t="s">
        <v>201</v>
      </c>
      <c r="T46" s="182"/>
      <c r="U46" s="182" t="s">
        <v>398</v>
      </c>
      <c r="V46" s="182" t="s">
        <v>146</v>
      </c>
      <c r="W46" s="193">
        <v>30</v>
      </c>
      <c r="X46" s="193">
        <v>60</v>
      </c>
      <c r="Y46" s="156">
        <v>10</v>
      </c>
      <c r="Z46" s="196" t="s">
        <v>409</v>
      </c>
      <c r="AA46" s="181" t="s">
        <v>138</v>
      </c>
      <c r="AB46" s="185">
        <v>2.12</v>
      </c>
      <c r="AC46" s="197">
        <v>133437.26999999999</v>
      </c>
      <c r="AD46" s="185">
        <v>282887.01240000001</v>
      </c>
      <c r="AE46" s="185">
        <v>316833.45388800005</v>
      </c>
      <c r="AF46" s="185">
        <v>2.2000000000000002</v>
      </c>
      <c r="AG46" s="185">
        <v>134785.12</v>
      </c>
      <c r="AH46" s="185">
        <v>296527.26400000002</v>
      </c>
      <c r="AI46" s="185">
        <v>332110.53568000009</v>
      </c>
      <c r="AJ46" s="186">
        <v>0</v>
      </c>
      <c r="AK46" s="186">
        <v>0</v>
      </c>
      <c r="AL46" s="186">
        <v>0</v>
      </c>
      <c r="AM46" s="186">
        <v>0</v>
      </c>
      <c r="AN46" s="186">
        <v>0</v>
      </c>
      <c r="AO46" s="186">
        <v>0</v>
      </c>
      <c r="AP46" s="186">
        <v>0</v>
      </c>
      <c r="AQ46" s="186">
        <v>0</v>
      </c>
      <c r="AR46" s="186">
        <v>0</v>
      </c>
      <c r="AS46" s="186">
        <v>0</v>
      </c>
      <c r="AT46" s="186">
        <v>0</v>
      </c>
      <c r="AU46" s="186">
        <v>0</v>
      </c>
      <c r="AV46" s="186">
        <f t="shared" si="38"/>
        <v>4.32</v>
      </c>
      <c r="AW46" s="185">
        <f t="shared" si="33"/>
        <v>579414.27640000009</v>
      </c>
      <c r="AX46" s="185">
        <f t="shared" si="28"/>
        <v>648943.98956800019</v>
      </c>
      <c r="AY46" s="158" t="s">
        <v>203</v>
      </c>
      <c r="AZ46" s="183"/>
      <c r="BA46" s="183"/>
      <c r="BB46" s="195"/>
      <c r="BC46" s="193" t="s">
        <v>415</v>
      </c>
      <c r="BD46" s="193" t="s">
        <v>415</v>
      </c>
      <c r="BE46" s="195"/>
      <c r="BF46" s="195"/>
      <c r="BG46" s="195"/>
      <c r="BH46" s="195"/>
      <c r="BI46" s="195"/>
      <c r="BJ46" s="87"/>
      <c r="BK46" s="32" t="s">
        <v>653</v>
      </c>
    </row>
    <row r="47" spans="1:63" s="164" customFormat="1" ht="12.95" customHeight="1" x14ac:dyDescent="0.25">
      <c r="A47" s="66" t="s">
        <v>405</v>
      </c>
      <c r="B47" s="72"/>
      <c r="C47" s="189" t="s">
        <v>469</v>
      </c>
      <c r="D47" s="72"/>
      <c r="E47" s="211"/>
      <c r="F47" s="68" t="s">
        <v>416</v>
      </c>
      <c r="G47" s="68" t="s">
        <v>407</v>
      </c>
      <c r="H47" s="12" t="s">
        <v>417</v>
      </c>
      <c r="I47" s="25" t="s">
        <v>143</v>
      </c>
      <c r="J47" s="1" t="s">
        <v>149</v>
      </c>
      <c r="K47" s="25" t="s">
        <v>196</v>
      </c>
      <c r="L47" s="24">
        <v>30</v>
      </c>
      <c r="M47" s="69" t="s">
        <v>197</v>
      </c>
      <c r="N47" s="70" t="s">
        <v>365</v>
      </c>
      <c r="O47" s="24" t="s">
        <v>126</v>
      </c>
      <c r="P47" s="25" t="s">
        <v>125</v>
      </c>
      <c r="Q47" s="24" t="s">
        <v>122</v>
      </c>
      <c r="R47" s="25" t="s">
        <v>200</v>
      </c>
      <c r="S47" s="25" t="s">
        <v>201</v>
      </c>
      <c r="T47" s="24"/>
      <c r="U47" s="24" t="s">
        <v>398</v>
      </c>
      <c r="V47" s="24" t="s">
        <v>146</v>
      </c>
      <c r="W47" s="9">
        <v>30</v>
      </c>
      <c r="X47" s="9">
        <v>60</v>
      </c>
      <c r="Y47" s="16">
        <v>10</v>
      </c>
      <c r="Z47" s="86" t="s">
        <v>409</v>
      </c>
      <c r="AA47" s="5" t="s">
        <v>138</v>
      </c>
      <c r="AB47" s="71">
        <v>0.1</v>
      </c>
      <c r="AC47" s="190">
        <v>4645243.51</v>
      </c>
      <c r="AD47" s="71">
        <f t="shared" si="34"/>
        <v>464524.35100000002</v>
      </c>
      <c r="AE47" s="71">
        <f t="shared" si="35"/>
        <v>520267.27312000009</v>
      </c>
      <c r="AF47" s="71">
        <v>0.1</v>
      </c>
      <c r="AG47" s="190">
        <v>4645243.51</v>
      </c>
      <c r="AH47" s="71">
        <f t="shared" si="36"/>
        <v>464524.35100000002</v>
      </c>
      <c r="AI47" s="71">
        <f t="shared" si="37"/>
        <v>520267.27312000009</v>
      </c>
      <c r="AJ47" s="19">
        <v>0</v>
      </c>
      <c r="AK47" s="19">
        <v>0</v>
      </c>
      <c r="AL47" s="19">
        <v>0</v>
      </c>
      <c r="AM47" s="19">
        <v>0</v>
      </c>
      <c r="AN47" s="19">
        <v>0</v>
      </c>
      <c r="AO47" s="19">
        <v>0</v>
      </c>
      <c r="AP47" s="19">
        <v>0</v>
      </c>
      <c r="AQ47" s="19">
        <v>0</v>
      </c>
      <c r="AR47" s="19">
        <v>0</v>
      </c>
      <c r="AS47" s="19">
        <v>0</v>
      </c>
      <c r="AT47" s="19">
        <v>0</v>
      </c>
      <c r="AU47" s="19">
        <v>0</v>
      </c>
      <c r="AV47" s="64">
        <f t="shared" si="38"/>
        <v>0.2</v>
      </c>
      <c r="AW47" s="41">
        <v>0</v>
      </c>
      <c r="AX47" s="41">
        <f t="shared" si="28"/>
        <v>0</v>
      </c>
      <c r="AY47" s="4" t="s">
        <v>203</v>
      </c>
      <c r="AZ47" s="25"/>
      <c r="BA47" s="25"/>
      <c r="BB47" s="44"/>
      <c r="BC47" s="12" t="s">
        <v>418</v>
      </c>
      <c r="BD47" s="12" t="s">
        <v>418</v>
      </c>
      <c r="BE47" s="44"/>
      <c r="BF47" s="44"/>
      <c r="BG47" s="44"/>
      <c r="BH47" s="44"/>
      <c r="BI47" s="44"/>
      <c r="BJ47" s="87"/>
      <c r="BK47" s="87"/>
    </row>
    <row r="48" spans="1:63" s="164" customFormat="1" ht="12.95" customHeight="1" x14ac:dyDescent="0.25">
      <c r="A48" s="66" t="s">
        <v>405</v>
      </c>
      <c r="B48" s="111"/>
      <c r="C48" s="191" t="s">
        <v>552</v>
      </c>
      <c r="D48" s="111"/>
      <c r="E48" s="211"/>
      <c r="F48" s="68" t="s">
        <v>416</v>
      </c>
      <c r="G48" s="68" t="s">
        <v>407</v>
      </c>
      <c r="H48" s="12" t="s">
        <v>417</v>
      </c>
      <c r="I48" s="25" t="s">
        <v>143</v>
      </c>
      <c r="J48" s="1" t="s">
        <v>149</v>
      </c>
      <c r="K48" s="25" t="s">
        <v>196</v>
      </c>
      <c r="L48" s="24">
        <v>30</v>
      </c>
      <c r="M48" s="69" t="s">
        <v>197</v>
      </c>
      <c r="N48" s="70" t="s">
        <v>365</v>
      </c>
      <c r="O48" s="1" t="s">
        <v>166</v>
      </c>
      <c r="P48" s="25" t="s">
        <v>125</v>
      </c>
      <c r="Q48" s="24" t="s">
        <v>122</v>
      </c>
      <c r="R48" s="25" t="s">
        <v>200</v>
      </c>
      <c r="S48" s="25" t="s">
        <v>201</v>
      </c>
      <c r="T48" s="24"/>
      <c r="U48" s="24" t="s">
        <v>398</v>
      </c>
      <c r="V48" s="24" t="s">
        <v>146</v>
      </c>
      <c r="W48" s="9">
        <v>30</v>
      </c>
      <c r="X48" s="9">
        <v>60</v>
      </c>
      <c r="Y48" s="16">
        <v>10</v>
      </c>
      <c r="Z48" s="86" t="s">
        <v>409</v>
      </c>
      <c r="AA48" s="5" t="s">
        <v>138</v>
      </c>
      <c r="AB48" s="102">
        <v>0.1</v>
      </c>
      <c r="AC48" s="192">
        <v>4645243.51</v>
      </c>
      <c r="AD48" s="103">
        <f t="shared" ref="AD48" si="43">AB48*AC48</f>
        <v>464524.35100000002</v>
      </c>
      <c r="AE48" s="103">
        <f t="shared" si="35"/>
        <v>520267.27312000009</v>
      </c>
      <c r="AF48" s="104">
        <v>0.1</v>
      </c>
      <c r="AG48" s="192">
        <v>4645243.51</v>
      </c>
      <c r="AH48" s="103">
        <f t="shared" ref="AH48" si="44">AF48*AG48</f>
        <v>464524.35100000002</v>
      </c>
      <c r="AI48" s="103">
        <f t="shared" si="37"/>
        <v>520267.27312000009</v>
      </c>
      <c r="AJ48" s="105">
        <v>0</v>
      </c>
      <c r="AK48" s="105">
        <v>0</v>
      </c>
      <c r="AL48" s="105">
        <v>0</v>
      </c>
      <c r="AM48" s="105">
        <v>0</v>
      </c>
      <c r="AN48" s="105">
        <v>0</v>
      </c>
      <c r="AO48" s="105">
        <v>0</v>
      </c>
      <c r="AP48" s="105">
        <v>0</v>
      </c>
      <c r="AQ48" s="105">
        <v>0</v>
      </c>
      <c r="AR48" s="105">
        <v>0</v>
      </c>
      <c r="AS48" s="105">
        <v>0</v>
      </c>
      <c r="AT48" s="105">
        <v>0</v>
      </c>
      <c r="AU48" s="105">
        <v>0</v>
      </c>
      <c r="AV48" s="106">
        <f t="shared" si="38"/>
        <v>0.2</v>
      </c>
      <c r="AW48" s="41">
        <v>0</v>
      </c>
      <c r="AX48" s="41">
        <f t="shared" si="28"/>
        <v>0</v>
      </c>
      <c r="AY48" s="107" t="s">
        <v>203</v>
      </c>
      <c r="AZ48" s="108"/>
      <c r="BA48" s="108"/>
      <c r="BB48" s="110"/>
      <c r="BC48" s="109" t="s">
        <v>418</v>
      </c>
      <c r="BD48" s="109" t="s">
        <v>418</v>
      </c>
      <c r="BE48" s="110"/>
      <c r="BF48" s="110"/>
      <c r="BG48" s="110"/>
      <c r="BH48" s="110"/>
      <c r="BI48" s="110"/>
      <c r="BJ48" s="87"/>
      <c r="BK48" s="27">
        <v>14</v>
      </c>
    </row>
    <row r="49" spans="1:63" s="187" customFormat="1" ht="12.95" customHeight="1" x14ac:dyDescent="0.25">
      <c r="A49" s="182" t="s">
        <v>405</v>
      </c>
      <c r="B49" s="158">
        <v>210000058</v>
      </c>
      <c r="C49" s="158" t="s">
        <v>660</v>
      </c>
      <c r="D49" s="158"/>
      <c r="E49" s="212"/>
      <c r="F49" s="193" t="s">
        <v>416</v>
      </c>
      <c r="G49" s="193" t="s">
        <v>407</v>
      </c>
      <c r="H49" s="193" t="s">
        <v>417</v>
      </c>
      <c r="I49" s="183" t="s">
        <v>143</v>
      </c>
      <c r="J49" s="152" t="s">
        <v>149</v>
      </c>
      <c r="K49" s="183" t="s">
        <v>196</v>
      </c>
      <c r="L49" s="182">
        <v>30</v>
      </c>
      <c r="M49" s="153" t="s">
        <v>197</v>
      </c>
      <c r="N49" s="194" t="s">
        <v>365</v>
      </c>
      <c r="O49" s="152" t="s">
        <v>166</v>
      </c>
      <c r="P49" s="183" t="s">
        <v>125</v>
      </c>
      <c r="Q49" s="182" t="s">
        <v>122</v>
      </c>
      <c r="R49" s="183" t="s">
        <v>200</v>
      </c>
      <c r="S49" s="183" t="s">
        <v>201</v>
      </c>
      <c r="T49" s="182"/>
      <c r="U49" s="182" t="s">
        <v>398</v>
      </c>
      <c r="V49" s="182" t="s">
        <v>146</v>
      </c>
      <c r="W49" s="193">
        <v>30</v>
      </c>
      <c r="X49" s="193">
        <v>60</v>
      </c>
      <c r="Y49" s="156">
        <v>10</v>
      </c>
      <c r="Z49" s="196" t="s">
        <v>409</v>
      </c>
      <c r="AA49" s="181" t="s">
        <v>138</v>
      </c>
      <c r="AB49" s="185">
        <v>0.1</v>
      </c>
      <c r="AC49" s="197">
        <v>4598791.07</v>
      </c>
      <c r="AD49" s="185">
        <v>459879.10700000008</v>
      </c>
      <c r="AE49" s="185">
        <v>515064.59984000016</v>
      </c>
      <c r="AF49" s="185">
        <v>0.1</v>
      </c>
      <c r="AG49" s="185">
        <v>4161290.5</v>
      </c>
      <c r="AH49" s="185">
        <v>416129.05000000005</v>
      </c>
      <c r="AI49" s="185">
        <v>466064.53600000008</v>
      </c>
      <c r="AJ49" s="186">
        <v>0</v>
      </c>
      <c r="AK49" s="186">
        <v>0</v>
      </c>
      <c r="AL49" s="186">
        <v>0</v>
      </c>
      <c r="AM49" s="186">
        <v>0</v>
      </c>
      <c r="AN49" s="186">
        <v>0</v>
      </c>
      <c r="AO49" s="186">
        <v>0</v>
      </c>
      <c r="AP49" s="186">
        <v>0</v>
      </c>
      <c r="AQ49" s="186">
        <v>0</v>
      </c>
      <c r="AR49" s="186">
        <v>0</v>
      </c>
      <c r="AS49" s="186">
        <v>0</v>
      </c>
      <c r="AT49" s="186">
        <v>0</v>
      </c>
      <c r="AU49" s="186">
        <v>0</v>
      </c>
      <c r="AV49" s="186">
        <f t="shared" si="38"/>
        <v>0.2</v>
      </c>
      <c r="AW49" s="185">
        <f t="shared" si="33"/>
        <v>876008.15700000012</v>
      </c>
      <c r="AX49" s="185">
        <f t="shared" si="28"/>
        <v>981129.13584000024</v>
      </c>
      <c r="AY49" s="158" t="s">
        <v>203</v>
      </c>
      <c r="AZ49" s="183"/>
      <c r="BA49" s="183"/>
      <c r="BB49" s="195"/>
      <c r="BC49" s="193" t="s">
        <v>418</v>
      </c>
      <c r="BD49" s="193" t="s">
        <v>418</v>
      </c>
      <c r="BE49" s="195"/>
      <c r="BF49" s="195"/>
      <c r="BG49" s="195"/>
      <c r="BH49" s="195"/>
      <c r="BI49" s="195"/>
      <c r="BJ49" s="87"/>
      <c r="BK49" s="32" t="s">
        <v>653</v>
      </c>
    </row>
    <row r="50" spans="1:63" s="164" customFormat="1" ht="12.95" customHeight="1" x14ac:dyDescent="0.25">
      <c r="A50" s="66" t="s">
        <v>405</v>
      </c>
      <c r="B50" s="72"/>
      <c r="C50" s="189" t="s">
        <v>470</v>
      </c>
      <c r="D50" s="72"/>
      <c r="E50" s="211"/>
      <c r="F50" s="68" t="s">
        <v>416</v>
      </c>
      <c r="G50" s="68" t="s">
        <v>407</v>
      </c>
      <c r="H50" s="12" t="s">
        <v>417</v>
      </c>
      <c r="I50" s="25" t="s">
        <v>143</v>
      </c>
      <c r="J50" s="1" t="s">
        <v>149</v>
      </c>
      <c r="K50" s="25" t="s">
        <v>196</v>
      </c>
      <c r="L50" s="24">
        <v>30</v>
      </c>
      <c r="M50" s="69" t="s">
        <v>197</v>
      </c>
      <c r="N50" s="70" t="s">
        <v>365</v>
      </c>
      <c r="O50" s="24" t="s">
        <v>126</v>
      </c>
      <c r="P50" s="25" t="s">
        <v>125</v>
      </c>
      <c r="Q50" s="24" t="s">
        <v>122</v>
      </c>
      <c r="R50" s="25" t="s">
        <v>200</v>
      </c>
      <c r="S50" s="25" t="s">
        <v>201</v>
      </c>
      <c r="T50" s="24"/>
      <c r="U50" s="24" t="s">
        <v>398</v>
      </c>
      <c r="V50" s="24" t="s">
        <v>146</v>
      </c>
      <c r="W50" s="9">
        <v>30</v>
      </c>
      <c r="X50" s="9">
        <v>60</v>
      </c>
      <c r="Y50" s="16">
        <v>10</v>
      </c>
      <c r="Z50" s="86" t="s">
        <v>409</v>
      </c>
      <c r="AA50" s="5" t="s">
        <v>138</v>
      </c>
      <c r="AB50" s="71">
        <v>0.4</v>
      </c>
      <c r="AC50" s="190">
        <v>1806472.88</v>
      </c>
      <c r="AD50" s="71">
        <f t="shared" si="34"/>
        <v>722589.152</v>
      </c>
      <c r="AE50" s="71">
        <f t="shared" si="35"/>
        <v>809299.85024000006</v>
      </c>
      <c r="AF50" s="71">
        <v>0.4</v>
      </c>
      <c r="AG50" s="190">
        <v>1806472.88</v>
      </c>
      <c r="AH50" s="71">
        <f t="shared" si="36"/>
        <v>722589.152</v>
      </c>
      <c r="AI50" s="71">
        <f t="shared" si="37"/>
        <v>809299.85024000006</v>
      </c>
      <c r="AJ50" s="19">
        <v>0</v>
      </c>
      <c r="AK50" s="19">
        <v>0</v>
      </c>
      <c r="AL50" s="19">
        <v>0</v>
      </c>
      <c r="AM50" s="19">
        <v>0</v>
      </c>
      <c r="AN50" s="19">
        <v>0</v>
      </c>
      <c r="AO50" s="19">
        <v>0</v>
      </c>
      <c r="AP50" s="19">
        <v>0</v>
      </c>
      <c r="AQ50" s="19">
        <v>0</v>
      </c>
      <c r="AR50" s="19">
        <v>0</v>
      </c>
      <c r="AS50" s="19">
        <v>0</v>
      </c>
      <c r="AT50" s="19">
        <v>0</v>
      </c>
      <c r="AU50" s="19">
        <v>0</v>
      </c>
      <c r="AV50" s="64">
        <f t="shared" si="38"/>
        <v>0.8</v>
      </c>
      <c r="AW50" s="41">
        <v>0</v>
      </c>
      <c r="AX50" s="41">
        <f t="shared" si="28"/>
        <v>0</v>
      </c>
      <c r="AY50" s="4" t="s">
        <v>203</v>
      </c>
      <c r="AZ50" s="25"/>
      <c r="BA50" s="25"/>
      <c r="BB50" s="44"/>
      <c r="BC50" s="12" t="s">
        <v>419</v>
      </c>
      <c r="BD50" s="12" t="s">
        <v>419</v>
      </c>
      <c r="BE50" s="44"/>
      <c r="BF50" s="44"/>
      <c r="BG50" s="44"/>
      <c r="BH50" s="44"/>
      <c r="BI50" s="44"/>
      <c r="BJ50" s="87"/>
      <c r="BK50" s="87"/>
    </row>
    <row r="51" spans="1:63" s="164" customFormat="1" ht="12.95" customHeight="1" x14ac:dyDescent="0.25">
      <c r="A51" s="66" t="s">
        <v>405</v>
      </c>
      <c r="B51" s="111"/>
      <c r="C51" s="191" t="s">
        <v>553</v>
      </c>
      <c r="D51" s="111"/>
      <c r="E51" s="211"/>
      <c r="F51" s="68" t="s">
        <v>416</v>
      </c>
      <c r="G51" s="68" t="s">
        <v>407</v>
      </c>
      <c r="H51" s="12" t="s">
        <v>417</v>
      </c>
      <c r="I51" s="25" t="s">
        <v>143</v>
      </c>
      <c r="J51" s="1" t="s">
        <v>149</v>
      </c>
      <c r="K51" s="25" t="s">
        <v>196</v>
      </c>
      <c r="L51" s="24">
        <v>30</v>
      </c>
      <c r="M51" s="69" t="s">
        <v>197</v>
      </c>
      <c r="N51" s="70" t="s">
        <v>365</v>
      </c>
      <c r="O51" s="1" t="s">
        <v>166</v>
      </c>
      <c r="P51" s="25" t="s">
        <v>125</v>
      </c>
      <c r="Q51" s="24" t="s">
        <v>122</v>
      </c>
      <c r="R51" s="25" t="s">
        <v>200</v>
      </c>
      <c r="S51" s="25" t="s">
        <v>201</v>
      </c>
      <c r="T51" s="24"/>
      <c r="U51" s="24" t="s">
        <v>398</v>
      </c>
      <c r="V51" s="24" t="s">
        <v>146</v>
      </c>
      <c r="W51" s="9">
        <v>30</v>
      </c>
      <c r="X51" s="9">
        <v>60</v>
      </c>
      <c r="Y51" s="16">
        <v>10</v>
      </c>
      <c r="Z51" s="86" t="s">
        <v>409</v>
      </c>
      <c r="AA51" s="5" t="s">
        <v>138</v>
      </c>
      <c r="AB51" s="102">
        <v>0.4</v>
      </c>
      <c r="AC51" s="192">
        <v>1806472.88</v>
      </c>
      <c r="AD51" s="103">
        <f t="shared" ref="AD51" si="45">AB51*AC51</f>
        <v>722589.152</v>
      </c>
      <c r="AE51" s="103">
        <f t="shared" si="35"/>
        <v>809299.85024000006</v>
      </c>
      <c r="AF51" s="104">
        <v>0.4</v>
      </c>
      <c r="AG51" s="192">
        <v>1806472.88</v>
      </c>
      <c r="AH51" s="103">
        <f t="shared" ref="AH51" si="46">AF51*AG51</f>
        <v>722589.152</v>
      </c>
      <c r="AI51" s="103">
        <f t="shared" si="37"/>
        <v>809299.85024000006</v>
      </c>
      <c r="AJ51" s="105">
        <v>0</v>
      </c>
      <c r="AK51" s="105">
        <v>0</v>
      </c>
      <c r="AL51" s="105">
        <v>0</v>
      </c>
      <c r="AM51" s="105">
        <v>0</v>
      </c>
      <c r="AN51" s="105">
        <v>0</v>
      </c>
      <c r="AO51" s="105">
        <v>0</v>
      </c>
      <c r="AP51" s="105">
        <v>0</v>
      </c>
      <c r="AQ51" s="105">
        <v>0</v>
      </c>
      <c r="AR51" s="105">
        <v>0</v>
      </c>
      <c r="AS51" s="105">
        <v>0</v>
      </c>
      <c r="AT51" s="105">
        <v>0</v>
      </c>
      <c r="AU51" s="105">
        <v>0</v>
      </c>
      <c r="AV51" s="106">
        <f t="shared" si="38"/>
        <v>0.8</v>
      </c>
      <c r="AW51" s="41">
        <v>0</v>
      </c>
      <c r="AX51" s="41">
        <f t="shared" si="28"/>
        <v>0</v>
      </c>
      <c r="AY51" s="107" t="s">
        <v>203</v>
      </c>
      <c r="AZ51" s="108"/>
      <c r="BA51" s="108"/>
      <c r="BB51" s="110"/>
      <c r="BC51" s="109" t="s">
        <v>419</v>
      </c>
      <c r="BD51" s="109" t="s">
        <v>419</v>
      </c>
      <c r="BE51" s="110"/>
      <c r="BF51" s="110"/>
      <c r="BG51" s="110"/>
      <c r="BH51" s="110"/>
      <c r="BI51" s="110"/>
      <c r="BJ51" s="87"/>
      <c r="BK51" s="27">
        <v>14</v>
      </c>
    </row>
    <row r="52" spans="1:63" s="187" customFormat="1" ht="12.95" customHeight="1" x14ac:dyDescent="0.25">
      <c r="A52" s="182" t="s">
        <v>405</v>
      </c>
      <c r="B52" s="158">
        <v>210000060</v>
      </c>
      <c r="C52" s="158" t="s">
        <v>661</v>
      </c>
      <c r="D52" s="158"/>
      <c r="E52" s="212"/>
      <c r="F52" s="193" t="s">
        <v>416</v>
      </c>
      <c r="G52" s="193" t="s">
        <v>407</v>
      </c>
      <c r="H52" s="193" t="s">
        <v>417</v>
      </c>
      <c r="I52" s="183" t="s">
        <v>143</v>
      </c>
      <c r="J52" s="152" t="s">
        <v>149</v>
      </c>
      <c r="K52" s="183" t="s">
        <v>196</v>
      </c>
      <c r="L52" s="182">
        <v>30</v>
      </c>
      <c r="M52" s="153" t="s">
        <v>197</v>
      </c>
      <c r="N52" s="194" t="s">
        <v>365</v>
      </c>
      <c r="O52" s="152" t="s">
        <v>166</v>
      </c>
      <c r="P52" s="183" t="s">
        <v>125</v>
      </c>
      <c r="Q52" s="182" t="s">
        <v>122</v>
      </c>
      <c r="R52" s="183" t="s">
        <v>200</v>
      </c>
      <c r="S52" s="183" t="s">
        <v>201</v>
      </c>
      <c r="T52" s="182"/>
      <c r="U52" s="182" t="s">
        <v>398</v>
      </c>
      <c r="V52" s="182" t="s">
        <v>146</v>
      </c>
      <c r="W52" s="193">
        <v>30</v>
      </c>
      <c r="X52" s="193">
        <v>60</v>
      </c>
      <c r="Y52" s="156">
        <v>10</v>
      </c>
      <c r="Z52" s="196" t="s">
        <v>409</v>
      </c>
      <c r="AA52" s="181" t="s">
        <v>138</v>
      </c>
      <c r="AB52" s="185">
        <v>0.1</v>
      </c>
      <c r="AC52" s="197">
        <v>1788408.15</v>
      </c>
      <c r="AD52" s="185">
        <v>178840.815</v>
      </c>
      <c r="AE52" s="185">
        <v>200301.71280000001</v>
      </c>
      <c r="AF52" s="185">
        <v>0.4</v>
      </c>
      <c r="AG52" s="185">
        <v>1746787.35</v>
      </c>
      <c r="AH52" s="185">
        <v>698714.94000000006</v>
      </c>
      <c r="AI52" s="185">
        <v>782560.73280000011</v>
      </c>
      <c r="AJ52" s="186">
        <v>0</v>
      </c>
      <c r="AK52" s="186">
        <v>0</v>
      </c>
      <c r="AL52" s="186">
        <v>0</v>
      </c>
      <c r="AM52" s="186">
        <v>0</v>
      </c>
      <c r="AN52" s="186">
        <v>0</v>
      </c>
      <c r="AO52" s="186">
        <v>0</v>
      </c>
      <c r="AP52" s="186">
        <v>0</v>
      </c>
      <c r="AQ52" s="186">
        <v>0</v>
      </c>
      <c r="AR52" s="186">
        <v>0</v>
      </c>
      <c r="AS52" s="186">
        <v>0</v>
      </c>
      <c r="AT52" s="186">
        <v>0</v>
      </c>
      <c r="AU52" s="186">
        <v>0</v>
      </c>
      <c r="AV52" s="186">
        <f t="shared" si="38"/>
        <v>0.5</v>
      </c>
      <c r="AW52" s="185">
        <f t="shared" si="33"/>
        <v>877555.75500000012</v>
      </c>
      <c r="AX52" s="185">
        <f t="shared" si="28"/>
        <v>982862.44560000021</v>
      </c>
      <c r="AY52" s="158" t="s">
        <v>203</v>
      </c>
      <c r="AZ52" s="183"/>
      <c r="BA52" s="183"/>
      <c r="BB52" s="195"/>
      <c r="BC52" s="193" t="s">
        <v>419</v>
      </c>
      <c r="BD52" s="193" t="s">
        <v>419</v>
      </c>
      <c r="BE52" s="195"/>
      <c r="BF52" s="195"/>
      <c r="BG52" s="195"/>
      <c r="BH52" s="195"/>
      <c r="BI52" s="195"/>
      <c r="BJ52" s="87"/>
      <c r="BK52" s="32" t="s">
        <v>653</v>
      </c>
    </row>
    <row r="53" spans="1:63" s="164" customFormat="1" ht="12.95" customHeight="1" x14ac:dyDescent="0.25">
      <c r="A53" s="66" t="s">
        <v>405</v>
      </c>
      <c r="B53" s="72"/>
      <c r="C53" s="189" t="s">
        <v>471</v>
      </c>
      <c r="D53" s="72"/>
      <c r="E53" s="211"/>
      <c r="F53" s="68" t="s">
        <v>411</v>
      </c>
      <c r="G53" s="68" t="s">
        <v>407</v>
      </c>
      <c r="H53" s="12" t="s">
        <v>412</v>
      </c>
      <c r="I53" s="25" t="s">
        <v>143</v>
      </c>
      <c r="J53" s="1" t="s">
        <v>149</v>
      </c>
      <c r="K53" s="25" t="s">
        <v>196</v>
      </c>
      <c r="L53" s="24">
        <v>30</v>
      </c>
      <c r="M53" s="69" t="s">
        <v>197</v>
      </c>
      <c r="N53" s="70" t="s">
        <v>365</v>
      </c>
      <c r="O53" s="24" t="s">
        <v>126</v>
      </c>
      <c r="P53" s="25" t="s">
        <v>125</v>
      </c>
      <c r="Q53" s="24" t="s">
        <v>122</v>
      </c>
      <c r="R53" s="25" t="s">
        <v>200</v>
      </c>
      <c r="S53" s="25" t="s">
        <v>201</v>
      </c>
      <c r="T53" s="24"/>
      <c r="U53" s="24" t="s">
        <v>398</v>
      </c>
      <c r="V53" s="24" t="s">
        <v>146</v>
      </c>
      <c r="W53" s="9">
        <v>30</v>
      </c>
      <c r="X53" s="9">
        <v>60</v>
      </c>
      <c r="Y53" s="16">
        <v>10</v>
      </c>
      <c r="Z53" s="86" t="s">
        <v>409</v>
      </c>
      <c r="AA53" s="5" t="s">
        <v>138</v>
      </c>
      <c r="AB53" s="71">
        <v>0.55000000000000004</v>
      </c>
      <c r="AC53" s="190">
        <v>2806264.89</v>
      </c>
      <c r="AD53" s="71">
        <f t="shared" si="34"/>
        <v>1543445.6895000001</v>
      </c>
      <c r="AE53" s="71">
        <f t="shared" si="35"/>
        <v>1728659.1722400002</v>
      </c>
      <c r="AF53" s="71">
        <v>0.55000000000000004</v>
      </c>
      <c r="AG53" s="190">
        <v>2806264.9</v>
      </c>
      <c r="AH53" s="71">
        <f t="shared" si="36"/>
        <v>1543445.6950000001</v>
      </c>
      <c r="AI53" s="71">
        <f t="shared" si="37"/>
        <v>1728659.1784000003</v>
      </c>
      <c r="AJ53" s="19">
        <v>0</v>
      </c>
      <c r="AK53" s="19">
        <v>0</v>
      </c>
      <c r="AL53" s="19">
        <v>0</v>
      </c>
      <c r="AM53" s="19">
        <v>0</v>
      </c>
      <c r="AN53" s="19">
        <v>0</v>
      </c>
      <c r="AO53" s="19">
        <v>0</v>
      </c>
      <c r="AP53" s="19">
        <v>0</v>
      </c>
      <c r="AQ53" s="19">
        <v>0</v>
      </c>
      <c r="AR53" s="19">
        <v>0</v>
      </c>
      <c r="AS53" s="19">
        <v>0</v>
      </c>
      <c r="AT53" s="19">
        <v>0</v>
      </c>
      <c r="AU53" s="19">
        <v>0</v>
      </c>
      <c r="AV53" s="64">
        <f t="shared" si="38"/>
        <v>1.1000000000000001</v>
      </c>
      <c r="AW53" s="41">
        <v>0</v>
      </c>
      <c r="AX53" s="41">
        <f t="shared" si="28"/>
        <v>0</v>
      </c>
      <c r="AY53" s="4" t="s">
        <v>203</v>
      </c>
      <c r="AZ53" s="25"/>
      <c r="BA53" s="25"/>
      <c r="BB53" s="44"/>
      <c r="BC53" s="12" t="s">
        <v>420</v>
      </c>
      <c r="BD53" s="12" t="s">
        <v>420</v>
      </c>
      <c r="BE53" s="44"/>
      <c r="BF53" s="44"/>
      <c r="BG53" s="44"/>
      <c r="BH53" s="44"/>
      <c r="BI53" s="44"/>
      <c r="BJ53" s="87"/>
      <c r="BK53" s="87"/>
    </row>
    <row r="54" spans="1:63" s="164" customFormat="1" ht="12.95" customHeight="1" x14ac:dyDescent="0.25">
      <c r="A54" s="66" t="s">
        <v>405</v>
      </c>
      <c r="B54" s="111"/>
      <c r="C54" s="191" t="s">
        <v>554</v>
      </c>
      <c r="D54" s="111"/>
      <c r="E54" s="211"/>
      <c r="F54" s="68" t="s">
        <v>411</v>
      </c>
      <c r="G54" s="68" t="s">
        <v>407</v>
      </c>
      <c r="H54" s="12" t="s">
        <v>412</v>
      </c>
      <c r="I54" s="25" t="s">
        <v>143</v>
      </c>
      <c r="J54" s="1" t="s">
        <v>149</v>
      </c>
      <c r="K54" s="25" t="s">
        <v>196</v>
      </c>
      <c r="L54" s="24">
        <v>30</v>
      </c>
      <c r="M54" s="69" t="s">
        <v>197</v>
      </c>
      <c r="N54" s="70" t="s">
        <v>365</v>
      </c>
      <c r="O54" s="1" t="s">
        <v>166</v>
      </c>
      <c r="P54" s="25" t="s">
        <v>125</v>
      </c>
      <c r="Q54" s="24" t="s">
        <v>122</v>
      </c>
      <c r="R54" s="25" t="s">
        <v>200</v>
      </c>
      <c r="S54" s="25" t="s">
        <v>201</v>
      </c>
      <c r="T54" s="24"/>
      <c r="U54" s="24" t="s">
        <v>398</v>
      </c>
      <c r="V54" s="24" t="s">
        <v>146</v>
      </c>
      <c r="W54" s="9">
        <v>30</v>
      </c>
      <c r="X54" s="9">
        <v>60</v>
      </c>
      <c r="Y54" s="16">
        <v>10</v>
      </c>
      <c r="Z54" s="86" t="s">
        <v>409</v>
      </c>
      <c r="AA54" s="5" t="s">
        <v>138</v>
      </c>
      <c r="AB54" s="102">
        <v>0.55000000000000004</v>
      </c>
      <c r="AC54" s="192">
        <v>2806264.89</v>
      </c>
      <c r="AD54" s="103">
        <f t="shared" ref="AD54" si="47">AB54*AC54</f>
        <v>1543445.6895000001</v>
      </c>
      <c r="AE54" s="103">
        <f t="shared" si="35"/>
        <v>1728659.1722400002</v>
      </c>
      <c r="AF54" s="104">
        <v>0.55000000000000004</v>
      </c>
      <c r="AG54" s="192">
        <v>2806264.9</v>
      </c>
      <c r="AH54" s="103">
        <f t="shared" ref="AH54" si="48">AF54*AG54</f>
        <v>1543445.6950000001</v>
      </c>
      <c r="AI54" s="103">
        <f t="shared" si="37"/>
        <v>1728659.1784000003</v>
      </c>
      <c r="AJ54" s="105">
        <v>0</v>
      </c>
      <c r="AK54" s="105">
        <v>0</v>
      </c>
      <c r="AL54" s="105">
        <v>0</v>
      </c>
      <c r="AM54" s="105">
        <v>0</v>
      </c>
      <c r="AN54" s="105">
        <v>0</v>
      </c>
      <c r="AO54" s="105">
        <v>0</v>
      </c>
      <c r="AP54" s="105">
        <v>0</v>
      </c>
      <c r="AQ54" s="105">
        <v>0</v>
      </c>
      <c r="AR54" s="105">
        <v>0</v>
      </c>
      <c r="AS54" s="105">
        <v>0</v>
      </c>
      <c r="AT54" s="105">
        <v>0</v>
      </c>
      <c r="AU54" s="105">
        <v>0</v>
      </c>
      <c r="AV54" s="106">
        <f t="shared" si="38"/>
        <v>1.1000000000000001</v>
      </c>
      <c r="AW54" s="41">
        <v>0</v>
      </c>
      <c r="AX54" s="41">
        <f t="shared" si="28"/>
        <v>0</v>
      </c>
      <c r="AY54" s="107" t="s">
        <v>203</v>
      </c>
      <c r="AZ54" s="108"/>
      <c r="BA54" s="108"/>
      <c r="BB54" s="110"/>
      <c r="BC54" s="109" t="s">
        <v>420</v>
      </c>
      <c r="BD54" s="109" t="s">
        <v>420</v>
      </c>
      <c r="BE54" s="110"/>
      <c r="BF54" s="110"/>
      <c r="BG54" s="110"/>
      <c r="BH54" s="110"/>
      <c r="BI54" s="110"/>
      <c r="BJ54" s="87"/>
      <c r="BK54" s="27">
        <v>14</v>
      </c>
    </row>
    <row r="55" spans="1:63" s="187" customFormat="1" ht="12.95" customHeight="1" x14ac:dyDescent="0.25">
      <c r="A55" s="182" t="s">
        <v>405</v>
      </c>
      <c r="B55" s="158">
        <v>210000061</v>
      </c>
      <c r="C55" s="158" t="s">
        <v>662</v>
      </c>
      <c r="D55" s="158"/>
      <c r="E55" s="212"/>
      <c r="F55" s="193" t="s">
        <v>411</v>
      </c>
      <c r="G55" s="193" t="s">
        <v>407</v>
      </c>
      <c r="H55" s="193" t="s">
        <v>412</v>
      </c>
      <c r="I55" s="183" t="s">
        <v>143</v>
      </c>
      <c r="J55" s="152" t="s">
        <v>149</v>
      </c>
      <c r="K55" s="183" t="s">
        <v>196</v>
      </c>
      <c r="L55" s="182">
        <v>30</v>
      </c>
      <c r="M55" s="153" t="s">
        <v>197</v>
      </c>
      <c r="N55" s="194" t="s">
        <v>365</v>
      </c>
      <c r="O55" s="152" t="s">
        <v>166</v>
      </c>
      <c r="P55" s="183" t="s">
        <v>125</v>
      </c>
      <c r="Q55" s="182" t="s">
        <v>122</v>
      </c>
      <c r="R55" s="183" t="s">
        <v>200</v>
      </c>
      <c r="S55" s="183" t="s">
        <v>201</v>
      </c>
      <c r="T55" s="182"/>
      <c r="U55" s="182" t="s">
        <v>398</v>
      </c>
      <c r="V55" s="182" t="s">
        <v>146</v>
      </c>
      <c r="W55" s="193">
        <v>30</v>
      </c>
      <c r="X55" s="193">
        <v>60</v>
      </c>
      <c r="Y55" s="156">
        <v>10</v>
      </c>
      <c r="Z55" s="196" t="s">
        <v>409</v>
      </c>
      <c r="AA55" s="181" t="s">
        <v>138</v>
      </c>
      <c r="AB55" s="185">
        <v>0</v>
      </c>
      <c r="AC55" s="197">
        <v>2806264.89</v>
      </c>
      <c r="AD55" s="185">
        <v>0</v>
      </c>
      <c r="AE55" s="185">
        <v>0</v>
      </c>
      <c r="AF55" s="185">
        <v>0.55000000000000004</v>
      </c>
      <c r="AG55" s="185">
        <v>2806264.9</v>
      </c>
      <c r="AH55" s="185">
        <v>1543445.6950000001</v>
      </c>
      <c r="AI55" s="185">
        <v>1728659.1784000003</v>
      </c>
      <c r="AJ55" s="186">
        <v>0</v>
      </c>
      <c r="AK55" s="186">
        <v>0</v>
      </c>
      <c r="AL55" s="186">
        <v>0</v>
      </c>
      <c r="AM55" s="186">
        <v>0</v>
      </c>
      <c r="AN55" s="186">
        <v>0</v>
      </c>
      <c r="AO55" s="186">
        <v>0</v>
      </c>
      <c r="AP55" s="186">
        <v>0</v>
      </c>
      <c r="AQ55" s="186">
        <v>0</v>
      </c>
      <c r="AR55" s="186">
        <v>0</v>
      </c>
      <c r="AS55" s="186">
        <v>0</v>
      </c>
      <c r="AT55" s="186">
        <v>0</v>
      </c>
      <c r="AU55" s="186">
        <v>0</v>
      </c>
      <c r="AV55" s="186">
        <f t="shared" si="38"/>
        <v>0.55000000000000004</v>
      </c>
      <c r="AW55" s="185">
        <f t="shared" si="33"/>
        <v>1543445.6950000001</v>
      </c>
      <c r="AX55" s="185">
        <f t="shared" si="28"/>
        <v>1728659.1784000003</v>
      </c>
      <c r="AY55" s="158" t="s">
        <v>203</v>
      </c>
      <c r="AZ55" s="183"/>
      <c r="BA55" s="183"/>
      <c r="BB55" s="195"/>
      <c r="BC55" s="193" t="s">
        <v>420</v>
      </c>
      <c r="BD55" s="193" t="s">
        <v>420</v>
      </c>
      <c r="BE55" s="195"/>
      <c r="BF55" s="195"/>
      <c r="BG55" s="195"/>
      <c r="BH55" s="195"/>
      <c r="BI55" s="195"/>
      <c r="BJ55" s="87"/>
      <c r="BK55" s="32" t="s">
        <v>653</v>
      </c>
    </row>
    <row r="56" spans="1:63" s="164" customFormat="1" ht="12.95" customHeight="1" x14ac:dyDescent="0.25">
      <c r="A56" s="66" t="s">
        <v>405</v>
      </c>
      <c r="B56" s="72"/>
      <c r="C56" s="189" t="s">
        <v>472</v>
      </c>
      <c r="D56" s="72"/>
      <c r="E56" s="211"/>
      <c r="F56" s="68" t="s">
        <v>411</v>
      </c>
      <c r="G56" s="68" t="s">
        <v>407</v>
      </c>
      <c r="H56" s="12" t="s">
        <v>412</v>
      </c>
      <c r="I56" s="25" t="s">
        <v>143</v>
      </c>
      <c r="J56" s="1" t="s">
        <v>149</v>
      </c>
      <c r="K56" s="25" t="s">
        <v>196</v>
      </c>
      <c r="L56" s="24">
        <v>30</v>
      </c>
      <c r="M56" s="69" t="s">
        <v>197</v>
      </c>
      <c r="N56" s="70" t="s">
        <v>365</v>
      </c>
      <c r="O56" s="24" t="s">
        <v>126</v>
      </c>
      <c r="P56" s="25" t="s">
        <v>125</v>
      </c>
      <c r="Q56" s="24" t="s">
        <v>122</v>
      </c>
      <c r="R56" s="25" t="s">
        <v>200</v>
      </c>
      <c r="S56" s="25" t="s">
        <v>201</v>
      </c>
      <c r="T56" s="24"/>
      <c r="U56" s="24" t="s">
        <v>398</v>
      </c>
      <c r="V56" s="24" t="s">
        <v>146</v>
      </c>
      <c r="W56" s="9">
        <v>30</v>
      </c>
      <c r="X56" s="9">
        <v>60</v>
      </c>
      <c r="Y56" s="16">
        <v>10</v>
      </c>
      <c r="Z56" s="86" t="s">
        <v>409</v>
      </c>
      <c r="AA56" s="5" t="s">
        <v>138</v>
      </c>
      <c r="AB56" s="71">
        <v>1</v>
      </c>
      <c r="AC56" s="190">
        <v>503538.94</v>
      </c>
      <c r="AD56" s="71">
        <f t="shared" si="34"/>
        <v>503538.94</v>
      </c>
      <c r="AE56" s="71">
        <f t="shared" si="35"/>
        <v>563963.6128</v>
      </c>
      <c r="AF56" s="71">
        <v>1</v>
      </c>
      <c r="AG56" s="190">
        <v>503538.94</v>
      </c>
      <c r="AH56" s="71">
        <f t="shared" si="36"/>
        <v>503538.94</v>
      </c>
      <c r="AI56" s="71">
        <f t="shared" si="37"/>
        <v>563963.6128</v>
      </c>
      <c r="AJ56" s="19">
        <v>0</v>
      </c>
      <c r="AK56" s="19">
        <v>0</v>
      </c>
      <c r="AL56" s="19">
        <v>0</v>
      </c>
      <c r="AM56" s="19">
        <v>0</v>
      </c>
      <c r="AN56" s="19">
        <v>0</v>
      </c>
      <c r="AO56" s="19">
        <v>0</v>
      </c>
      <c r="AP56" s="19">
        <v>0</v>
      </c>
      <c r="AQ56" s="19">
        <v>0</v>
      </c>
      <c r="AR56" s="19">
        <v>0</v>
      </c>
      <c r="AS56" s="19">
        <v>0</v>
      </c>
      <c r="AT56" s="19">
        <v>0</v>
      </c>
      <c r="AU56" s="19">
        <v>0</v>
      </c>
      <c r="AV56" s="64">
        <f t="shared" si="38"/>
        <v>2</v>
      </c>
      <c r="AW56" s="41">
        <v>0</v>
      </c>
      <c r="AX56" s="41">
        <f t="shared" si="28"/>
        <v>0</v>
      </c>
      <c r="AY56" s="4" t="s">
        <v>203</v>
      </c>
      <c r="AZ56" s="25"/>
      <c r="BA56" s="25"/>
      <c r="BB56" s="44"/>
      <c r="BC56" s="12" t="s">
        <v>421</v>
      </c>
      <c r="BD56" s="12" t="s">
        <v>421</v>
      </c>
      <c r="BE56" s="44"/>
      <c r="BF56" s="44"/>
      <c r="BG56" s="44"/>
      <c r="BH56" s="44"/>
      <c r="BI56" s="44"/>
      <c r="BJ56" s="87"/>
      <c r="BK56" s="87"/>
    </row>
    <row r="57" spans="1:63" s="164" customFormat="1" ht="12.95" customHeight="1" x14ac:dyDescent="0.25">
      <c r="A57" s="66" t="s">
        <v>405</v>
      </c>
      <c r="B57" s="111"/>
      <c r="C57" s="191" t="s">
        <v>555</v>
      </c>
      <c r="D57" s="111"/>
      <c r="E57" s="211"/>
      <c r="F57" s="68" t="s">
        <v>411</v>
      </c>
      <c r="G57" s="68" t="s">
        <v>407</v>
      </c>
      <c r="H57" s="12" t="s">
        <v>412</v>
      </c>
      <c r="I57" s="25" t="s">
        <v>143</v>
      </c>
      <c r="J57" s="1" t="s">
        <v>149</v>
      </c>
      <c r="K57" s="25" t="s">
        <v>196</v>
      </c>
      <c r="L57" s="24">
        <v>30</v>
      </c>
      <c r="M57" s="69" t="s">
        <v>197</v>
      </c>
      <c r="N57" s="70" t="s">
        <v>365</v>
      </c>
      <c r="O57" s="1" t="s">
        <v>166</v>
      </c>
      <c r="P57" s="25" t="s">
        <v>125</v>
      </c>
      <c r="Q57" s="24" t="s">
        <v>122</v>
      </c>
      <c r="R57" s="25" t="s">
        <v>200</v>
      </c>
      <c r="S57" s="25" t="s">
        <v>201</v>
      </c>
      <c r="T57" s="24"/>
      <c r="U57" s="24" t="s">
        <v>398</v>
      </c>
      <c r="V57" s="24" t="s">
        <v>146</v>
      </c>
      <c r="W57" s="9">
        <v>30</v>
      </c>
      <c r="X57" s="9">
        <v>60</v>
      </c>
      <c r="Y57" s="16">
        <v>10</v>
      </c>
      <c r="Z57" s="86" t="s">
        <v>409</v>
      </c>
      <c r="AA57" s="5" t="s">
        <v>138</v>
      </c>
      <c r="AB57" s="102">
        <v>1</v>
      </c>
      <c r="AC57" s="192">
        <v>503538.94</v>
      </c>
      <c r="AD57" s="103">
        <f t="shared" ref="AD57" si="49">AB57*AC57</f>
        <v>503538.94</v>
      </c>
      <c r="AE57" s="103">
        <f t="shared" si="35"/>
        <v>563963.6128</v>
      </c>
      <c r="AF57" s="104">
        <v>1</v>
      </c>
      <c r="AG57" s="192">
        <v>503538.94</v>
      </c>
      <c r="AH57" s="103">
        <f t="shared" ref="AH57" si="50">AF57*AG57</f>
        <v>503538.94</v>
      </c>
      <c r="AI57" s="103">
        <f t="shared" si="37"/>
        <v>563963.6128</v>
      </c>
      <c r="AJ57" s="105">
        <v>0</v>
      </c>
      <c r="AK57" s="105">
        <v>0</v>
      </c>
      <c r="AL57" s="105">
        <v>0</v>
      </c>
      <c r="AM57" s="105">
        <v>0</v>
      </c>
      <c r="AN57" s="105">
        <v>0</v>
      </c>
      <c r="AO57" s="105">
        <v>0</v>
      </c>
      <c r="AP57" s="105">
        <v>0</v>
      </c>
      <c r="AQ57" s="105">
        <v>0</v>
      </c>
      <c r="AR57" s="105">
        <v>0</v>
      </c>
      <c r="AS57" s="105">
        <v>0</v>
      </c>
      <c r="AT57" s="105">
        <v>0</v>
      </c>
      <c r="AU57" s="105">
        <v>0</v>
      </c>
      <c r="AV57" s="106">
        <f t="shared" si="38"/>
        <v>2</v>
      </c>
      <c r="AW57" s="41">
        <v>0</v>
      </c>
      <c r="AX57" s="41">
        <f t="shared" si="28"/>
        <v>0</v>
      </c>
      <c r="AY57" s="107" t="s">
        <v>203</v>
      </c>
      <c r="AZ57" s="108"/>
      <c r="BA57" s="108"/>
      <c r="BB57" s="110"/>
      <c r="BC57" s="109" t="s">
        <v>421</v>
      </c>
      <c r="BD57" s="109" t="s">
        <v>421</v>
      </c>
      <c r="BE57" s="110"/>
      <c r="BF57" s="110"/>
      <c r="BG57" s="110"/>
      <c r="BH57" s="110"/>
      <c r="BI57" s="110"/>
      <c r="BJ57" s="87"/>
      <c r="BK57" s="27">
        <v>14</v>
      </c>
    </row>
    <row r="58" spans="1:63" s="187" customFormat="1" ht="12.95" customHeight="1" x14ac:dyDescent="0.25">
      <c r="A58" s="182" t="s">
        <v>405</v>
      </c>
      <c r="B58" s="158">
        <v>210000062</v>
      </c>
      <c r="C58" s="158" t="s">
        <v>663</v>
      </c>
      <c r="D58" s="158"/>
      <c r="E58" s="212"/>
      <c r="F58" s="193" t="s">
        <v>411</v>
      </c>
      <c r="G58" s="193" t="s">
        <v>407</v>
      </c>
      <c r="H58" s="193" t="s">
        <v>412</v>
      </c>
      <c r="I58" s="183" t="s">
        <v>143</v>
      </c>
      <c r="J58" s="152" t="s">
        <v>149</v>
      </c>
      <c r="K58" s="183" t="s">
        <v>196</v>
      </c>
      <c r="L58" s="182">
        <v>30</v>
      </c>
      <c r="M58" s="153" t="s">
        <v>197</v>
      </c>
      <c r="N58" s="194" t="s">
        <v>365</v>
      </c>
      <c r="O58" s="152" t="s">
        <v>166</v>
      </c>
      <c r="P58" s="183" t="s">
        <v>125</v>
      </c>
      <c r="Q58" s="182" t="s">
        <v>122</v>
      </c>
      <c r="R58" s="183" t="s">
        <v>200</v>
      </c>
      <c r="S58" s="183" t="s">
        <v>201</v>
      </c>
      <c r="T58" s="182"/>
      <c r="U58" s="182" t="s">
        <v>398</v>
      </c>
      <c r="V58" s="182" t="s">
        <v>146</v>
      </c>
      <c r="W58" s="193">
        <v>30</v>
      </c>
      <c r="X58" s="193">
        <v>60</v>
      </c>
      <c r="Y58" s="156">
        <v>10</v>
      </c>
      <c r="Z58" s="196" t="s">
        <v>409</v>
      </c>
      <c r="AA58" s="181" t="s">
        <v>138</v>
      </c>
      <c r="AB58" s="185">
        <v>0.6</v>
      </c>
      <c r="AC58" s="197">
        <v>498503.55</v>
      </c>
      <c r="AD58" s="185">
        <v>299102.13</v>
      </c>
      <c r="AE58" s="185">
        <v>334994.38560000004</v>
      </c>
      <c r="AF58" s="185">
        <v>1</v>
      </c>
      <c r="AG58" s="185">
        <v>503538.94</v>
      </c>
      <c r="AH58" s="185">
        <v>503538.94</v>
      </c>
      <c r="AI58" s="185">
        <v>563963.6128</v>
      </c>
      <c r="AJ58" s="186">
        <v>0</v>
      </c>
      <c r="AK58" s="186">
        <v>0</v>
      </c>
      <c r="AL58" s="186">
        <v>0</v>
      </c>
      <c r="AM58" s="186">
        <v>0</v>
      </c>
      <c r="AN58" s="186">
        <v>0</v>
      </c>
      <c r="AO58" s="186">
        <v>0</v>
      </c>
      <c r="AP58" s="186">
        <v>0</v>
      </c>
      <c r="AQ58" s="186">
        <v>0</v>
      </c>
      <c r="AR58" s="186">
        <v>0</v>
      </c>
      <c r="AS58" s="186">
        <v>0</v>
      </c>
      <c r="AT58" s="186">
        <v>0</v>
      </c>
      <c r="AU58" s="186">
        <v>0</v>
      </c>
      <c r="AV58" s="186">
        <f t="shared" si="38"/>
        <v>1.6</v>
      </c>
      <c r="AW58" s="185">
        <f t="shared" si="33"/>
        <v>802641.07000000007</v>
      </c>
      <c r="AX58" s="185">
        <f t="shared" si="28"/>
        <v>898957.99840000016</v>
      </c>
      <c r="AY58" s="158" t="s">
        <v>203</v>
      </c>
      <c r="AZ58" s="183"/>
      <c r="BA58" s="183"/>
      <c r="BB58" s="195"/>
      <c r="BC58" s="193" t="s">
        <v>421</v>
      </c>
      <c r="BD58" s="193" t="s">
        <v>421</v>
      </c>
      <c r="BE58" s="195"/>
      <c r="BF58" s="195"/>
      <c r="BG58" s="195"/>
      <c r="BH58" s="195"/>
      <c r="BI58" s="195"/>
      <c r="BJ58" s="87"/>
      <c r="BK58" s="32" t="s">
        <v>653</v>
      </c>
    </row>
    <row r="59" spans="1:63" s="164" customFormat="1" ht="12.95" customHeight="1" x14ac:dyDescent="0.25">
      <c r="A59" s="66" t="s">
        <v>405</v>
      </c>
      <c r="B59" s="72"/>
      <c r="C59" s="189" t="s">
        <v>473</v>
      </c>
      <c r="D59" s="72"/>
      <c r="E59" s="211"/>
      <c r="F59" s="68" t="s">
        <v>411</v>
      </c>
      <c r="G59" s="68" t="s">
        <v>407</v>
      </c>
      <c r="H59" s="12" t="s">
        <v>412</v>
      </c>
      <c r="I59" s="25" t="s">
        <v>143</v>
      </c>
      <c r="J59" s="1" t="s">
        <v>149</v>
      </c>
      <c r="K59" s="25" t="s">
        <v>196</v>
      </c>
      <c r="L59" s="24">
        <v>30</v>
      </c>
      <c r="M59" s="69" t="s">
        <v>197</v>
      </c>
      <c r="N59" s="70" t="s">
        <v>365</v>
      </c>
      <c r="O59" s="24" t="s">
        <v>126</v>
      </c>
      <c r="P59" s="25" t="s">
        <v>125</v>
      </c>
      <c r="Q59" s="24" t="s">
        <v>122</v>
      </c>
      <c r="R59" s="25" t="s">
        <v>200</v>
      </c>
      <c r="S59" s="25" t="s">
        <v>201</v>
      </c>
      <c r="T59" s="24"/>
      <c r="U59" s="24" t="s">
        <v>398</v>
      </c>
      <c r="V59" s="24" t="s">
        <v>146</v>
      </c>
      <c r="W59" s="9">
        <v>30</v>
      </c>
      <c r="X59" s="9">
        <v>60</v>
      </c>
      <c r="Y59" s="16">
        <v>10</v>
      </c>
      <c r="Z59" s="86" t="s">
        <v>409</v>
      </c>
      <c r="AA59" s="5" t="s">
        <v>138</v>
      </c>
      <c r="AB59" s="71">
        <v>0.25</v>
      </c>
      <c r="AC59" s="190">
        <v>7223406.04</v>
      </c>
      <c r="AD59" s="71">
        <f t="shared" si="34"/>
        <v>1805851.51</v>
      </c>
      <c r="AE59" s="71">
        <f t="shared" si="35"/>
        <v>2022553.6912000002</v>
      </c>
      <c r="AF59" s="71">
        <v>0.25</v>
      </c>
      <c r="AG59" s="190">
        <v>7223406.04</v>
      </c>
      <c r="AH59" s="71">
        <f t="shared" si="36"/>
        <v>1805851.51</v>
      </c>
      <c r="AI59" s="71">
        <f t="shared" si="37"/>
        <v>2022553.6912000002</v>
      </c>
      <c r="AJ59" s="19">
        <v>0</v>
      </c>
      <c r="AK59" s="19">
        <v>0</v>
      </c>
      <c r="AL59" s="19">
        <v>0</v>
      </c>
      <c r="AM59" s="19">
        <v>0</v>
      </c>
      <c r="AN59" s="19">
        <v>0</v>
      </c>
      <c r="AO59" s="19">
        <v>0</v>
      </c>
      <c r="AP59" s="19">
        <v>0</v>
      </c>
      <c r="AQ59" s="19">
        <v>0</v>
      </c>
      <c r="AR59" s="19">
        <v>0</v>
      </c>
      <c r="AS59" s="19">
        <v>0</v>
      </c>
      <c r="AT59" s="19">
        <v>0</v>
      </c>
      <c r="AU59" s="19">
        <v>0</v>
      </c>
      <c r="AV59" s="64">
        <f t="shared" si="38"/>
        <v>0.5</v>
      </c>
      <c r="AW59" s="41">
        <v>0</v>
      </c>
      <c r="AX59" s="41">
        <f t="shared" si="28"/>
        <v>0</v>
      </c>
      <c r="AY59" s="4" t="s">
        <v>203</v>
      </c>
      <c r="AZ59" s="25"/>
      <c r="BA59" s="25"/>
      <c r="BB59" s="44"/>
      <c r="BC59" s="12" t="s">
        <v>422</v>
      </c>
      <c r="BD59" s="12" t="s">
        <v>422</v>
      </c>
      <c r="BE59" s="44"/>
      <c r="BF59" s="44"/>
      <c r="BG59" s="44"/>
      <c r="BH59" s="44"/>
      <c r="BI59" s="44"/>
      <c r="BJ59" s="87"/>
      <c r="BK59" s="87"/>
    </row>
    <row r="60" spans="1:63" s="164" customFormat="1" ht="12.95" customHeight="1" x14ac:dyDescent="0.25">
      <c r="A60" s="66" t="s">
        <v>405</v>
      </c>
      <c r="B60" s="111"/>
      <c r="C60" s="191" t="s">
        <v>556</v>
      </c>
      <c r="D60" s="111"/>
      <c r="E60" s="211"/>
      <c r="F60" s="68" t="s">
        <v>411</v>
      </c>
      <c r="G60" s="68" t="s">
        <v>407</v>
      </c>
      <c r="H60" s="12" t="s">
        <v>412</v>
      </c>
      <c r="I60" s="25" t="s">
        <v>143</v>
      </c>
      <c r="J60" s="1" t="s">
        <v>149</v>
      </c>
      <c r="K60" s="25" t="s">
        <v>196</v>
      </c>
      <c r="L60" s="24">
        <v>30</v>
      </c>
      <c r="M60" s="69" t="s">
        <v>197</v>
      </c>
      <c r="N60" s="70" t="s">
        <v>365</v>
      </c>
      <c r="O60" s="1" t="s">
        <v>166</v>
      </c>
      <c r="P60" s="25" t="s">
        <v>125</v>
      </c>
      <c r="Q60" s="24" t="s">
        <v>122</v>
      </c>
      <c r="R60" s="25" t="s">
        <v>200</v>
      </c>
      <c r="S60" s="25" t="s">
        <v>201</v>
      </c>
      <c r="T60" s="24"/>
      <c r="U60" s="24" t="s">
        <v>398</v>
      </c>
      <c r="V60" s="24" t="s">
        <v>146</v>
      </c>
      <c r="W60" s="9">
        <v>30</v>
      </c>
      <c r="X60" s="9">
        <v>60</v>
      </c>
      <c r="Y60" s="16">
        <v>10</v>
      </c>
      <c r="Z60" s="86" t="s">
        <v>409</v>
      </c>
      <c r="AA60" s="5" t="s">
        <v>138</v>
      </c>
      <c r="AB60" s="102">
        <v>0.25</v>
      </c>
      <c r="AC60" s="192">
        <v>7223406.04</v>
      </c>
      <c r="AD60" s="103">
        <f t="shared" ref="AD60" si="51">AB60*AC60</f>
        <v>1805851.51</v>
      </c>
      <c r="AE60" s="103">
        <f t="shared" si="35"/>
        <v>2022553.6912000002</v>
      </c>
      <c r="AF60" s="104">
        <v>0.25</v>
      </c>
      <c r="AG60" s="192">
        <v>7223406.04</v>
      </c>
      <c r="AH60" s="103">
        <f t="shared" ref="AH60" si="52">AF60*AG60</f>
        <v>1805851.51</v>
      </c>
      <c r="AI60" s="103">
        <f t="shared" si="37"/>
        <v>2022553.6912000002</v>
      </c>
      <c r="AJ60" s="105">
        <v>0</v>
      </c>
      <c r="AK60" s="105">
        <v>0</v>
      </c>
      <c r="AL60" s="105">
        <v>0</v>
      </c>
      <c r="AM60" s="105">
        <v>0</v>
      </c>
      <c r="AN60" s="105">
        <v>0</v>
      </c>
      <c r="AO60" s="105">
        <v>0</v>
      </c>
      <c r="AP60" s="105">
        <v>0</v>
      </c>
      <c r="AQ60" s="105">
        <v>0</v>
      </c>
      <c r="AR60" s="105">
        <v>0</v>
      </c>
      <c r="AS60" s="105">
        <v>0</v>
      </c>
      <c r="AT60" s="105">
        <v>0</v>
      </c>
      <c r="AU60" s="105">
        <v>0</v>
      </c>
      <c r="AV60" s="106">
        <f t="shared" si="38"/>
        <v>0.5</v>
      </c>
      <c r="AW60" s="41">
        <v>0</v>
      </c>
      <c r="AX60" s="41">
        <f t="shared" si="28"/>
        <v>0</v>
      </c>
      <c r="AY60" s="107" t="s">
        <v>203</v>
      </c>
      <c r="AZ60" s="108"/>
      <c r="BA60" s="108"/>
      <c r="BB60" s="110"/>
      <c r="BC60" s="109" t="s">
        <v>422</v>
      </c>
      <c r="BD60" s="109" t="s">
        <v>422</v>
      </c>
      <c r="BE60" s="110"/>
      <c r="BF60" s="110"/>
      <c r="BG60" s="110"/>
      <c r="BH60" s="110"/>
      <c r="BI60" s="110"/>
      <c r="BJ60" s="87"/>
      <c r="BK60" s="27">
        <v>14</v>
      </c>
    </row>
    <row r="61" spans="1:63" s="187" customFormat="1" ht="12.95" customHeight="1" x14ac:dyDescent="0.25">
      <c r="A61" s="182" t="s">
        <v>405</v>
      </c>
      <c r="B61" s="158">
        <v>210000063</v>
      </c>
      <c r="C61" s="158" t="s">
        <v>664</v>
      </c>
      <c r="D61" s="158"/>
      <c r="E61" s="212"/>
      <c r="F61" s="193" t="s">
        <v>411</v>
      </c>
      <c r="G61" s="193" t="s">
        <v>407</v>
      </c>
      <c r="H61" s="193" t="s">
        <v>412</v>
      </c>
      <c r="I61" s="183" t="s">
        <v>143</v>
      </c>
      <c r="J61" s="152" t="s">
        <v>149</v>
      </c>
      <c r="K61" s="183" t="s">
        <v>196</v>
      </c>
      <c r="L61" s="182">
        <v>30</v>
      </c>
      <c r="M61" s="153" t="s">
        <v>197</v>
      </c>
      <c r="N61" s="194" t="s">
        <v>365</v>
      </c>
      <c r="O61" s="152" t="s">
        <v>166</v>
      </c>
      <c r="P61" s="183" t="s">
        <v>125</v>
      </c>
      <c r="Q61" s="182" t="s">
        <v>122</v>
      </c>
      <c r="R61" s="183" t="s">
        <v>200</v>
      </c>
      <c r="S61" s="183" t="s">
        <v>201</v>
      </c>
      <c r="T61" s="182"/>
      <c r="U61" s="182" t="s">
        <v>398</v>
      </c>
      <c r="V61" s="182" t="s">
        <v>146</v>
      </c>
      <c r="W61" s="193">
        <v>30</v>
      </c>
      <c r="X61" s="193">
        <v>60</v>
      </c>
      <c r="Y61" s="156">
        <v>10</v>
      </c>
      <c r="Z61" s="196" t="s">
        <v>409</v>
      </c>
      <c r="AA61" s="181" t="s">
        <v>138</v>
      </c>
      <c r="AB61" s="185">
        <v>0.25</v>
      </c>
      <c r="AC61" s="197">
        <v>7151171.9699999997</v>
      </c>
      <c r="AD61" s="185">
        <v>1787792.9924999999</v>
      </c>
      <c r="AE61" s="185">
        <v>2002328.1516000002</v>
      </c>
      <c r="AF61" s="185">
        <v>0.25</v>
      </c>
      <c r="AG61" s="185">
        <v>5655193.8399999999</v>
      </c>
      <c r="AH61" s="185">
        <v>1413798.46</v>
      </c>
      <c r="AI61" s="185">
        <v>1583454.2752</v>
      </c>
      <c r="AJ61" s="186">
        <v>0</v>
      </c>
      <c r="AK61" s="186">
        <v>0</v>
      </c>
      <c r="AL61" s="186">
        <v>0</v>
      </c>
      <c r="AM61" s="186">
        <v>0</v>
      </c>
      <c r="AN61" s="186">
        <v>0</v>
      </c>
      <c r="AO61" s="186">
        <v>0</v>
      </c>
      <c r="AP61" s="186">
        <v>0</v>
      </c>
      <c r="AQ61" s="186">
        <v>0</v>
      </c>
      <c r="AR61" s="186">
        <v>0</v>
      </c>
      <c r="AS61" s="186">
        <v>0</v>
      </c>
      <c r="AT61" s="186">
        <v>0</v>
      </c>
      <c r="AU61" s="186">
        <v>0</v>
      </c>
      <c r="AV61" s="186">
        <f t="shared" si="38"/>
        <v>0.5</v>
      </c>
      <c r="AW61" s="185">
        <f t="shared" si="33"/>
        <v>3201591.4524999997</v>
      </c>
      <c r="AX61" s="185">
        <f t="shared" si="28"/>
        <v>3585782.4268</v>
      </c>
      <c r="AY61" s="158" t="s">
        <v>203</v>
      </c>
      <c r="AZ61" s="183"/>
      <c r="BA61" s="183"/>
      <c r="BB61" s="195"/>
      <c r="BC61" s="193" t="s">
        <v>422</v>
      </c>
      <c r="BD61" s="193" t="s">
        <v>422</v>
      </c>
      <c r="BE61" s="195"/>
      <c r="BF61" s="195"/>
      <c r="BG61" s="195"/>
      <c r="BH61" s="195"/>
      <c r="BI61" s="195"/>
      <c r="BJ61" s="87"/>
      <c r="BK61" s="32" t="s">
        <v>653</v>
      </c>
    </row>
    <row r="62" spans="1:63" s="164" customFormat="1" ht="12.95" customHeight="1" x14ac:dyDescent="0.25">
      <c r="A62" s="66" t="s">
        <v>405</v>
      </c>
      <c r="B62" s="72"/>
      <c r="C62" s="189" t="s">
        <v>474</v>
      </c>
      <c r="D62" s="72"/>
      <c r="E62" s="211"/>
      <c r="F62" s="68" t="s">
        <v>411</v>
      </c>
      <c r="G62" s="68" t="s">
        <v>407</v>
      </c>
      <c r="H62" s="12" t="s">
        <v>412</v>
      </c>
      <c r="I62" s="25" t="s">
        <v>143</v>
      </c>
      <c r="J62" s="1" t="s">
        <v>149</v>
      </c>
      <c r="K62" s="25" t="s">
        <v>196</v>
      </c>
      <c r="L62" s="24">
        <v>30</v>
      </c>
      <c r="M62" s="69" t="s">
        <v>197</v>
      </c>
      <c r="N62" s="70" t="s">
        <v>365</v>
      </c>
      <c r="O62" s="24" t="s">
        <v>126</v>
      </c>
      <c r="P62" s="25" t="s">
        <v>125</v>
      </c>
      <c r="Q62" s="24" t="s">
        <v>122</v>
      </c>
      <c r="R62" s="25" t="s">
        <v>200</v>
      </c>
      <c r="S62" s="25" t="s">
        <v>201</v>
      </c>
      <c r="T62" s="24"/>
      <c r="U62" s="24" t="s">
        <v>398</v>
      </c>
      <c r="V62" s="24" t="s">
        <v>146</v>
      </c>
      <c r="W62" s="9">
        <v>30</v>
      </c>
      <c r="X62" s="9">
        <v>60</v>
      </c>
      <c r="Y62" s="16">
        <v>10</v>
      </c>
      <c r="Z62" s="86" t="s">
        <v>409</v>
      </c>
      <c r="AA62" s="5" t="s">
        <v>138</v>
      </c>
      <c r="AB62" s="71">
        <v>1.1100000000000001</v>
      </c>
      <c r="AC62" s="190">
        <v>752025.34</v>
      </c>
      <c r="AD62" s="71">
        <f t="shared" si="34"/>
        <v>834748.1274</v>
      </c>
      <c r="AE62" s="71">
        <f t="shared" si="35"/>
        <v>934917.90268800012</v>
      </c>
      <c r="AF62" s="71">
        <v>1.1100000000000001</v>
      </c>
      <c r="AG62" s="190">
        <v>752025.34</v>
      </c>
      <c r="AH62" s="71">
        <f t="shared" si="36"/>
        <v>834748.1274</v>
      </c>
      <c r="AI62" s="71">
        <f t="shared" si="37"/>
        <v>934917.90268800012</v>
      </c>
      <c r="AJ62" s="19">
        <v>0</v>
      </c>
      <c r="AK62" s="19">
        <v>0</v>
      </c>
      <c r="AL62" s="19">
        <v>0</v>
      </c>
      <c r="AM62" s="19">
        <v>0</v>
      </c>
      <c r="AN62" s="19">
        <v>0</v>
      </c>
      <c r="AO62" s="19">
        <v>0</v>
      </c>
      <c r="AP62" s="19">
        <v>0</v>
      </c>
      <c r="AQ62" s="19">
        <v>0</v>
      </c>
      <c r="AR62" s="19">
        <v>0</v>
      </c>
      <c r="AS62" s="19">
        <v>0</v>
      </c>
      <c r="AT62" s="19">
        <v>0</v>
      </c>
      <c r="AU62" s="19">
        <v>0</v>
      </c>
      <c r="AV62" s="64">
        <f t="shared" si="38"/>
        <v>2.2200000000000002</v>
      </c>
      <c r="AW62" s="41">
        <v>0</v>
      </c>
      <c r="AX62" s="41">
        <f t="shared" si="28"/>
        <v>0</v>
      </c>
      <c r="AY62" s="4" t="s">
        <v>203</v>
      </c>
      <c r="AZ62" s="25"/>
      <c r="BA62" s="25"/>
      <c r="BB62" s="44"/>
      <c r="BC62" s="12" t="s">
        <v>423</v>
      </c>
      <c r="BD62" s="12" t="s">
        <v>423</v>
      </c>
      <c r="BE62" s="44"/>
      <c r="BF62" s="44"/>
      <c r="BG62" s="44"/>
      <c r="BH62" s="44"/>
      <c r="BI62" s="44"/>
      <c r="BJ62" s="87"/>
      <c r="BK62" s="87"/>
    </row>
    <row r="63" spans="1:63" s="164" customFormat="1" ht="12.95" customHeight="1" x14ac:dyDescent="0.25">
      <c r="A63" s="66" t="s">
        <v>405</v>
      </c>
      <c r="B63" s="111"/>
      <c r="C63" s="191" t="s">
        <v>557</v>
      </c>
      <c r="D63" s="111"/>
      <c r="E63" s="211"/>
      <c r="F63" s="68" t="s">
        <v>411</v>
      </c>
      <c r="G63" s="68" t="s">
        <v>407</v>
      </c>
      <c r="H63" s="12" t="s">
        <v>412</v>
      </c>
      <c r="I63" s="25" t="s">
        <v>143</v>
      </c>
      <c r="J63" s="1" t="s">
        <v>149</v>
      </c>
      <c r="K63" s="25" t="s">
        <v>196</v>
      </c>
      <c r="L63" s="24">
        <v>30</v>
      </c>
      <c r="M63" s="69" t="s">
        <v>197</v>
      </c>
      <c r="N63" s="70" t="s">
        <v>365</v>
      </c>
      <c r="O63" s="1" t="s">
        <v>166</v>
      </c>
      <c r="P63" s="25" t="s">
        <v>125</v>
      </c>
      <c r="Q63" s="24" t="s">
        <v>122</v>
      </c>
      <c r="R63" s="25" t="s">
        <v>200</v>
      </c>
      <c r="S63" s="25" t="s">
        <v>201</v>
      </c>
      <c r="T63" s="24"/>
      <c r="U63" s="24" t="s">
        <v>398</v>
      </c>
      <c r="V63" s="24" t="s">
        <v>146</v>
      </c>
      <c r="W63" s="9">
        <v>30</v>
      </c>
      <c r="X63" s="9">
        <v>60</v>
      </c>
      <c r="Y63" s="16">
        <v>10</v>
      </c>
      <c r="Z63" s="86" t="s">
        <v>409</v>
      </c>
      <c r="AA63" s="5" t="s">
        <v>138</v>
      </c>
      <c r="AB63" s="102">
        <v>1.1100000000000001</v>
      </c>
      <c r="AC63" s="192">
        <v>752025.34</v>
      </c>
      <c r="AD63" s="103">
        <f t="shared" ref="AD63" si="53">AB63*AC63</f>
        <v>834748.1274</v>
      </c>
      <c r="AE63" s="103">
        <f t="shared" si="35"/>
        <v>934917.90268800012</v>
      </c>
      <c r="AF63" s="104">
        <v>1.1100000000000001</v>
      </c>
      <c r="AG63" s="192">
        <v>752025.34</v>
      </c>
      <c r="AH63" s="103">
        <f t="shared" ref="AH63" si="54">AF63*AG63</f>
        <v>834748.1274</v>
      </c>
      <c r="AI63" s="103">
        <f t="shared" si="37"/>
        <v>934917.90268800012</v>
      </c>
      <c r="AJ63" s="105">
        <v>0</v>
      </c>
      <c r="AK63" s="105">
        <v>0</v>
      </c>
      <c r="AL63" s="105">
        <v>0</v>
      </c>
      <c r="AM63" s="105">
        <v>0</v>
      </c>
      <c r="AN63" s="105">
        <v>0</v>
      </c>
      <c r="AO63" s="105">
        <v>0</v>
      </c>
      <c r="AP63" s="105">
        <v>0</v>
      </c>
      <c r="AQ63" s="105">
        <v>0</v>
      </c>
      <c r="AR63" s="105">
        <v>0</v>
      </c>
      <c r="AS63" s="105">
        <v>0</v>
      </c>
      <c r="AT63" s="105">
        <v>0</v>
      </c>
      <c r="AU63" s="105">
        <v>0</v>
      </c>
      <c r="AV63" s="106">
        <f t="shared" si="38"/>
        <v>2.2200000000000002</v>
      </c>
      <c r="AW63" s="41">
        <v>0</v>
      </c>
      <c r="AX63" s="41">
        <f t="shared" si="28"/>
        <v>0</v>
      </c>
      <c r="AY63" s="107" t="s">
        <v>203</v>
      </c>
      <c r="AZ63" s="108"/>
      <c r="BA63" s="108"/>
      <c r="BB63" s="110"/>
      <c r="BC63" s="109" t="s">
        <v>423</v>
      </c>
      <c r="BD63" s="109" t="s">
        <v>423</v>
      </c>
      <c r="BE63" s="110"/>
      <c r="BF63" s="110"/>
      <c r="BG63" s="110"/>
      <c r="BH63" s="110"/>
      <c r="BI63" s="110"/>
      <c r="BJ63" s="87"/>
      <c r="BK63" s="27">
        <v>14</v>
      </c>
    </row>
    <row r="64" spans="1:63" s="187" customFormat="1" ht="12.95" customHeight="1" x14ac:dyDescent="0.25">
      <c r="A64" s="182" t="s">
        <v>405</v>
      </c>
      <c r="B64" s="158">
        <v>210000064</v>
      </c>
      <c r="C64" s="158" t="s">
        <v>665</v>
      </c>
      <c r="D64" s="158"/>
      <c r="E64" s="212"/>
      <c r="F64" s="193" t="s">
        <v>411</v>
      </c>
      <c r="G64" s="193" t="s">
        <v>407</v>
      </c>
      <c r="H64" s="193" t="s">
        <v>412</v>
      </c>
      <c r="I64" s="183" t="s">
        <v>143</v>
      </c>
      <c r="J64" s="152" t="s">
        <v>149</v>
      </c>
      <c r="K64" s="183" t="s">
        <v>196</v>
      </c>
      <c r="L64" s="182">
        <v>30</v>
      </c>
      <c r="M64" s="153" t="s">
        <v>197</v>
      </c>
      <c r="N64" s="194" t="s">
        <v>365</v>
      </c>
      <c r="O64" s="152" t="s">
        <v>166</v>
      </c>
      <c r="P64" s="183" t="s">
        <v>125</v>
      </c>
      <c r="Q64" s="182" t="s">
        <v>122</v>
      </c>
      <c r="R64" s="183" t="s">
        <v>200</v>
      </c>
      <c r="S64" s="183" t="s">
        <v>201</v>
      </c>
      <c r="T64" s="182"/>
      <c r="U64" s="182" t="s">
        <v>398</v>
      </c>
      <c r="V64" s="182" t="s">
        <v>146</v>
      </c>
      <c r="W64" s="193">
        <v>30</v>
      </c>
      <c r="X64" s="193">
        <v>60</v>
      </c>
      <c r="Y64" s="156">
        <v>10</v>
      </c>
      <c r="Z64" s="196" t="s">
        <v>409</v>
      </c>
      <c r="AA64" s="181" t="s">
        <v>138</v>
      </c>
      <c r="AB64" s="185">
        <v>0.61</v>
      </c>
      <c r="AC64" s="197">
        <v>744505.08</v>
      </c>
      <c r="AD64" s="185">
        <v>454148.09879999998</v>
      </c>
      <c r="AE64" s="185">
        <v>508645.87065600004</v>
      </c>
      <c r="AF64" s="185">
        <v>1.1100000000000001</v>
      </c>
      <c r="AG64" s="185">
        <v>752025.34</v>
      </c>
      <c r="AH64" s="185">
        <v>834748.1274</v>
      </c>
      <c r="AI64" s="185">
        <v>934917.90268800012</v>
      </c>
      <c r="AJ64" s="186">
        <v>0</v>
      </c>
      <c r="AK64" s="186">
        <v>0</v>
      </c>
      <c r="AL64" s="186">
        <v>0</v>
      </c>
      <c r="AM64" s="186">
        <v>0</v>
      </c>
      <c r="AN64" s="186">
        <v>0</v>
      </c>
      <c r="AO64" s="186">
        <v>0</v>
      </c>
      <c r="AP64" s="186">
        <v>0</v>
      </c>
      <c r="AQ64" s="186">
        <v>0</v>
      </c>
      <c r="AR64" s="186">
        <v>0</v>
      </c>
      <c r="AS64" s="186">
        <v>0</v>
      </c>
      <c r="AT64" s="186">
        <v>0</v>
      </c>
      <c r="AU64" s="186">
        <v>0</v>
      </c>
      <c r="AV64" s="186">
        <f t="shared" si="38"/>
        <v>1.7200000000000002</v>
      </c>
      <c r="AW64" s="185">
        <f t="shared" si="33"/>
        <v>1288896.2261999999</v>
      </c>
      <c r="AX64" s="185">
        <f t="shared" si="28"/>
        <v>1443563.7733440001</v>
      </c>
      <c r="AY64" s="158" t="s">
        <v>203</v>
      </c>
      <c r="AZ64" s="183"/>
      <c r="BA64" s="183"/>
      <c r="BB64" s="195"/>
      <c r="BC64" s="193" t="s">
        <v>423</v>
      </c>
      <c r="BD64" s="193" t="s">
        <v>423</v>
      </c>
      <c r="BE64" s="195"/>
      <c r="BF64" s="195"/>
      <c r="BG64" s="195"/>
      <c r="BH64" s="195"/>
      <c r="BI64" s="195"/>
      <c r="BJ64" s="87"/>
      <c r="BK64" s="32" t="s">
        <v>653</v>
      </c>
    </row>
    <row r="65" spans="1:63" s="164" customFormat="1" ht="12.95" customHeight="1" x14ac:dyDescent="0.25">
      <c r="A65" s="66" t="s">
        <v>405</v>
      </c>
      <c r="B65" s="72"/>
      <c r="C65" s="189" t="s">
        <v>475</v>
      </c>
      <c r="D65" s="72"/>
      <c r="E65" s="211"/>
      <c r="F65" s="68" t="s">
        <v>411</v>
      </c>
      <c r="G65" s="68" t="s">
        <v>407</v>
      </c>
      <c r="H65" s="12" t="s">
        <v>412</v>
      </c>
      <c r="I65" s="25" t="s">
        <v>143</v>
      </c>
      <c r="J65" s="1" t="s">
        <v>149</v>
      </c>
      <c r="K65" s="25" t="s">
        <v>196</v>
      </c>
      <c r="L65" s="24">
        <v>30</v>
      </c>
      <c r="M65" s="69" t="s">
        <v>197</v>
      </c>
      <c r="N65" s="70" t="s">
        <v>365</v>
      </c>
      <c r="O65" s="24" t="s">
        <v>126</v>
      </c>
      <c r="P65" s="25" t="s">
        <v>125</v>
      </c>
      <c r="Q65" s="24" t="s">
        <v>122</v>
      </c>
      <c r="R65" s="25" t="s">
        <v>200</v>
      </c>
      <c r="S65" s="25" t="s">
        <v>201</v>
      </c>
      <c r="T65" s="24"/>
      <c r="U65" s="24" t="s">
        <v>398</v>
      </c>
      <c r="V65" s="24" t="s">
        <v>146</v>
      </c>
      <c r="W65" s="9">
        <v>30</v>
      </c>
      <c r="X65" s="9">
        <v>60</v>
      </c>
      <c r="Y65" s="16">
        <v>10</v>
      </c>
      <c r="Z65" s="86" t="s">
        <v>409</v>
      </c>
      <c r="AA65" s="5" t="s">
        <v>138</v>
      </c>
      <c r="AB65" s="71">
        <v>1.05</v>
      </c>
      <c r="AC65" s="190">
        <v>1782779.54</v>
      </c>
      <c r="AD65" s="71">
        <f t="shared" si="34"/>
        <v>1871918.5170000002</v>
      </c>
      <c r="AE65" s="71">
        <f t="shared" si="35"/>
        <v>2096548.7390400004</v>
      </c>
      <c r="AF65" s="71">
        <v>1.05</v>
      </c>
      <c r="AG65" s="190">
        <v>1782779.54</v>
      </c>
      <c r="AH65" s="71">
        <f t="shared" si="36"/>
        <v>1871918.5170000002</v>
      </c>
      <c r="AI65" s="71">
        <f t="shared" si="37"/>
        <v>2096548.7390400004</v>
      </c>
      <c r="AJ65" s="19">
        <v>0</v>
      </c>
      <c r="AK65" s="19">
        <v>0</v>
      </c>
      <c r="AL65" s="19">
        <v>0</v>
      </c>
      <c r="AM65" s="19">
        <v>0</v>
      </c>
      <c r="AN65" s="19">
        <v>0</v>
      </c>
      <c r="AO65" s="19">
        <v>0</v>
      </c>
      <c r="AP65" s="19">
        <v>0</v>
      </c>
      <c r="AQ65" s="19">
        <v>0</v>
      </c>
      <c r="AR65" s="19">
        <v>0</v>
      </c>
      <c r="AS65" s="19">
        <v>0</v>
      </c>
      <c r="AT65" s="19">
        <v>0</v>
      </c>
      <c r="AU65" s="19">
        <v>0</v>
      </c>
      <c r="AV65" s="64">
        <f t="shared" si="38"/>
        <v>2.1</v>
      </c>
      <c r="AW65" s="41">
        <v>0</v>
      </c>
      <c r="AX65" s="41">
        <f t="shared" si="28"/>
        <v>0</v>
      </c>
      <c r="AY65" s="4" t="s">
        <v>203</v>
      </c>
      <c r="AZ65" s="25"/>
      <c r="BA65" s="25"/>
      <c r="BB65" s="44"/>
      <c r="BC65" s="12" t="s">
        <v>424</v>
      </c>
      <c r="BD65" s="12" t="s">
        <v>424</v>
      </c>
      <c r="BE65" s="44"/>
      <c r="BF65" s="44"/>
      <c r="BG65" s="44"/>
      <c r="BH65" s="44"/>
      <c r="BI65" s="44"/>
      <c r="BJ65" s="87"/>
      <c r="BK65" s="87"/>
    </row>
    <row r="66" spans="1:63" s="164" customFormat="1" ht="12.95" customHeight="1" x14ac:dyDescent="0.25">
      <c r="A66" s="66" t="s">
        <v>405</v>
      </c>
      <c r="B66" s="111"/>
      <c r="C66" s="191" t="s">
        <v>558</v>
      </c>
      <c r="D66" s="111"/>
      <c r="E66" s="211"/>
      <c r="F66" s="68" t="s">
        <v>411</v>
      </c>
      <c r="G66" s="68" t="s">
        <v>407</v>
      </c>
      <c r="H66" s="12" t="s">
        <v>412</v>
      </c>
      <c r="I66" s="25" t="s">
        <v>143</v>
      </c>
      <c r="J66" s="1" t="s">
        <v>149</v>
      </c>
      <c r="K66" s="25" t="s">
        <v>196</v>
      </c>
      <c r="L66" s="24">
        <v>30</v>
      </c>
      <c r="M66" s="69" t="s">
        <v>197</v>
      </c>
      <c r="N66" s="70" t="s">
        <v>365</v>
      </c>
      <c r="O66" s="1" t="s">
        <v>166</v>
      </c>
      <c r="P66" s="25" t="s">
        <v>125</v>
      </c>
      <c r="Q66" s="24" t="s">
        <v>122</v>
      </c>
      <c r="R66" s="25" t="s">
        <v>200</v>
      </c>
      <c r="S66" s="25" t="s">
        <v>201</v>
      </c>
      <c r="T66" s="24"/>
      <c r="U66" s="24" t="s">
        <v>398</v>
      </c>
      <c r="V66" s="24" t="s">
        <v>146</v>
      </c>
      <c r="W66" s="9">
        <v>30</v>
      </c>
      <c r="X66" s="9">
        <v>60</v>
      </c>
      <c r="Y66" s="16">
        <v>10</v>
      </c>
      <c r="Z66" s="86" t="s">
        <v>409</v>
      </c>
      <c r="AA66" s="5" t="s">
        <v>138</v>
      </c>
      <c r="AB66" s="102">
        <v>1.05</v>
      </c>
      <c r="AC66" s="192">
        <v>1782779.54</v>
      </c>
      <c r="AD66" s="103">
        <f t="shared" ref="AD66" si="55">AB66*AC66</f>
        <v>1871918.5170000002</v>
      </c>
      <c r="AE66" s="103">
        <f t="shared" si="35"/>
        <v>2096548.7390400004</v>
      </c>
      <c r="AF66" s="104">
        <v>1.05</v>
      </c>
      <c r="AG66" s="192">
        <v>1782779.54</v>
      </c>
      <c r="AH66" s="103">
        <f t="shared" ref="AH66" si="56">AF66*AG66</f>
        <v>1871918.5170000002</v>
      </c>
      <c r="AI66" s="103">
        <f t="shared" si="37"/>
        <v>2096548.7390400004</v>
      </c>
      <c r="AJ66" s="105">
        <v>0</v>
      </c>
      <c r="AK66" s="105">
        <v>0</v>
      </c>
      <c r="AL66" s="105">
        <v>0</v>
      </c>
      <c r="AM66" s="105">
        <v>0</v>
      </c>
      <c r="AN66" s="105">
        <v>0</v>
      </c>
      <c r="AO66" s="105">
        <v>0</v>
      </c>
      <c r="AP66" s="105">
        <v>0</v>
      </c>
      <c r="AQ66" s="105">
        <v>0</v>
      </c>
      <c r="AR66" s="105">
        <v>0</v>
      </c>
      <c r="AS66" s="105">
        <v>0</v>
      </c>
      <c r="AT66" s="105">
        <v>0</v>
      </c>
      <c r="AU66" s="105">
        <v>0</v>
      </c>
      <c r="AV66" s="106">
        <f t="shared" si="38"/>
        <v>2.1</v>
      </c>
      <c r="AW66" s="41">
        <v>0</v>
      </c>
      <c r="AX66" s="41">
        <f t="shared" si="28"/>
        <v>0</v>
      </c>
      <c r="AY66" s="107" t="s">
        <v>203</v>
      </c>
      <c r="AZ66" s="108"/>
      <c r="BA66" s="108"/>
      <c r="BB66" s="110"/>
      <c r="BC66" s="109" t="s">
        <v>424</v>
      </c>
      <c r="BD66" s="109" t="s">
        <v>424</v>
      </c>
      <c r="BE66" s="110"/>
      <c r="BF66" s="110"/>
      <c r="BG66" s="110"/>
      <c r="BH66" s="110"/>
      <c r="BI66" s="110"/>
      <c r="BJ66" s="87"/>
      <c r="BK66" s="27">
        <v>14</v>
      </c>
    </row>
    <row r="67" spans="1:63" s="187" customFormat="1" ht="12.95" customHeight="1" x14ac:dyDescent="0.25">
      <c r="A67" s="182" t="s">
        <v>405</v>
      </c>
      <c r="B67" s="158">
        <v>210000067</v>
      </c>
      <c r="C67" s="158" t="s">
        <v>666</v>
      </c>
      <c r="D67" s="158"/>
      <c r="E67" s="212"/>
      <c r="F67" s="193" t="s">
        <v>411</v>
      </c>
      <c r="G67" s="193" t="s">
        <v>407</v>
      </c>
      <c r="H67" s="193" t="s">
        <v>412</v>
      </c>
      <c r="I67" s="183" t="s">
        <v>143</v>
      </c>
      <c r="J67" s="152" t="s">
        <v>149</v>
      </c>
      <c r="K67" s="183" t="s">
        <v>196</v>
      </c>
      <c r="L67" s="182">
        <v>30</v>
      </c>
      <c r="M67" s="153" t="s">
        <v>197</v>
      </c>
      <c r="N67" s="194" t="s">
        <v>365</v>
      </c>
      <c r="O67" s="152" t="s">
        <v>166</v>
      </c>
      <c r="P67" s="183" t="s">
        <v>125</v>
      </c>
      <c r="Q67" s="182" t="s">
        <v>122</v>
      </c>
      <c r="R67" s="183" t="s">
        <v>200</v>
      </c>
      <c r="S67" s="183" t="s">
        <v>201</v>
      </c>
      <c r="T67" s="182"/>
      <c r="U67" s="182" t="s">
        <v>398</v>
      </c>
      <c r="V67" s="182" t="s">
        <v>146</v>
      </c>
      <c r="W67" s="193">
        <v>30</v>
      </c>
      <c r="X67" s="193">
        <v>60</v>
      </c>
      <c r="Y67" s="156">
        <v>10</v>
      </c>
      <c r="Z67" s="196" t="s">
        <v>409</v>
      </c>
      <c r="AA67" s="181" t="s">
        <v>138</v>
      </c>
      <c r="AB67" s="185">
        <v>0.26</v>
      </c>
      <c r="AC67" s="197">
        <v>1764951.74</v>
      </c>
      <c r="AD67" s="185">
        <v>458887.45240000001</v>
      </c>
      <c r="AE67" s="185">
        <v>513953.94668800005</v>
      </c>
      <c r="AF67" s="185">
        <v>1.05</v>
      </c>
      <c r="AG67" s="185">
        <v>1782779.54</v>
      </c>
      <c r="AH67" s="185">
        <v>1871918.5170000002</v>
      </c>
      <c r="AI67" s="185">
        <v>2096548.7390400004</v>
      </c>
      <c r="AJ67" s="186">
        <v>0</v>
      </c>
      <c r="AK67" s="186">
        <v>0</v>
      </c>
      <c r="AL67" s="186">
        <v>0</v>
      </c>
      <c r="AM67" s="186">
        <v>0</v>
      </c>
      <c r="AN67" s="186">
        <v>0</v>
      </c>
      <c r="AO67" s="186">
        <v>0</v>
      </c>
      <c r="AP67" s="186">
        <v>0</v>
      </c>
      <c r="AQ67" s="186">
        <v>0</v>
      </c>
      <c r="AR67" s="186">
        <v>0</v>
      </c>
      <c r="AS67" s="186">
        <v>0</v>
      </c>
      <c r="AT67" s="186">
        <v>0</v>
      </c>
      <c r="AU67" s="186">
        <v>0</v>
      </c>
      <c r="AV67" s="186">
        <f t="shared" si="38"/>
        <v>1.31</v>
      </c>
      <c r="AW67" s="185">
        <f t="shared" si="33"/>
        <v>2330805.9694000003</v>
      </c>
      <c r="AX67" s="185">
        <f t="shared" si="28"/>
        <v>2610502.6857280005</v>
      </c>
      <c r="AY67" s="158" t="s">
        <v>203</v>
      </c>
      <c r="AZ67" s="183"/>
      <c r="BA67" s="183"/>
      <c r="BB67" s="195"/>
      <c r="BC67" s="193" t="s">
        <v>424</v>
      </c>
      <c r="BD67" s="193" t="s">
        <v>424</v>
      </c>
      <c r="BE67" s="195"/>
      <c r="BF67" s="195"/>
      <c r="BG67" s="195"/>
      <c r="BH67" s="195"/>
      <c r="BI67" s="195"/>
      <c r="BJ67" s="87"/>
      <c r="BK67" s="32" t="s">
        <v>653</v>
      </c>
    </row>
    <row r="68" spans="1:63" s="164" customFormat="1" ht="12.95" customHeight="1" x14ac:dyDescent="0.25">
      <c r="A68" s="66" t="s">
        <v>405</v>
      </c>
      <c r="B68" s="72"/>
      <c r="C68" s="189" t="s">
        <v>476</v>
      </c>
      <c r="D68" s="72"/>
      <c r="E68" s="211"/>
      <c r="F68" s="68" t="s">
        <v>411</v>
      </c>
      <c r="G68" s="68" t="s">
        <v>407</v>
      </c>
      <c r="H68" s="12" t="s">
        <v>412</v>
      </c>
      <c r="I68" s="25" t="s">
        <v>143</v>
      </c>
      <c r="J68" s="1" t="s">
        <v>149</v>
      </c>
      <c r="K68" s="25" t="s">
        <v>196</v>
      </c>
      <c r="L68" s="24">
        <v>30</v>
      </c>
      <c r="M68" s="69" t="s">
        <v>197</v>
      </c>
      <c r="N68" s="70" t="s">
        <v>365</v>
      </c>
      <c r="O68" s="24" t="s">
        <v>126</v>
      </c>
      <c r="P68" s="25" t="s">
        <v>125</v>
      </c>
      <c r="Q68" s="24" t="s">
        <v>122</v>
      </c>
      <c r="R68" s="25" t="s">
        <v>200</v>
      </c>
      <c r="S68" s="25" t="s">
        <v>201</v>
      </c>
      <c r="T68" s="24"/>
      <c r="U68" s="24" t="s">
        <v>398</v>
      </c>
      <c r="V68" s="24" t="s">
        <v>146</v>
      </c>
      <c r="W68" s="9">
        <v>30</v>
      </c>
      <c r="X68" s="9">
        <v>60</v>
      </c>
      <c r="Y68" s="16">
        <v>10</v>
      </c>
      <c r="Z68" s="86" t="s">
        <v>409</v>
      </c>
      <c r="AA68" s="5" t="s">
        <v>138</v>
      </c>
      <c r="AB68" s="71">
        <v>0.88</v>
      </c>
      <c r="AC68" s="190">
        <v>1143376.07</v>
      </c>
      <c r="AD68" s="71">
        <f t="shared" si="34"/>
        <v>1006170.9416</v>
      </c>
      <c r="AE68" s="71">
        <f t="shared" si="35"/>
        <v>1126911.4545920002</v>
      </c>
      <c r="AF68" s="71">
        <v>0.88</v>
      </c>
      <c r="AG68" s="190">
        <v>1143376.07</v>
      </c>
      <c r="AH68" s="71">
        <f t="shared" si="36"/>
        <v>1006170.9416</v>
      </c>
      <c r="AI68" s="71">
        <f t="shared" si="37"/>
        <v>1126911.4545920002</v>
      </c>
      <c r="AJ68" s="19">
        <v>0</v>
      </c>
      <c r="AK68" s="19">
        <v>0</v>
      </c>
      <c r="AL68" s="19">
        <v>0</v>
      </c>
      <c r="AM68" s="19">
        <v>0</v>
      </c>
      <c r="AN68" s="19">
        <v>0</v>
      </c>
      <c r="AO68" s="19">
        <v>0</v>
      </c>
      <c r="AP68" s="19">
        <v>0</v>
      </c>
      <c r="AQ68" s="19">
        <v>0</v>
      </c>
      <c r="AR68" s="19">
        <v>0</v>
      </c>
      <c r="AS68" s="19">
        <v>0</v>
      </c>
      <c r="AT68" s="19">
        <v>0</v>
      </c>
      <c r="AU68" s="19">
        <v>0</v>
      </c>
      <c r="AV68" s="64">
        <f t="shared" si="38"/>
        <v>1.76</v>
      </c>
      <c r="AW68" s="41">
        <v>0</v>
      </c>
      <c r="AX68" s="41">
        <f t="shared" si="28"/>
        <v>0</v>
      </c>
      <c r="AY68" s="4" t="s">
        <v>203</v>
      </c>
      <c r="AZ68" s="25"/>
      <c r="BA68" s="25"/>
      <c r="BB68" s="44"/>
      <c r="BC68" s="12" t="s">
        <v>425</v>
      </c>
      <c r="BD68" s="12" t="s">
        <v>425</v>
      </c>
      <c r="BE68" s="44"/>
      <c r="BF68" s="44"/>
      <c r="BG68" s="44"/>
      <c r="BH68" s="44"/>
      <c r="BI68" s="44"/>
      <c r="BJ68" s="87"/>
      <c r="BK68" s="87"/>
    </row>
    <row r="69" spans="1:63" s="164" customFormat="1" ht="12.95" customHeight="1" x14ac:dyDescent="0.25">
      <c r="A69" s="66" t="s">
        <v>405</v>
      </c>
      <c r="B69" s="111"/>
      <c r="C69" s="191" t="s">
        <v>559</v>
      </c>
      <c r="D69" s="111"/>
      <c r="E69" s="211"/>
      <c r="F69" s="68" t="s">
        <v>411</v>
      </c>
      <c r="G69" s="68" t="s">
        <v>407</v>
      </c>
      <c r="H69" s="12" t="s">
        <v>412</v>
      </c>
      <c r="I69" s="25" t="s">
        <v>143</v>
      </c>
      <c r="J69" s="1" t="s">
        <v>149</v>
      </c>
      <c r="K69" s="25" t="s">
        <v>196</v>
      </c>
      <c r="L69" s="24">
        <v>30</v>
      </c>
      <c r="M69" s="69" t="s">
        <v>197</v>
      </c>
      <c r="N69" s="70" t="s">
        <v>365</v>
      </c>
      <c r="O69" s="1" t="s">
        <v>166</v>
      </c>
      <c r="P69" s="25" t="s">
        <v>125</v>
      </c>
      <c r="Q69" s="24" t="s">
        <v>122</v>
      </c>
      <c r="R69" s="25" t="s">
        <v>200</v>
      </c>
      <c r="S69" s="25" t="s">
        <v>201</v>
      </c>
      <c r="T69" s="24"/>
      <c r="U69" s="24" t="s">
        <v>398</v>
      </c>
      <c r="V69" s="24" t="s">
        <v>146</v>
      </c>
      <c r="W69" s="9">
        <v>30</v>
      </c>
      <c r="X69" s="9">
        <v>60</v>
      </c>
      <c r="Y69" s="16">
        <v>10</v>
      </c>
      <c r="Z69" s="86" t="s">
        <v>409</v>
      </c>
      <c r="AA69" s="5" t="s">
        <v>138</v>
      </c>
      <c r="AB69" s="102">
        <v>0.88</v>
      </c>
      <c r="AC69" s="192">
        <v>1143376.07</v>
      </c>
      <c r="AD69" s="103">
        <f t="shared" ref="AD69" si="57">AB69*AC69</f>
        <v>1006170.9416</v>
      </c>
      <c r="AE69" s="103">
        <f t="shared" si="35"/>
        <v>1126911.4545920002</v>
      </c>
      <c r="AF69" s="104">
        <v>0.88</v>
      </c>
      <c r="AG69" s="192">
        <v>1143376.07</v>
      </c>
      <c r="AH69" s="103">
        <f t="shared" ref="AH69" si="58">AF69*AG69</f>
        <v>1006170.9416</v>
      </c>
      <c r="AI69" s="103">
        <f t="shared" si="37"/>
        <v>1126911.4545920002</v>
      </c>
      <c r="AJ69" s="105">
        <v>0</v>
      </c>
      <c r="AK69" s="105">
        <v>0</v>
      </c>
      <c r="AL69" s="105">
        <v>0</v>
      </c>
      <c r="AM69" s="105">
        <v>0</v>
      </c>
      <c r="AN69" s="105">
        <v>0</v>
      </c>
      <c r="AO69" s="105">
        <v>0</v>
      </c>
      <c r="AP69" s="105">
        <v>0</v>
      </c>
      <c r="AQ69" s="105">
        <v>0</v>
      </c>
      <c r="AR69" s="105">
        <v>0</v>
      </c>
      <c r="AS69" s="105">
        <v>0</v>
      </c>
      <c r="AT69" s="105">
        <v>0</v>
      </c>
      <c r="AU69" s="105">
        <v>0</v>
      </c>
      <c r="AV69" s="106">
        <f t="shared" si="38"/>
        <v>1.76</v>
      </c>
      <c r="AW69" s="41">
        <v>0</v>
      </c>
      <c r="AX69" s="41">
        <f t="shared" si="28"/>
        <v>0</v>
      </c>
      <c r="AY69" s="107" t="s">
        <v>203</v>
      </c>
      <c r="AZ69" s="108"/>
      <c r="BA69" s="108"/>
      <c r="BB69" s="110"/>
      <c r="BC69" s="109" t="s">
        <v>425</v>
      </c>
      <c r="BD69" s="109" t="s">
        <v>425</v>
      </c>
      <c r="BE69" s="110"/>
      <c r="BF69" s="110"/>
      <c r="BG69" s="110"/>
      <c r="BH69" s="110"/>
      <c r="BI69" s="110"/>
      <c r="BJ69" s="87"/>
      <c r="BK69" s="27">
        <v>14</v>
      </c>
    </row>
    <row r="70" spans="1:63" s="187" customFormat="1" ht="12.95" customHeight="1" x14ac:dyDescent="0.25">
      <c r="A70" s="182" t="s">
        <v>405</v>
      </c>
      <c r="B70" s="158">
        <v>210000070</v>
      </c>
      <c r="C70" s="158" t="s">
        <v>667</v>
      </c>
      <c r="D70" s="158"/>
      <c r="E70" s="212"/>
      <c r="F70" s="193" t="s">
        <v>411</v>
      </c>
      <c r="G70" s="193" t="s">
        <v>407</v>
      </c>
      <c r="H70" s="193" t="s">
        <v>412</v>
      </c>
      <c r="I70" s="183" t="s">
        <v>143</v>
      </c>
      <c r="J70" s="152" t="s">
        <v>149</v>
      </c>
      <c r="K70" s="183" t="s">
        <v>196</v>
      </c>
      <c r="L70" s="182">
        <v>30</v>
      </c>
      <c r="M70" s="153" t="s">
        <v>197</v>
      </c>
      <c r="N70" s="194" t="s">
        <v>365</v>
      </c>
      <c r="O70" s="152" t="s">
        <v>166</v>
      </c>
      <c r="P70" s="183" t="s">
        <v>125</v>
      </c>
      <c r="Q70" s="182" t="s">
        <v>122</v>
      </c>
      <c r="R70" s="183" t="s">
        <v>200</v>
      </c>
      <c r="S70" s="183" t="s">
        <v>201</v>
      </c>
      <c r="T70" s="182"/>
      <c r="U70" s="182" t="s">
        <v>398</v>
      </c>
      <c r="V70" s="182" t="s">
        <v>146</v>
      </c>
      <c r="W70" s="193">
        <v>30</v>
      </c>
      <c r="X70" s="193">
        <v>60</v>
      </c>
      <c r="Y70" s="156">
        <v>10</v>
      </c>
      <c r="Z70" s="196" t="s">
        <v>409</v>
      </c>
      <c r="AA70" s="181" t="s">
        <v>138</v>
      </c>
      <c r="AB70" s="185">
        <v>0.15</v>
      </c>
      <c r="AC70" s="197">
        <v>1131942.31</v>
      </c>
      <c r="AD70" s="185">
        <v>169791.34650000001</v>
      </c>
      <c r="AE70" s="185">
        <v>190166.30808000005</v>
      </c>
      <c r="AF70" s="185">
        <v>0.88</v>
      </c>
      <c r="AG70" s="185">
        <v>1143376.07</v>
      </c>
      <c r="AH70" s="185">
        <v>1006170.9416</v>
      </c>
      <c r="AI70" s="185">
        <v>1126911.4545920002</v>
      </c>
      <c r="AJ70" s="186">
        <v>0</v>
      </c>
      <c r="AK70" s="186">
        <v>0</v>
      </c>
      <c r="AL70" s="186">
        <v>0</v>
      </c>
      <c r="AM70" s="186">
        <v>0</v>
      </c>
      <c r="AN70" s="186">
        <v>0</v>
      </c>
      <c r="AO70" s="186">
        <v>0</v>
      </c>
      <c r="AP70" s="186">
        <v>0</v>
      </c>
      <c r="AQ70" s="186">
        <v>0</v>
      </c>
      <c r="AR70" s="186">
        <v>0</v>
      </c>
      <c r="AS70" s="186">
        <v>0</v>
      </c>
      <c r="AT70" s="186">
        <v>0</v>
      </c>
      <c r="AU70" s="186">
        <v>0</v>
      </c>
      <c r="AV70" s="186">
        <f t="shared" si="38"/>
        <v>1.03</v>
      </c>
      <c r="AW70" s="185">
        <f t="shared" si="33"/>
        <v>1175962.2881</v>
      </c>
      <c r="AX70" s="185">
        <f t="shared" si="28"/>
        <v>1317077.7626720001</v>
      </c>
      <c r="AY70" s="158" t="s">
        <v>203</v>
      </c>
      <c r="AZ70" s="183"/>
      <c r="BA70" s="183"/>
      <c r="BB70" s="195"/>
      <c r="BC70" s="193" t="s">
        <v>425</v>
      </c>
      <c r="BD70" s="193" t="s">
        <v>425</v>
      </c>
      <c r="BE70" s="195"/>
      <c r="BF70" s="195"/>
      <c r="BG70" s="195"/>
      <c r="BH70" s="195"/>
      <c r="BI70" s="195"/>
      <c r="BJ70" s="87"/>
      <c r="BK70" s="32" t="s">
        <v>653</v>
      </c>
    </row>
    <row r="71" spans="1:63" s="164" customFormat="1" ht="12.95" customHeight="1" x14ac:dyDescent="0.25">
      <c r="A71" s="66" t="s">
        <v>405</v>
      </c>
      <c r="B71" s="72"/>
      <c r="C71" s="189" t="s">
        <v>477</v>
      </c>
      <c r="D71" s="72"/>
      <c r="E71" s="211"/>
      <c r="F71" s="68" t="s">
        <v>426</v>
      </c>
      <c r="G71" s="68" t="s">
        <v>407</v>
      </c>
      <c r="H71" s="12" t="s">
        <v>427</v>
      </c>
      <c r="I71" s="25" t="s">
        <v>143</v>
      </c>
      <c r="J71" s="1" t="s">
        <v>149</v>
      </c>
      <c r="K71" s="25" t="s">
        <v>196</v>
      </c>
      <c r="L71" s="24">
        <v>30</v>
      </c>
      <c r="M71" s="69" t="s">
        <v>197</v>
      </c>
      <c r="N71" s="70" t="s">
        <v>365</v>
      </c>
      <c r="O71" s="24" t="s">
        <v>126</v>
      </c>
      <c r="P71" s="25" t="s">
        <v>125</v>
      </c>
      <c r="Q71" s="24" t="s">
        <v>122</v>
      </c>
      <c r="R71" s="25" t="s">
        <v>200</v>
      </c>
      <c r="S71" s="25" t="s">
        <v>201</v>
      </c>
      <c r="T71" s="24"/>
      <c r="U71" s="24" t="s">
        <v>398</v>
      </c>
      <c r="V71" s="24" t="s">
        <v>146</v>
      </c>
      <c r="W71" s="9">
        <v>30</v>
      </c>
      <c r="X71" s="9">
        <v>60</v>
      </c>
      <c r="Y71" s="16">
        <v>10</v>
      </c>
      <c r="Z71" s="86" t="s">
        <v>409</v>
      </c>
      <c r="AA71" s="5" t="s">
        <v>138</v>
      </c>
      <c r="AB71" s="71">
        <v>0.1</v>
      </c>
      <c r="AC71" s="190">
        <v>560458.07999999996</v>
      </c>
      <c r="AD71" s="71">
        <f t="shared" si="34"/>
        <v>56045.807999999997</v>
      </c>
      <c r="AE71" s="71">
        <f t="shared" si="35"/>
        <v>62771.304960000001</v>
      </c>
      <c r="AF71" s="71">
        <v>0.1</v>
      </c>
      <c r="AG71" s="190">
        <v>560458.07999999996</v>
      </c>
      <c r="AH71" s="71">
        <f t="shared" si="36"/>
        <v>56045.807999999997</v>
      </c>
      <c r="AI71" s="71">
        <f t="shared" si="37"/>
        <v>62771.304960000001</v>
      </c>
      <c r="AJ71" s="19">
        <v>0</v>
      </c>
      <c r="AK71" s="19">
        <v>0</v>
      </c>
      <c r="AL71" s="19">
        <v>0</v>
      </c>
      <c r="AM71" s="19">
        <v>0</v>
      </c>
      <c r="AN71" s="19">
        <v>0</v>
      </c>
      <c r="AO71" s="19">
        <v>0</v>
      </c>
      <c r="AP71" s="19">
        <v>0</v>
      </c>
      <c r="AQ71" s="19">
        <v>0</v>
      </c>
      <c r="AR71" s="19">
        <v>0</v>
      </c>
      <c r="AS71" s="19">
        <v>0</v>
      </c>
      <c r="AT71" s="19">
        <v>0</v>
      </c>
      <c r="AU71" s="19">
        <v>0</v>
      </c>
      <c r="AV71" s="64">
        <f t="shared" si="38"/>
        <v>0.2</v>
      </c>
      <c r="AW71" s="41">
        <v>0</v>
      </c>
      <c r="AX71" s="41">
        <f t="shared" si="28"/>
        <v>0</v>
      </c>
      <c r="AY71" s="4" t="s">
        <v>203</v>
      </c>
      <c r="AZ71" s="25"/>
      <c r="BA71" s="25"/>
      <c r="BB71" s="44"/>
      <c r="BC71" s="12" t="s">
        <v>428</v>
      </c>
      <c r="BD71" s="12" t="s">
        <v>428</v>
      </c>
      <c r="BE71" s="44"/>
      <c r="BF71" s="44"/>
      <c r="BG71" s="44"/>
      <c r="BH71" s="44"/>
      <c r="BI71" s="44"/>
      <c r="BJ71" s="87"/>
      <c r="BK71" s="87"/>
    </row>
    <row r="72" spans="1:63" s="164" customFormat="1" ht="12.95" customHeight="1" x14ac:dyDescent="0.25">
      <c r="A72" s="66" t="s">
        <v>405</v>
      </c>
      <c r="B72" s="111"/>
      <c r="C72" s="191" t="s">
        <v>560</v>
      </c>
      <c r="D72" s="111"/>
      <c r="E72" s="211"/>
      <c r="F72" s="68" t="s">
        <v>426</v>
      </c>
      <c r="G72" s="68" t="s">
        <v>407</v>
      </c>
      <c r="H72" s="12" t="s">
        <v>427</v>
      </c>
      <c r="I72" s="25" t="s">
        <v>143</v>
      </c>
      <c r="J72" s="1" t="s">
        <v>149</v>
      </c>
      <c r="K72" s="25" t="s">
        <v>196</v>
      </c>
      <c r="L72" s="24">
        <v>30</v>
      </c>
      <c r="M72" s="69" t="s">
        <v>197</v>
      </c>
      <c r="N72" s="70" t="s">
        <v>365</v>
      </c>
      <c r="O72" s="1" t="s">
        <v>166</v>
      </c>
      <c r="P72" s="25" t="s">
        <v>125</v>
      </c>
      <c r="Q72" s="24" t="s">
        <v>122</v>
      </c>
      <c r="R72" s="25" t="s">
        <v>200</v>
      </c>
      <c r="S72" s="25" t="s">
        <v>201</v>
      </c>
      <c r="T72" s="24"/>
      <c r="U72" s="24" t="s">
        <v>398</v>
      </c>
      <c r="V72" s="24" t="s">
        <v>146</v>
      </c>
      <c r="W72" s="9">
        <v>30</v>
      </c>
      <c r="X72" s="9">
        <v>60</v>
      </c>
      <c r="Y72" s="16">
        <v>10</v>
      </c>
      <c r="Z72" s="86" t="s">
        <v>409</v>
      </c>
      <c r="AA72" s="5" t="s">
        <v>138</v>
      </c>
      <c r="AB72" s="102">
        <v>0.1</v>
      </c>
      <c r="AC72" s="192">
        <v>560458.07999999996</v>
      </c>
      <c r="AD72" s="103">
        <f t="shared" ref="AD72" si="59">AB72*AC72</f>
        <v>56045.807999999997</v>
      </c>
      <c r="AE72" s="103">
        <f t="shared" si="35"/>
        <v>62771.304960000001</v>
      </c>
      <c r="AF72" s="104">
        <v>0.1</v>
      </c>
      <c r="AG72" s="192">
        <v>560458.07999999996</v>
      </c>
      <c r="AH72" s="103">
        <f t="shared" ref="AH72" si="60">AF72*AG72</f>
        <v>56045.807999999997</v>
      </c>
      <c r="AI72" s="103">
        <f t="shared" si="37"/>
        <v>62771.304960000001</v>
      </c>
      <c r="AJ72" s="105">
        <v>0</v>
      </c>
      <c r="AK72" s="105">
        <v>0</v>
      </c>
      <c r="AL72" s="105">
        <v>0</v>
      </c>
      <c r="AM72" s="105">
        <v>0</v>
      </c>
      <c r="AN72" s="105">
        <v>0</v>
      </c>
      <c r="AO72" s="105">
        <v>0</v>
      </c>
      <c r="AP72" s="105">
        <v>0</v>
      </c>
      <c r="AQ72" s="105">
        <v>0</v>
      </c>
      <c r="AR72" s="105">
        <v>0</v>
      </c>
      <c r="AS72" s="105">
        <v>0</v>
      </c>
      <c r="AT72" s="105">
        <v>0</v>
      </c>
      <c r="AU72" s="105">
        <v>0</v>
      </c>
      <c r="AV72" s="106">
        <f t="shared" si="38"/>
        <v>0.2</v>
      </c>
      <c r="AW72" s="41">
        <v>0</v>
      </c>
      <c r="AX72" s="41">
        <f t="shared" si="28"/>
        <v>0</v>
      </c>
      <c r="AY72" s="107" t="s">
        <v>203</v>
      </c>
      <c r="AZ72" s="108"/>
      <c r="BA72" s="108"/>
      <c r="BB72" s="110"/>
      <c r="BC72" s="109" t="s">
        <v>428</v>
      </c>
      <c r="BD72" s="109" t="s">
        <v>428</v>
      </c>
      <c r="BE72" s="110"/>
      <c r="BF72" s="110"/>
      <c r="BG72" s="110"/>
      <c r="BH72" s="110"/>
      <c r="BI72" s="110"/>
      <c r="BJ72" s="87"/>
      <c r="BK72" s="27">
        <v>14</v>
      </c>
    </row>
    <row r="73" spans="1:63" s="187" customFormat="1" ht="12.95" customHeight="1" x14ac:dyDescent="0.25">
      <c r="A73" s="182" t="s">
        <v>405</v>
      </c>
      <c r="B73" s="158">
        <v>210000094</v>
      </c>
      <c r="C73" s="158" t="s">
        <v>668</v>
      </c>
      <c r="D73" s="158"/>
      <c r="E73" s="212"/>
      <c r="F73" s="193" t="s">
        <v>426</v>
      </c>
      <c r="G73" s="193" t="s">
        <v>407</v>
      </c>
      <c r="H73" s="193" t="s">
        <v>427</v>
      </c>
      <c r="I73" s="183" t="s">
        <v>143</v>
      </c>
      <c r="J73" s="152" t="s">
        <v>149</v>
      </c>
      <c r="K73" s="183" t="s">
        <v>196</v>
      </c>
      <c r="L73" s="182">
        <v>30</v>
      </c>
      <c r="M73" s="153" t="s">
        <v>197</v>
      </c>
      <c r="N73" s="194" t="s">
        <v>365</v>
      </c>
      <c r="O73" s="152" t="s">
        <v>166</v>
      </c>
      <c r="P73" s="183" t="s">
        <v>125</v>
      </c>
      <c r="Q73" s="182" t="s">
        <v>122</v>
      </c>
      <c r="R73" s="183" t="s">
        <v>200</v>
      </c>
      <c r="S73" s="183" t="s">
        <v>201</v>
      </c>
      <c r="T73" s="182"/>
      <c r="U73" s="182" t="s">
        <v>398</v>
      </c>
      <c r="V73" s="182" t="s">
        <v>146</v>
      </c>
      <c r="W73" s="193">
        <v>30</v>
      </c>
      <c r="X73" s="193">
        <v>60</v>
      </c>
      <c r="Y73" s="156">
        <v>10</v>
      </c>
      <c r="Z73" s="196" t="s">
        <v>409</v>
      </c>
      <c r="AA73" s="181" t="s">
        <v>138</v>
      </c>
      <c r="AB73" s="185">
        <v>0</v>
      </c>
      <c r="AC73" s="197">
        <v>560458.07999999996</v>
      </c>
      <c r="AD73" s="185">
        <v>0</v>
      </c>
      <c r="AE73" s="185">
        <v>0</v>
      </c>
      <c r="AF73" s="185">
        <v>0.1</v>
      </c>
      <c r="AG73" s="185">
        <v>521533.29</v>
      </c>
      <c r="AH73" s="185">
        <v>52153.328999999998</v>
      </c>
      <c r="AI73" s="185">
        <v>58411.728480000005</v>
      </c>
      <c r="AJ73" s="186">
        <v>0</v>
      </c>
      <c r="AK73" s="186">
        <v>0</v>
      </c>
      <c r="AL73" s="186">
        <v>0</v>
      </c>
      <c r="AM73" s="186">
        <v>0</v>
      </c>
      <c r="AN73" s="186">
        <v>0</v>
      </c>
      <c r="AO73" s="186">
        <v>0</v>
      </c>
      <c r="AP73" s="186">
        <v>0</v>
      </c>
      <c r="AQ73" s="186">
        <v>0</v>
      </c>
      <c r="AR73" s="186">
        <v>0</v>
      </c>
      <c r="AS73" s="186">
        <v>0</v>
      </c>
      <c r="AT73" s="186">
        <v>0</v>
      </c>
      <c r="AU73" s="186">
        <v>0</v>
      </c>
      <c r="AV73" s="186">
        <f t="shared" si="38"/>
        <v>0.1</v>
      </c>
      <c r="AW73" s="185">
        <f t="shared" si="33"/>
        <v>52153.328999999998</v>
      </c>
      <c r="AX73" s="185">
        <f t="shared" si="28"/>
        <v>58411.728480000005</v>
      </c>
      <c r="AY73" s="158" t="s">
        <v>203</v>
      </c>
      <c r="AZ73" s="183"/>
      <c r="BA73" s="183"/>
      <c r="BB73" s="195"/>
      <c r="BC73" s="193" t="s">
        <v>428</v>
      </c>
      <c r="BD73" s="193" t="s">
        <v>428</v>
      </c>
      <c r="BE73" s="195"/>
      <c r="BF73" s="195"/>
      <c r="BG73" s="195"/>
      <c r="BH73" s="195"/>
      <c r="BI73" s="195"/>
      <c r="BJ73" s="87"/>
      <c r="BK73" s="32" t="s">
        <v>653</v>
      </c>
    </row>
    <row r="74" spans="1:63" s="164" customFormat="1" ht="12.95" customHeight="1" x14ac:dyDescent="0.25">
      <c r="A74" s="66" t="s">
        <v>405</v>
      </c>
      <c r="B74" s="72"/>
      <c r="C74" s="189" t="s">
        <v>478</v>
      </c>
      <c r="D74" s="72"/>
      <c r="E74" s="211"/>
      <c r="F74" s="68" t="s">
        <v>411</v>
      </c>
      <c r="G74" s="68" t="s">
        <v>407</v>
      </c>
      <c r="H74" s="12" t="s">
        <v>412</v>
      </c>
      <c r="I74" s="25" t="s">
        <v>143</v>
      </c>
      <c r="J74" s="1" t="s">
        <v>149</v>
      </c>
      <c r="K74" s="25" t="s">
        <v>196</v>
      </c>
      <c r="L74" s="24">
        <v>30</v>
      </c>
      <c r="M74" s="69" t="s">
        <v>197</v>
      </c>
      <c r="N74" s="70" t="s">
        <v>365</v>
      </c>
      <c r="O74" s="24" t="s">
        <v>126</v>
      </c>
      <c r="P74" s="25" t="s">
        <v>125</v>
      </c>
      <c r="Q74" s="24" t="s">
        <v>122</v>
      </c>
      <c r="R74" s="25" t="s">
        <v>200</v>
      </c>
      <c r="S74" s="25" t="s">
        <v>201</v>
      </c>
      <c r="T74" s="24"/>
      <c r="U74" s="24" t="s">
        <v>398</v>
      </c>
      <c r="V74" s="24" t="s">
        <v>146</v>
      </c>
      <c r="W74" s="9">
        <v>30</v>
      </c>
      <c r="X74" s="9">
        <v>60</v>
      </c>
      <c r="Y74" s="16">
        <v>10</v>
      </c>
      <c r="Z74" s="86" t="s">
        <v>409</v>
      </c>
      <c r="AA74" s="5" t="s">
        <v>138</v>
      </c>
      <c r="AB74" s="71">
        <v>0.3</v>
      </c>
      <c r="AC74" s="190">
        <v>5269884.4400000004</v>
      </c>
      <c r="AD74" s="71">
        <f t="shared" si="34"/>
        <v>1580965.3320000002</v>
      </c>
      <c r="AE74" s="71">
        <f t="shared" si="35"/>
        <v>1770681.1718400004</v>
      </c>
      <c r="AF74" s="71">
        <v>0.3</v>
      </c>
      <c r="AG74" s="190">
        <v>5269884.4400000004</v>
      </c>
      <c r="AH74" s="71">
        <f t="shared" si="36"/>
        <v>1580965.3320000002</v>
      </c>
      <c r="AI74" s="71">
        <f t="shared" si="37"/>
        <v>1770681.1718400004</v>
      </c>
      <c r="AJ74" s="19">
        <v>0</v>
      </c>
      <c r="AK74" s="19">
        <v>0</v>
      </c>
      <c r="AL74" s="19">
        <v>0</v>
      </c>
      <c r="AM74" s="19">
        <v>0</v>
      </c>
      <c r="AN74" s="19">
        <v>0</v>
      </c>
      <c r="AO74" s="19">
        <v>0</v>
      </c>
      <c r="AP74" s="19">
        <v>0</v>
      </c>
      <c r="AQ74" s="19">
        <v>0</v>
      </c>
      <c r="AR74" s="19">
        <v>0</v>
      </c>
      <c r="AS74" s="19">
        <v>0</v>
      </c>
      <c r="AT74" s="19">
        <v>0</v>
      </c>
      <c r="AU74" s="19">
        <v>0</v>
      </c>
      <c r="AV74" s="64">
        <f t="shared" si="38"/>
        <v>0.6</v>
      </c>
      <c r="AW74" s="41">
        <v>0</v>
      </c>
      <c r="AX74" s="41">
        <f t="shared" si="28"/>
        <v>0</v>
      </c>
      <c r="AY74" s="4" t="s">
        <v>203</v>
      </c>
      <c r="AZ74" s="25"/>
      <c r="BA74" s="25"/>
      <c r="BB74" s="44"/>
      <c r="BC74" s="12" t="s">
        <v>429</v>
      </c>
      <c r="BD74" s="12" t="s">
        <v>429</v>
      </c>
      <c r="BE74" s="44"/>
      <c r="BF74" s="44"/>
      <c r="BG74" s="44"/>
      <c r="BH74" s="44"/>
      <c r="BI74" s="44"/>
      <c r="BJ74" s="87"/>
      <c r="BK74" s="87"/>
    </row>
    <row r="75" spans="1:63" s="164" customFormat="1" ht="12.95" customHeight="1" x14ac:dyDescent="0.25">
      <c r="A75" s="66" t="s">
        <v>405</v>
      </c>
      <c r="B75" s="111"/>
      <c r="C75" s="191" t="s">
        <v>561</v>
      </c>
      <c r="D75" s="111"/>
      <c r="E75" s="211"/>
      <c r="F75" s="68" t="s">
        <v>411</v>
      </c>
      <c r="G75" s="68" t="s">
        <v>407</v>
      </c>
      <c r="H75" s="12" t="s">
        <v>412</v>
      </c>
      <c r="I75" s="25" t="s">
        <v>143</v>
      </c>
      <c r="J75" s="1" t="s">
        <v>149</v>
      </c>
      <c r="K75" s="25" t="s">
        <v>196</v>
      </c>
      <c r="L75" s="24">
        <v>30</v>
      </c>
      <c r="M75" s="69" t="s">
        <v>197</v>
      </c>
      <c r="N75" s="70" t="s">
        <v>365</v>
      </c>
      <c r="O75" s="1" t="s">
        <v>166</v>
      </c>
      <c r="P75" s="25" t="s">
        <v>125</v>
      </c>
      <c r="Q75" s="24" t="s">
        <v>122</v>
      </c>
      <c r="R75" s="25" t="s">
        <v>200</v>
      </c>
      <c r="S75" s="25" t="s">
        <v>201</v>
      </c>
      <c r="T75" s="24"/>
      <c r="U75" s="24" t="s">
        <v>398</v>
      </c>
      <c r="V75" s="24" t="s">
        <v>146</v>
      </c>
      <c r="W75" s="9">
        <v>30</v>
      </c>
      <c r="X75" s="9">
        <v>60</v>
      </c>
      <c r="Y75" s="16">
        <v>10</v>
      </c>
      <c r="Z75" s="86" t="s">
        <v>409</v>
      </c>
      <c r="AA75" s="5" t="s">
        <v>138</v>
      </c>
      <c r="AB75" s="102">
        <v>0.3</v>
      </c>
      <c r="AC75" s="192">
        <v>5269884.4400000004</v>
      </c>
      <c r="AD75" s="103">
        <f t="shared" ref="AD75" si="61">AB75*AC75</f>
        <v>1580965.3320000002</v>
      </c>
      <c r="AE75" s="103">
        <f t="shared" si="35"/>
        <v>1770681.1718400004</v>
      </c>
      <c r="AF75" s="104">
        <v>0.3</v>
      </c>
      <c r="AG75" s="192">
        <v>5269884.4400000004</v>
      </c>
      <c r="AH75" s="103">
        <f t="shared" ref="AH75" si="62">AF75*AG75</f>
        <v>1580965.3320000002</v>
      </c>
      <c r="AI75" s="103">
        <f t="shared" si="37"/>
        <v>1770681.1718400004</v>
      </c>
      <c r="AJ75" s="105">
        <v>0</v>
      </c>
      <c r="AK75" s="105">
        <v>0</v>
      </c>
      <c r="AL75" s="105">
        <v>0</v>
      </c>
      <c r="AM75" s="105">
        <v>0</v>
      </c>
      <c r="AN75" s="105">
        <v>0</v>
      </c>
      <c r="AO75" s="105">
        <v>0</v>
      </c>
      <c r="AP75" s="105">
        <v>0</v>
      </c>
      <c r="AQ75" s="105">
        <v>0</v>
      </c>
      <c r="AR75" s="105">
        <v>0</v>
      </c>
      <c r="AS75" s="105">
        <v>0</v>
      </c>
      <c r="AT75" s="105">
        <v>0</v>
      </c>
      <c r="AU75" s="105">
        <v>0</v>
      </c>
      <c r="AV75" s="106">
        <f t="shared" si="38"/>
        <v>0.6</v>
      </c>
      <c r="AW75" s="41">
        <v>0</v>
      </c>
      <c r="AX75" s="41">
        <f t="shared" si="28"/>
        <v>0</v>
      </c>
      <c r="AY75" s="107" t="s">
        <v>203</v>
      </c>
      <c r="AZ75" s="108"/>
      <c r="BA75" s="108"/>
      <c r="BB75" s="110"/>
      <c r="BC75" s="109" t="s">
        <v>429</v>
      </c>
      <c r="BD75" s="109" t="s">
        <v>429</v>
      </c>
      <c r="BE75" s="110"/>
      <c r="BF75" s="110"/>
      <c r="BG75" s="110"/>
      <c r="BH75" s="110"/>
      <c r="BI75" s="110"/>
      <c r="BJ75" s="87"/>
      <c r="BK75" s="27">
        <v>14</v>
      </c>
    </row>
    <row r="76" spans="1:63" s="187" customFormat="1" ht="12.95" customHeight="1" x14ac:dyDescent="0.25">
      <c r="A76" s="182" t="s">
        <v>405</v>
      </c>
      <c r="B76" s="158">
        <v>210001340</v>
      </c>
      <c r="C76" s="158" t="s">
        <v>669</v>
      </c>
      <c r="D76" s="158"/>
      <c r="E76" s="212"/>
      <c r="F76" s="193" t="s">
        <v>411</v>
      </c>
      <c r="G76" s="193" t="s">
        <v>407</v>
      </c>
      <c r="H76" s="193" t="s">
        <v>412</v>
      </c>
      <c r="I76" s="183" t="s">
        <v>143</v>
      </c>
      <c r="J76" s="152" t="s">
        <v>149</v>
      </c>
      <c r="K76" s="183" t="s">
        <v>196</v>
      </c>
      <c r="L76" s="182">
        <v>30</v>
      </c>
      <c r="M76" s="153" t="s">
        <v>197</v>
      </c>
      <c r="N76" s="194" t="s">
        <v>365</v>
      </c>
      <c r="O76" s="152" t="s">
        <v>166</v>
      </c>
      <c r="P76" s="183" t="s">
        <v>125</v>
      </c>
      <c r="Q76" s="182" t="s">
        <v>122</v>
      </c>
      <c r="R76" s="183" t="s">
        <v>200</v>
      </c>
      <c r="S76" s="183" t="s">
        <v>201</v>
      </c>
      <c r="T76" s="182"/>
      <c r="U76" s="182" t="s">
        <v>398</v>
      </c>
      <c r="V76" s="182" t="s">
        <v>146</v>
      </c>
      <c r="W76" s="193">
        <v>30</v>
      </c>
      <c r="X76" s="193">
        <v>60</v>
      </c>
      <c r="Y76" s="156">
        <v>10</v>
      </c>
      <c r="Z76" s="196" t="s">
        <v>409</v>
      </c>
      <c r="AA76" s="181" t="s">
        <v>138</v>
      </c>
      <c r="AB76" s="185">
        <v>0.2</v>
      </c>
      <c r="AC76" s="197">
        <v>5217185.5999999996</v>
      </c>
      <c r="AD76" s="185">
        <v>1043437.12</v>
      </c>
      <c r="AE76" s="185">
        <v>1168649.5744</v>
      </c>
      <c r="AF76" s="185">
        <v>0.3</v>
      </c>
      <c r="AG76" s="185">
        <v>4562126.05</v>
      </c>
      <c r="AH76" s="185">
        <v>1368637.8149999999</v>
      </c>
      <c r="AI76" s="185">
        <v>1532874.3528</v>
      </c>
      <c r="AJ76" s="186">
        <v>0</v>
      </c>
      <c r="AK76" s="186">
        <v>0</v>
      </c>
      <c r="AL76" s="186">
        <v>0</v>
      </c>
      <c r="AM76" s="186">
        <v>0</v>
      </c>
      <c r="AN76" s="186">
        <v>0</v>
      </c>
      <c r="AO76" s="186">
        <v>0</v>
      </c>
      <c r="AP76" s="186">
        <v>0</v>
      </c>
      <c r="AQ76" s="186">
        <v>0</v>
      </c>
      <c r="AR76" s="186">
        <v>0</v>
      </c>
      <c r="AS76" s="186">
        <v>0</v>
      </c>
      <c r="AT76" s="186">
        <v>0</v>
      </c>
      <c r="AU76" s="186">
        <v>0</v>
      </c>
      <c r="AV76" s="186">
        <f t="shared" si="38"/>
        <v>0.5</v>
      </c>
      <c r="AW76" s="185">
        <f t="shared" si="33"/>
        <v>2412074.9350000001</v>
      </c>
      <c r="AX76" s="185">
        <f t="shared" si="28"/>
        <v>2701523.9272000003</v>
      </c>
      <c r="AY76" s="158" t="s">
        <v>203</v>
      </c>
      <c r="AZ76" s="183"/>
      <c r="BA76" s="183"/>
      <c r="BB76" s="195"/>
      <c r="BC76" s="193" t="s">
        <v>429</v>
      </c>
      <c r="BD76" s="193" t="s">
        <v>429</v>
      </c>
      <c r="BE76" s="195"/>
      <c r="BF76" s="195"/>
      <c r="BG76" s="195"/>
      <c r="BH76" s="195"/>
      <c r="BI76" s="195"/>
      <c r="BJ76" s="87"/>
      <c r="BK76" s="32" t="s">
        <v>653</v>
      </c>
    </row>
    <row r="77" spans="1:63" s="164" customFormat="1" ht="12.95" customHeight="1" x14ac:dyDescent="0.25">
      <c r="A77" s="66" t="s">
        <v>405</v>
      </c>
      <c r="B77" s="72"/>
      <c r="C77" s="189" t="s">
        <v>479</v>
      </c>
      <c r="D77" s="72"/>
      <c r="E77" s="211"/>
      <c r="F77" s="68" t="s">
        <v>411</v>
      </c>
      <c r="G77" s="68" t="s">
        <v>407</v>
      </c>
      <c r="H77" s="12" t="s">
        <v>412</v>
      </c>
      <c r="I77" s="25" t="s">
        <v>143</v>
      </c>
      <c r="J77" s="1" t="s">
        <v>149</v>
      </c>
      <c r="K77" s="25" t="s">
        <v>196</v>
      </c>
      <c r="L77" s="24">
        <v>30</v>
      </c>
      <c r="M77" s="69" t="s">
        <v>197</v>
      </c>
      <c r="N77" s="70" t="s">
        <v>365</v>
      </c>
      <c r="O77" s="24" t="s">
        <v>126</v>
      </c>
      <c r="P77" s="25" t="s">
        <v>125</v>
      </c>
      <c r="Q77" s="24" t="s">
        <v>122</v>
      </c>
      <c r="R77" s="25" t="s">
        <v>200</v>
      </c>
      <c r="S77" s="25" t="s">
        <v>201</v>
      </c>
      <c r="T77" s="24"/>
      <c r="U77" s="24" t="s">
        <v>398</v>
      </c>
      <c r="V77" s="24" t="s">
        <v>146</v>
      </c>
      <c r="W77" s="9">
        <v>30</v>
      </c>
      <c r="X77" s="9">
        <v>60</v>
      </c>
      <c r="Y77" s="16">
        <v>10</v>
      </c>
      <c r="Z77" s="86" t="s">
        <v>413</v>
      </c>
      <c r="AA77" s="5" t="s">
        <v>138</v>
      </c>
      <c r="AB77" s="71">
        <v>200.1</v>
      </c>
      <c r="AC77" s="190">
        <v>1701.76</v>
      </c>
      <c r="AD77" s="71">
        <f t="shared" si="34"/>
        <v>340522.17599999998</v>
      </c>
      <c r="AE77" s="71">
        <f t="shared" si="35"/>
        <v>381384.83712000004</v>
      </c>
      <c r="AF77" s="71">
        <v>200.1</v>
      </c>
      <c r="AG77" s="190">
        <v>1701.76</v>
      </c>
      <c r="AH77" s="71">
        <f t="shared" si="36"/>
        <v>340522.17599999998</v>
      </c>
      <c r="AI77" s="71">
        <f t="shared" si="37"/>
        <v>381384.83712000004</v>
      </c>
      <c r="AJ77" s="19">
        <v>0</v>
      </c>
      <c r="AK77" s="19">
        <v>0</v>
      </c>
      <c r="AL77" s="19">
        <v>0</v>
      </c>
      <c r="AM77" s="19">
        <v>0</v>
      </c>
      <c r="AN77" s="19">
        <v>0</v>
      </c>
      <c r="AO77" s="19">
        <v>0</v>
      </c>
      <c r="AP77" s="19">
        <v>0</v>
      </c>
      <c r="AQ77" s="19">
        <v>0</v>
      </c>
      <c r="AR77" s="19">
        <v>0</v>
      </c>
      <c r="AS77" s="19">
        <v>0</v>
      </c>
      <c r="AT77" s="19">
        <v>0</v>
      </c>
      <c r="AU77" s="19">
        <v>0</v>
      </c>
      <c r="AV77" s="64">
        <f t="shared" si="38"/>
        <v>400.2</v>
      </c>
      <c r="AW77" s="41">
        <v>0</v>
      </c>
      <c r="AX77" s="41">
        <f t="shared" si="28"/>
        <v>0</v>
      </c>
      <c r="AY77" s="4" t="s">
        <v>203</v>
      </c>
      <c r="AZ77" s="25"/>
      <c r="BA77" s="25"/>
      <c r="BB77" s="44"/>
      <c r="BC77" s="12" t="s">
        <v>430</v>
      </c>
      <c r="BD77" s="12" t="s">
        <v>430</v>
      </c>
      <c r="BE77" s="44"/>
      <c r="BF77" s="44"/>
      <c r="BG77" s="44"/>
      <c r="BH77" s="44"/>
      <c r="BI77" s="44"/>
      <c r="BJ77" s="87"/>
      <c r="BK77" s="87"/>
    </row>
    <row r="78" spans="1:63" s="164" customFormat="1" ht="12.95" customHeight="1" x14ac:dyDescent="0.25">
      <c r="A78" s="66" t="s">
        <v>405</v>
      </c>
      <c r="B78" s="111"/>
      <c r="C78" s="191" t="s">
        <v>562</v>
      </c>
      <c r="D78" s="111"/>
      <c r="E78" s="211"/>
      <c r="F78" s="68" t="s">
        <v>411</v>
      </c>
      <c r="G78" s="68" t="s">
        <v>407</v>
      </c>
      <c r="H78" s="12" t="s">
        <v>412</v>
      </c>
      <c r="I78" s="25" t="s">
        <v>143</v>
      </c>
      <c r="J78" s="1" t="s">
        <v>149</v>
      </c>
      <c r="K78" s="25" t="s">
        <v>196</v>
      </c>
      <c r="L78" s="24">
        <v>30</v>
      </c>
      <c r="M78" s="69" t="s">
        <v>197</v>
      </c>
      <c r="N78" s="70" t="s">
        <v>365</v>
      </c>
      <c r="O78" s="1" t="s">
        <v>166</v>
      </c>
      <c r="P78" s="25" t="s">
        <v>125</v>
      </c>
      <c r="Q78" s="24" t="s">
        <v>122</v>
      </c>
      <c r="R78" s="25" t="s">
        <v>200</v>
      </c>
      <c r="S78" s="25" t="s">
        <v>201</v>
      </c>
      <c r="T78" s="24"/>
      <c r="U78" s="24" t="s">
        <v>398</v>
      </c>
      <c r="V78" s="24" t="s">
        <v>146</v>
      </c>
      <c r="W78" s="9">
        <v>30</v>
      </c>
      <c r="X78" s="9">
        <v>60</v>
      </c>
      <c r="Y78" s="16">
        <v>10</v>
      </c>
      <c r="Z78" s="86" t="s">
        <v>413</v>
      </c>
      <c r="AA78" s="5" t="s">
        <v>138</v>
      </c>
      <c r="AB78" s="102">
        <v>200.1</v>
      </c>
      <c r="AC78" s="192">
        <v>1701.76</v>
      </c>
      <c r="AD78" s="103">
        <f t="shared" ref="AD78" si="63">AB78*AC78</f>
        <v>340522.17599999998</v>
      </c>
      <c r="AE78" s="103">
        <f t="shared" si="35"/>
        <v>381384.83712000004</v>
      </c>
      <c r="AF78" s="104">
        <v>200.1</v>
      </c>
      <c r="AG78" s="192">
        <v>1701.76</v>
      </c>
      <c r="AH78" s="103">
        <f t="shared" ref="AH78" si="64">AF78*AG78</f>
        <v>340522.17599999998</v>
      </c>
      <c r="AI78" s="103">
        <f t="shared" si="37"/>
        <v>381384.83712000004</v>
      </c>
      <c r="AJ78" s="105">
        <v>0</v>
      </c>
      <c r="AK78" s="105">
        <v>0</v>
      </c>
      <c r="AL78" s="105">
        <v>0</v>
      </c>
      <c r="AM78" s="105">
        <v>0</v>
      </c>
      <c r="AN78" s="105">
        <v>0</v>
      </c>
      <c r="AO78" s="105">
        <v>0</v>
      </c>
      <c r="AP78" s="105">
        <v>0</v>
      </c>
      <c r="AQ78" s="105">
        <v>0</v>
      </c>
      <c r="AR78" s="105">
        <v>0</v>
      </c>
      <c r="AS78" s="105">
        <v>0</v>
      </c>
      <c r="AT78" s="105">
        <v>0</v>
      </c>
      <c r="AU78" s="105">
        <v>0</v>
      </c>
      <c r="AV78" s="106">
        <f t="shared" si="38"/>
        <v>400.2</v>
      </c>
      <c r="AW78" s="41">
        <v>0</v>
      </c>
      <c r="AX78" s="41">
        <f t="shared" si="28"/>
        <v>0</v>
      </c>
      <c r="AY78" s="107" t="s">
        <v>203</v>
      </c>
      <c r="AZ78" s="108"/>
      <c r="BA78" s="108"/>
      <c r="BB78" s="110"/>
      <c r="BC78" s="109" t="s">
        <v>430</v>
      </c>
      <c r="BD78" s="109" t="s">
        <v>430</v>
      </c>
      <c r="BE78" s="110"/>
      <c r="BF78" s="110"/>
      <c r="BG78" s="110"/>
      <c r="BH78" s="110"/>
      <c r="BI78" s="110"/>
      <c r="BJ78" s="87"/>
      <c r="BK78" s="27">
        <v>14</v>
      </c>
    </row>
    <row r="79" spans="1:63" s="187" customFormat="1" ht="12.95" customHeight="1" x14ac:dyDescent="0.25">
      <c r="A79" s="182" t="s">
        <v>405</v>
      </c>
      <c r="B79" s="158">
        <v>210014110</v>
      </c>
      <c r="C79" s="158" t="s">
        <v>670</v>
      </c>
      <c r="D79" s="158"/>
      <c r="E79" s="212"/>
      <c r="F79" s="193" t="s">
        <v>411</v>
      </c>
      <c r="G79" s="193" t="s">
        <v>407</v>
      </c>
      <c r="H79" s="193" t="s">
        <v>412</v>
      </c>
      <c r="I79" s="183" t="s">
        <v>143</v>
      </c>
      <c r="J79" s="152" t="s">
        <v>149</v>
      </c>
      <c r="K79" s="183" t="s">
        <v>196</v>
      </c>
      <c r="L79" s="182">
        <v>30</v>
      </c>
      <c r="M79" s="153" t="s">
        <v>197</v>
      </c>
      <c r="N79" s="194" t="s">
        <v>365</v>
      </c>
      <c r="O79" s="152" t="s">
        <v>166</v>
      </c>
      <c r="P79" s="183" t="s">
        <v>125</v>
      </c>
      <c r="Q79" s="182" t="s">
        <v>122</v>
      </c>
      <c r="R79" s="183" t="s">
        <v>200</v>
      </c>
      <c r="S79" s="183" t="s">
        <v>201</v>
      </c>
      <c r="T79" s="182"/>
      <c r="U79" s="182" t="s">
        <v>398</v>
      </c>
      <c r="V79" s="182" t="s">
        <v>146</v>
      </c>
      <c r="W79" s="193">
        <v>30</v>
      </c>
      <c r="X79" s="193">
        <v>60</v>
      </c>
      <c r="Y79" s="156">
        <v>10</v>
      </c>
      <c r="Z79" s="196" t="s">
        <v>413</v>
      </c>
      <c r="AA79" s="181" t="s">
        <v>138</v>
      </c>
      <c r="AB79" s="185">
        <v>161.1</v>
      </c>
      <c r="AC79" s="197">
        <v>1684.74</v>
      </c>
      <c r="AD79" s="185">
        <v>271411.614</v>
      </c>
      <c r="AE79" s="185">
        <v>303981.00768000004</v>
      </c>
      <c r="AF79" s="185">
        <v>200.1</v>
      </c>
      <c r="AG79" s="185">
        <v>1645.61</v>
      </c>
      <c r="AH79" s="185">
        <v>329286.56099999999</v>
      </c>
      <c r="AI79" s="185">
        <v>368800.94832000002</v>
      </c>
      <c r="AJ79" s="186">
        <v>0</v>
      </c>
      <c r="AK79" s="186">
        <v>0</v>
      </c>
      <c r="AL79" s="186">
        <v>0</v>
      </c>
      <c r="AM79" s="186">
        <v>0</v>
      </c>
      <c r="AN79" s="186">
        <v>0</v>
      </c>
      <c r="AO79" s="186">
        <v>0</v>
      </c>
      <c r="AP79" s="186">
        <v>0</v>
      </c>
      <c r="AQ79" s="186">
        <v>0</v>
      </c>
      <c r="AR79" s="186">
        <v>0</v>
      </c>
      <c r="AS79" s="186">
        <v>0</v>
      </c>
      <c r="AT79" s="186">
        <v>0</v>
      </c>
      <c r="AU79" s="186">
        <v>0</v>
      </c>
      <c r="AV79" s="186">
        <f t="shared" si="38"/>
        <v>361.2</v>
      </c>
      <c r="AW79" s="185">
        <f t="shared" si="33"/>
        <v>600698.17500000005</v>
      </c>
      <c r="AX79" s="185">
        <f t="shared" si="28"/>
        <v>672781.95600000012</v>
      </c>
      <c r="AY79" s="158" t="s">
        <v>203</v>
      </c>
      <c r="AZ79" s="183"/>
      <c r="BA79" s="183"/>
      <c r="BB79" s="195"/>
      <c r="BC79" s="193" t="s">
        <v>430</v>
      </c>
      <c r="BD79" s="193" t="s">
        <v>430</v>
      </c>
      <c r="BE79" s="195"/>
      <c r="BF79" s="195"/>
      <c r="BG79" s="195"/>
      <c r="BH79" s="195"/>
      <c r="BI79" s="195"/>
      <c r="BJ79" s="87"/>
      <c r="BK79" s="32" t="s">
        <v>653</v>
      </c>
    </row>
    <row r="80" spans="1:63" s="164" customFormat="1" ht="12.95" customHeight="1" x14ac:dyDescent="0.25">
      <c r="A80" s="66" t="s">
        <v>405</v>
      </c>
      <c r="B80" s="72"/>
      <c r="C80" s="189" t="s">
        <v>480</v>
      </c>
      <c r="D80" s="72"/>
      <c r="E80" s="211"/>
      <c r="F80" s="68" t="s">
        <v>406</v>
      </c>
      <c r="G80" s="68" t="s">
        <v>407</v>
      </c>
      <c r="H80" s="12" t="s">
        <v>408</v>
      </c>
      <c r="I80" s="25" t="s">
        <v>143</v>
      </c>
      <c r="J80" s="1" t="s">
        <v>149</v>
      </c>
      <c r="K80" s="25" t="s">
        <v>196</v>
      </c>
      <c r="L80" s="24">
        <v>30</v>
      </c>
      <c r="M80" s="69" t="s">
        <v>197</v>
      </c>
      <c r="N80" s="70" t="s">
        <v>365</v>
      </c>
      <c r="O80" s="24" t="s">
        <v>126</v>
      </c>
      <c r="P80" s="25" t="s">
        <v>125</v>
      </c>
      <c r="Q80" s="24" t="s">
        <v>122</v>
      </c>
      <c r="R80" s="25" t="s">
        <v>200</v>
      </c>
      <c r="S80" s="25" t="s">
        <v>201</v>
      </c>
      <c r="T80" s="24"/>
      <c r="U80" s="24" t="s">
        <v>398</v>
      </c>
      <c r="V80" s="24" t="s">
        <v>146</v>
      </c>
      <c r="W80" s="9">
        <v>30</v>
      </c>
      <c r="X80" s="9">
        <v>60</v>
      </c>
      <c r="Y80" s="16">
        <v>10</v>
      </c>
      <c r="Z80" s="86" t="s">
        <v>409</v>
      </c>
      <c r="AA80" s="5" t="s">
        <v>138</v>
      </c>
      <c r="AB80" s="71">
        <v>0.9</v>
      </c>
      <c r="AC80" s="190">
        <v>49120.34</v>
      </c>
      <c r="AD80" s="71">
        <f t="shared" si="34"/>
        <v>44208.305999999997</v>
      </c>
      <c r="AE80" s="71">
        <f t="shared" si="35"/>
        <v>49513.30272</v>
      </c>
      <c r="AF80" s="71">
        <v>0.9</v>
      </c>
      <c r="AG80" s="190">
        <v>49120.34</v>
      </c>
      <c r="AH80" s="71">
        <f t="shared" si="36"/>
        <v>44208.305999999997</v>
      </c>
      <c r="AI80" s="71">
        <f t="shared" si="37"/>
        <v>49513.30272</v>
      </c>
      <c r="AJ80" s="19">
        <v>0</v>
      </c>
      <c r="AK80" s="19">
        <v>0</v>
      </c>
      <c r="AL80" s="19">
        <v>0</v>
      </c>
      <c r="AM80" s="19">
        <v>0</v>
      </c>
      <c r="AN80" s="19">
        <v>0</v>
      </c>
      <c r="AO80" s="19">
        <v>0</v>
      </c>
      <c r="AP80" s="19">
        <v>0</v>
      </c>
      <c r="AQ80" s="19">
        <v>0</v>
      </c>
      <c r="AR80" s="19">
        <v>0</v>
      </c>
      <c r="AS80" s="19">
        <v>0</v>
      </c>
      <c r="AT80" s="19">
        <v>0</v>
      </c>
      <c r="AU80" s="19">
        <v>0</v>
      </c>
      <c r="AV80" s="64">
        <f t="shared" si="38"/>
        <v>1.8</v>
      </c>
      <c r="AW80" s="41">
        <v>0</v>
      </c>
      <c r="AX80" s="41">
        <f t="shared" si="28"/>
        <v>0</v>
      </c>
      <c r="AY80" s="4" t="s">
        <v>203</v>
      </c>
      <c r="AZ80" s="25"/>
      <c r="BA80" s="25"/>
      <c r="BB80" s="44"/>
      <c r="BC80" s="12" t="s">
        <v>431</v>
      </c>
      <c r="BD80" s="12" t="s">
        <v>431</v>
      </c>
      <c r="BE80" s="44"/>
      <c r="BF80" s="44"/>
      <c r="BG80" s="44"/>
      <c r="BH80" s="44"/>
      <c r="BI80" s="44"/>
      <c r="BJ80" s="87"/>
      <c r="BK80" s="87"/>
    </row>
    <row r="81" spans="1:63" s="164" customFormat="1" ht="12.95" customHeight="1" x14ac:dyDescent="0.25">
      <c r="A81" s="66" t="s">
        <v>405</v>
      </c>
      <c r="B81" s="111"/>
      <c r="C81" s="191" t="s">
        <v>563</v>
      </c>
      <c r="D81" s="111"/>
      <c r="E81" s="211"/>
      <c r="F81" s="68" t="s">
        <v>406</v>
      </c>
      <c r="G81" s="68" t="s">
        <v>407</v>
      </c>
      <c r="H81" s="12" t="s">
        <v>408</v>
      </c>
      <c r="I81" s="25" t="s">
        <v>143</v>
      </c>
      <c r="J81" s="1" t="s">
        <v>149</v>
      </c>
      <c r="K81" s="25" t="s">
        <v>196</v>
      </c>
      <c r="L81" s="24">
        <v>30</v>
      </c>
      <c r="M81" s="69" t="s">
        <v>197</v>
      </c>
      <c r="N81" s="70" t="s">
        <v>365</v>
      </c>
      <c r="O81" s="1" t="s">
        <v>166</v>
      </c>
      <c r="P81" s="25" t="s">
        <v>125</v>
      </c>
      <c r="Q81" s="24" t="s">
        <v>122</v>
      </c>
      <c r="R81" s="25" t="s">
        <v>200</v>
      </c>
      <c r="S81" s="25" t="s">
        <v>201</v>
      </c>
      <c r="T81" s="24"/>
      <c r="U81" s="24" t="s">
        <v>398</v>
      </c>
      <c r="V81" s="24" t="s">
        <v>146</v>
      </c>
      <c r="W81" s="9">
        <v>30</v>
      </c>
      <c r="X81" s="9">
        <v>60</v>
      </c>
      <c r="Y81" s="16">
        <v>10</v>
      </c>
      <c r="Z81" s="86" t="s">
        <v>409</v>
      </c>
      <c r="AA81" s="5" t="s">
        <v>138</v>
      </c>
      <c r="AB81" s="102">
        <v>0.9</v>
      </c>
      <c r="AC81" s="192">
        <v>49120.34</v>
      </c>
      <c r="AD81" s="103">
        <f t="shared" ref="AD81" si="65">AB81*AC81</f>
        <v>44208.305999999997</v>
      </c>
      <c r="AE81" s="103">
        <f t="shared" si="35"/>
        <v>49513.30272</v>
      </c>
      <c r="AF81" s="104">
        <v>0.9</v>
      </c>
      <c r="AG81" s="192">
        <v>49120.34</v>
      </c>
      <c r="AH81" s="103">
        <f t="shared" ref="AH81" si="66">AF81*AG81</f>
        <v>44208.305999999997</v>
      </c>
      <c r="AI81" s="103">
        <f t="shared" si="37"/>
        <v>49513.30272</v>
      </c>
      <c r="AJ81" s="105">
        <v>0</v>
      </c>
      <c r="AK81" s="105">
        <v>0</v>
      </c>
      <c r="AL81" s="105">
        <v>0</v>
      </c>
      <c r="AM81" s="105">
        <v>0</v>
      </c>
      <c r="AN81" s="105">
        <v>0</v>
      </c>
      <c r="AO81" s="105">
        <v>0</v>
      </c>
      <c r="AP81" s="105">
        <v>0</v>
      </c>
      <c r="AQ81" s="105">
        <v>0</v>
      </c>
      <c r="AR81" s="105">
        <v>0</v>
      </c>
      <c r="AS81" s="105">
        <v>0</v>
      </c>
      <c r="AT81" s="105">
        <v>0</v>
      </c>
      <c r="AU81" s="105">
        <v>0</v>
      </c>
      <c r="AV81" s="106">
        <f t="shared" si="38"/>
        <v>1.8</v>
      </c>
      <c r="AW81" s="41">
        <v>0</v>
      </c>
      <c r="AX81" s="41">
        <f t="shared" si="28"/>
        <v>0</v>
      </c>
      <c r="AY81" s="107" t="s">
        <v>203</v>
      </c>
      <c r="AZ81" s="108"/>
      <c r="BA81" s="108"/>
      <c r="BB81" s="110"/>
      <c r="BC81" s="109" t="s">
        <v>431</v>
      </c>
      <c r="BD81" s="109" t="s">
        <v>431</v>
      </c>
      <c r="BE81" s="110"/>
      <c r="BF81" s="110"/>
      <c r="BG81" s="110"/>
      <c r="BH81" s="110"/>
      <c r="BI81" s="110"/>
      <c r="BJ81" s="87"/>
      <c r="BK81" s="27">
        <v>14</v>
      </c>
    </row>
    <row r="82" spans="1:63" s="187" customFormat="1" ht="12.95" customHeight="1" x14ac:dyDescent="0.25">
      <c r="A82" s="182" t="s">
        <v>405</v>
      </c>
      <c r="B82" s="158">
        <v>210014216</v>
      </c>
      <c r="C82" s="158" t="s">
        <v>671</v>
      </c>
      <c r="D82" s="158"/>
      <c r="E82" s="212"/>
      <c r="F82" s="193" t="s">
        <v>406</v>
      </c>
      <c r="G82" s="193" t="s">
        <v>407</v>
      </c>
      <c r="H82" s="193" t="s">
        <v>408</v>
      </c>
      <c r="I82" s="183" t="s">
        <v>143</v>
      </c>
      <c r="J82" s="152" t="s">
        <v>149</v>
      </c>
      <c r="K82" s="183" t="s">
        <v>196</v>
      </c>
      <c r="L82" s="182">
        <v>30</v>
      </c>
      <c r="M82" s="153" t="s">
        <v>197</v>
      </c>
      <c r="N82" s="194" t="s">
        <v>365</v>
      </c>
      <c r="O82" s="152" t="s">
        <v>166</v>
      </c>
      <c r="P82" s="183" t="s">
        <v>125</v>
      </c>
      <c r="Q82" s="182" t="s">
        <v>122</v>
      </c>
      <c r="R82" s="183" t="s">
        <v>200</v>
      </c>
      <c r="S82" s="183" t="s">
        <v>201</v>
      </c>
      <c r="T82" s="182"/>
      <c r="U82" s="182" t="s">
        <v>398</v>
      </c>
      <c r="V82" s="182" t="s">
        <v>146</v>
      </c>
      <c r="W82" s="193">
        <v>30</v>
      </c>
      <c r="X82" s="193">
        <v>60</v>
      </c>
      <c r="Y82" s="156">
        <v>10</v>
      </c>
      <c r="Z82" s="196" t="s">
        <v>409</v>
      </c>
      <c r="AA82" s="181" t="s">
        <v>138</v>
      </c>
      <c r="AB82" s="185">
        <v>0.7</v>
      </c>
      <c r="AC82" s="197">
        <v>48629.14</v>
      </c>
      <c r="AD82" s="185">
        <v>34040.398000000001</v>
      </c>
      <c r="AE82" s="185">
        <v>38125.245760000005</v>
      </c>
      <c r="AF82" s="185">
        <v>0.9</v>
      </c>
      <c r="AG82" s="185">
        <v>49120.34</v>
      </c>
      <c r="AH82" s="185">
        <v>44208.305999999997</v>
      </c>
      <c r="AI82" s="185">
        <v>49513.30272</v>
      </c>
      <c r="AJ82" s="186">
        <v>0</v>
      </c>
      <c r="AK82" s="186">
        <v>0</v>
      </c>
      <c r="AL82" s="186">
        <v>0</v>
      </c>
      <c r="AM82" s="186">
        <v>0</v>
      </c>
      <c r="AN82" s="186">
        <v>0</v>
      </c>
      <c r="AO82" s="186">
        <v>0</v>
      </c>
      <c r="AP82" s="186">
        <v>0</v>
      </c>
      <c r="AQ82" s="186">
        <v>0</v>
      </c>
      <c r="AR82" s="186">
        <v>0</v>
      </c>
      <c r="AS82" s="186">
        <v>0</v>
      </c>
      <c r="AT82" s="186">
        <v>0</v>
      </c>
      <c r="AU82" s="186">
        <v>0</v>
      </c>
      <c r="AV82" s="186">
        <f t="shared" si="38"/>
        <v>1.6</v>
      </c>
      <c r="AW82" s="185">
        <f t="shared" si="33"/>
        <v>78248.703999999998</v>
      </c>
      <c r="AX82" s="185">
        <f t="shared" si="28"/>
        <v>87638.548480000012</v>
      </c>
      <c r="AY82" s="158" t="s">
        <v>203</v>
      </c>
      <c r="AZ82" s="183"/>
      <c r="BA82" s="183"/>
      <c r="BB82" s="195"/>
      <c r="BC82" s="193" t="s">
        <v>431</v>
      </c>
      <c r="BD82" s="193" t="s">
        <v>431</v>
      </c>
      <c r="BE82" s="195"/>
      <c r="BF82" s="195"/>
      <c r="BG82" s="195"/>
      <c r="BH82" s="195"/>
      <c r="BI82" s="195"/>
      <c r="BJ82" s="87"/>
      <c r="BK82" s="32" t="s">
        <v>653</v>
      </c>
    </row>
    <row r="83" spans="1:63" s="164" customFormat="1" ht="12.95" customHeight="1" x14ac:dyDescent="0.25">
      <c r="A83" s="66" t="s">
        <v>405</v>
      </c>
      <c r="B83" s="72"/>
      <c r="C83" s="189" t="s">
        <v>481</v>
      </c>
      <c r="D83" s="72"/>
      <c r="E83" s="211"/>
      <c r="F83" s="68" t="s">
        <v>411</v>
      </c>
      <c r="G83" s="68" t="s">
        <v>407</v>
      </c>
      <c r="H83" s="12" t="s">
        <v>412</v>
      </c>
      <c r="I83" s="25" t="s">
        <v>143</v>
      </c>
      <c r="J83" s="1" t="s">
        <v>149</v>
      </c>
      <c r="K83" s="25" t="s">
        <v>196</v>
      </c>
      <c r="L83" s="24">
        <v>30</v>
      </c>
      <c r="M83" s="69" t="s">
        <v>197</v>
      </c>
      <c r="N83" s="70" t="s">
        <v>365</v>
      </c>
      <c r="O83" s="24" t="s">
        <v>126</v>
      </c>
      <c r="P83" s="25" t="s">
        <v>125</v>
      </c>
      <c r="Q83" s="24" t="s">
        <v>122</v>
      </c>
      <c r="R83" s="25" t="s">
        <v>200</v>
      </c>
      <c r="S83" s="25" t="s">
        <v>201</v>
      </c>
      <c r="T83" s="24"/>
      <c r="U83" s="24" t="s">
        <v>398</v>
      </c>
      <c r="V83" s="24" t="s">
        <v>146</v>
      </c>
      <c r="W83" s="9">
        <v>30</v>
      </c>
      <c r="X83" s="9">
        <v>60</v>
      </c>
      <c r="Y83" s="16">
        <v>10</v>
      </c>
      <c r="Z83" s="86" t="s">
        <v>409</v>
      </c>
      <c r="AA83" s="5" t="s">
        <v>138</v>
      </c>
      <c r="AB83" s="71">
        <v>0.2</v>
      </c>
      <c r="AC83" s="190">
        <v>2619306.31</v>
      </c>
      <c r="AD83" s="71">
        <f t="shared" si="34"/>
        <v>523861.26200000005</v>
      </c>
      <c r="AE83" s="71">
        <f t="shared" si="35"/>
        <v>586724.6134400001</v>
      </c>
      <c r="AF83" s="71">
        <v>0.2</v>
      </c>
      <c r="AG83" s="190">
        <v>2619306.31</v>
      </c>
      <c r="AH83" s="71">
        <f t="shared" si="36"/>
        <v>523861.26200000005</v>
      </c>
      <c r="AI83" s="71">
        <f t="shared" si="37"/>
        <v>586724.6134400001</v>
      </c>
      <c r="AJ83" s="19">
        <v>0</v>
      </c>
      <c r="AK83" s="19">
        <v>0</v>
      </c>
      <c r="AL83" s="19">
        <v>0</v>
      </c>
      <c r="AM83" s="19">
        <v>0</v>
      </c>
      <c r="AN83" s="19">
        <v>0</v>
      </c>
      <c r="AO83" s="19">
        <v>0</v>
      </c>
      <c r="AP83" s="19">
        <v>0</v>
      </c>
      <c r="AQ83" s="19">
        <v>0</v>
      </c>
      <c r="AR83" s="19">
        <v>0</v>
      </c>
      <c r="AS83" s="19">
        <v>0</v>
      </c>
      <c r="AT83" s="19">
        <v>0</v>
      </c>
      <c r="AU83" s="19">
        <v>0</v>
      </c>
      <c r="AV83" s="64">
        <f t="shared" si="38"/>
        <v>0.4</v>
      </c>
      <c r="AW83" s="41">
        <v>0</v>
      </c>
      <c r="AX83" s="41">
        <f t="shared" si="28"/>
        <v>0</v>
      </c>
      <c r="AY83" s="4" t="s">
        <v>203</v>
      </c>
      <c r="AZ83" s="25"/>
      <c r="BA83" s="25"/>
      <c r="BB83" s="44"/>
      <c r="BC83" s="12" t="s">
        <v>432</v>
      </c>
      <c r="BD83" s="12" t="s">
        <v>432</v>
      </c>
      <c r="BE83" s="44"/>
      <c r="BF83" s="44"/>
      <c r="BG83" s="44"/>
      <c r="BH83" s="44"/>
      <c r="BI83" s="44"/>
      <c r="BJ83" s="87"/>
      <c r="BK83" s="87"/>
    </row>
    <row r="84" spans="1:63" s="164" customFormat="1" ht="12.95" customHeight="1" x14ac:dyDescent="0.25">
      <c r="A84" s="66" t="s">
        <v>405</v>
      </c>
      <c r="B84" s="111"/>
      <c r="C84" s="191" t="s">
        <v>564</v>
      </c>
      <c r="D84" s="111"/>
      <c r="E84" s="211"/>
      <c r="F84" s="68" t="s">
        <v>411</v>
      </c>
      <c r="G84" s="68" t="s">
        <v>407</v>
      </c>
      <c r="H84" s="12" t="s">
        <v>412</v>
      </c>
      <c r="I84" s="25" t="s">
        <v>143</v>
      </c>
      <c r="J84" s="1" t="s">
        <v>149</v>
      </c>
      <c r="K84" s="25" t="s">
        <v>196</v>
      </c>
      <c r="L84" s="24">
        <v>30</v>
      </c>
      <c r="M84" s="69" t="s">
        <v>197</v>
      </c>
      <c r="N84" s="70" t="s">
        <v>365</v>
      </c>
      <c r="O84" s="1" t="s">
        <v>166</v>
      </c>
      <c r="P84" s="25" t="s">
        <v>125</v>
      </c>
      <c r="Q84" s="24" t="s">
        <v>122</v>
      </c>
      <c r="R84" s="25" t="s">
        <v>200</v>
      </c>
      <c r="S84" s="25" t="s">
        <v>201</v>
      </c>
      <c r="T84" s="24"/>
      <c r="U84" s="24" t="s">
        <v>398</v>
      </c>
      <c r="V84" s="24" t="s">
        <v>146</v>
      </c>
      <c r="W84" s="9">
        <v>30</v>
      </c>
      <c r="X84" s="9">
        <v>60</v>
      </c>
      <c r="Y84" s="16">
        <v>10</v>
      </c>
      <c r="Z84" s="86" t="s">
        <v>409</v>
      </c>
      <c r="AA84" s="5" t="s">
        <v>138</v>
      </c>
      <c r="AB84" s="102">
        <v>0.2</v>
      </c>
      <c r="AC84" s="192">
        <v>2619306.31</v>
      </c>
      <c r="AD84" s="103">
        <f t="shared" ref="AD84" si="67">AB84*AC84</f>
        <v>523861.26200000005</v>
      </c>
      <c r="AE84" s="103">
        <f t="shared" si="35"/>
        <v>586724.6134400001</v>
      </c>
      <c r="AF84" s="104">
        <v>0.2</v>
      </c>
      <c r="AG84" s="192">
        <v>2619306.31</v>
      </c>
      <c r="AH84" s="103">
        <f t="shared" ref="AH84" si="68">AF84*AG84</f>
        <v>523861.26200000005</v>
      </c>
      <c r="AI84" s="103">
        <f t="shared" si="37"/>
        <v>586724.6134400001</v>
      </c>
      <c r="AJ84" s="105">
        <v>0</v>
      </c>
      <c r="AK84" s="105">
        <v>0</v>
      </c>
      <c r="AL84" s="105">
        <v>0</v>
      </c>
      <c r="AM84" s="105">
        <v>0</v>
      </c>
      <c r="AN84" s="105">
        <v>0</v>
      </c>
      <c r="AO84" s="105">
        <v>0</v>
      </c>
      <c r="AP84" s="105">
        <v>0</v>
      </c>
      <c r="AQ84" s="105">
        <v>0</v>
      </c>
      <c r="AR84" s="105">
        <v>0</v>
      </c>
      <c r="AS84" s="105">
        <v>0</v>
      </c>
      <c r="AT84" s="105">
        <v>0</v>
      </c>
      <c r="AU84" s="105">
        <v>0</v>
      </c>
      <c r="AV84" s="106">
        <f t="shared" si="38"/>
        <v>0.4</v>
      </c>
      <c r="AW84" s="41">
        <v>0</v>
      </c>
      <c r="AX84" s="41">
        <f t="shared" si="28"/>
        <v>0</v>
      </c>
      <c r="AY84" s="107" t="s">
        <v>203</v>
      </c>
      <c r="AZ84" s="108"/>
      <c r="BA84" s="108"/>
      <c r="BB84" s="110"/>
      <c r="BC84" s="109" t="s">
        <v>432</v>
      </c>
      <c r="BD84" s="109" t="s">
        <v>432</v>
      </c>
      <c r="BE84" s="110"/>
      <c r="BF84" s="110"/>
      <c r="BG84" s="110"/>
      <c r="BH84" s="110"/>
      <c r="BI84" s="110"/>
      <c r="BJ84" s="87"/>
      <c r="BK84" s="27">
        <v>14</v>
      </c>
    </row>
    <row r="85" spans="1:63" s="187" customFormat="1" ht="12.95" customHeight="1" x14ac:dyDescent="0.25">
      <c r="A85" s="182" t="s">
        <v>405</v>
      </c>
      <c r="B85" s="158">
        <v>210014245</v>
      </c>
      <c r="C85" s="158" t="s">
        <v>672</v>
      </c>
      <c r="D85" s="158"/>
      <c r="E85" s="212"/>
      <c r="F85" s="193" t="s">
        <v>411</v>
      </c>
      <c r="G85" s="193" t="s">
        <v>407</v>
      </c>
      <c r="H85" s="193" t="s">
        <v>412</v>
      </c>
      <c r="I85" s="183" t="s">
        <v>143</v>
      </c>
      <c r="J85" s="152" t="s">
        <v>149</v>
      </c>
      <c r="K85" s="183" t="s">
        <v>196</v>
      </c>
      <c r="L85" s="182">
        <v>30</v>
      </c>
      <c r="M85" s="153" t="s">
        <v>197</v>
      </c>
      <c r="N85" s="194" t="s">
        <v>365</v>
      </c>
      <c r="O85" s="152" t="s">
        <v>166</v>
      </c>
      <c r="P85" s="183" t="s">
        <v>125</v>
      </c>
      <c r="Q85" s="182" t="s">
        <v>122</v>
      </c>
      <c r="R85" s="183" t="s">
        <v>200</v>
      </c>
      <c r="S85" s="183" t="s">
        <v>201</v>
      </c>
      <c r="T85" s="182"/>
      <c r="U85" s="182" t="s">
        <v>398</v>
      </c>
      <c r="V85" s="182" t="s">
        <v>146</v>
      </c>
      <c r="W85" s="193">
        <v>30</v>
      </c>
      <c r="X85" s="193">
        <v>60</v>
      </c>
      <c r="Y85" s="156">
        <v>10</v>
      </c>
      <c r="Z85" s="196" t="s">
        <v>409</v>
      </c>
      <c r="AA85" s="181" t="s">
        <v>138</v>
      </c>
      <c r="AB85" s="185">
        <v>0.1</v>
      </c>
      <c r="AC85" s="197">
        <v>2593113.2400000002</v>
      </c>
      <c r="AD85" s="185">
        <v>259311.32400000002</v>
      </c>
      <c r="AE85" s="185">
        <v>290428.68288000004</v>
      </c>
      <c r="AF85" s="185">
        <v>0.2</v>
      </c>
      <c r="AG85" s="185">
        <v>2619306.31</v>
      </c>
      <c r="AH85" s="185">
        <v>523861.26200000005</v>
      </c>
      <c r="AI85" s="185">
        <v>586724.6134400001</v>
      </c>
      <c r="AJ85" s="186">
        <v>0</v>
      </c>
      <c r="AK85" s="186">
        <v>0</v>
      </c>
      <c r="AL85" s="186">
        <v>0</v>
      </c>
      <c r="AM85" s="186">
        <v>0</v>
      </c>
      <c r="AN85" s="186">
        <v>0</v>
      </c>
      <c r="AO85" s="186">
        <v>0</v>
      </c>
      <c r="AP85" s="186">
        <v>0</v>
      </c>
      <c r="AQ85" s="186">
        <v>0</v>
      </c>
      <c r="AR85" s="186">
        <v>0</v>
      </c>
      <c r="AS85" s="186">
        <v>0</v>
      </c>
      <c r="AT85" s="186">
        <v>0</v>
      </c>
      <c r="AU85" s="186">
        <v>0</v>
      </c>
      <c r="AV85" s="186">
        <f t="shared" si="38"/>
        <v>0.30000000000000004</v>
      </c>
      <c r="AW85" s="185">
        <f t="shared" si="33"/>
        <v>783172.58600000013</v>
      </c>
      <c r="AX85" s="185">
        <f t="shared" si="28"/>
        <v>877153.2963200002</v>
      </c>
      <c r="AY85" s="158" t="s">
        <v>203</v>
      </c>
      <c r="AZ85" s="183"/>
      <c r="BA85" s="183"/>
      <c r="BB85" s="195"/>
      <c r="BC85" s="193" t="s">
        <v>432</v>
      </c>
      <c r="BD85" s="193" t="s">
        <v>432</v>
      </c>
      <c r="BE85" s="195"/>
      <c r="BF85" s="195"/>
      <c r="BG85" s="195"/>
      <c r="BH85" s="195"/>
      <c r="BI85" s="195"/>
      <c r="BJ85" s="87"/>
      <c r="BK85" s="32" t="s">
        <v>653</v>
      </c>
    </row>
    <row r="86" spans="1:63" s="164" customFormat="1" ht="12.95" customHeight="1" x14ac:dyDescent="0.25">
      <c r="A86" s="66" t="s">
        <v>405</v>
      </c>
      <c r="B86" s="72"/>
      <c r="C86" s="189" t="s">
        <v>482</v>
      </c>
      <c r="D86" s="72"/>
      <c r="E86" s="211"/>
      <c r="F86" s="68" t="s">
        <v>406</v>
      </c>
      <c r="G86" s="68" t="s">
        <v>407</v>
      </c>
      <c r="H86" s="12" t="s">
        <v>408</v>
      </c>
      <c r="I86" s="25" t="s">
        <v>143</v>
      </c>
      <c r="J86" s="1" t="s">
        <v>149</v>
      </c>
      <c r="K86" s="25" t="s">
        <v>196</v>
      </c>
      <c r="L86" s="24">
        <v>30</v>
      </c>
      <c r="M86" s="69" t="s">
        <v>197</v>
      </c>
      <c r="N86" s="70" t="s">
        <v>365</v>
      </c>
      <c r="O86" s="24" t="s">
        <v>126</v>
      </c>
      <c r="P86" s="25" t="s">
        <v>125</v>
      </c>
      <c r="Q86" s="24" t="s">
        <v>122</v>
      </c>
      <c r="R86" s="25" t="s">
        <v>200</v>
      </c>
      <c r="S86" s="25" t="s">
        <v>201</v>
      </c>
      <c r="T86" s="24"/>
      <c r="U86" s="24" t="s">
        <v>398</v>
      </c>
      <c r="V86" s="24" t="s">
        <v>146</v>
      </c>
      <c r="W86" s="9">
        <v>30</v>
      </c>
      <c r="X86" s="9">
        <v>60</v>
      </c>
      <c r="Y86" s="16">
        <v>10</v>
      </c>
      <c r="Z86" s="86" t="s">
        <v>409</v>
      </c>
      <c r="AA86" s="5" t="s">
        <v>138</v>
      </c>
      <c r="AB86" s="71">
        <v>0.85</v>
      </c>
      <c r="AC86" s="190">
        <v>225375.69</v>
      </c>
      <c r="AD86" s="71">
        <f t="shared" si="34"/>
        <v>191569.3365</v>
      </c>
      <c r="AE86" s="71">
        <f t="shared" si="35"/>
        <v>214557.65688000002</v>
      </c>
      <c r="AF86" s="71">
        <v>0.85</v>
      </c>
      <c r="AG86" s="190">
        <v>225375.69</v>
      </c>
      <c r="AH86" s="71">
        <f t="shared" si="36"/>
        <v>191569.3365</v>
      </c>
      <c r="AI86" s="71">
        <f t="shared" si="37"/>
        <v>214557.65688000002</v>
      </c>
      <c r="AJ86" s="19">
        <v>0</v>
      </c>
      <c r="AK86" s="19">
        <v>0</v>
      </c>
      <c r="AL86" s="19">
        <v>0</v>
      </c>
      <c r="AM86" s="19">
        <v>0</v>
      </c>
      <c r="AN86" s="19">
        <v>0</v>
      </c>
      <c r="AO86" s="19">
        <v>0</v>
      </c>
      <c r="AP86" s="19">
        <v>0</v>
      </c>
      <c r="AQ86" s="19">
        <v>0</v>
      </c>
      <c r="AR86" s="19">
        <v>0</v>
      </c>
      <c r="AS86" s="19">
        <v>0</v>
      </c>
      <c r="AT86" s="19">
        <v>0</v>
      </c>
      <c r="AU86" s="19">
        <v>0</v>
      </c>
      <c r="AV86" s="64">
        <f t="shared" si="38"/>
        <v>1.7</v>
      </c>
      <c r="AW86" s="41">
        <v>0</v>
      </c>
      <c r="AX86" s="41">
        <f t="shared" si="28"/>
        <v>0</v>
      </c>
      <c r="AY86" s="4" t="s">
        <v>203</v>
      </c>
      <c r="AZ86" s="25"/>
      <c r="BA86" s="25"/>
      <c r="BB86" s="44"/>
      <c r="BC86" s="12" t="s">
        <v>433</v>
      </c>
      <c r="BD86" s="12" t="s">
        <v>433</v>
      </c>
      <c r="BE86" s="44"/>
      <c r="BF86" s="44"/>
      <c r="BG86" s="44"/>
      <c r="BH86" s="44"/>
      <c r="BI86" s="44"/>
      <c r="BJ86" s="87"/>
      <c r="BK86" s="87"/>
    </row>
    <row r="87" spans="1:63" s="164" customFormat="1" ht="12.95" customHeight="1" x14ac:dyDescent="0.25">
      <c r="A87" s="66" t="s">
        <v>405</v>
      </c>
      <c r="B87" s="111"/>
      <c r="C87" s="191" t="s">
        <v>565</v>
      </c>
      <c r="D87" s="111"/>
      <c r="E87" s="211"/>
      <c r="F87" s="68" t="s">
        <v>406</v>
      </c>
      <c r="G87" s="68" t="s">
        <v>407</v>
      </c>
      <c r="H87" s="12" t="s">
        <v>408</v>
      </c>
      <c r="I87" s="25" t="s">
        <v>143</v>
      </c>
      <c r="J87" s="1" t="s">
        <v>149</v>
      </c>
      <c r="K87" s="25" t="s">
        <v>196</v>
      </c>
      <c r="L87" s="24">
        <v>30</v>
      </c>
      <c r="M87" s="69" t="s">
        <v>197</v>
      </c>
      <c r="N87" s="70" t="s">
        <v>365</v>
      </c>
      <c r="O87" s="1" t="s">
        <v>166</v>
      </c>
      <c r="P87" s="25" t="s">
        <v>125</v>
      </c>
      <c r="Q87" s="24" t="s">
        <v>122</v>
      </c>
      <c r="R87" s="25" t="s">
        <v>200</v>
      </c>
      <c r="S87" s="25" t="s">
        <v>201</v>
      </c>
      <c r="T87" s="24"/>
      <c r="U87" s="24" t="s">
        <v>398</v>
      </c>
      <c r="V87" s="24" t="s">
        <v>146</v>
      </c>
      <c r="W87" s="9">
        <v>30</v>
      </c>
      <c r="X87" s="9">
        <v>60</v>
      </c>
      <c r="Y87" s="16">
        <v>10</v>
      </c>
      <c r="Z87" s="86" t="s">
        <v>409</v>
      </c>
      <c r="AA87" s="5" t="s">
        <v>138</v>
      </c>
      <c r="AB87" s="102">
        <v>0.85</v>
      </c>
      <c r="AC87" s="192">
        <v>225375.69</v>
      </c>
      <c r="AD87" s="103">
        <f t="shared" ref="AD87" si="69">AB87*AC87</f>
        <v>191569.3365</v>
      </c>
      <c r="AE87" s="103">
        <f t="shared" si="35"/>
        <v>214557.65688000002</v>
      </c>
      <c r="AF87" s="104">
        <v>0.85</v>
      </c>
      <c r="AG87" s="192">
        <v>225375.69</v>
      </c>
      <c r="AH87" s="103">
        <f t="shared" ref="AH87" si="70">AF87*AG87</f>
        <v>191569.3365</v>
      </c>
      <c r="AI87" s="103">
        <f t="shared" si="37"/>
        <v>214557.65688000002</v>
      </c>
      <c r="AJ87" s="105">
        <v>0</v>
      </c>
      <c r="AK87" s="105">
        <v>0</v>
      </c>
      <c r="AL87" s="105">
        <v>0</v>
      </c>
      <c r="AM87" s="105">
        <v>0</v>
      </c>
      <c r="AN87" s="105">
        <v>0</v>
      </c>
      <c r="AO87" s="105">
        <v>0</v>
      </c>
      <c r="AP87" s="105">
        <v>0</v>
      </c>
      <c r="AQ87" s="105">
        <v>0</v>
      </c>
      <c r="AR87" s="105">
        <v>0</v>
      </c>
      <c r="AS87" s="105">
        <v>0</v>
      </c>
      <c r="AT87" s="105">
        <v>0</v>
      </c>
      <c r="AU87" s="105">
        <v>0</v>
      </c>
      <c r="AV87" s="106">
        <f t="shared" si="38"/>
        <v>1.7</v>
      </c>
      <c r="AW87" s="41">
        <v>0</v>
      </c>
      <c r="AX87" s="41">
        <f t="shared" si="28"/>
        <v>0</v>
      </c>
      <c r="AY87" s="107" t="s">
        <v>203</v>
      </c>
      <c r="AZ87" s="108"/>
      <c r="BA87" s="108"/>
      <c r="BB87" s="110"/>
      <c r="BC87" s="109" t="s">
        <v>433</v>
      </c>
      <c r="BD87" s="109" t="s">
        <v>433</v>
      </c>
      <c r="BE87" s="110"/>
      <c r="BF87" s="110"/>
      <c r="BG87" s="110"/>
      <c r="BH87" s="110"/>
      <c r="BI87" s="110"/>
      <c r="BJ87" s="87"/>
      <c r="BK87" s="27">
        <v>14</v>
      </c>
    </row>
    <row r="88" spans="1:63" s="187" customFormat="1" ht="12.95" customHeight="1" x14ac:dyDescent="0.25">
      <c r="A88" s="182" t="s">
        <v>405</v>
      </c>
      <c r="B88" s="158">
        <v>210014355</v>
      </c>
      <c r="C88" s="158" t="s">
        <v>673</v>
      </c>
      <c r="D88" s="158"/>
      <c r="E88" s="212"/>
      <c r="F88" s="193" t="s">
        <v>406</v>
      </c>
      <c r="G88" s="193" t="s">
        <v>407</v>
      </c>
      <c r="H88" s="193" t="s">
        <v>408</v>
      </c>
      <c r="I88" s="183" t="s">
        <v>143</v>
      </c>
      <c r="J88" s="152" t="s">
        <v>149</v>
      </c>
      <c r="K88" s="183" t="s">
        <v>196</v>
      </c>
      <c r="L88" s="182">
        <v>30</v>
      </c>
      <c r="M88" s="153" t="s">
        <v>197</v>
      </c>
      <c r="N88" s="194" t="s">
        <v>365</v>
      </c>
      <c r="O88" s="152" t="s">
        <v>166</v>
      </c>
      <c r="P88" s="183" t="s">
        <v>125</v>
      </c>
      <c r="Q88" s="182" t="s">
        <v>122</v>
      </c>
      <c r="R88" s="183" t="s">
        <v>200</v>
      </c>
      <c r="S88" s="183" t="s">
        <v>201</v>
      </c>
      <c r="T88" s="182"/>
      <c r="U88" s="182" t="s">
        <v>398</v>
      </c>
      <c r="V88" s="182" t="s">
        <v>146</v>
      </c>
      <c r="W88" s="193">
        <v>30</v>
      </c>
      <c r="X88" s="193">
        <v>60</v>
      </c>
      <c r="Y88" s="156">
        <v>10</v>
      </c>
      <c r="Z88" s="196" t="s">
        <v>409</v>
      </c>
      <c r="AA88" s="181" t="s">
        <v>138</v>
      </c>
      <c r="AB88" s="185">
        <v>0</v>
      </c>
      <c r="AC88" s="197">
        <v>225375.69</v>
      </c>
      <c r="AD88" s="185">
        <v>0</v>
      </c>
      <c r="AE88" s="185">
        <v>0</v>
      </c>
      <c r="AF88" s="185">
        <v>0.85</v>
      </c>
      <c r="AG88" s="185">
        <v>225375.69</v>
      </c>
      <c r="AH88" s="185">
        <v>191569.3365</v>
      </c>
      <c r="AI88" s="185">
        <v>214557.65688000002</v>
      </c>
      <c r="AJ88" s="186">
        <v>0</v>
      </c>
      <c r="AK88" s="186">
        <v>0</v>
      </c>
      <c r="AL88" s="186">
        <v>0</v>
      </c>
      <c r="AM88" s="186">
        <v>0</v>
      </c>
      <c r="AN88" s="186">
        <v>0</v>
      </c>
      <c r="AO88" s="186">
        <v>0</v>
      </c>
      <c r="AP88" s="186">
        <v>0</v>
      </c>
      <c r="AQ88" s="186">
        <v>0</v>
      </c>
      <c r="AR88" s="186">
        <v>0</v>
      </c>
      <c r="AS88" s="186">
        <v>0</v>
      </c>
      <c r="AT88" s="186">
        <v>0</v>
      </c>
      <c r="AU88" s="186">
        <v>0</v>
      </c>
      <c r="AV88" s="186">
        <f t="shared" si="38"/>
        <v>0.85</v>
      </c>
      <c r="AW88" s="185">
        <f t="shared" si="33"/>
        <v>191569.3365</v>
      </c>
      <c r="AX88" s="185">
        <f t="shared" si="28"/>
        <v>214557.65688000002</v>
      </c>
      <c r="AY88" s="158" t="s">
        <v>203</v>
      </c>
      <c r="AZ88" s="183"/>
      <c r="BA88" s="183"/>
      <c r="BB88" s="195"/>
      <c r="BC88" s="193" t="s">
        <v>433</v>
      </c>
      <c r="BD88" s="193" t="s">
        <v>433</v>
      </c>
      <c r="BE88" s="195"/>
      <c r="BF88" s="195"/>
      <c r="BG88" s="195"/>
      <c r="BH88" s="195"/>
      <c r="BI88" s="195"/>
      <c r="BJ88" s="87"/>
      <c r="BK88" s="32" t="s">
        <v>653</v>
      </c>
    </row>
    <row r="89" spans="1:63" s="164" customFormat="1" ht="12.95" customHeight="1" x14ac:dyDescent="0.25">
      <c r="A89" s="66" t="s">
        <v>405</v>
      </c>
      <c r="B89" s="72"/>
      <c r="C89" s="189" t="s">
        <v>483</v>
      </c>
      <c r="D89" s="72"/>
      <c r="E89" s="211"/>
      <c r="F89" s="68" t="s">
        <v>406</v>
      </c>
      <c r="G89" s="68" t="s">
        <v>407</v>
      </c>
      <c r="H89" s="12" t="s">
        <v>408</v>
      </c>
      <c r="I89" s="25" t="s">
        <v>143</v>
      </c>
      <c r="J89" s="1" t="s">
        <v>149</v>
      </c>
      <c r="K89" s="25" t="s">
        <v>196</v>
      </c>
      <c r="L89" s="24">
        <v>30</v>
      </c>
      <c r="M89" s="69" t="s">
        <v>197</v>
      </c>
      <c r="N89" s="70" t="s">
        <v>365</v>
      </c>
      <c r="O89" s="24" t="s">
        <v>126</v>
      </c>
      <c r="P89" s="25" t="s">
        <v>125</v>
      </c>
      <c r="Q89" s="24" t="s">
        <v>122</v>
      </c>
      <c r="R89" s="25" t="s">
        <v>200</v>
      </c>
      <c r="S89" s="25" t="s">
        <v>201</v>
      </c>
      <c r="T89" s="24"/>
      <c r="U89" s="24" t="s">
        <v>398</v>
      </c>
      <c r="V89" s="24" t="s">
        <v>146</v>
      </c>
      <c r="W89" s="9">
        <v>30</v>
      </c>
      <c r="X89" s="9">
        <v>60</v>
      </c>
      <c r="Y89" s="16">
        <v>10</v>
      </c>
      <c r="Z89" s="86" t="s">
        <v>409</v>
      </c>
      <c r="AA89" s="5" t="s">
        <v>138</v>
      </c>
      <c r="AB89" s="71">
        <v>1.35</v>
      </c>
      <c r="AC89" s="190">
        <v>305637.69</v>
      </c>
      <c r="AD89" s="71">
        <f t="shared" si="34"/>
        <v>412610.88150000002</v>
      </c>
      <c r="AE89" s="71">
        <f t="shared" si="35"/>
        <v>462124.18728000007</v>
      </c>
      <c r="AF89" s="71">
        <v>1.35</v>
      </c>
      <c r="AG89" s="190">
        <v>305637.69</v>
      </c>
      <c r="AH89" s="71">
        <f t="shared" si="36"/>
        <v>412610.88150000002</v>
      </c>
      <c r="AI89" s="71">
        <f t="shared" si="37"/>
        <v>462124.18728000007</v>
      </c>
      <c r="AJ89" s="19">
        <v>0</v>
      </c>
      <c r="AK89" s="19">
        <v>0</v>
      </c>
      <c r="AL89" s="19">
        <v>0</v>
      </c>
      <c r="AM89" s="19">
        <v>0</v>
      </c>
      <c r="AN89" s="19">
        <v>0</v>
      </c>
      <c r="AO89" s="19">
        <v>0</v>
      </c>
      <c r="AP89" s="19">
        <v>0</v>
      </c>
      <c r="AQ89" s="19">
        <v>0</v>
      </c>
      <c r="AR89" s="19">
        <v>0</v>
      </c>
      <c r="AS89" s="19">
        <v>0</v>
      </c>
      <c r="AT89" s="19">
        <v>0</v>
      </c>
      <c r="AU89" s="19">
        <v>0</v>
      </c>
      <c r="AV89" s="64">
        <f t="shared" si="38"/>
        <v>2.7</v>
      </c>
      <c r="AW89" s="41">
        <v>0</v>
      </c>
      <c r="AX89" s="41">
        <f t="shared" si="28"/>
        <v>0</v>
      </c>
      <c r="AY89" s="4" t="s">
        <v>203</v>
      </c>
      <c r="AZ89" s="25"/>
      <c r="BA89" s="25"/>
      <c r="BB89" s="44"/>
      <c r="BC89" s="12" t="s">
        <v>434</v>
      </c>
      <c r="BD89" s="12" t="s">
        <v>434</v>
      </c>
      <c r="BE89" s="44"/>
      <c r="BF89" s="44"/>
      <c r="BG89" s="44"/>
      <c r="BH89" s="44"/>
      <c r="BI89" s="44"/>
      <c r="BJ89" s="87"/>
      <c r="BK89" s="87"/>
    </row>
    <row r="90" spans="1:63" s="164" customFormat="1" ht="12.95" customHeight="1" x14ac:dyDescent="0.25">
      <c r="A90" s="66" t="s">
        <v>405</v>
      </c>
      <c r="B90" s="111"/>
      <c r="C90" s="191" t="s">
        <v>566</v>
      </c>
      <c r="D90" s="111"/>
      <c r="E90" s="211"/>
      <c r="F90" s="68" t="s">
        <v>406</v>
      </c>
      <c r="G90" s="68" t="s">
        <v>407</v>
      </c>
      <c r="H90" s="12" t="s">
        <v>408</v>
      </c>
      <c r="I90" s="25" t="s">
        <v>143</v>
      </c>
      <c r="J90" s="1" t="s">
        <v>149</v>
      </c>
      <c r="K90" s="25" t="s">
        <v>196</v>
      </c>
      <c r="L90" s="24">
        <v>30</v>
      </c>
      <c r="M90" s="69" t="s">
        <v>197</v>
      </c>
      <c r="N90" s="70" t="s">
        <v>365</v>
      </c>
      <c r="O90" s="1" t="s">
        <v>166</v>
      </c>
      <c r="P90" s="25" t="s">
        <v>125</v>
      </c>
      <c r="Q90" s="24" t="s">
        <v>122</v>
      </c>
      <c r="R90" s="25" t="s">
        <v>200</v>
      </c>
      <c r="S90" s="25" t="s">
        <v>201</v>
      </c>
      <c r="T90" s="24"/>
      <c r="U90" s="24" t="s">
        <v>398</v>
      </c>
      <c r="V90" s="24" t="s">
        <v>146</v>
      </c>
      <c r="W90" s="9">
        <v>30</v>
      </c>
      <c r="X90" s="9">
        <v>60</v>
      </c>
      <c r="Y90" s="16">
        <v>10</v>
      </c>
      <c r="Z90" s="86" t="s">
        <v>409</v>
      </c>
      <c r="AA90" s="5" t="s">
        <v>138</v>
      </c>
      <c r="AB90" s="102">
        <v>1.35</v>
      </c>
      <c r="AC90" s="192">
        <v>305637.69</v>
      </c>
      <c r="AD90" s="103">
        <f t="shared" ref="AD90" si="71">AB90*AC90</f>
        <v>412610.88150000002</v>
      </c>
      <c r="AE90" s="103">
        <f t="shared" si="35"/>
        <v>462124.18728000007</v>
      </c>
      <c r="AF90" s="104">
        <v>1.35</v>
      </c>
      <c r="AG90" s="192">
        <v>305637.69</v>
      </c>
      <c r="AH90" s="103">
        <f t="shared" ref="AH90" si="72">AF90*AG90</f>
        <v>412610.88150000002</v>
      </c>
      <c r="AI90" s="103">
        <f t="shared" si="37"/>
        <v>462124.18728000007</v>
      </c>
      <c r="AJ90" s="105">
        <v>0</v>
      </c>
      <c r="AK90" s="105">
        <v>0</v>
      </c>
      <c r="AL90" s="105">
        <v>0</v>
      </c>
      <c r="AM90" s="105">
        <v>0</v>
      </c>
      <c r="AN90" s="105">
        <v>0</v>
      </c>
      <c r="AO90" s="105">
        <v>0</v>
      </c>
      <c r="AP90" s="105">
        <v>0</v>
      </c>
      <c r="AQ90" s="105">
        <v>0</v>
      </c>
      <c r="AR90" s="105">
        <v>0</v>
      </c>
      <c r="AS90" s="105">
        <v>0</v>
      </c>
      <c r="AT90" s="105">
        <v>0</v>
      </c>
      <c r="AU90" s="105">
        <v>0</v>
      </c>
      <c r="AV90" s="106">
        <f t="shared" si="38"/>
        <v>2.7</v>
      </c>
      <c r="AW90" s="41">
        <v>0</v>
      </c>
      <c r="AX90" s="41">
        <f t="shared" si="28"/>
        <v>0</v>
      </c>
      <c r="AY90" s="107" t="s">
        <v>203</v>
      </c>
      <c r="AZ90" s="108"/>
      <c r="BA90" s="108"/>
      <c r="BB90" s="110"/>
      <c r="BC90" s="109" t="s">
        <v>434</v>
      </c>
      <c r="BD90" s="109" t="s">
        <v>434</v>
      </c>
      <c r="BE90" s="110"/>
      <c r="BF90" s="110"/>
      <c r="BG90" s="110"/>
      <c r="BH90" s="110"/>
      <c r="BI90" s="110"/>
      <c r="BJ90" s="87"/>
      <c r="BK90" s="27">
        <v>14</v>
      </c>
    </row>
    <row r="91" spans="1:63" s="187" customFormat="1" ht="12.95" customHeight="1" x14ac:dyDescent="0.25">
      <c r="A91" s="182" t="s">
        <v>405</v>
      </c>
      <c r="B91" s="158">
        <v>210014390</v>
      </c>
      <c r="C91" s="158" t="s">
        <v>674</v>
      </c>
      <c r="D91" s="158"/>
      <c r="E91" s="212"/>
      <c r="F91" s="193" t="s">
        <v>406</v>
      </c>
      <c r="G91" s="193" t="s">
        <v>407</v>
      </c>
      <c r="H91" s="193" t="s">
        <v>408</v>
      </c>
      <c r="I91" s="183" t="s">
        <v>143</v>
      </c>
      <c r="J91" s="152" t="s">
        <v>149</v>
      </c>
      <c r="K91" s="183" t="s">
        <v>196</v>
      </c>
      <c r="L91" s="182">
        <v>30</v>
      </c>
      <c r="M91" s="153" t="s">
        <v>197</v>
      </c>
      <c r="N91" s="194" t="s">
        <v>365</v>
      </c>
      <c r="O91" s="152" t="s">
        <v>166</v>
      </c>
      <c r="P91" s="183" t="s">
        <v>125</v>
      </c>
      <c r="Q91" s="182" t="s">
        <v>122</v>
      </c>
      <c r="R91" s="183" t="s">
        <v>200</v>
      </c>
      <c r="S91" s="183" t="s">
        <v>201</v>
      </c>
      <c r="T91" s="182"/>
      <c r="U91" s="182" t="s">
        <v>398</v>
      </c>
      <c r="V91" s="182" t="s">
        <v>146</v>
      </c>
      <c r="W91" s="193">
        <v>30</v>
      </c>
      <c r="X91" s="193">
        <v>60</v>
      </c>
      <c r="Y91" s="156">
        <v>10</v>
      </c>
      <c r="Z91" s="196" t="s">
        <v>409</v>
      </c>
      <c r="AA91" s="181" t="s">
        <v>138</v>
      </c>
      <c r="AB91" s="185">
        <v>0.26</v>
      </c>
      <c r="AC91" s="197">
        <v>302581.31</v>
      </c>
      <c r="AD91" s="185">
        <v>78671.140599999999</v>
      </c>
      <c r="AE91" s="185">
        <v>88111.67747200001</v>
      </c>
      <c r="AF91" s="185">
        <v>1.35</v>
      </c>
      <c r="AG91" s="185">
        <v>305637.69</v>
      </c>
      <c r="AH91" s="185">
        <v>412610.88150000002</v>
      </c>
      <c r="AI91" s="185">
        <v>462124.18728000007</v>
      </c>
      <c r="AJ91" s="186">
        <v>0</v>
      </c>
      <c r="AK91" s="186">
        <v>0</v>
      </c>
      <c r="AL91" s="186">
        <v>0</v>
      </c>
      <c r="AM91" s="186">
        <v>0</v>
      </c>
      <c r="AN91" s="186">
        <v>0</v>
      </c>
      <c r="AO91" s="186">
        <v>0</v>
      </c>
      <c r="AP91" s="186">
        <v>0</v>
      </c>
      <c r="AQ91" s="186">
        <v>0</v>
      </c>
      <c r="AR91" s="186">
        <v>0</v>
      </c>
      <c r="AS91" s="186">
        <v>0</v>
      </c>
      <c r="AT91" s="186">
        <v>0</v>
      </c>
      <c r="AU91" s="186">
        <v>0</v>
      </c>
      <c r="AV91" s="186">
        <f t="shared" si="38"/>
        <v>1.61</v>
      </c>
      <c r="AW91" s="185">
        <f t="shared" si="33"/>
        <v>491282.0221</v>
      </c>
      <c r="AX91" s="185">
        <f t="shared" si="28"/>
        <v>550235.86475200008</v>
      </c>
      <c r="AY91" s="158" t="s">
        <v>203</v>
      </c>
      <c r="AZ91" s="183"/>
      <c r="BA91" s="183"/>
      <c r="BB91" s="195"/>
      <c r="BC91" s="193" t="s">
        <v>434</v>
      </c>
      <c r="BD91" s="193" t="s">
        <v>434</v>
      </c>
      <c r="BE91" s="195"/>
      <c r="BF91" s="195"/>
      <c r="BG91" s="195"/>
      <c r="BH91" s="195"/>
      <c r="BI91" s="195"/>
      <c r="BJ91" s="87"/>
      <c r="BK91" s="32" t="s">
        <v>653</v>
      </c>
    </row>
    <row r="92" spans="1:63" s="164" customFormat="1" ht="12.95" customHeight="1" x14ac:dyDescent="0.25">
      <c r="A92" s="66" t="s">
        <v>405</v>
      </c>
      <c r="B92" s="72"/>
      <c r="C92" s="189" t="s">
        <v>484</v>
      </c>
      <c r="D92" s="72"/>
      <c r="E92" s="211"/>
      <c r="F92" s="68" t="s">
        <v>406</v>
      </c>
      <c r="G92" s="68" t="s">
        <v>407</v>
      </c>
      <c r="H92" s="12" t="s">
        <v>408</v>
      </c>
      <c r="I92" s="25" t="s">
        <v>143</v>
      </c>
      <c r="J92" s="1" t="s">
        <v>149</v>
      </c>
      <c r="K92" s="25" t="s">
        <v>196</v>
      </c>
      <c r="L92" s="24">
        <v>30</v>
      </c>
      <c r="M92" s="69" t="s">
        <v>197</v>
      </c>
      <c r="N92" s="70" t="s">
        <v>365</v>
      </c>
      <c r="O92" s="24" t="s">
        <v>126</v>
      </c>
      <c r="P92" s="25" t="s">
        <v>125</v>
      </c>
      <c r="Q92" s="24" t="s">
        <v>122</v>
      </c>
      <c r="R92" s="25" t="s">
        <v>200</v>
      </c>
      <c r="S92" s="25" t="s">
        <v>201</v>
      </c>
      <c r="T92" s="24"/>
      <c r="U92" s="24" t="s">
        <v>398</v>
      </c>
      <c r="V92" s="24" t="s">
        <v>146</v>
      </c>
      <c r="W92" s="9">
        <v>30</v>
      </c>
      <c r="X92" s="9">
        <v>60</v>
      </c>
      <c r="Y92" s="16">
        <v>10</v>
      </c>
      <c r="Z92" s="86" t="s">
        <v>409</v>
      </c>
      <c r="AA92" s="5" t="s">
        <v>138</v>
      </c>
      <c r="AB92" s="71">
        <v>0.7</v>
      </c>
      <c r="AC92" s="190">
        <v>471940.56</v>
      </c>
      <c r="AD92" s="71">
        <f t="shared" si="34"/>
        <v>330358.39199999999</v>
      </c>
      <c r="AE92" s="71">
        <f t="shared" si="35"/>
        <v>370001.39904000005</v>
      </c>
      <c r="AF92" s="71">
        <v>0.7</v>
      </c>
      <c r="AG92" s="190">
        <v>471940.56</v>
      </c>
      <c r="AH92" s="71">
        <f t="shared" si="36"/>
        <v>330358.39199999999</v>
      </c>
      <c r="AI92" s="71">
        <f t="shared" si="37"/>
        <v>370001.39904000005</v>
      </c>
      <c r="AJ92" s="19">
        <v>0</v>
      </c>
      <c r="AK92" s="19">
        <v>0</v>
      </c>
      <c r="AL92" s="19">
        <v>0</v>
      </c>
      <c r="AM92" s="19">
        <v>0</v>
      </c>
      <c r="AN92" s="19">
        <v>0</v>
      </c>
      <c r="AO92" s="19">
        <v>0</v>
      </c>
      <c r="AP92" s="19">
        <v>0</v>
      </c>
      <c r="AQ92" s="19">
        <v>0</v>
      </c>
      <c r="AR92" s="19">
        <v>0</v>
      </c>
      <c r="AS92" s="19">
        <v>0</v>
      </c>
      <c r="AT92" s="19">
        <v>0</v>
      </c>
      <c r="AU92" s="19">
        <v>0</v>
      </c>
      <c r="AV92" s="64">
        <f t="shared" si="38"/>
        <v>1.4</v>
      </c>
      <c r="AW92" s="41">
        <v>0</v>
      </c>
      <c r="AX92" s="41">
        <f t="shared" si="28"/>
        <v>0</v>
      </c>
      <c r="AY92" s="4" t="s">
        <v>203</v>
      </c>
      <c r="AZ92" s="25"/>
      <c r="BA92" s="25"/>
      <c r="BB92" s="44"/>
      <c r="BC92" s="12" t="s">
        <v>435</v>
      </c>
      <c r="BD92" s="12" t="s">
        <v>435</v>
      </c>
      <c r="BE92" s="44"/>
      <c r="BF92" s="44"/>
      <c r="BG92" s="44"/>
      <c r="BH92" s="44"/>
      <c r="BI92" s="44"/>
      <c r="BJ92" s="87"/>
      <c r="BK92" s="87"/>
    </row>
    <row r="93" spans="1:63" s="164" customFormat="1" ht="12.95" customHeight="1" x14ac:dyDescent="0.25">
      <c r="A93" s="66" t="s">
        <v>405</v>
      </c>
      <c r="B93" s="111"/>
      <c r="C93" s="191" t="s">
        <v>567</v>
      </c>
      <c r="D93" s="111"/>
      <c r="E93" s="211"/>
      <c r="F93" s="68" t="s">
        <v>406</v>
      </c>
      <c r="G93" s="68" t="s">
        <v>407</v>
      </c>
      <c r="H93" s="12" t="s">
        <v>408</v>
      </c>
      <c r="I93" s="25" t="s">
        <v>143</v>
      </c>
      <c r="J93" s="1" t="s">
        <v>149</v>
      </c>
      <c r="K93" s="25" t="s">
        <v>196</v>
      </c>
      <c r="L93" s="24">
        <v>30</v>
      </c>
      <c r="M93" s="69" t="s">
        <v>197</v>
      </c>
      <c r="N93" s="70" t="s">
        <v>365</v>
      </c>
      <c r="O93" s="1" t="s">
        <v>166</v>
      </c>
      <c r="P93" s="25" t="s">
        <v>125</v>
      </c>
      <c r="Q93" s="24" t="s">
        <v>122</v>
      </c>
      <c r="R93" s="25" t="s">
        <v>200</v>
      </c>
      <c r="S93" s="25" t="s">
        <v>201</v>
      </c>
      <c r="T93" s="24"/>
      <c r="U93" s="24" t="s">
        <v>398</v>
      </c>
      <c r="V93" s="24" t="s">
        <v>146</v>
      </c>
      <c r="W93" s="9">
        <v>30</v>
      </c>
      <c r="X93" s="9">
        <v>60</v>
      </c>
      <c r="Y93" s="16">
        <v>10</v>
      </c>
      <c r="Z93" s="86" t="s">
        <v>409</v>
      </c>
      <c r="AA93" s="5" t="s">
        <v>138</v>
      </c>
      <c r="AB93" s="102">
        <v>0.7</v>
      </c>
      <c r="AC93" s="192">
        <v>471940.56</v>
      </c>
      <c r="AD93" s="103">
        <f t="shared" ref="AD93" si="73">AB93*AC93</f>
        <v>330358.39199999999</v>
      </c>
      <c r="AE93" s="103">
        <f t="shared" si="35"/>
        <v>370001.39904000005</v>
      </c>
      <c r="AF93" s="104">
        <v>0.7</v>
      </c>
      <c r="AG93" s="192">
        <v>471940.56</v>
      </c>
      <c r="AH93" s="103">
        <f t="shared" ref="AH93" si="74">AF93*AG93</f>
        <v>330358.39199999999</v>
      </c>
      <c r="AI93" s="103">
        <f t="shared" si="37"/>
        <v>370001.39904000005</v>
      </c>
      <c r="AJ93" s="105">
        <v>0</v>
      </c>
      <c r="AK93" s="105">
        <v>0</v>
      </c>
      <c r="AL93" s="105">
        <v>0</v>
      </c>
      <c r="AM93" s="105">
        <v>0</v>
      </c>
      <c r="AN93" s="105">
        <v>0</v>
      </c>
      <c r="AO93" s="105">
        <v>0</v>
      </c>
      <c r="AP93" s="105">
        <v>0</v>
      </c>
      <c r="AQ93" s="105">
        <v>0</v>
      </c>
      <c r="AR93" s="105">
        <v>0</v>
      </c>
      <c r="AS93" s="105">
        <v>0</v>
      </c>
      <c r="AT93" s="105">
        <v>0</v>
      </c>
      <c r="AU93" s="105">
        <v>0</v>
      </c>
      <c r="AV93" s="106">
        <f t="shared" si="38"/>
        <v>1.4</v>
      </c>
      <c r="AW93" s="41">
        <v>0</v>
      </c>
      <c r="AX93" s="41">
        <f t="shared" si="28"/>
        <v>0</v>
      </c>
      <c r="AY93" s="107" t="s">
        <v>203</v>
      </c>
      <c r="AZ93" s="108"/>
      <c r="BA93" s="108"/>
      <c r="BB93" s="110"/>
      <c r="BC93" s="109" t="s">
        <v>435</v>
      </c>
      <c r="BD93" s="109" t="s">
        <v>435</v>
      </c>
      <c r="BE93" s="110"/>
      <c r="BF93" s="110"/>
      <c r="BG93" s="110"/>
      <c r="BH93" s="110"/>
      <c r="BI93" s="110"/>
      <c r="BJ93" s="87"/>
      <c r="BK93" s="27">
        <v>14</v>
      </c>
    </row>
    <row r="94" spans="1:63" s="187" customFormat="1" ht="12.95" customHeight="1" x14ac:dyDescent="0.25">
      <c r="A94" s="182" t="s">
        <v>405</v>
      </c>
      <c r="B94" s="158">
        <v>210014391</v>
      </c>
      <c r="C94" s="158" t="s">
        <v>675</v>
      </c>
      <c r="D94" s="158"/>
      <c r="E94" s="212"/>
      <c r="F94" s="193" t="s">
        <v>406</v>
      </c>
      <c r="G94" s="193" t="s">
        <v>407</v>
      </c>
      <c r="H94" s="193" t="s">
        <v>408</v>
      </c>
      <c r="I94" s="183" t="s">
        <v>143</v>
      </c>
      <c r="J94" s="152" t="s">
        <v>149</v>
      </c>
      <c r="K94" s="183" t="s">
        <v>196</v>
      </c>
      <c r="L94" s="182">
        <v>30</v>
      </c>
      <c r="M94" s="153" t="s">
        <v>197</v>
      </c>
      <c r="N94" s="194" t="s">
        <v>365</v>
      </c>
      <c r="O94" s="152" t="s">
        <v>166</v>
      </c>
      <c r="P94" s="183" t="s">
        <v>125</v>
      </c>
      <c r="Q94" s="182" t="s">
        <v>122</v>
      </c>
      <c r="R94" s="183" t="s">
        <v>200</v>
      </c>
      <c r="S94" s="183" t="s">
        <v>201</v>
      </c>
      <c r="T94" s="182"/>
      <c r="U94" s="182" t="s">
        <v>398</v>
      </c>
      <c r="V94" s="182" t="s">
        <v>146</v>
      </c>
      <c r="W94" s="193">
        <v>30</v>
      </c>
      <c r="X94" s="193">
        <v>60</v>
      </c>
      <c r="Y94" s="156">
        <v>10</v>
      </c>
      <c r="Z94" s="196" t="s">
        <v>409</v>
      </c>
      <c r="AA94" s="181" t="s">
        <v>138</v>
      </c>
      <c r="AB94" s="185">
        <v>1.4</v>
      </c>
      <c r="AC94" s="197">
        <v>467221.15</v>
      </c>
      <c r="AD94" s="185">
        <v>654109.61</v>
      </c>
      <c r="AE94" s="185">
        <v>732602.76320000004</v>
      </c>
      <c r="AF94" s="185">
        <v>0.7</v>
      </c>
      <c r="AG94" s="185">
        <v>471940.56</v>
      </c>
      <c r="AH94" s="185">
        <v>330358.39199999999</v>
      </c>
      <c r="AI94" s="185">
        <v>370001.39904000005</v>
      </c>
      <c r="AJ94" s="186">
        <v>0</v>
      </c>
      <c r="AK94" s="186">
        <v>0</v>
      </c>
      <c r="AL94" s="186">
        <v>0</v>
      </c>
      <c r="AM94" s="186">
        <v>0</v>
      </c>
      <c r="AN94" s="186">
        <v>0</v>
      </c>
      <c r="AO94" s="186">
        <v>0</v>
      </c>
      <c r="AP94" s="186">
        <v>0</v>
      </c>
      <c r="AQ94" s="186">
        <v>0</v>
      </c>
      <c r="AR94" s="186">
        <v>0</v>
      </c>
      <c r="AS94" s="186">
        <v>0</v>
      </c>
      <c r="AT94" s="186">
        <v>0</v>
      </c>
      <c r="AU94" s="186">
        <v>0</v>
      </c>
      <c r="AV94" s="186">
        <f t="shared" si="38"/>
        <v>2.0999999999999996</v>
      </c>
      <c r="AW94" s="185">
        <f t="shared" si="33"/>
        <v>984468.00199999998</v>
      </c>
      <c r="AX94" s="185">
        <f t="shared" si="28"/>
        <v>1102604.16224</v>
      </c>
      <c r="AY94" s="158" t="s">
        <v>203</v>
      </c>
      <c r="AZ94" s="183"/>
      <c r="BA94" s="183"/>
      <c r="BB94" s="195"/>
      <c r="BC94" s="193" t="s">
        <v>435</v>
      </c>
      <c r="BD94" s="193" t="s">
        <v>435</v>
      </c>
      <c r="BE94" s="195"/>
      <c r="BF94" s="195"/>
      <c r="BG94" s="195"/>
      <c r="BH94" s="195"/>
      <c r="BI94" s="195"/>
      <c r="BJ94" s="87"/>
      <c r="BK94" s="32" t="s">
        <v>653</v>
      </c>
    </row>
    <row r="95" spans="1:63" s="164" customFormat="1" ht="12.95" customHeight="1" x14ac:dyDescent="0.25">
      <c r="A95" s="66" t="s">
        <v>405</v>
      </c>
      <c r="B95" s="72"/>
      <c r="C95" s="189" t="s">
        <v>485</v>
      </c>
      <c r="D95" s="72"/>
      <c r="E95" s="211"/>
      <c r="F95" s="68" t="s">
        <v>406</v>
      </c>
      <c r="G95" s="68" t="s">
        <v>407</v>
      </c>
      <c r="H95" s="12" t="s">
        <v>408</v>
      </c>
      <c r="I95" s="25" t="s">
        <v>143</v>
      </c>
      <c r="J95" s="1" t="s">
        <v>149</v>
      </c>
      <c r="K95" s="25" t="s">
        <v>196</v>
      </c>
      <c r="L95" s="24">
        <v>30</v>
      </c>
      <c r="M95" s="69" t="s">
        <v>197</v>
      </c>
      <c r="N95" s="70" t="s">
        <v>365</v>
      </c>
      <c r="O95" s="24" t="s">
        <v>126</v>
      </c>
      <c r="P95" s="25" t="s">
        <v>125</v>
      </c>
      <c r="Q95" s="24" t="s">
        <v>122</v>
      </c>
      <c r="R95" s="25" t="s">
        <v>200</v>
      </c>
      <c r="S95" s="25" t="s">
        <v>201</v>
      </c>
      <c r="T95" s="24"/>
      <c r="U95" s="24" t="s">
        <v>398</v>
      </c>
      <c r="V95" s="24" t="s">
        <v>146</v>
      </c>
      <c r="W95" s="9">
        <v>30</v>
      </c>
      <c r="X95" s="9">
        <v>60</v>
      </c>
      <c r="Y95" s="16">
        <v>10</v>
      </c>
      <c r="Z95" s="86" t="s">
        <v>409</v>
      </c>
      <c r="AA95" s="5" t="s">
        <v>138</v>
      </c>
      <c r="AB95" s="71">
        <v>0.4</v>
      </c>
      <c r="AC95" s="190">
        <v>132088.32000000001</v>
      </c>
      <c r="AD95" s="71">
        <f t="shared" si="34"/>
        <v>52835.328000000009</v>
      </c>
      <c r="AE95" s="71">
        <f t="shared" si="35"/>
        <v>59175.567360000015</v>
      </c>
      <c r="AF95" s="71">
        <v>0.4</v>
      </c>
      <c r="AG95" s="190">
        <v>132088.32000000001</v>
      </c>
      <c r="AH95" s="71">
        <f t="shared" si="36"/>
        <v>52835.328000000009</v>
      </c>
      <c r="AI95" s="71">
        <f t="shared" si="37"/>
        <v>59175.567360000015</v>
      </c>
      <c r="AJ95" s="19">
        <v>0</v>
      </c>
      <c r="AK95" s="19">
        <v>0</v>
      </c>
      <c r="AL95" s="19">
        <v>0</v>
      </c>
      <c r="AM95" s="19">
        <v>0</v>
      </c>
      <c r="AN95" s="19">
        <v>0</v>
      </c>
      <c r="AO95" s="19">
        <v>0</v>
      </c>
      <c r="AP95" s="19">
        <v>0</v>
      </c>
      <c r="AQ95" s="19">
        <v>0</v>
      </c>
      <c r="AR95" s="19">
        <v>0</v>
      </c>
      <c r="AS95" s="19">
        <v>0</v>
      </c>
      <c r="AT95" s="19">
        <v>0</v>
      </c>
      <c r="AU95" s="19">
        <v>0</v>
      </c>
      <c r="AV95" s="64">
        <f t="shared" si="38"/>
        <v>0.8</v>
      </c>
      <c r="AW95" s="41">
        <v>0</v>
      </c>
      <c r="AX95" s="41">
        <f t="shared" si="28"/>
        <v>0</v>
      </c>
      <c r="AY95" s="4" t="s">
        <v>203</v>
      </c>
      <c r="AZ95" s="25"/>
      <c r="BA95" s="25"/>
      <c r="BB95" s="44"/>
      <c r="BC95" s="12" t="s">
        <v>436</v>
      </c>
      <c r="BD95" s="12" t="s">
        <v>436</v>
      </c>
      <c r="BE95" s="44"/>
      <c r="BF95" s="44"/>
      <c r="BG95" s="44"/>
      <c r="BH95" s="44"/>
      <c r="BI95" s="44"/>
      <c r="BJ95" s="87"/>
      <c r="BK95" s="87"/>
    </row>
    <row r="96" spans="1:63" s="164" customFormat="1" ht="12.95" customHeight="1" x14ac:dyDescent="0.25">
      <c r="A96" s="66" t="s">
        <v>405</v>
      </c>
      <c r="B96" s="111"/>
      <c r="C96" s="191" t="s">
        <v>568</v>
      </c>
      <c r="D96" s="111"/>
      <c r="E96" s="211"/>
      <c r="F96" s="68" t="s">
        <v>406</v>
      </c>
      <c r="G96" s="68" t="s">
        <v>407</v>
      </c>
      <c r="H96" s="12" t="s">
        <v>408</v>
      </c>
      <c r="I96" s="25" t="s">
        <v>143</v>
      </c>
      <c r="J96" s="1" t="s">
        <v>149</v>
      </c>
      <c r="K96" s="25" t="s">
        <v>196</v>
      </c>
      <c r="L96" s="24">
        <v>30</v>
      </c>
      <c r="M96" s="69" t="s">
        <v>197</v>
      </c>
      <c r="N96" s="70" t="s">
        <v>365</v>
      </c>
      <c r="O96" s="1" t="s">
        <v>166</v>
      </c>
      <c r="P96" s="25" t="s">
        <v>125</v>
      </c>
      <c r="Q96" s="24" t="s">
        <v>122</v>
      </c>
      <c r="R96" s="25" t="s">
        <v>200</v>
      </c>
      <c r="S96" s="25" t="s">
        <v>201</v>
      </c>
      <c r="T96" s="24"/>
      <c r="U96" s="24" t="s">
        <v>398</v>
      </c>
      <c r="V96" s="24" t="s">
        <v>146</v>
      </c>
      <c r="W96" s="9">
        <v>30</v>
      </c>
      <c r="X96" s="9">
        <v>60</v>
      </c>
      <c r="Y96" s="16">
        <v>10</v>
      </c>
      <c r="Z96" s="86" t="s">
        <v>409</v>
      </c>
      <c r="AA96" s="5" t="s">
        <v>138</v>
      </c>
      <c r="AB96" s="102">
        <v>0.4</v>
      </c>
      <c r="AC96" s="192">
        <v>132088.32000000001</v>
      </c>
      <c r="AD96" s="103">
        <f t="shared" ref="AD96" si="75">AB96*AC96</f>
        <v>52835.328000000009</v>
      </c>
      <c r="AE96" s="103">
        <f t="shared" si="35"/>
        <v>59175.567360000015</v>
      </c>
      <c r="AF96" s="104">
        <v>0.4</v>
      </c>
      <c r="AG96" s="192">
        <v>132088.32000000001</v>
      </c>
      <c r="AH96" s="103">
        <f t="shared" ref="AH96" si="76">AF96*AG96</f>
        <v>52835.328000000009</v>
      </c>
      <c r="AI96" s="103">
        <f t="shared" si="37"/>
        <v>59175.567360000015</v>
      </c>
      <c r="AJ96" s="105">
        <v>0</v>
      </c>
      <c r="AK96" s="105">
        <v>0</v>
      </c>
      <c r="AL96" s="105">
        <v>0</v>
      </c>
      <c r="AM96" s="105">
        <v>0</v>
      </c>
      <c r="AN96" s="105">
        <v>0</v>
      </c>
      <c r="AO96" s="105">
        <v>0</v>
      </c>
      <c r="AP96" s="105">
        <v>0</v>
      </c>
      <c r="AQ96" s="105">
        <v>0</v>
      </c>
      <c r="AR96" s="105">
        <v>0</v>
      </c>
      <c r="AS96" s="105">
        <v>0</v>
      </c>
      <c r="AT96" s="105">
        <v>0</v>
      </c>
      <c r="AU96" s="105">
        <v>0</v>
      </c>
      <c r="AV96" s="106">
        <f t="shared" si="38"/>
        <v>0.8</v>
      </c>
      <c r="AW96" s="41">
        <v>0</v>
      </c>
      <c r="AX96" s="41">
        <f t="shared" si="28"/>
        <v>0</v>
      </c>
      <c r="AY96" s="107" t="s">
        <v>203</v>
      </c>
      <c r="AZ96" s="108"/>
      <c r="BA96" s="108"/>
      <c r="BB96" s="110"/>
      <c r="BC96" s="109" t="s">
        <v>436</v>
      </c>
      <c r="BD96" s="109" t="s">
        <v>436</v>
      </c>
      <c r="BE96" s="110"/>
      <c r="BF96" s="110"/>
      <c r="BG96" s="110"/>
      <c r="BH96" s="110"/>
      <c r="BI96" s="110"/>
      <c r="BJ96" s="87"/>
      <c r="BK96" s="27">
        <v>14</v>
      </c>
    </row>
    <row r="97" spans="1:63" s="187" customFormat="1" ht="12.95" customHeight="1" x14ac:dyDescent="0.25">
      <c r="A97" s="182" t="s">
        <v>405</v>
      </c>
      <c r="B97" s="158">
        <v>210014393</v>
      </c>
      <c r="C97" s="158" t="s">
        <v>676</v>
      </c>
      <c r="D97" s="158"/>
      <c r="E97" s="212"/>
      <c r="F97" s="193" t="s">
        <v>406</v>
      </c>
      <c r="G97" s="193" t="s">
        <v>407</v>
      </c>
      <c r="H97" s="193" t="s">
        <v>408</v>
      </c>
      <c r="I97" s="183" t="s">
        <v>143</v>
      </c>
      <c r="J97" s="152" t="s">
        <v>149</v>
      </c>
      <c r="K97" s="183" t="s">
        <v>196</v>
      </c>
      <c r="L97" s="182">
        <v>30</v>
      </c>
      <c r="M97" s="153" t="s">
        <v>197</v>
      </c>
      <c r="N97" s="194" t="s">
        <v>365</v>
      </c>
      <c r="O97" s="152" t="s">
        <v>166</v>
      </c>
      <c r="P97" s="183" t="s">
        <v>125</v>
      </c>
      <c r="Q97" s="182" t="s">
        <v>122</v>
      </c>
      <c r="R97" s="183" t="s">
        <v>200</v>
      </c>
      <c r="S97" s="183" t="s">
        <v>201</v>
      </c>
      <c r="T97" s="182"/>
      <c r="U97" s="182" t="s">
        <v>398</v>
      </c>
      <c r="V97" s="182" t="s">
        <v>146</v>
      </c>
      <c r="W97" s="193">
        <v>30</v>
      </c>
      <c r="X97" s="193">
        <v>60</v>
      </c>
      <c r="Y97" s="156">
        <v>10</v>
      </c>
      <c r="Z97" s="196" t="s">
        <v>409</v>
      </c>
      <c r="AA97" s="181" t="s">
        <v>138</v>
      </c>
      <c r="AB97" s="185">
        <v>0.18</v>
      </c>
      <c r="AC97" s="197">
        <v>130767.43</v>
      </c>
      <c r="AD97" s="185">
        <v>23538.1374</v>
      </c>
      <c r="AE97" s="185">
        <v>26362.713888000002</v>
      </c>
      <c r="AF97" s="185">
        <v>0.4</v>
      </c>
      <c r="AG97" s="185">
        <v>132088.32000000001</v>
      </c>
      <c r="AH97" s="185">
        <v>52835.328000000009</v>
      </c>
      <c r="AI97" s="185">
        <v>59175.567360000015</v>
      </c>
      <c r="AJ97" s="186">
        <v>0</v>
      </c>
      <c r="AK97" s="186">
        <v>0</v>
      </c>
      <c r="AL97" s="186">
        <v>0</v>
      </c>
      <c r="AM97" s="186">
        <v>0</v>
      </c>
      <c r="AN97" s="186">
        <v>0</v>
      </c>
      <c r="AO97" s="186">
        <v>0</v>
      </c>
      <c r="AP97" s="186">
        <v>0</v>
      </c>
      <c r="AQ97" s="186">
        <v>0</v>
      </c>
      <c r="AR97" s="186">
        <v>0</v>
      </c>
      <c r="AS97" s="186">
        <v>0</v>
      </c>
      <c r="AT97" s="186">
        <v>0</v>
      </c>
      <c r="AU97" s="186">
        <v>0</v>
      </c>
      <c r="AV97" s="186">
        <f t="shared" si="38"/>
        <v>0.58000000000000007</v>
      </c>
      <c r="AW97" s="185">
        <f t="shared" si="33"/>
        <v>76373.465400000016</v>
      </c>
      <c r="AX97" s="185">
        <f t="shared" si="28"/>
        <v>85538.281248000028</v>
      </c>
      <c r="AY97" s="158" t="s">
        <v>203</v>
      </c>
      <c r="AZ97" s="183"/>
      <c r="BA97" s="183"/>
      <c r="BB97" s="195"/>
      <c r="BC97" s="193" t="s">
        <v>436</v>
      </c>
      <c r="BD97" s="193" t="s">
        <v>436</v>
      </c>
      <c r="BE97" s="195"/>
      <c r="BF97" s="195"/>
      <c r="BG97" s="195"/>
      <c r="BH97" s="195"/>
      <c r="BI97" s="195"/>
      <c r="BJ97" s="87"/>
      <c r="BK97" s="32" t="s">
        <v>653</v>
      </c>
    </row>
    <row r="98" spans="1:63" s="164" customFormat="1" ht="12.95" customHeight="1" x14ac:dyDescent="0.25">
      <c r="A98" s="66" t="s">
        <v>405</v>
      </c>
      <c r="B98" s="72"/>
      <c r="C98" s="189" t="s">
        <v>486</v>
      </c>
      <c r="D98" s="72"/>
      <c r="E98" s="211"/>
      <c r="F98" s="68" t="s">
        <v>406</v>
      </c>
      <c r="G98" s="68" t="s">
        <v>407</v>
      </c>
      <c r="H98" s="12" t="s">
        <v>408</v>
      </c>
      <c r="I98" s="25" t="s">
        <v>143</v>
      </c>
      <c r="J98" s="1" t="s">
        <v>149</v>
      </c>
      <c r="K98" s="25" t="s">
        <v>196</v>
      </c>
      <c r="L98" s="24">
        <v>30</v>
      </c>
      <c r="M98" s="69" t="s">
        <v>197</v>
      </c>
      <c r="N98" s="70" t="s">
        <v>365</v>
      </c>
      <c r="O98" s="24" t="s">
        <v>126</v>
      </c>
      <c r="P98" s="25" t="s">
        <v>125</v>
      </c>
      <c r="Q98" s="24" t="s">
        <v>122</v>
      </c>
      <c r="R98" s="25" t="s">
        <v>200</v>
      </c>
      <c r="S98" s="25" t="s">
        <v>201</v>
      </c>
      <c r="T98" s="24"/>
      <c r="U98" s="24" t="s">
        <v>398</v>
      </c>
      <c r="V98" s="24" t="s">
        <v>146</v>
      </c>
      <c r="W98" s="9">
        <v>30</v>
      </c>
      <c r="X98" s="9">
        <v>60</v>
      </c>
      <c r="Y98" s="16">
        <v>10</v>
      </c>
      <c r="Z98" s="86" t="s">
        <v>409</v>
      </c>
      <c r="AA98" s="5" t="s">
        <v>138</v>
      </c>
      <c r="AB98" s="71">
        <v>0.4</v>
      </c>
      <c r="AC98" s="190">
        <v>89159.61</v>
      </c>
      <c r="AD98" s="71">
        <f t="shared" si="34"/>
        <v>35663.844000000005</v>
      </c>
      <c r="AE98" s="71">
        <f t="shared" si="35"/>
        <v>39943.505280000012</v>
      </c>
      <c r="AF98" s="71">
        <v>0.4</v>
      </c>
      <c r="AG98" s="190">
        <v>89159.61</v>
      </c>
      <c r="AH98" s="71">
        <f t="shared" si="36"/>
        <v>35663.844000000005</v>
      </c>
      <c r="AI98" s="71">
        <f t="shared" si="37"/>
        <v>39943.505280000012</v>
      </c>
      <c r="AJ98" s="19">
        <v>0</v>
      </c>
      <c r="AK98" s="19">
        <v>0</v>
      </c>
      <c r="AL98" s="19">
        <v>0</v>
      </c>
      <c r="AM98" s="19">
        <v>0</v>
      </c>
      <c r="AN98" s="19">
        <v>0</v>
      </c>
      <c r="AO98" s="19">
        <v>0</v>
      </c>
      <c r="AP98" s="19">
        <v>0</v>
      </c>
      <c r="AQ98" s="19">
        <v>0</v>
      </c>
      <c r="AR98" s="19">
        <v>0</v>
      </c>
      <c r="AS98" s="19">
        <v>0</v>
      </c>
      <c r="AT98" s="19">
        <v>0</v>
      </c>
      <c r="AU98" s="19">
        <v>0</v>
      </c>
      <c r="AV98" s="64">
        <f t="shared" si="38"/>
        <v>0.8</v>
      </c>
      <c r="AW98" s="41">
        <v>0</v>
      </c>
      <c r="AX98" s="41">
        <f t="shared" si="28"/>
        <v>0</v>
      </c>
      <c r="AY98" s="4" t="s">
        <v>203</v>
      </c>
      <c r="AZ98" s="25"/>
      <c r="BA98" s="25"/>
      <c r="BB98" s="44"/>
      <c r="BC98" s="12" t="s">
        <v>437</v>
      </c>
      <c r="BD98" s="12" t="s">
        <v>437</v>
      </c>
      <c r="BE98" s="44"/>
      <c r="BF98" s="44"/>
      <c r="BG98" s="44"/>
      <c r="BH98" s="44"/>
      <c r="BI98" s="44"/>
      <c r="BJ98" s="87"/>
      <c r="BK98" s="87"/>
    </row>
    <row r="99" spans="1:63" s="164" customFormat="1" ht="12.95" customHeight="1" x14ac:dyDescent="0.25">
      <c r="A99" s="66" t="s">
        <v>405</v>
      </c>
      <c r="B99" s="111"/>
      <c r="C99" s="191" t="s">
        <v>569</v>
      </c>
      <c r="D99" s="111"/>
      <c r="E99" s="211"/>
      <c r="F99" s="68" t="s">
        <v>406</v>
      </c>
      <c r="G99" s="68" t="s">
        <v>407</v>
      </c>
      <c r="H99" s="12" t="s">
        <v>408</v>
      </c>
      <c r="I99" s="25" t="s">
        <v>143</v>
      </c>
      <c r="J99" s="1" t="s">
        <v>149</v>
      </c>
      <c r="K99" s="25" t="s">
        <v>196</v>
      </c>
      <c r="L99" s="24">
        <v>30</v>
      </c>
      <c r="M99" s="69" t="s">
        <v>197</v>
      </c>
      <c r="N99" s="70" t="s">
        <v>365</v>
      </c>
      <c r="O99" s="1" t="s">
        <v>166</v>
      </c>
      <c r="P99" s="25" t="s">
        <v>125</v>
      </c>
      <c r="Q99" s="24" t="s">
        <v>122</v>
      </c>
      <c r="R99" s="25" t="s">
        <v>200</v>
      </c>
      <c r="S99" s="25" t="s">
        <v>201</v>
      </c>
      <c r="T99" s="24"/>
      <c r="U99" s="24" t="s">
        <v>398</v>
      </c>
      <c r="V99" s="24" t="s">
        <v>146</v>
      </c>
      <c r="W99" s="9">
        <v>30</v>
      </c>
      <c r="X99" s="9">
        <v>60</v>
      </c>
      <c r="Y99" s="16">
        <v>10</v>
      </c>
      <c r="Z99" s="86" t="s">
        <v>409</v>
      </c>
      <c r="AA99" s="5" t="s">
        <v>138</v>
      </c>
      <c r="AB99" s="102">
        <v>0.4</v>
      </c>
      <c r="AC99" s="192">
        <v>89159.61</v>
      </c>
      <c r="AD99" s="103">
        <f t="shared" ref="AD99" si="77">AB99*AC99</f>
        <v>35663.844000000005</v>
      </c>
      <c r="AE99" s="103">
        <f t="shared" si="35"/>
        <v>39943.505280000012</v>
      </c>
      <c r="AF99" s="104">
        <v>0.4</v>
      </c>
      <c r="AG99" s="192">
        <v>89159.61</v>
      </c>
      <c r="AH99" s="103">
        <f t="shared" ref="AH99" si="78">AF99*AG99</f>
        <v>35663.844000000005</v>
      </c>
      <c r="AI99" s="103">
        <f t="shared" si="37"/>
        <v>39943.505280000012</v>
      </c>
      <c r="AJ99" s="105">
        <v>0</v>
      </c>
      <c r="AK99" s="105">
        <v>0</v>
      </c>
      <c r="AL99" s="105">
        <v>0</v>
      </c>
      <c r="AM99" s="105">
        <v>0</v>
      </c>
      <c r="AN99" s="105">
        <v>0</v>
      </c>
      <c r="AO99" s="105">
        <v>0</v>
      </c>
      <c r="AP99" s="105">
        <v>0</v>
      </c>
      <c r="AQ99" s="105">
        <v>0</v>
      </c>
      <c r="AR99" s="105">
        <v>0</v>
      </c>
      <c r="AS99" s="105">
        <v>0</v>
      </c>
      <c r="AT99" s="105">
        <v>0</v>
      </c>
      <c r="AU99" s="105">
        <v>0</v>
      </c>
      <c r="AV99" s="106">
        <f t="shared" si="38"/>
        <v>0.8</v>
      </c>
      <c r="AW99" s="41">
        <v>0</v>
      </c>
      <c r="AX99" s="41">
        <f t="shared" si="28"/>
        <v>0</v>
      </c>
      <c r="AY99" s="107" t="s">
        <v>203</v>
      </c>
      <c r="AZ99" s="108"/>
      <c r="BA99" s="108"/>
      <c r="BB99" s="110"/>
      <c r="BC99" s="109" t="s">
        <v>437</v>
      </c>
      <c r="BD99" s="109" t="s">
        <v>437</v>
      </c>
      <c r="BE99" s="110"/>
      <c r="BF99" s="110"/>
      <c r="BG99" s="110"/>
      <c r="BH99" s="110"/>
      <c r="BI99" s="110"/>
      <c r="BJ99" s="87"/>
      <c r="BK99" s="27">
        <v>14</v>
      </c>
    </row>
    <row r="100" spans="1:63" s="187" customFormat="1" ht="12.95" customHeight="1" x14ac:dyDescent="0.25">
      <c r="A100" s="182" t="s">
        <v>405</v>
      </c>
      <c r="B100" s="158">
        <v>210015145</v>
      </c>
      <c r="C100" s="158" t="s">
        <v>677</v>
      </c>
      <c r="D100" s="158"/>
      <c r="E100" s="212"/>
      <c r="F100" s="193" t="s">
        <v>406</v>
      </c>
      <c r="G100" s="193" t="s">
        <v>407</v>
      </c>
      <c r="H100" s="193" t="s">
        <v>408</v>
      </c>
      <c r="I100" s="183" t="s">
        <v>143</v>
      </c>
      <c r="J100" s="152" t="s">
        <v>149</v>
      </c>
      <c r="K100" s="183" t="s">
        <v>196</v>
      </c>
      <c r="L100" s="182">
        <v>30</v>
      </c>
      <c r="M100" s="153" t="s">
        <v>197</v>
      </c>
      <c r="N100" s="194" t="s">
        <v>365</v>
      </c>
      <c r="O100" s="152" t="s">
        <v>166</v>
      </c>
      <c r="P100" s="183" t="s">
        <v>125</v>
      </c>
      <c r="Q100" s="182" t="s">
        <v>122</v>
      </c>
      <c r="R100" s="183" t="s">
        <v>200</v>
      </c>
      <c r="S100" s="183" t="s">
        <v>201</v>
      </c>
      <c r="T100" s="182"/>
      <c r="U100" s="182" t="s">
        <v>398</v>
      </c>
      <c r="V100" s="182" t="s">
        <v>146</v>
      </c>
      <c r="W100" s="193">
        <v>30</v>
      </c>
      <c r="X100" s="193">
        <v>60</v>
      </c>
      <c r="Y100" s="156">
        <v>10</v>
      </c>
      <c r="Z100" s="196" t="s">
        <v>409</v>
      </c>
      <c r="AA100" s="181" t="s">
        <v>138</v>
      </c>
      <c r="AB100" s="185">
        <v>0</v>
      </c>
      <c r="AC100" s="197">
        <v>89159.61</v>
      </c>
      <c r="AD100" s="185">
        <v>0</v>
      </c>
      <c r="AE100" s="185">
        <v>0</v>
      </c>
      <c r="AF100" s="185">
        <v>0.4</v>
      </c>
      <c r="AG100" s="185">
        <v>75419.899999999994</v>
      </c>
      <c r="AH100" s="185">
        <v>30167.96</v>
      </c>
      <c r="AI100" s="185">
        <v>33788.1152</v>
      </c>
      <c r="AJ100" s="186">
        <v>0</v>
      </c>
      <c r="AK100" s="186">
        <v>0</v>
      </c>
      <c r="AL100" s="186">
        <v>0</v>
      </c>
      <c r="AM100" s="186">
        <v>0</v>
      </c>
      <c r="AN100" s="186">
        <v>0</v>
      </c>
      <c r="AO100" s="186">
        <v>0</v>
      </c>
      <c r="AP100" s="186">
        <v>0</v>
      </c>
      <c r="AQ100" s="186">
        <v>0</v>
      </c>
      <c r="AR100" s="186">
        <v>0</v>
      </c>
      <c r="AS100" s="186">
        <v>0</v>
      </c>
      <c r="AT100" s="186">
        <v>0</v>
      </c>
      <c r="AU100" s="186">
        <v>0</v>
      </c>
      <c r="AV100" s="186">
        <f t="shared" si="38"/>
        <v>0.4</v>
      </c>
      <c r="AW100" s="185">
        <f t="shared" si="33"/>
        <v>30167.96</v>
      </c>
      <c r="AX100" s="185">
        <f t="shared" si="28"/>
        <v>33788.1152</v>
      </c>
      <c r="AY100" s="158" t="s">
        <v>203</v>
      </c>
      <c r="AZ100" s="183"/>
      <c r="BA100" s="183"/>
      <c r="BB100" s="195"/>
      <c r="BC100" s="193" t="s">
        <v>437</v>
      </c>
      <c r="BD100" s="193" t="s">
        <v>437</v>
      </c>
      <c r="BE100" s="195"/>
      <c r="BF100" s="195"/>
      <c r="BG100" s="195"/>
      <c r="BH100" s="195"/>
      <c r="BI100" s="195"/>
      <c r="BJ100" s="87"/>
      <c r="BK100" s="32" t="s">
        <v>653</v>
      </c>
    </row>
    <row r="101" spans="1:63" s="164" customFormat="1" ht="12.95" customHeight="1" x14ac:dyDescent="0.25">
      <c r="A101" s="66" t="s">
        <v>405</v>
      </c>
      <c r="B101" s="72"/>
      <c r="C101" s="189" t="s">
        <v>487</v>
      </c>
      <c r="D101" s="72"/>
      <c r="E101" s="211"/>
      <c r="F101" s="68" t="s">
        <v>438</v>
      </c>
      <c r="G101" s="68" t="s">
        <v>407</v>
      </c>
      <c r="H101" s="12" t="s">
        <v>439</v>
      </c>
      <c r="I101" s="25" t="s">
        <v>143</v>
      </c>
      <c r="J101" s="1" t="s">
        <v>149</v>
      </c>
      <c r="K101" s="25" t="s">
        <v>196</v>
      </c>
      <c r="L101" s="24">
        <v>30</v>
      </c>
      <c r="M101" s="69" t="s">
        <v>197</v>
      </c>
      <c r="N101" s="70" t="s">
        <v>365</v>
      </c>
      <c r="O101" s="24" t="s">
        <v>126</v>
      </c>
      <c r="P101" s="25" t="s">
        <v>125</v>
      </c>
      <c r="Q101" s="24" t="s">
        <v>122</v>
      </c>
      <c r="R101" s="25" t="s">
        <v>200</v>
      </c>
      <c r="S101" s="25" t="s">
        <v>201</v>
      </c>
      <c r="T101" s="24"/>
      <c r="U101" s="24" t="s">
        <v>398</v>
      </c>
      <c r="V101" s="24" t="s">
        <v>146</v>
      </c>
      <c r="W101" s="9">
        <v>30</v>
      </c>
      <c r="X101" s="9">
        <v>60</v>
      </c>
      <c r="Y101" s="16">
        <v>10</v>
      </c>
      <c r="Z101" s="86" t="s">
        <v>409</v>
      </c>
      <c r="AA101" s="5" t="s">
        <v>138</v>
      </c>
      <c r="AB101" s="71">
        <v>1.1499999999999999</v>
      </c>
      <c r="AC101" s="190">
        <v>555734.07999999996</v>
      </c>
      <c r="AD101" s="71">
        <f t="shared" si="34"/>
        <v>639094.19199999992</v>
      </c>
      <c r="AE101" s="71">
        <f t="shared" si="35"/>
        <v>715785.49503999995</v>
      </c>
      <c r="AF101" s="71">
        <v>1.1499999999999999</v>
      </c>
      <c r="AG101" s="190">
        <v>555734.07999999996</v>
      </c>
      <c r="AH101" s="71">
        <f t="shared" si="36"/>
        <v>639094.19199999992</v>
      </c>
      <c r="AI101" s="71">
        <f t="shared" si="37"/>
        <v>715785.49503999995</v>
      </c>
      <c r="AJ101" s="19">
        <v>0</v>
      </c>
      <c r="AK101" s="19">
        <v>0</v>
      </c>
      <c r="AL101" s="19">
        <v>0</v>
      </c>
      <c r="AM101" s="19">
        <v>0</v>
      </c>
      <c r="AN101" s="19">
        <v>0</v>
      </c>
      <c r="AO101" s="19">
        <v>0</v>
      </c>
      <c r="AP101" s="19">
        <v>0</v>
      </c>
      <c r="AQ101" s="19">
        <v>0</v>
      </c>
      <c r="AR101" s="19">
        <v>0</v>
      </c>
      <c r="AS101" s="19">
        <v>0</v>
      </c>
      <c r="AT101" s="19">
        <v>0</v>
      </c>
      <c r="AU101" s="19">
        <v>0</v>
      </c>
      <c r="AV101" s="64">
        <f t="shared" si="38"/>
        <v>2.2999999999999998</v>
      </c>
      <c r="AW101" s="41">
        <v>0</v>
      </c>
      <c r="AX101" s="41">
        <f t="shared" si="28"/>
        <v>0</v>
      </c>
      <c r="AY101" s="4" t="s">
        <v>203</v>
      </c>
      <c r="AZ101" s="25"/>
      <c r="BA101" s="25"/>
      <c r="BB101" s="44"/>
      <c r="BC101" s="12" t="s">
        <v>440</v>
      </c>
      <c r="BD101" s="12" t="s">
        <v>440</v>
      </c>
      <c r="BE101" s="44"/>
      <c r="BF101" s="44"/>
      <c r="BG101" s="44"/>
      <c r="BH101" s="44"/>
      <c r="BI101" s="44"/>
      <c r="BJ101" s="87"/>
      <c r="BK101" s="87"/>
    </row>
    <row r="102" spans="1:63" s="164" customFormat="1" ht="12.95" customHeight="1" x14ac:dyDescent="0.25">
      <c r="A102" s="66" t="s">
        <v>405</v>
      </c>
      <c r="B102" s="111"/>
      <c r="C102" s="191" t="s">
        <v>570</v>
      </c>
      <c r="D102" s="111"/>
      <c r="E102" s="211"/>
      <c r="F102" s="68" t="s">
        <v>438</v>
      </c>
      <c r="G102" s="68" t="s">
        <v>407</v>
      </c>
      <c r="H102" s="12" t="s">
        <v>439</v>
      </c>
      <c r="I102" s="25" t="s">
        <v>143</v>
      </c>
      <c r="J102" s="1" t="s">
        <v>149</v>
      </c>
      <c r="K102" s="25" t="s">
        <v>196</v>
      </c>
      <c r="L102" s="24">
        <v>30</v>
      </c>
      <c r="M102" s="69" t="s">
        <v>197</v>
      </c>
      <c r="N102" s="70" t="s">
        <v>365</v>
      </c>
      <c r="O102" s="1" t="s">
        <v>166</v>
      </c>
      <c r="P102" s="25" t="s">
        <v>125</v>
      </c>
      <c r="Q102" s="24" t="s">
        <v>122</v>
      </c>
      <c r="R102" s="25" t="s">
        <v>200</v>
      </c>
      <c r="S102" s="25" t="s">
        <v>201</v>
      </c>
      <c r="T102" s="24"/>
      <c r="U102" s="24" t="s">
        <v>398</v>
      </c>
      <c r="V102" s="24" t="s">
        <v>146</v>
      </c>
      <c r="W102" s="9">
        <v>30</v>
      </c>
      <c r="X102" s="9">
        <v>60</v>
      </c>
      <c r="Y102" s="16">
        <v>10</v>
      </c>
      <c r="Z102" s="86" t="s">
        <v>409</v>
      </c>
      <c r="AA102" s="5" t="s">
        <v>138</v>
      </c>
      <c r="AB102" s="102">
        <v>1.1499999999999999</v>
      </c>
      <c r="AC102" s="192">
        <v>555734.07999999996</v>
      </c>
      <c r="AD102" s="103">
        <f t="shared" ref="AD102" si="79">AB102*AC102</f>
        <v>639094.19199999992</v>
      </c>
      <c r="AE102" s="103">
        <f t="shared" si="35"/>
        <v>715785.49503999995</v>
      </c>
      <c r="AF102" s="104">
        <v>1.1499999999999999</v>
      </c>
      <c r="AG102" s="192">
        <v>555734.07999999996</v>
      </c>
      <c r="AH102" s="103">
        <f t="shared" ref="AH102" si="80">AF102*AG102</f>
        <v>639094.19199999992</v>
      </c>
      <c r="AI102" s="103">
        <f t="shared" si="37"/>
        <v>715785.49503999995</v>
      </c>
      <c r="AJ102" s="105">
        <v>0</v>
      </c>
      <c r="AK102" s="105">
        <v>0</v>
      </c>
      <c r="AL102" s="105">
        <v>0</v>
      </c>
      <c r="AM102" s="105">
        <v>0</v>
      </c>
      <c r="AN102" s="105">
        <v>0</v>
      </c>
      <c r="AO102" s="105">
        <v>0</v>
      </c>
      <c r="AP102" s="105">
        <v>0</v>
      </c>
      <c r="AQ102" s="105">
        <v>0</v>
      </c>
      <c r="AR102" s="105">
        <v>0</v>
      </c>
      <c r="AS102" s="105">
        <v>0</v>
      </c>
      <c r="AT102" s="105">
        <v>0</v>
      </c>
      <c r="AU102" s="105">
        <v>0</v>
      </c>
      <c r="AV102" s="106">
        <f t="shared" si="38"/>
        <v>2.2999999999999998</v>
      </c>
      <c r="AW102" s="41">
        <v>0</v>
      </c>
      <c r="AX102" s="41">
        <f t="shared" si="28"/>
        <v>0</v>
      </c>
      <c r="AY102" s="107" t="s">
        <v>203</v>
      </c>
      <c r="AZ102" s="108"/>
      <c r="BA102" s="108"/>
      <c r="BB102" s="110"/>
      <c r="BC102" s="109" t="s">
        <v>440</v>
      </c>
      <c r="BD102" s="109" t="s">
        <v>440</v>
      </c>
      <c r="BE102" s="110"/>
      <c r="BF102" s="110"/>
      <c r="BG102" s="110"/>
      <c r="BH102" s="110"/>
      <c r="BI102" s="110"/>
      <c r="BJ102" s="87"/>
      <c r="BK102" s="27">
        <v>14</v>
      </c>
    </row>
    <row r="103" spans="1:63" s="187" customFormat="1" ht="12.95" customHeight="1" x14ac:dyDescent="0.25">
      <c r="A103" s="182" t="s">
        <v>405</v>
      </c>
      <c r="B103" s="158">
        <v>210015876</v>
      </c>
      <c r="C103" s="158" t="s">
        <v>678</v>
      </c>
      <c r="D103" s="158"/>
      <c r="E103" s="212"/>
      <c r="F103" s="193" t="s">
        <v>438</v>
      </c>
      <c r="G103" s="193" t="s">
        <v>407</v>
      </c>
      <c r="H103" s="193" t="s">
        <v>439</v>
      </c>
      <c r="I103" s="183" t="s">
        <v>143</v>
      </c>
      <c r="J103" s="152" t="s">
        <v>149</v>
      </c>
      <c r="K103" s="183" t="s">
        <v>196</v>
      </c>
      <c r="L103" s="182">
        <v>30</v>
      </c>
      <c r="M103" s="153" t="s">
        <v>197</v>
      </c>
      <c r="N103" s="194" t="s">
        <v>365</v>
      </c>
      <c r="O103" s="152" t="s">
        <v>166</v>
      </c>
      <c r="P103" s="183" t="s">
        <v>125</v>
      </c>
      <c r="Q103" s="182" t="s">
        <v>122</v>
      </c>
      <c r="R103" s="183" t="s">
        <v>200</v>
      </c>
      <c r="S103" s="183" t="s">
        <v>201</v>
      </c>
      <c r="T103" s="182"/>
      <c r="U103" s="182" t="s">
        <v>398</v>
      </c>
      <c r="V103" s="182" t="s">
        <v>146</v>
      </c>
      <c r="W103" s="193">
        <v>30</v>
      </c>
      <c r="X103" s="193">
        <v>60</v>
      </c>
      <c r="Y103" s="156">
        <v>10</v>
      </c>
      <c r="Z103" s="196" t="s">
        <v>409</v>
      </c>
      <c r="AA103" s="181" t="s">
        <v>138</v>
      </c>
      <c r="AB103" s="185">
        <v>1.25</v>
      </c>
      <c r="AC103" s="197">
        <v>550176.74</v>
      </c>
      <c r="AD103" s="185">
        <v>687720.92500000005</v>
      </c>
      <c r="AE103" s="185">
        <v>770247.4360000001</v>
      </c>
      <c r="AF103" s="185">
        <v>1.1499999999999999</v>
      </c>
      <c r="AG103" s="185">
        <v>555734.07999999996</v>
      </c>
      <c r="AH103" s="185">
        <v>639094.19199999992</v>
      </c>
      <c r="AI103" s="185">
        <v>715785.49503999995</v>
      </c>
      <c r="AJ103" s="186">
        <v>0</v>
      </c>
      <c r="AK103" s="186">
        <v>0</v>
      </c>
      <c r="AL103" s="186">
        <v>0</v>
      </c>
      <c r="AM103" s="186">
        <v>0</v>
      </c>
      <c r="AN103" s="186">
        <v>0</v>
      </c>
      <c r="AO103" s="186">
        <v>0</v>
      </c>
      <c r="AP103" s="186">
        <v>0</v>
      </c>
      <c r="AQ103" s="186">
        <v>0</v>
      </c>
      <c r="AR103" s="186">
        <v>0</v>
      </c>
      <c r="AS103" s="186">
        <v>0</v>
      </c>
      <c r="AT103" s="186">
        <v>0</v>
      </c>
      <c r="AU103" s="186">
        <v>0</v>
      </c>
      <c r="AV103" s="186">
        <f t="shared" si="38"/>
        <v>2.4</v>
      </c>
      <c r="AW103" s="185">
        <f t="shared" si="33"/>
        <v>1326815.1170000001</v>
      </c>
      <c r="AX103" s="185">
        <f t="shared" si="28"/>
        <v>1486032.9310400002</v>
      </c>
      <c r="AY103" s="158" t="s">
        <v>203</v>
      </c>
      <c r="AZ103" s="183"/>
      <c r="BA103" s="183"/>
      <c r="BB103" s="195"/>
      <c r="BC103" s="193" t="s">
        <v>440</v>
      </c>
      <c r="BD103" s="193" t="s">
        <v>440</v>
      </c>
      <c r="BE103" s="195"/>
      <c r="BF103" s="195"/>
      <c r="BG103" s="195"/>
      <c r="BH103" s="195"/>
      <c r="BI103" s="195"/>
      <c r="BJ103" s="87"/>
      <c r="BK103" s="32" t="s">
        <v>653</v>
      </c>
    </row>
    <row r="104" spans="1:63" s="164" customFormat="1" ht="12.95" customHeight="1" x14ac:dyDescent="0.25">
      <c r="A104" s="66" t="s">
        <v>405</v>
      </c>
      <c r="B104" s="72"/>
      <c r="C104" s="189" t="s">
        <v>488</v>
      </c>
      <c r="D104" s="72"/>
      <c r="E104" s="211"/>
      <c r="F104" s="68" t="s">
        <v>438</v>
      </c>
      <c r="G104" s="68" t="s">
        <v>407</v>
      </c>
      <c r="H104" s="12" t="s">
        <v>439</v>
      </c>
      <c r="I104" s="25" t="s">
        <v>143</v>
      </c>
      <c r="J104" s="1" t="s">
        <v>149</v>
      </c>
      <c r="K104" s="25" t="s">
        <v>196</v>
      </c>
      <c r="L104" s="24">
        <v>30</v>
      </c>
      <c r="M104" s="69" t="s">
        <v>197</v>
      </c>
      <c r="N104" s="70" t="s">
        <v>365</v>
      </c>
      <c r="O104" s="24" t="s">
        <v>126</v>
      </c>
      <c r="P104" s="25" t="s">
        <v>125</v>
      </c>
      <c r="Q104" s="24" t="s">
        <v>122</v>
      </c>
      <c r="R104" s="25" t="s">
        <v>200</v>
      </c>
      <c r="S104" s="25" t="s">
        <v>201</v>
      </c>
      <c r="T104" s="24"/>
      <c r="U104" s="24" t="s">
        <v>398</v>
      </c>
      <c r="V104" s="24" t="s">
        <v>146</v>
      </c>
      <c r="W104" s="9">
        <v>30</v>
      </c>
      <c r="X104" s="9">
        <v>60</v>
      </c>
      <c r="Y104" s="16">
        <v>10</v>
      </c>
      <c r="Z104" s="86" t="s">
        <v>409</v>
      </c>
      <c r="AA104" s="5" t="s">
        <v>138</v>
      </c>
      <c r="AB104" s="71">
        <v>1.25</v>
      </c>
      <c r="AC104" s="190">
        <v>289771.5</v>
      </c>
      <c r="AD104" s="71">
        <f t="shared" si="34"/>
        <v>362214.375</v>
      </c>
      <c r="AE104" s="71">
        <f t="shared" si="35"/>
        <v>405680.10000000003</v>
      </c>
      <c r="AF104" s="71">
        <v>1.25</v>
      </c>
      <c r="AG104" s="190">
        <v>289771.5</v>
      </c>
      <c r="AH104" s="71">
        <f t="shared" si="36"/>
        <v>362214.375</v>
      </c>
      <c r="AI104" s="71">
        <f t="shared" si="37"/>
        <v>405680.10000000003</v>
      </c>
      <c r="AJ104" s="19">
        <v>0</v>
      </c>
      <c r="AK104" s="19">
        <v>0</v>
      </c>
      <c r="AL104" s="19">
        <v>0</v>
      </c>
      <c r="AM104" s="19">
        <v>0</v>
      </c>
      <c r="AN104" s="19">
        <v>0</v>
      </c>
      <c r="AO104" s="19">
        <v>0</v>
      </c>
      <c r="AP104" s="19">
        <v>0</v>
      </c>
      <c r="AQ104" s="19">
        <v>0</v>
      </c>
      <c r="AR104" s="19">
        <v>0</v>
      </c>
      <c r="AS104" s="19">
        <v>0</v>
      </c>
      <c r="AT104" s="19">
        <v>0</v>
      </c>
      <c r="AU104" s="19">
        <v>0</v>
      </c>
      <c r="AV104" s="64">
        <f t="shared" si="38"/>
        <v>2.5</v>
      </c>
      <c r="AW104" s="41">
        <v>0</v>
      </c>
      <c r="AX104" s="41">
        <f t="shared" si="28"/>
        <v>0</v>
      </c>
      <c r="AY104" s="4" t="s">
        <v>203</v>
      </c>
      <c r="AZ104" s="25"/>
      <c r="BA104" s="25"/>
      <c r="BB104" s="44"/>
      <c r="BC104" s="12" t="s">
        <v>441</v>
      </c>
      <c r="BD104" s="12" t="s">
        <v>441</v>
      </c>
      <c r="BE104" s="44"/>
      <c r="BF104" s="44"/>
      <c r="BG104" s="44"/>
      <c r="BH104" s="44"/>
      <c r="BI104" s="44"/>
      <c r="BJ104" s="87"/>
      <c r="BK104" s="87"/>
    </row>
    <row r="105" spans="1:63" s="164" customFormat="1" ht="12.95" customHeight="1" x14ac:dyDescent="0.25">
      <c r="A105" s="66" t="s">
        <v>405</v>
      </c>
      <c r="B105" s="111"/>
      <c r="C105" s="191" t="s">
        <v>571</v>
      </c>
      <c r="D105" s="111"/>
      <c r="E105" s="211"/>
      <c r="F105" s="68" t="s">
        <v>438</v>
      </c>
      <c r="G105" s="68" t="s">
        <v>407</v>
      </c>
      <c r="H105" s="12" t="s">
        <v>439</v>
      </c>
      <c r="I105" s="25" t="s">
        <v>143</v>
      </c>
      <c r="J105" s="1" t="s">
        <v>149</v>
      </c>
      <c r="K105" s="25" t="s">
        <v>196</v>
      </c>
      <c r="L105" s="24">
        <v>30</v>
      </c>
      <c r="M105" s="69" t="s">
        <v>197</v>
      </c>
      <c r="N105" s="70" t="s">
        <v>365</v>
      </c>
      <c r="O105" s="1" t="s">
        <v>166</v>
      </c>
      <c r="P105" s="25" t="s">
        <v>125</v>
      </c>
      <c r="Q105" s="24" t="s">
        <v>122</v>
      </c>
      <c r="R105" s="25" t="s">
        <v>200</v>
      </c>
      <c r="S105" s="25" t="s">
        <v>201</v>
      </c>
      <c r="T105" s="24"/>
      <c r="U105" s="24" t="s">
        <v>398</v>
      </c>
      <c r="V105" s="24" t="s">
        <v>146</v>
      </c>
      <c r="W105" s="9">
        <v>30</v>
      </c>
      <c r="X105" s="9">
        <v>60</v>
      </c>
      <c r="Y105" s="16">
        <v>10</v>
      </c>
      <c r="Z105" s="86" t="s">
        <v>409</v>
      </c>
      <c r="AA105" s="5" t="s">
        <v>138</v>
      </c>
      <c r="AB105" s="102">
        <v>1.25</v>
      </c>
      <c r="AC105" s="192">
        <v>289771.5</v>
      </c>
      <c r="AD105" s="103">
        <f t="shared" ref="AD105" si="81">AB105*AC105</f>
        <v>362214.375</v>
      </c>
      <c r="AE105" s="103">
        <f t="shared" si="35"/>
        <v>405680.10000000003</v>
      </c>
      <c r="AF105" s="104">
        <v>1.25</v>
      </c>
      <c r="AG105" s="192">
        <v>289771.5</v>
      </c>
      <c r="AH105" s="103">
        <f t="shared" ref="AH105" si="82">AF105*AG105</f>
        <v>362214.375</v>
      </c>
      <c r="AI105" s="103">
        <f t="shared" si="37"/>
        <v>405680.10000000003</v>
      </c>
      <c r="AJ105" s="105">
        <v>0</v>
      </c>
      <c r="AK105" s="105">
        <v>0</v>
      </c>
      <c r="AL105" s="105">
        <v>0</v>
      </c>
      <c r="AM105" s="105">
        <v>0</v>
      </c>
      <c r="AN105" s="105">
        <v>0</v>
      </c>
      <c r="AO105" s="105">
        <v>0</v>
      </c>
      <c r="AP105" s="105">
        <v>0</v>
      </c>
      <c r="AQ105" s="105">
        <v>0</v>
      </c>
      <c r="AR105" s="105">
        <v>0</v>
      </c>
      <c r="AS105" s="105">
        <v>0</v>
      </c>
      <c r="AT105" s="105">
        <v>0</v>
      </c>
      <c r="AU105" s="105">
        <v>0</v>
      </c>
      <c r="AV105" s="106">
        <f t="shared" si="38"/>
        <v>2.5</v>
      </c>
      <c r="AW105" s="41">
        <v>0</v>
      </c>
      <c r="AX105" s="41">
        <f t="shared" si="28"/>
        <v>0</v>
      </c>
      <c r="AY105" s="107" t="s">
        <v>203</v>
      </c>
      <c r="AZ105" s="108"/>
      <c r="BA105" s="108"/>
      <c r="BB105" s="110"/>
      <c r="BC105" s="109" t="s">
        <v>441</v>
      </c>
      <c r="BD105" s="109" t="s">
        <v>441</v>
      </c>
      <c r="BE105" s="110"/>
      <c r="BF105" s="110"/>
      <c r="BG105" s="110"/>
      <c r="BH105" s="110"/>
      <c r="BI105" s="110"/>
      <c r="BJ105" s="87"/>
      <c r="BK105" s="27">
        <v>14</v>
      </c>
    </row>
    <row r="106" spans="1:63" s="187" customFormat="1" ht="12.95" customHeight="1" x14ac:dyDescent="0.25">
      <c r="A106" s="182" t="s">
        <v>405</v>
      </c>
      <c r="B106" s="158">
        <v>210015878</v>
      </c>
      <c r="C106" s="158" t="s">
        <v>679</v>
      </c>
      <c r="D106" s="158"/>
      <c r="E106" s="212"/>
      <c r="F106" s="193" t="s">
        <v>438</v>
      </c>
      <c r="G106" s="193" t="s">
        <v>407</v>
      </c>
      <c r="H106" s="193" t="s">
        <v>439</v>
      </c>
      <c r="I106" s="183" t="s">
        <v>143</v>
      </c>
      <c r="J106" s="152" t="s">
        <v>149</v>
      </c>
      <c r="K106" s="183" t="s">
        <v>196</v>
      </c>
      <c r="L106" s="182">
        <v>30</v>
      </c>
      <c r="M106" s="153" t="s">
        <v>197</v>
      </c>
      <c r="N106" s="194" t="s">
        <v>365</v>
      </c>
      <c r="O106" s="152" t="s">
        <v>166</v>
      </c>
      <c r="P106" s="183" t="s">
        <v>125</v>
      </c>
      <c r="Q106" s="182" t="s">
        <v>122</v>
      </c>
      <c r="R106" s="183" t="s">
        <v>200</v>
      </c>
      <c r="S106" s="183" t="s">
        <v>201</v>
      </c>
      <c r="T106" s="182"/>
      <c r="U106" s="182" t="s">
        <v>398</v>
      </c>
      <c r="V106" s="182" t="s">
        <v>146</v>
      </c>
      <c r="W106" s="193">
        <v>30</v>
      </c>
      <c r="X106" s="193">
        <v>60</v>
      </c>
      <c r="Y106" s="156">
        <v>10</v>
      </c>
      <c r="Z106" s="196" t="s">
        <v>409</v>
      </c>
      <c r="AA106" s="181" t="s">
        <v>138</v>
      </c>
      <c r="AB106" s="185">
        <v>2.5</v>
      </c>
      <c r="AC106" s="197">
        <v>286873.78000000003</v>
      </c>
      <c r="AD106" s="185">
        <v>717184.45000000007</v>
      </c>
      <c r="AE106" s="185">
        <v>803246.58400000015</v>
      </c>
      <c r="AF106" s="185">
        <v>1.25</v>
      </c>
      <c r="AG106" s="185">
        <v>289771.5</v>
      </c>
      <c r="AH106" s="185">
        <v>362214.375</v>
      </c>
      <c r="AI106" s="185">
        <v>405680.10000000003</v>
      </c>
      <c r="AJ106" s="186">
        <v>0</v>
      </c>
      <c r="AK106" s="186">
        <v>0</v>
      </c>
      <c r="AL106" s="186">
        <v>0</v>
      </c>
      <c r="AM106" s="186">
        <v>0</v>
      </c>
      <c r="AN106" s="186">
        <v>0</v>
      </c>
      <c r="AO106" s="186">
        <v>0</v>
      </c>
      <c r="AP106" s="186">
        <v>0</v>
      </c>
      <c r="AQ106" s="186">
        <v>0</v>
      </c>
      <c r="AR106" s="186">
        <v>0</v>
      </c>
      <c r="AS106" s="186">
        <v>0</v>
      </c>
      <c r="AT106" s="186">
        <v>0</v>
      </c>
      <c r="AU106" s="186">
        <v>0</v>
      </c>
      <c r="AV106" s="186">
        <f t="shared" si="38"/>
        <v>3.75</v>
      </c>
      <c r="AW106" s="185">
        <f t="shared" si="33"/>
        <v>1079398.8250000002</v>
      </c>
      <c r="AX106" s="185">
        <f t="shared" si="28"/>
        <v>1208926.6840000004</v>
      </c>
      <c r="AY106" s="158" t="s">
        <v>203</v>
      </c>
      <c r="AZ106" s="183"/>
      <c r="BA106" s="183"/>
      <c r="BB106" s="195"/>
      <c r="BC106" s="193" t="s">
        <v>441</v>
      </c>
      <c r="BD106" s="193" t="s">
        <v>441</v>
      </c>
      <c r="BE106" s="195"/>
      <c r="BF106" s="195"/>
      <c r="BG106" s="195"/>
      <c r="BH106" s="195"/>
      <c r="BI106" s="195"/>
      <c r="BJ106" s="87"/>
      <c r="BK106" s="32" t="s">
        <v>653</v>
      </c>
    </row>
    <row r="107" spans="1:63" s="164" customFormat="1" ht="12.95" customHeight="1" x14ac:dyDescent="0.25">
      <c r="A107" s="66" t="s">
        <v>405</v>
      </c>
      <c r="B107" s="72"/>
      <c r="C107" s="189" t="s">
        <v>489</v>
      </c>
      <c r="D107" s="72"/>
      <c r="E107" s="211"/>
      <c r="F107" s="68" t="s">
        <v>442</v>
      </c>
      <c r="G107" s="68" t="s">
        <v>407</v>
      </c>
      <c r="H107" s="12" t="s">
        <v>443</v>
      </c>
      <c r="I107" s="25" t="s">
        <v>143</v>
      </c>
      <c r="J107" s="1" t="s">
        <v>149</v>
      </c>
      <c r="K107" s="25" t="s">
        <v>196</v>
      </c>
      <c r="L107" s="24">
        <v>30</v>
      </c>
      <c r="M107" s="69" t="s">
        <v>197</v>
      </c>
      <c r="N107" s="70" t="s">
        <v>365</v>
      </c>
      <c r="O107" s="24" t="s">
        <v>126</v>
      </c>
      <c r="P107" s="25" t="s">
        <v>125</v>
      </c>
      <c r="Q107" s="24" t="s">
        <v>122</v>
      </c>
      <c r="R107" s="25" t="s">
        <v>200</v>
      </c>
      <c r="S107" s="25" t="s">
        <v>201</v>
      </c>
      <c r="T107" s="24"/>
      <c r="U107" s="24" t="s">
        <v>398</v>
      </c>
      <c r="V107" s="24" t="s">
        <v>146</v>
      </c>
      <c r="W107" s="9">
        <v>30</v>
      </c>
      <c r="X107" s="9">
        <v>60</v>
      </c>
      <c r="Y107" s="16">
        <v>10</v>
      </c>
      <c r="Z107" s="86" t="s">
        <v>409</v>
      </c>
      <c r="AA107" s="5" t="s">
        <v>138</v>
      </c>
      <c r="AB107" s="71">
        <v>0.7</v>
      </c>
      <c r="AC107" s="190">
        <v>519134.61</v>
      </c>
      <c r="AD107" s="71">
        <f t="shared" si="34"/>
        <v>363394.22699999996</v>
      </c>
      <c r="AE107" s="71">
        <f t="shared" si="35"/>
        <v>407001.53424000001</v>
      </c>
      <c r="AF107" s="71">
        <v>0.7</v>
      </c>
      <c r="AG107" s="190">
        <v>519134.61</v>
      </c>
      <c r="AH107" s="71">
        <f t="shared" si="36"/>
        <v>363394.22699999996</v>
      </c>
      <c r="AI107" s="71">
        <f t="shared" si="37"/>
        <v>407001.53424000001</v>
      </c>
      <c r="AJ107" s="19">
        <v>0</v>
      </c>
      <c r="AK107" s="19">
        <v>0</v>
      </c>
      <c r="AL107" s="19">
        <v>0</v>
      </c>
      <c r="AM107" s="19">
        <v>0</v>
      </c>
      <c r="AN107" s="19">
        <v>0</v>
      </c>
      <c r="AO107" s="19">
        <v>0</v>
      </c>
      <c r="AP107" s="19">
        <v>0</v>
      </c>
      <c r="AQ107" s="19">
        <v>0</v>
      </c>
      <c r="AR107" s="19">
        <v>0</v>
      </c>
      <c r="AS107" s="19">
        <v>0</v>
      </c>
      <c r="AT107" s="19">
        <v>0</v>
      </c>
      <c r="AU107" s="19">
        <v>0</v>
      </c>
      <c r="AV107" s="64">
        <f t="shared" si="38"/>
        <v>1.4</v>
      </c>
      <c r="AW107" s="41">
        <v>0</v>
      </c>
      <c r="AX107" s="41">
        <f t="shared" si="28"/>
        <v>0</v>
      </c>
      <c r="AY107" s="4" t="s">
        <v>203</v>
      </c>
      <c r="AZ107" s="25"/>
      <c r="BA107" s="25"/>
      <c r="BB107" s="44"/>
      <c r="BC107" s="12" t="s">
        <v>444</v>
      </c>
      <c r="BD107" s="12" t="s">
        <v>444</v>
      </c>
      <c r="BE107" s="44"/>
      <c r="BF107" s="44"/>
      <c r="BG107" s="44"/>
      <c r="BH107" s="44"/>
      <c r="BI107" s="44"/>
      <c r="BJ107" s="87"/>
      <c r="BK107" s="87"/>
    </row>
    <row r="108" spans="1:63" s="164" customFormat="1" ht="12.95" customHeight="1" x14ac:dyDescent="0.25">
      <c r="A108" s="66" t="s">
        <v>405</v>
      </c>
      <c r="B108" s="111"/>
      <c r="C108" s="191" t="s">
        <v>572</v>
      </c>
      <c r="D108" s="111"/>
      <c r="E108" s="211"/>
      <c r="F108" s="68" t="s">
        <v>442</v>
      </c>
      <c r="G108" s="68" t="s">
        <v>407</v>
      </c>
      <c r="H108" s="12" t="s">
        <v>443</v>
      </c>
      <c r="I108" s="25" t="s">
        <v>143</v>
      </c>
      <c r="J108" s="1" t="s">
        <v>149</v>
      </c>
      <c r="K108" s="25" t="s">
        <v>196</v>
      </c>
      <c r="L108" s="24">
        <v>30</v>
      </c>
      <c r="M108" s="69" t="s">
        <v>197</v>
      </c>
      <c r="N108" s="70" t="s">
        <v>365</v>
      </c>
      <c r="O108" s="1" t="s">
        <v>166</v>
      </c>
      <c r="P108" s="25" t="s">
        <v>125</v>
      </c>
      <c r="Q108" s="24" t="s">
        <v>122</v>
      </c>
      <c r="R108" s="25" t="s">
        <v>200</v>
      </c>
      <c r="S108" s="25" t="s">
        <v>201</v>
      </c>
      <c r="T108" s="24"/>
      <c r="U108" s="24" t="s">
        <v>398</v>
      </c>
      <c r="V108" s="24" t="s">
        <v>146</v>
      </c>
      <c r="W108" s="9">
        <v>30</v>
      </c>
      <c r="X108" s="9">
        <v>60</v>
      </c>
      <c r="Y108" s="16">
        <v>10</v>
      </c>
      <c r="Z108" s="86" t="s">
        <v>409</v>
      </c>
      <c r="AA108" s="5" t="s">
        <v>138</v>
      </c>
      <c r="AB108" s="102">
        <v>0.7</v>
      </c>
      <c r="AC108" s="192">
        <v>519134.61</v>
      </c>
      <c r="AD108" s="103">
        <f t="shared" ref="AD108" si="83">AB108*AC108</f>
        <v>363394.22699999996</v>
      </c>
      <c r="AE108" s="103">
        <f t="shared" si="35"/>
        <v>407001.53424000001</v>
      </c>
      <c r="AF108" s="104">
        <v>0.7</v>
      </c>
      <c r="AG108" s="192">
        <v>519134.61</v>
      </c>
      <c r="AH108" s="103">
        <f t="shared" ref="AH108" si="84">AF108*AG108</f>
        <v>363394.22699999996</v>
      </c>
      <c r="AI108" s="103">
        <f t="shared" si="37"/>
        <v>407001.53424000001</v>
      </c>
      <c r="AJ108" s="105">
        <v>0</v>
      </c>
      <c r="AK108" s="105">
        <v>0</v>
      </c>
      <c r="AL108" s="105">
        <v>0</v>
      </c>
      <c r="AM108" s="105">
        <v>0</v>
      </c>
      <c r="AN108" s="105">
        <v>0</v>
      </c>
      <c r="AO108" s="105">
        <v>0</v>
      </c>
      <c r="AP108" s="105">
        <v>0</v>
      </c>
      <c r="AQ108" s="105">
        <v>0</v>
      </c>
      <c r="AR108" s="105">
        <v>0</v>
      </c>
      <c r="AS108" s="105">
        <v>0</v>
      </c>
      <c r="AT108" s="105">
        <v>0</v>
      </c>
      <c r="AU108" s="105">
        <v>0</v>
      </c>
      <c r="AV108" s="106">
        <f t="shared" si="38"/>
        <v>1.4</v>
      </c>
      <c r="AW108" s="41">
        <v>0</v>
      </c>
      <c r="AX108" s="41">
        <f t="shared" si="28"/>
        <v>0</v>
      </c>
      <c r="AY108" s="107" t="s">
        <v>203</v>
      </c>
      <c r="AZ108" s="108"/>
      <c r="BA108" s="108"/>
      <c r="BB108" s="110"/>
      <c r="BC108" s="109" t="s">
        <v>444</v>
      </c>
      <c r="BD108" s="109" t="s">
        <v>444</v>
      </c>
      <c r="BE108" s="110"/>
      <c r="BF108" s="110"/>
      <c r="BG108" s="110"/>
      <c r="BH108" s="110"/>
      <c r="BI108" s="110"/>
      <c r="BJ108" s="87"/>
      <c r="BK108" s="27">
        <v>14</v>
      </c>
    </row>
    <row r="109" spans="1:63" s="187" customFormat="1" ht="12.95" customHeight="1" x14ac:dyDescent="0.25">
      <c r="A109" s="182" t="s">
        <v>405</v>
      </c>
      <c r="B109" s="158">
        <v>210023510</v>
      </c>
      <c r="C109" s="158" t="s">
        <v>680</v>
      </c>
      <c r="D109" s="158"/>
      <c r="E109" s="212"/>
      <c r="F109" s="193" t="s">
        <v>442</v>
      </c>
      <c r="G109" s="193" t="s">
        <v>407</v>
      </c>
      <c r="H109" s="193" t="s">
        <v>443</v>
      </c>
      <c r="I109" s="183" t="s">
        <v>143</v>
      </c>
      <c r="J109" s="152" t="s">
        <v>149</v>
      </c>
      <c r="K109" s="183" t="s">
        <v>196</v>
      </c>
      <c r="L109" s="182">
        <v>30</v>
      </c>
      <c r="M109" s="153" t="s">
        <v>197</v>
      </c>
      <c r="N109" s="194" t="s">
        <v>365</v>
      </c>
      <c r="O109" s="152" t="s">
        <v>166</v>
      </c>
      <c r="P109" s="183" t="s">
        <v>125</v>
      </c>
      <c r="Q109" s="182" t="s">
        <v>122</v>
      </c>
      <c r="R109" s="183" t="s">
        <v>200</v>
      </c>
      <c r="S109" s="183" t="s">
        <v>201</v>
      </c>
      <c r="T109" s="182"/>
      <c r="U109" s="182" t="s">
        <v>398</v>
      </c>
      <c r="V109" s="182" t="s">
        <v>146</v>
      </c>
      <c r="W109" s="193">
        <v>30</v>
      </c>
      <c r="X109" s="193">
        <v>60</v>
      </c>
      <c r="Y109" s="156">
        <v>10</v>
      </c>
      <c r="Z109" s="196" t="s">
        <v>409</v>
      </c>
      <c r="AA109" s="181" t="s">
        <v>138</v>
      </c>
      <c r="AB109" s="185">
        <v>0.54</v>
      </c>
      <c r="AC109" s="197">
        <v>513943.26</v>
      </c>
      <c r="AD109" s="185">
        <v>277529.36040000001</v>
      </c>
      <c r="AE109" s="185">
        <v>310832.88364800002</v>
      </c>
      <c r="AF109" s="185">
        <v>0.7</v>
      </c>
      <c r="AG109" s="185">
        <v>519134.61</v>
      </c>
      <c r="AH109" s="185">
        <v>363394.22699999996</v>
      </c>
      <c r="AI109" s="185">
        <v>407001.53424000001</v>
      </c>
      <c r="AJ109" s="186">
        <v>0</v>
      </c>
      <c r="AK109" s="186">
        <v>0</v>
      </c>
      <c r="AL109" s="186">
        <v>0</v>
      </c>
      <c r="AM109" s="186">
        <v>0</v>
      </c>
      <c r="AN109" s="186">
        <v>0</v>
      </c>
      <c r="AO109" s="186">
        <v>0</v>
      </c>
      <c r="AP109" s="186">
        <v>0</v>
      </c>
      <c r="AQ109" s="186">
        <v>0</v>
      </c>
      <c r="AR109" s="186">
        <v>0</v>
      </c>
      <c r="AS109" s="186">
        <v>0</v>
      </c>
      <c r="AT109" s="186">
        <v>0</v>
      </c>
      <c r="AU109" s="186">
        <v>0</v>
      </c>
      <c r="AV109" s="186">
        <f t="shared" si="38"/>
        <v>1.24</v>
      </c>
      <c r="AW109" s="185">
        <f t="shared" si="33"/>
        <v>640923.58739999996</v>
      </c>
      <c r="AX109" s="185">
        <f t="shared" si="28"/>
        <v>717834.41788800003</v>
      </c>
      <c r="AY109" s="158" t="s">
        <v>203</v>
      </c>
      <c r="AZ109" s="183"/>
      <c r="BA109" s="183"/>
      <c r="BB109" s="195"/>
      <c r="BC109" s="193" t="s">
        <v>444</v>
      </c>
      <c r="BD109" s="193" t="s">
        <v>444</v>
      </c>
      <c r="BE109" s="195"/>
      <c r="BF109" s="195"/>
      <c r="BG109" s="195"/>
      <c r="BH109" s="195"/>
      <c r="BI109" s="195"/>
      <c r="BJ109" s="87"/>
      <c r="BK109" s="32" t="s">
        <v>653</v>
      </c>
    </row>
    <row r="110" spans="1:63" s="164" customFormat="1" ht="12.95" customHeight="1" x14ac:dyDescent="0.25">
      <c r="A110" s="66" t="s">
        <v>405</v>
      </c>
      <c r="B110" s="72"/>
      <c r="C110" s="189" t="s">
        <v>490</v>
      </c>
      <c r="D110" s="72"/>
      <c r="E110" s="211"/>
      <c r="F110" s="68" t="s">
        <v>442</v>
      </c>
      <c r="G110" s="68" t="s">
        <v>407</v>
      </c>
      <c r="H110" s="12" t="s">
        <v>443</v>
      </c>
      <c r="I110" s="25" t="s">
        <v>143</v>
      </c>
      <c r="J110" s="1" t="s">
        <v>149</v>
      </c>
      <c r="K110" s="25" t="s">
        <v>196</v>
      </c>
      <c r="L110" s="24">
        <v>30</v>
      </c>
      <c r="M110" s="69" t="s">
        <v>197</v>
      </c>
      <c r="N110" s="70" t="s">
        <v>365</v>
      </c>
      <c r="O110" s="24" t="s">
        <v>126</v>
      </c>
      <c r="P110" s="25" t="s">
        <v>125</v>
      </c>
      <c r="Q110" s="24" t="s">
        <v>122</v>
      </c>
      <c r="R110" s="25" t="s">
        <v>200</v>
      </c>
      <c r="S110" s="25" t="s">
        <v>201</v>
      </c>
      <c r="T110" s="24"/>
      <c r="U110" s="24" t="s">
        <v>398</v>
      </c>
      <c r="V110" s="24" t="s">
        <v>146</v>
      </c>
      <c r="W110" s="9">
        <v>30</v>
      </c>
      <c r="X110" s="9">
        <v>60</v>
      </c>
      <c r="Y110" s="16">
        <v>10</v>
      </c>
      <c r="Z110" s="86" t="s">
        <v>409</v>
      </c>
      <c r="AA110" s="5" t="s">
        <v>138</v>
      </c>
      <c r="AB110" s="71">
        <v>0.6</v>
      </c>
      <c r="AC110" s="190">
        <v>907955.84</v>
      </c>
      <c r="AD110" s="71">
        <f t="shared" si="34"/>
        <v>544773.50399999996</v>
      </c>
      <c r="AE110" s="71">
        <f t="shared" si="35"/>
        <v>610146.32447999995</v>
      </c>
      <c r="AF110" s="71">
        <v>0.6</v>
      </c>
      <c r="AG110" s="190">
        <v>907955.85</v>
      </c>
      <c r="AH110" s="71">
        <f t="shared" si="36"/>
        <v>544773.51</v>
      </c>
      <c r="AI110" s="71">
        <f t="shared" si="37"/>
        <v>610146.33120000002</v>
      </c>
      <c r="AJ110" s="19">
        <v>0</v>
      </c>
      <c r="AK110" s="19">
        <v>0</v>
      </c>
      <c r="AL110" s="19">
        <v>0</v>
      </c>
      <c r="AM110" s="19">
        <v>0</v>
      </c>
      <c r="AN110" s="19">
        <v>0</v>
      </c>
      <c r="AO110" s="19">
        <v>0</v>
      </c>
      <c r="AP110" s="19">
        <v>0</v>
      </c>
      <c r="AQ110" s="19">
        <v>0</v>
      </c>
      <c r="AR110" s="19">
        <v>0</v>
      </c>
      <c r="AS110" s="19">
        <v>0</v>
      </c>
      <c r="AT110" s="19">
        <v>0</v>
      </c>
      <c r="AU110" s="19">
        <v>0</v>
      </c>
      <c r="AV110" s="64">
        <f t="shared" si="38"/>
        <v>1.2</v>
      </c>
      <c r="AW110" s="41">
        <v>0</v>
      </c>
      <c r="AX110" s="41">
        <f t="shared" si="28"/>
        <v>0</v>
      </c>
      <c r="AY110" s="4" t="s">
        <v>203</v>
      </c>
      <c r="AZ110" s="25"/>
      <c r="BA110" s="25"/>
      <c r="BB110" s="44"/>
      <c r="BC110" s="12" t="s">
        <v>445</v>
      </c>
      <c r="BD110" s="12" t="s">
        <v>445</v>
      </c>
      <c r="BE110" s="44"/>
      <c r="BF110" s="44"/>
      <c r="BG110" s="44"/>
      <c r="BH110" s="44"/>
      <c r="BI110" s="44"/>
      <c r="BJ110" s="87"/>
      <c r="BK110" s="87"/>
    </row>
    <row r="111" spans="1:63" s="164" customFormat="1" ht="12.95" customHeight="1" x14ac:dyDescent="0.25">
      <c r="A111" s="66" t="s">
        <v>405</v>
      </c>
      <c r="B111" s="111"/>
      <c r="C111" s="191" t="s">
        <v>573</v>
      </c>
      <c r="D111" s="111"/>
      <c r="E111" s="211"/>
      <c r="F111" s="68" t="s">
        <v>442</v>
      </c>
      <c r="G111" s="68" t="s">
        <v>407</v>
      </c>
      <c r="H111" s="12" t="s">
        <v>443</v>
      </c>
      <c r="I111" s="25" t="s">
        <v>143</v>
      </c>
      <c r="J111" s="1" t="s">
        <v>149</v>
      </c>
      <c r="K111" s="25" t="s">
        <v>196</v>
      </c>
      <c r="L111" s="24">
        <v>30</v>
      </c>
      <c r="M111" s="69" t="s">
        <v>197</v>
      </c>
      <c r="N111" s="70" t="s">
        <v>365</v>
      </c>
      <c r="O111" s="1" t="s">
        <v>166</v>
      </c>
      <c r="P111" s="25" t="s">
        <v>125</v>
      </c>
      <c r="Q111" s="24" t="s">
        <v>122</v>
      </c>
      <c r="R111" s="25" t="s">
        <v>200</v>
      </c>
      <c r="S111" s="25" t="s">
        <v>201</v>
      </c>
      <c r="T111" s="24"/>
      <c r="U111" s="24" t="s">
        <v>398</v>
      </c>
      <c r="V111" s="24" t="s">
        <v>146</v>
      </c>
      <c r="W111" s="9">
        <v>30</v>
      </c>
      <c r="X111" s="9">
        <v>60</v>
      </c>
      <c r="Y111" s="16">
        <v>10</v>
      </c>
      <c r="Z111" s="86" t="s">
        <v>409</v>
      </c>
      <c r="AA111" s="5" t="s">
        <v>138</v>
      </c>
      <c r="AB111" s="102">
        <v>0.6</v>
      </c>
      <c r="AC111" s="192">
        <v>907955.84</v>
      </c>
      <c r="AD111" s="103">
        <f t="shared" ref="AD111" si="85">AB111*AC111</f>
        <v>544773.50399999996</v>
      </c>
      <c r="AE111" s="103">
        <f t="shared" si="35"/>
        <v>610146.32447999995</v>
      </c>
      <c r="AF111" s="104">
        <v>0.6</v>
      </c>
      <c r="AG111" s="192">
        <v>907955.85</v>
      </c>
      <c r="AH111" s="103">
        <f t="shared" ref="AH111" si="86">AF111*AG111</f>
        <v>544773.51</v>
      </c>
      <c r="AI111" s="103">
        <f t="shared" si="37"/>
        <v>610146.33120000002</v>
      </c>
      <c r="AJ111" s="105">
        <v>0</v>
      </c>
      <c r="AK111" s="105">
        <v>0</v>
      </c>
      <c r="AL111" s="105">
        <v>0</v>
      </c>
      <c r="AM111" s="105">
        <v>0</v>
      </c>
      <c r="AN111" s="105">
        <v>0</v>
      </c>
      <c r="AO111" s="105">
        <v>0</v>
      </c>
      <c r="AP111" s="105">
        <v>0</v>
      </c>
      <c r="AQ111" s="105">
        <v>0</v>
      </c>
      <c r="AR111" s="105">
        <v>0</v>
      </c>
      <c r="AS111" s="105">
        <v>0</v>
      </c>
      <c r="AT111" s="105">
        <v>0</v>
      </c>
      <c r="AU111" s="105">
        <v>0</v>
      </c>
      <c r="AV111" s="106">
        <f t="shared" si="38"/>
        <v>1.2</v>
      </c>
      <c r="AW111" s="41">
        <v>0</v>
      </c>
      <c r="AX111" s="41">
        <f t="shared" si="28"/>
        <v>0</v>
      </c>
      <c r="AY111" s="107" t="s">
        <v>203</v>
      </c>
      <c r="AZ111" s="108"/>
      <c r="BA111" s="108"/>
      <c r="BB111" s="110"/>
      <c r="BC111" s="109" t="s">
        <v>445</v>
      </c>
      <c r="BD111" s="109" t="s">
        <v>445</v>
      </c>
      <c r="BE111" s="110"/>
      <c r="BF111" s="110"/>
      <c r="BG111" s="110"/>
      <c r="BH111" s="110"/>
      <c r="BI111" s="110"/>
      <c r="BJ111" s="87"/>
      <c r="BK111" s="27">
        <v>14</v>
      </c>
    </row>
    <row r="112" spans="1:63" s="187" customFormat="1" ht="12.95" customHeight="1" x14ac:dyDescent="0.25">
      <c r="A112" s="182" t="s">
        <v>405</v>
      </c>
      <c r="B112" s="158">
        <v>210023511</v>
      </c>
      <c r="C112" s="158" t="s">
        <v>681</v>
      </c>
      <c r="D112" s="158"/>
      <c r="E112" s="212"/>
      <c r="F112" s="193" t="s">
        <v>442</v>
      </c>
      <c r="G112" s="193" t="s">
        <v>407</v>
      </c>
      <c r="H112" s="193" t="s">
        <v>443</v>
      </c>
      <c r="I112" s="183" t="s">
        <v>143</v>
      </c>
      <c r="J112" s="152" t="s">
        <v>149</v>
      </c>
      <c r="K112" s="183" t="s">
        <v>196</v>
      </c>
      <c r="L112" s="182">
        <v>30</v>
      </c>
      <c r="M112" s="153" t="s">
        <v>197</v>
      </c>
      <c r="N112" s="194" t="s">
        <v>365</v>
      </c>
      <c r="O112" s="152" t="s">
        <v>166</v>
      </c>
      <c r="P112" s="183" t="s">
        <v>125</v>
      </c>
      <c r="Q112" s="182" t="s">
        <v>122</v>
      </c>
      <c r="R112" s="183" t="s">
        <v>200</v>
      </c>
      <c r="S112" s="183" t="s">
        <v>201</v>
      </c>
      <c r="T112" s="182"/>
      <c r="U112" s="182" t="s">
        <v>398</v>
      </c>
      <c r="V112" s="182" t="s">
        <v>146</v>
      </c>
      <c r="W112" s="193">
        <v>30</v>
      </c>
      <c r="X112" s="193">
        <v>60</v>
      </c>
      <c r="Y112" s="156">
        <v>10</v>
      </c>
      <c r="Z112" s="196" t="s">
        <v>409</v>
      </c>
      <c r="AA112" s="181" t="s">
        <v>138</v>
      </c>
      <c r="AB112" s="185">
        <v>0.8</v>
      </c>
      <c r="AC112" s="197">
        <v>898876.29</v>
      </c>
      <c r="AD112" s="185">
        <v>719101.03200000012</v>
      </c>
      <c r="AE112" s="185">
        <v>805393.15584000025</v>
      </c>
      <c r="AF112" s="185">
        <v>0.6</v>
      </c>
      <c r="AG112" s="185">
        <v>907955.85</v>
      </c>
      <c r="AH112" s="185">
        <v>544773.51</v>
      </c>
      <c r="AI112" s="185">
        <v>610146.33120000002</v>
      </c>
      <c r="AJ112" s="186">
        <v>0</v>
      </c>
      <c r="AK112" s="186">
        <v>0</v>
      </c>
      <c r="AL112" s="186">
        <v>0</v>
      </c>
      <c r="AM112" s="186">
        <v>0</v>
      </c>
      <c r="AN112" s="186">
        <v>0</v>
      </c>
      <c r="AO112" s="186">
        <v>0</v>
      </c>
      <c r="AP112" s="186">
        <v>0</v>
      </c>
      <c r="AQ112" s="186">
        <v>0</v>
      </c>
      <c r="AR112" s="186">
        <v>0</v>
      </c>
      <c r="AS112" s="186">
        <v>0</v>
      </c>
      <c r="AT112" s="186">
        <v>0</v>
      </c>
      <c r="AU112" s="186">
        <v>0</v>
      </c>
      <c r="AV112" s="186">
        <f t="shared" si="38"/>
        <v>1.4</v>
      </c>
      <c r="AW112" s="185">
        <f t="shared" si="33"/>
        <v>1263874.5420000001</v>
      </c>
      <c r="AX112" s="185">
        <f t="shared" si="28"/>
        <v>1415539.4870400003</v>
      </c>
      <c r="AY112" s="158" t="s">
        <v>203</v>
      </c>
      <c r="AZ112" s="183"/>
      <c r="BA112" s="183"/>
      <c r="BB112" s="195"/>
      <c r="BC112" s="193" t="s">
        <v>445</v>
      </c>
      <c r="BD112" s="193" t="s">
        <v>445</v>
      </c>
      <c r="BE112" s="195"/>
      <c r="BF112" s="195"/>
      <c r="BG112" s="195"/>
      <c r="BH112" s="195"/>
      <c r="BI112" s="195"/>
      <c r="BJ112" s="87"/>
      <c r="BK112" s="32" t="s">
        <v>653</v>
      </c>
    </row>
    <row r="113" spans="1:63" s="164" customFormat="1" ht="12.95" customHeight="1" x14ac:dyDescent="0.25">
      <c r="A113" s="66" t="s">
        <v>405</v>
      </c>
      <c r="B113" s="72"/>
      <c r="C113" s="189" t="s">
        <v>491</v>
      </c>
      <c r="D113" s="72"/>
      <c r="E113" s="211"/>
      <c r="F113" s="68" t="s">
        <v>406</v>
      </c>
      <c r="G113" s="68" t="s">
        <v>407</v>
      </c>
      <c r="H113" s="12" t="s">
        <v>408</v>
      </c>
      <c r="I113" s="25" t="s">
        <v>143</v>
      </c>
      <c r="J113" s="1" t="s">
        <v>149</v>
      </c>
      <c r="K113" s="25" t="s">
        <v>196</v>
      </c>
      <c r="L113" s="24">
        <v>30</v>
      </c>
      <c r="M113" s="69" t="s">
        <v>197</v>
      </c>
      <c r="N113" s="70" t="s">
        <v>365</v>
      </c>
      <c r="O113" s="24" t="s">
        <v>126</v>
      </c>
      <c r="P113" s="25" t="s">
        <v>125</v>
      </c>
      <c r="Q113" s="24" t="s">
        <v>122</v>
      </c>
      <c r="R113" s="25" t="s">
        <v>200</v>
      </c>
      <c r="S113" s="25" t="s">
        <v>201</v>
      </c>
      <c r="T113" s="24"/>
      <c r="U113" s="24" t="s">
        <v>398</v>
      </c>
      <c r="V113" s="24" t="s">
        <v>146</v>
      </c>
      <c r="W113" s="9">
        <v>30</v>
      </c>
      <c r="X113" s="9">
        <v>60</v>
      </c>
      <c r="Y113" s="16">
        <v>10</v>
      </c>
      <c r="Z113" s="86" t="s">
        <v>409</v>
      </c>
      <c r="AA113" s="5" t="s">
        <v>138</v>
      </c>
      <c r="AB113" s="71">
        <v>0.16</v>
      </c>
      <c r="AC113" s="190">
        <v>620081.28</v>
      </c>
      <c r="AD113" s="71">
        <f t="shared" si="34"/>
        <v>99213.00480000001</v>
      </c>
      <c r="AE113" s="71">
        <f t="shared" si="35"/>
        <v>111118.56537600003</v>
      </c>
      <c r="AF113" s="71">
        <v>0.16</v>
      </c>
      <c r="AG113" s="190">
        <v>620081.28</v>
      </c>
      <c r="AH113" s="71">
        <f t="shared" si="36"/>
        <v>99213.00480000001</v>
      </c>
      <c r="AI113" s="71">
        <f t="shared" si="37"/>
        <v>111118.56537600003</v>
      </c>
      <c r="AJ113" s="19">
        <v>0</v>
      </c>
      <c r="AK113" s="19">
        <v>0</v>
      </c>
      <c r="AL113" s="19">
        <v>0</v>
      </c>
      <c r="AM113" s="19">
        <v>0</v>
      </c>
      <c r="AN113" s="19">
        <v>0</v>
      </c>
      <c r="AO113" s="19">
        <v>0</v>
      </c>
      <c r="AP113" s="19">
        <v>0</v>
      </c>
      <c r="AQ113" s="19">
        <v>0</v>
      </c>
      <c r="AR113" s="19">
        <v>0</v>
      </c>
      <c r="AS113" s="19">
        <v>0</v>
      </c>
      <c r="AT113" s="19">
        <v>0</v>
      </c>
      <c r="AU113" s="19">
        <v>0</v>
      </c>
      <c r="AV113" s="64">
        <f t="shared" si="38"/>
        <v>0.32</v>
      </c>
      <c r="AW113" s="41">
        <v>0</v>
      </c>
      <c r="AX113" s="41">
        <f t="shared" si="28"/>
        <v>0</v>
      </c>
      <c r="AY113" s="4" t="s">
        <v>203</v>
      </c>
      <c r="AZ113" s="25"/>
      <c r="BA113" s="25"/>
      <c r="BB113" s="44"/>
      <c r="BC113" s="12" t="s">
        <v>446</v>
      </c>
      <c r="BD113" s="12" t="s">
        <v>446</v>
      </c>
      <c r="BE113" s="44"/>
      <c r="BF113" s="44"/>
      <c r="BG113" s="44"/>
      <c r="BH113" s="44"/>
      <c r="BI113" s="44"/>
      <c r="BJ113" s="87"/>
      <c r="BK113" s="87"/>
    </row>
    <row r="114" spans="1:63" s="164" customFormat="1" ht="12.95" customHeight="1" x14ac:dyDescent="0.25">
      <c r="A114" s="66" t="s">
        <v>405</v>
      </c>
      <c r="B114" s="111"/>
      <c r="C114" s="191" t="s">
        <v>574</v>
      </c>
      <c r="D114" s="111"/>
      <c r="E114" s="211"/>
      <c r="F114" s="68" t="s">
        <v>406</v>
      </c>
      <c r="G114" s="68" t="s">
        <v>407</v>
      </c>
      <c r="H114" s="12" t="s">
        <v>408</v>
      </c>
      <c r="I114" s="25" t="s">
        <v>143</v>
      </c>
      <c r="J114" s="1" t="s">
        <v>149</v>
      </c>
      <c r="K114" s="25" t="s">
        <v>196</v>
      </c>
      <c r="L114" s="24">
        <v>30</v>
      </c>
      <c r="M114" s="69" t="s">
        <v>197</v>
      </c>
      <c r="N114" s="70" t="s">
        <v>365</v>
      </c>
      <c r="O114" s="1" t="s">
        <v>166</v>
      </c>
      <c r="P114" s="25" t="s">
        <v>125</v>
      </c>
      <c r="Q114" s="24" t="s">
        <v>122</v>
      </c>
      <c r="R114" s="25" t="s">
        <v>200</v>
      </c>
      <c r="S114" s="25" t="s">
        <v>201</v>
      </c>
      <c r="T114" s="24"/>
      <c r="U114" s="24" t="s">
        <v>398</v>
      </c>
      <c r="V114" s="24" t="s">
        <v>146</v>
      </c>
      <c r="W114" s="9">
        <v>30</v>
      </c>
      <c r="X114" s="9">
        <v>60</v>
      </c>
      <c r="Y114" s="16">
        <v>10</v>
      </c>
      <c r="Z114" s="86" t="s">
        <v>409</v>
      </c>
      <c r="AA114" s="5" t="s">
        <v>138</v>
      </c>
      <c r="AB114" s="102">
        <v>0.16</v>
      </c>
      <c r="AC114" s="192">
        <v>620081.28</v>
      </c>
      <c r="AD114" s="103">
        <f t="shared" ref="AD114" si="87">AB114*AC114</f>
        <v>99213.00480000001</v>
      </c>
      <c r="AE114" s="103">
        <f t="shared" si="35"/>
        <v>111118.56537600003</v>
      </c>
      <c r="AF114" s="104">
        <v>0.16</v>
      </c>
      <c r="AG114" s="192">
        <v>620081.28</v>
      </c>
      <c r="AH114" s="103">
        <f t="shared" ref="AH114" si="88">AF114*AG114</f>
        <v>99213.00480000001</v>
      </c>
      <c r="AI114" s="103">
        <f t="shared" si="37"/>
        <v>111118.56537600003</v>
      </c>
      <c r="AJ114" s="105">
        <v>0</v>
      </c>
      <c r="AK114" s="105">
        <v>0</v>
      </c>
      <c r="AL114" s="105">
        <v>0</v>
      </c>
      <c r="AM114" s="105">
        <v>0</v>
      </c>
      <c r="AN114" s="105">
        <v>0</v>
      </c>
      <c r="AO114" s="105">
        <v>0</v>
      </c>
      <c r="AP114" s="105">
        <v>0</v>
      </c>
      <c r="AQ114" s="105">
        <v>0</v>
      </c>
      <c r="AR114" s="105">
        <v>0</v>
      </c>
      <c r="AS114" s="105">
        <v>0</v>
      </c>
      <c r="AT114" s="105">
        <v>0</v>
      </c>
      <c r="AU114" s="105">
        <v>0</v>
      </c>
      <c r="AV114" s="106">
        <f t="shared" si="38"/>
        <v>0.32</v>
      </c>
      <c r="AW114" s="201">
        <f t="shared" si="33"/>
        <v>198426.00960000002</v>
      </c>
      <c r="AX114" s="201">
        <f t="shared" si="28"/>
        <v>222237.13075200006</v>
      </c>
      <c r="AY114" s="107" t="s">
        <v>203</v>
      </c>
      <c r="AZ114" s="108"/>
      <c r="BA114" s="108"/>
      <c r="BB114" s="110"/>
      <c r="BC114" s="109" t="s">
        <v>446</v>
      </c>
      <c r="BD114" s="109" t="s">
        <v>446</v>
      </c>
      <c r="BE114" s="110"/>
      <c r="BF114" s="110"/>
      <c r="BG114" s="110"/>
      <c r="BH114" s="110"/>
      <c r="BI114" s="110"/>
      <c r="BJ114" s="87"/>
      <c r="BK114" s="27">
        <v>14</v>
      </c>
    </row>
    <row r="115" spans="1:63" s="164" customFormat="1" ht="12.95" customHeight="1" x14ac:dyDescent="0.25">
      <c r="A115" s="66" t="s">
        <v>405</v>
      </c>
      <c r="B115" s="72"/>
      <c r="C115" s="189" t="s">
        <v>492</v>
      </c>
      <c r="D115" s="72"/>
      <c r="E115" s="211"/>
      <c r="F115" s="68" t="s">
        <v>438</v>
      </c>
      <c r="G115" s="68" t="s">
        <v>407</v>
      </c>
      <c r="H115" s="12" t="s">
        <v>439</v>
      </c>
      <c r="I115" s="25" t="s">
        <v>143</v>
      </c>
      <c r="J115" s="1" t="s">
        <v>149</v>
      </c>
      <c r="K115" s="25" t="s">
        <v>196</v>
      </c>
      <c r="L115" s="24">
        <v>30</v>
      </c>
      <c r="M115" s="69" t="s">
        <v>197</v>
      </c>
      <c r="N115" s="70" t="s">
        <v>365</v>
      </c>
      <c r="O115" s="24" t="s">
        <v>126</v>
      </c>
      <c r="P115" s="25" t="s">
        <v>125</v>
      </c>
      <c r="Q115" s="24" t="s">
        <v>122</v>
      </c>
      <c r="R115" s="25" t="s">
        <v>200</v>
      </c>
      <c r="S115" s="25" t="s">
        <v>201</v>
      </c>
      <c r="T115" s="24"/>
      <c r="U115" s="24" t="s">
        <v>398</v>
      </c>
      <c r="V115" s="24" t="s">
        <v>146</v>
      </c>
      <c r="W115" s="9">
        <v>30</v>
      </c>
      <c r="X115" s="9">
        <v>60</v>
      </c>
      <c r="Y115" s="16">
        <v>10</v>
      </c>
      <c r="Z115" s="86" t="s">
        <v>409</v>
      </c>
      <c r="AA115" s="5" t="s">
        <v>138</v>
      </c>
      <c r="AB115" s="71">
        <v>0.55000000000000004</v>
      </c>
      <c r="AC115" s="190">
        <v>208713.3</v>
      </c>
      <c r="AD115" s="71">
        <f t="shared" si="34"/>
        <v>114792.315</v>
      </c>
      <c r="AE115" s="71">
        <f t="shared" si="35"/>
        <v>128567.39280000002</v>
      </c>
      <c r="AF115" s="71">
        <v>0.55000000000000004</v>
      </c>
      <c r="AG115" s="190">
        <v>208713.3</v>
      </c>
      <c r="AH115" s="71">
        <f t="shared" si="36"/>
        <v>114792.315</v>
      </c>
      <c r="AI115" s="71">
        <f t="shared" si="37"/>
        <v>128567.39280000002</v>
      </c>
      <c r="AJ115" s="19">
        <v>0</v>
      </c>
      <c r="AK115" s="19">
        <v>0</v>
      </c>
      <c r="AL115" s="19">
        <v>0</v>
      </c>
      <c r="AM115" s="19">
        <v>0</v>
      </c>
      <c r="AN115" s="19">
        <v>0</v>
      </c>
      <c r="AO115" s="19">
        <v>0</v>
      </c>
      <c r="AP115" s="19">
        <v>0</v>
      </c>
      <c r="AQ115" s="19">
        <v>0</v>
      </c>
      <c r="AR115" s="19">
        <v>0</v>
      </c>
      <c r="AS115" s="19">
        <v>0</v>
      </c>
      <c r="AT115" s="19">
        <v>0</v>
      </c>
      <c r="AU115" s="19">
        <v>0</v>
      </c>
      <c r="AV115" s="64">
        <f t="shared" si="38"/>
        <v>1.1000000000000001</v>
      </c>
      <c r="AW115" s="41">
        <v>0</v>
      </c>
      <c r="AX115" s="41">
        <f t="shared" si="28"/>
        <v>0</v>
      </c>
      <c r="AY115" s="4" t="s">
        <v>203</v>
      </c>
      <c r="AZ115" s="25"/>
      <c r="BA115" s="25"/>
      <c r="BB115" s="44"/>
      <c r="BC115" s="12" t="s">
        <v>447</v>
      </c>
      <c r="BD115" s="12" t="s">
        <v>447</v>
      </c>
      <c r="BE115" s="44"/>
      <c r="BF115" s="44"/>
      <c r="BG115" s="44"/>
      <c r="BH115" s="44"/>
      <c r="BI115" s="44"/>
      <c r="BJ115" s="87"/>
      <c r="BK115" s="87"/>
    </row>
    <row r="116" spans="1:63" s="164" customFormat="1" ht="12.95" customHeight="1" x14ac:dyDescent="0.25">
      <c r="A116" s="66" t="s">
        <v>405</v>
      </c>
      <c r="B116" s="111"/>
      <c r="C116" s="191" t="s">
        <v>575</v>
      </c>
      <c r="D116" s="111"/>
      <c r="E116" s="211"/>
      <c r="F116" s="68" t="s">
        <v>438</v>
      </c>
      <c r="G116" s="68" t="s">
        <v>407</v>
      </c>
      <c r="H116" s="12" t="s">
        <v>439</v>
      </c>
      <c r="I116" s="25" t="s">
        <v>143</v>
      </c>
      <c r="J116" s="1" t="s">
        <v>149</v>
      </c>
      <c r="K116" s="25" t="s">
        <v>196</v>
      </c>
      <c r="L116" s="24">
        <v>30</v>
      </c>
      <c r="M116" s="69" t="s">
        <v>197</v>
      </c>
      <c r="N116" s="70" t="s">
        <v>365</v>
      </c>
      <c r="O116" s="1" t="s">
        <v>166</v>
      </c>
      <c r="P116" s="25" t="s">
        <v>125</v>
      </c>
      <c r="Q116" s="24" t="s">
        <v>122</v>
      </c>
      <c r="R116" s="25" t="s">
        <v>200</v>
      </c>
      <c r="S116" s="25" t="s">
        <v>201</v>
      </c>
      <c r="T116" s="24"/>
      <c r="U116" s="24" t="s">
        <v>398</v>
      </c>
      <c r="V116" s="24" t="s">
        <v>146</v>
      </c>
      <c r="W116" s="9">
        <v>30</v>
      </c>
      <c r="X116" s="9">
        <v>60</v>
      </c>
      <c r="Y116" s="16">
        <v>10</v>
      </c>
      <c r="Z116" s="86" t="s">
        <v>409</v>
      </c>
      <c r="AA116" s="5" t="s">
        <v>138</v>
      </c>
      <c r="AB116" s="102">
        <v>0.55000000000000004</v>
      </c>
      <c r="AC116" s="192">
        <v>208713.3</v>
      </c>
      <c r="AD116" s="103">
        <f t="shared" ref="AD116" si="89">AB116*AC116</f>
        <v>114792.315</v>
      </c>
      <c r="AE116" s="103">
        <f t="shared" si="35"/>
        <v>128567.39280000002</v>
      </c>
      <c r="AF116" s="104">
        <v>0.55000000000000004</v>
      </c>
      <c r="AG116" s="192">
        <v>208713.3</v>
      </c>
      <c r="AH116" s="103">
        <f t="shared" ref="AH116" si="90">AF116*AG116</f>
        <v>114792.315</v>
      </c>
      <c r="AI116" s="103">
        <f t="shared" si="37"/>
        <v>128567.39280000002</v>
      </c>
      <c r="AJ116" s="105">
        <v>0</v>
      </c>
      <c r="AK116" s="105">
        <v>0</v>
      </c>
      <c r="AL116" s="105">
        <v>0</v>
      </c>
      <c r="AM116" s="105">
        <v>0</v>
      </c>
      <c r="AN116" s="105">
        <v>0</v>
      </c>
      <c r="AO116" s="105">
        <v>0</v>
      </c>
      <c r="AP116" s="105">
        <v>0</v>
      </c>
      <c r="AQ116" s="105">
        <v>0</v>
      </c>
      <c r="AR116" s="105">
        <v>0</v>
      </c>
      <c r="AS116" s="105">
        <v>0</v>
      </c>
      <c r="AT116" s="105">
        <v>0</v>
      </c>
      <c r="AU116" s="105">
        <v>0</v>
      </c>
      <c r="AV116" s="106">
        <f t="shared" si="38"/>
        <v>1.1000000000000001</v>
      </c>
      <c r="AW116" s="41">
        <v>0</v>
      </c>
      <c r="AX116" s="41">
        <f t="shared" si="28"/>
        <v>0</v>
      </c>
      <c r="AY116" s="107" t="s">
        <v>203</v>
      </c>
      <c r="AZ116" s="108"/>
      <c r="BA116" s="108"/>
      <c r="BB116" s="110"/>
      <c r="BC116" s="109" t="s">
        <v>447</v>
      </c>
      <c r="BD116" s="109" t="s">
        <v>447</v>
      </c>
      <c r="BE116" s="110"/>
      <c r="BF116" s="110"/>
      <c r="BG116" s="110"/>
      <c r="BH116" s="110"/>
      <c r="BI116" s="110"/>
      <c r="BJ116" s="87"/>
      <c r="BK116" s="27">
        <v>14</v>
      </c>
    </row>
    <row r="117" spans="1:63" s="187" customFormat="1" ht="12.95" customHeight="1" x14ac:dyDescent="0.25">
      <c r="A117" s="182" t="s">
        <v>405</v>
      </c>
      <c r="B117" s="158">
        <v>210030297</v>
      </c>
      <c r="C117" s="158" t="s">
        <v>682</v>
      </c>
      <c r="D117" s="158"/>
      <c r="E117" s="212"/>
      <c r="F117" s="193" t="s">
        <v>438</v>
      </c>
      <c r="G117" s="193" t="s">
        <v>407</v>
      </c>
      <c r="H117" s="193" t="s">
        <v>439</v>
      </c>
      <c r="I117" s="183" t="s">
        <v>143</v>
      </c>
      <c r="J117" s="152" t="s">
        <v>149</v>
      </c>
      <c r="K117" s="183" t="s">
        <v>196</v>
      </c>
      <c r="L117" s="182">
        <v>30</v>
      </c>
      <c r="M117" s="153" t="s">
        <v>197</v>
      </c>
      <c r="N117" s="194" t="s">
        <v>365</v>
      </c>
      <c r="O117" s="152" t="s">
        <v>166</v>
      </c>
      <c r="P117" s="183" t="s">
        <v>125</v>
      </c>
      <c r="Q117" s="182" t="s">
        <v>122</v>
      </c>
      <c r="R117" s="183" t="s">
        <v>200</v>
      </c>
      <c r="S117" s="183" t="s">
        <v>201</v>
      </c>
      <c r="T117" s="182"/>
      <c r="U117" s="182" t="s">
        <v>398</v>
      </c>
      <c r="V117" s="182" t="s">
        <v>146</v>
      </c>
      <c r="W117" s="193">
        <v>30</v>
      </c>
      <c r="X117" s="193">
        <v>60</v>
      </c>
      <c r="Y117" s="156">
        <v>10</v>
      </c>
      <c r="Z117" s="196" t="s">
        <v>409</v>
      </c>
      <c r="AA117" s="181" t="s">
        <v>138</v>
      </c>
      <c r="AB117" s="185">
        <v>0.69</v>
      </c>
      <c r="AC117" s="197">
        <v>206626.17</v>
      </c>
      <c r="AD117" s="185">
        <v>142572.05729999999</v>
      </c>
      <c r="AE117" s="185">
        <v>159680.704176</v>
      </c>
      <c r="AF117" s="185">
        <v>0.55000000000000004</v>
      </c>
      <c r="AG117" s="185">
        <v>208713.3</v>
      </c>
      <c r="AH117" s="185">
        <v>114792.315</v>
      </c>
      <c r="AI117" s="185">
        <v>128567.39280000002</v>
      </c>
      <c r="AJ117" s="186">
        <v>0</v>
      </c>
      <c r="AK117" s="186">
        <v>0</v>
      </c>
      <c r="AL117" s="186">
        <v>0</v>
      </c>
      <c r="AM117" s="186">
        <v>0</v>
      </c>
      <c r="AN117" s="186">
        <v>0</v>
      </c>
      <c r="AO117" s="186">
        <v>0</v>
      </c>
      <c r="AP117" s="186">
        <v>0</v>
      </c>
      <c r="AQ117" s="186">
        <v>0</v>
      </c>
      <c r="AR117" s="186">
        <v>0</v>
      </c>
      <c r="AS117" s="186">
        <v>0</v>
      </c>
      <c r="AT117" s="186">
        <v>0</v>
      </c>
      <c r="AU117" s="186">
        <v>0</v>
      </c>
      <c r="AV117" s="186">
        <f t="shared" si="38"/>
        <v>1.24</v>
      </c>
      <c r="AW117" s="185">
        <f t="shared" si="33"/>
        <v>257364.37229999999</v>
      </c>
      <c r="AX117" s="185">
        <f t="shared" si="28"/>
        <v>288248.096976</v>
      </c>
      <c r="AY117" s="158" t="s">
        <v>203</v>
      </c>
      <c r="AZ117" s="183"/>
      <c r="BA117" s="183"/>
      <c r="BB117" s="195"/>
      <c r="BC117" s="193" t="s">
        <v>447</v>
      </c>
      <c r="BD117" s="193" t="s">
        <v>447</v>
      </c>
      <c r="BE117" s="195"/>
      <c r="BF117" s="195"/>
      <c r="BG117" s="195"/>
      <c r="BH117" s="195"/>
      <c r="BI117" s="195"/>
      <c r="BJ117" s="87"/>
      <c r="BK117" s="32" t="s">
        <v>653</v>
      </c>
    </row>
    <row r="118" spans="1:63" s="164" customFormat="1" ht="12.95" customHeight="1" x14ac:dyDescent="0.25">
      <c r="A118" s="66" t="s">
        <v>405</v>
      </c>
      <c r="B118" s="72"/>
      <c r="C118" s="189" t="s">
        <v>493</v>
      </c>
      <c r="D118" s="72"/>
      <c r="E118" s="211"/>
      <c r="F118" s="68" t="s">
        <v>442</v>
      </c>
      <c r="G118" s="68" t="s">
        <v>407</v>
      </c>
      <c r="H118" s="12" t="s">
        <v>443</v>
      </c>
      <c r="I118" s="25" t="s">
        <v>143</v>
      </c>
      <c r="J118" s="1" t="s">
        <v>149</v>
      </c>
      <c r="K118" s="25" t="s">
        <v>196</v>
      </c>
      <c r="L118" s="24">
        <v>30</v>
      </c>
      <c r="M118" s="69" t="s">
        <v>197</v>
      </c>
      <c r="N118" s="70" t="s">
        <v>365</v>
      </c>
      <c r="O118" s="24" t="s">
        <v>126</v>
      </c>
      <c r="P118" s="25" t="s">
        <v>125</v>
      </c>
      <c r="Q118" s="24" t="s">
        <v>122</v>
      </c>
      <c r="R118" s="25" t="s">
        <v>200</v>
      </c>
      <c r="S118" s="25" t="s">
        <v>201</v>
      </c>
      <c r="T118" s="24"/>
      <c r="U118" s="24" t="s">
        <v>398</v>
      </c>
      <c r="V118" s="24" t="s">
        <v>146</v>
      </c>
      <c r="W118" s="9">
        <v>30</v>
      </c>
      <c r="X118" s="9">
        <v>60</v>
      </c>
      <c r="Y118" s="16">
        <v>10</v>
      </c>
      <c r="Z118" s="86" t="s">
        <v>409</v>
      </c>
      <c r="AA118" s="5" t="s">
        <v>138</v>
      </c>
      <c r="AB118" s="71">
        <v>0.4</v>
      </c>
      <c r="AC118" s="190">
        <v>3158727.06</v>
      </c>
      <c r="AD118" s="71">
        <f t="shared" si="34"/>
        <v>1263490.824</v>
      </c>
      <c r="AE118" s="71">
        <f t="shared" si="35"/>
        <v>1415109.7228800002</v>
      </c>
      <c r="AF118" s="71">
        <v>0.4</v>
      </c>
      <c r="AG118" s="190">
        <v>3158727.06</v>
      </c>
      <c r="AH118" s="71">
        <f t="shared" si="36"/>
        <v>1263490.824</v>
      </c>
      <c r="AI118" s="71">
        <f t="shared" si="37"/>
        <v>1415109.7228800002</v>
      </c>
      <c r="AJ118" s="19">
        <v>0</v>
      </c>
      <c r="AK118" s="19">
        <v>0</v>
      </c>
      <c r="AL118" s="19">
        <v>0</v>
      </c>
      <c r="AM118" s="19">
        <v>0</v>
      </c>
      <c r="AN118" s="19">
        <v>0</v>
      </c>
      <c r="AO118" s="19">
        <v>0</v>
      </c>
      <c r="AP118" s="19">
        <v>0</v>
      </c>
      <c r="AQ118" s="19">
        <v>0</v>
      </c>
      <c r="AR118" s="19">
        <v>0</v>
      </c>
      <c r="AS118" s="19">
        <v>0</v>
      </c>
      <c r="AT118" s="19">
        <v>0</v>
      </c>
      <c r="AU118" s="19">
        <v>0</v>
      </c>
      <c r="AV118" s="64">
        <f t="shared" si="38"/>
        <v>0.8</v>
      </c>
      <c r="AW118" s="41">
        <v>0</v>
      </c>
      <c r="AX118" s="41">
        <f t="shared" si="28"/>
        <v>0</v>
      </c>
      <c r="AY118" s="4" t="s">
        <v>203</v>
      </c>
      <c r="AZ118" s="25"/>
      <c r="BA118" s="25"/>
      <c r="BB118" s="44"/>
      <c r="BC118" s="12" t="s">
        <v>448</v>
      </c>
      <c r="BD118" s="12" t="s">
        <v>448</v>
      </c>
      <c r="BE118" s="44"/>
      <c r="BF118" s="44"/>
      <c r="BG118" s="44"/>
      <c r="BH118" s="44"/>
      <c r="BI118" s="44"/>
      <c r="BJ118" s="87"/>
      <c r="BK118" s="87"/>
    </row>
    <row r="119" spans="1:63" s="164" customFormat="1" ht="12.95" customHeight="1" x14ac:dyDescent="0.25">
      <c r="A119" s="66" t="s">
        <v>405</v>
      </c>
      <c r="B119" s="111"/>
      <c r="C119" s="191" t="s">
        <v>576</v>
      </c>
      <c r="D119" s="111"/>
      <c r="E119" s="211"/>
      <c r="F119" s="68" t="s">
        <v>442</v>
      </c>
      <c r="G119" s="68" t="s">
        <v>407</v>
      </c>
      <c r="H119" s="12" t="s">
        <v>443</v>
      </c>
      <c r="I119" s="25" t="s">
        <v>143</v>
      </c>
      <c r="J119" s="1" t="s">
        <v>149</v>
      </c>
      <c r="K119" s="25" t="s">
        <v>196</v>
      </c>
      <c r="L119" s="24">
        <v>30</v>
      </c>
      <c r="M119" s="69" t="s">
        <v>197</v>
      </c>
      <c r="N119" s="70" t="s">
        <v>365</v>
      </c>
      <c r="O119" s="1" t="s">
        <v>166</v>
      </c>
      <c r="P119" s="25" t="s">
        <v>125</v>
      </c>
      <c r="Q119" s="24" t="s">
        <v>122</v>
      </c>
      <c r="R119" s="25" t="s">
        <v>200</v>
      </c>
      <c r="S119" s="25" t="s">
        <v>201</v>
      </c>
      <c r="T119" s="24"/>
      <c r="U119" s="24" t="s">
        <v>398</v>
      </c>
      <c r="V119" s="24" t="s">
        <v>146</v>
      </c>
      <c r="W119" s="9">
        <v>30</v>
      </c>
      <c r="X119" s="9">
        <v>60</v>
      </c>
      <c r="Y119" s="16">
        <v>10</v>
      </c>
      <c r="Z119" s="86" t="s">
        <v>409</v>
      </c>
      <c r="AA119" s="5" t="s">
        <v>138</v>
      </c>
      <c r="AB119" s="102">
        <v>0.4</v>
      </c>
      <c r="AC119" s="192">
        <v>3158727.06</v>
      </c>
      <c r="AD119" s="103">
        <f t="shared" ref="AD119" si="91">AB119*AC119</f>
        <v>1263490.824</v>
      </c>
      <c r="AE119" s="103">
        <f t="shared" si="35"/>
        <v>1415109.7228800002</v>
      </c>
      <c r="AF119" s="104">
        <v>0.4</v>
      </c>
      <c r="AG119" s="192">
        <v>3158727.06</v>
      </c>
      <c r="AH119" s="103">
        <f t="shared" ref="AH119" si="92">AF119*AG119</f>
        <v>1263490.824</v>
      </c>
      <c r="AI119" s="103">
        <f t="shared" si="37"/>
        <v>1415109.7228800002</v>
      </c>
      <c r="AJ119" s="105">
        <v>0</v>
      </c>
      <c r="AK119" s="105">
        <v>0</v>
      </c>
      <c r="AL119" s="105">
        <v>0</v>
      </c>
      <c r="AM119" s="105">
        <v>0</v>
      </c>
      <c r="AN119" s="105">
        <v>0</v>
      </c>
      <c r="AO119" s="105">
        <v>0</v>
      </c>
      <c r="AP119" s="105">
        <v>0</v>
      </c>
      <c r="AQ119" s="105">
        <v>0</v>
      </c>
      <c r="AR119" s="105">
        <v>0</v>
      </c>
      <c r="AS119" s="105">
        <v>0</v>
      </c>
      <c r="AT119" s="105">
        <v>0</v>
      </c>
      <c r="AU119" s="105">
        <v>0</v>
      </c>
      <c r="AV119" s="106">
        <f t="shared" si="38"/>
        <v>0.8</v>
      </c>
      <c r="AW119" s="41">
        <v>0</v>
      </c>
      <c r="AX119" s="41">
        <f t="shared" si="28"/>
        <v>0</v>
      </c>
      <c r="AY119" s="107" t="s">
        <v>203</v>
      </c>
      <c r="AZ119" s="108"/>
      <c r="BA119" s="108"/>
      <c r="BB119" s="110"/>
      <c r="BC119" s="109" t="s">
        <v>448</v>
      </c>
      <c r="BD119" s="109" t="s">
        <v>448</v>
      </c>
      <c r="BE119" s="110"/>
      <c r="BF119" s="110"/>
      <c r="BG119" s="110"/>
      <c r="BH119" s="110"/>
      <c r="BI119" s="110"/>
      <c r="BJ119" s="87"/>
      <c r="BK119" s="27">
        <v>14</v>
      </c>
    </row>
    <row r="120" spans="1:63" s="187" customFormat="1" ht="12.95" customHeight="1" x14ac:dyDescent="0.25">
      <c r="A120" s="182" t="s">
        <v>405</v>
      </c>
      <c r="B120" s="158">
        <v>210032303</v>
      </c>
      <c r="C120" s="158" t="s">
        <v>683</v>
      </c>
      <c r="D120" s="158"/>
      <c r="E120" s="212"/>
      <c r="F120" s="193" t="s">
        <v>442</v>
      </c>
      <c r="G120" s="193" t="s">
        <v>407</v>
      </c>
      <c r="H120" s="193" t="s">
        <v>443</v>
      </c>
      <c r="I120" s="183" t="s">
        <v>143</v>
      </c>
      <c r="J120" s="152" t="s">
        <v>149</v>
      </c>
      <c r="K120" s="183" t="s">
        <v>196</v>
      </c>
      <c r="L120" s="182">
        <v>30</v>
      </c>
      <c r="M120" s="153" t="s">
        <v>197</v>
      </c>
      <c r="N120" s="194" t="s">
        <v>365</v>
      </c>
      <c r="O120" s="152" t="s">
        <v>166</v>
      </c>
      <c r="P120" s="183" t="s">
        <v>125</v>
      </c>
      <c r="Q120" s="182" t="s">
        <v>122</v>
      </c>
      <c r="R120" s="183" t="s">
        <v>200</v>
      </c>
      <c r="S120" s="183" t="s">
        <v>201</v>
      </c>
      <c r="T120" s="182"/>
      <c r="U120" s="182" t="s">
        <v>398</v>
      </c>
      <c r="V120" s="182" t="s">
        <v>146</v>
      </c>
      <c r="W120" s="193">
        <v>30</v>
      </c>
      <c r="X120" s="193">
        <v>60</v>
      </c>
      <c r="Y120" s="156">
        <v>10</v>
      </c>
      <c r="Z120" s="196" t="s">
        <v>409</v>
      </c>
      <c r="AA120" s="181" t="s">
        <v>138</v>
      </c>
      <c r="AB120" s="185">
        <v>0.8</v>
      </c>
      <c r="AC120" s="197">
        <v>3127139.79</v>
      </c>
      <c r="AD120" s="185">
        <v>2501711.8319999999</v>
      </c>
      <c r="AE120" s="185">
        <v>2801917.25184</v>
      </c>
      <c r="AF120" s="185">
        <v>0.4</v>
      </c>
      <c r="AG120" s="185">
        <v>2942347.64</v>
      </c>
      <c r="AH120" s="185">
        <v>1176939.0560000001</v>
      </c>
      <c r="AI120" s="185">
        <v>1318171.7427200002</v>
      </c>
      <c r="AJ120" s="186">
        <v>0</v>
      </c>
      <c r="AK120" s="186">
        <v>0</v>
      </c>
      <c r="AL120" s="186">
        <v>0</v>
      </c>
      <c r="AM120" s="186">
        <v>0</v>
      </c>
      <c r="AN120" s="186">
        <v>0</v>
      </c>
      <c r="AO120" s="186">
        <v>0</v>
      </c>
      <c r="AP120" s="186">
        <v>0</v>
      </c>
      <c r="AQ120" s="186">
        <v>0</v>
      </c>
      <c r="AR120" s="186">
        <v>0</v>
      </c>
      <c r="AS120" s="186">
        <v>0</v>
      </c>
      <c r="AT120" s="186">
        <v>0</v>
      </c>
      <c r="AU120" s="186">
        <v>0</v>
      </c>
      <c r="AV120" s="186">
        <f t="shared" si="38"/>
        <v>1.2000000000000002</v>
      </c>
      <c r="AW120" s="185">
        <f t="shared" si="33"/>
        <v>3678650.8880000003</v>
      </c>
      <c r="AX120" s="185">
        <f t="shared" si="28"/>
        <v>4120088.9945600005</v>
      </c>
      <c r="AY120" s="158" t="s">
        <v>203</v>
      </c>
      <c r="AZ120" s="183"/>
      <c r="BA120" s="183"/>
      <c r="BB120" s="195"/>
      <c r="BC120" s="193" t="s">
        <v>448</v>
      </c>
      <c r="BD120" s="193" t="s">
        <v>448</v>
      </c>
      <c r="BE120" s="195"/>
      <c r="BF120" s="195"/>
      <c r="BG120" s="195"/>
      <c r="BH120" s="195"/>
      <c r="BI120" s="195"/>
      <c r="BJ120" s="87"/>
      <c r="BK120" s="32" t="s">
        <v>653</v>
      </c>
    </row>
    <row r="121" spans="1:63" s="164" customFormat="1" ht="12.95" customHeight="1" x14ac:dyDescent="0.25">
      <c r="A121" s="66" t="s">
        <v>405</v>
      </c>
      <c r="B121" s="72"/>
      <c r="C121" s="189" t="s">
        <v>494</v>
      </c>
      <c r="D121" s="72"/>
      <c r="E121" s="211"/>
      <c r="F121" s="68" t="s">
        <v>442</v>
      </c>
      <c r="G121" s="68" t="s">
        <v>407</v>
      </c>
      <c r="H121" s="12" t="s">
        <v>443</v>
      </c>
      <c r="I121" s="25" t="s">
        <v>143</v>
      </c>
      <c r="J121" s="1" t="s">
        <v>149</v>
      </c>
      <c r="K121" s="25" t="s">
        <v>196</v>
      </c>
      <c r="L121" s="24">
        <v>30</v>
      </c>
      <c r="M121" s="69" t="s">
        <v>197</v>
      </c>
      <c r="N121" s="70" t="s">
        <v>365</v>
      </c>
      <c r="O121" s="24" t="s">
        <v>126</v>
      </c>
      <c r="P121" s="25" t="s">
        <v>125</v>
      </c>
      <c r="Q121" s="24" t="s">
        <v>122</v>
      </c>
      <c r="R121" s="25" t="s">
        <v>200</v>
      </c>
      <c r="S121" s="25" t="s">
        <v>201</v>
      </c>
      <c r="T121" s="24"/>
      <c r="U121" s="24" t="s">
        <v>398</v>
      </c>
      <c r="V121" s="24" t="s">
        <v>146</v>
      </c>
      <c r="W121" s="9">
        <v>30</v>
      </c>
      <c r="X121" s="9">
        <v>60</v>
      </c>
      <c r="Y121" s="16">
        <v>10</v>
      </c>
      <c r="Z121" s="86" t="s">
        <v>409</v>
      </c>
      <c r="AA121" s="5" t="s">
        <v>138</v>
      </c>
      <c r="AB121" s="71">
        <v>1.1499999999999999</v>
      </c>
      <c r="AC121" s="190">
        <v>490740.83</v>
      </c>
      <c r="AD121" s="71">
        <f t="shared" si="34"/>
        <v>564351.95449999999</v>
      </c>
      <c r="AE121" s="71">
        <f t="shared" si="35"/>
        <v>632074.18904000008</v>
      </c>
      <c r="AF121" s="71">
        <v>1.1499999999999999</v>
      </c>
      <c r="AG121" s="190">
        <v>490740.83</v>
      </c>
      <c r="AH121" s="71">
        <f t="shared" si="36"/>
        <v>564351.95449999999</v>
      </c>
      <c r="AI121" s="71">
        <f t="shared" si="37"/>
        <v>632074.18904000008</v>
      </c>
      <c r="AJ121" s="19">
        <v>0</v>
      </c>
      <c r="AK121" s="19">
        <v>0</v>
      </c>
      <c r="AL121" s="19">
        <v>0</v>
      </c>
      <c r="AM121" s="19">
        <v>0</v>
      </c>
      <c r="AN121" s="19">
        <v>0</v>
      </c>
      <c r="AO121" s="19">
        <v>0</v>
      </c>
      <c r="AP121" s="19">
        <v>0</v>
      </c>
      <c r="AQ121" s="19">
        <v>0</v>
      </c>
      <c r="AR121" s="19">
        <v>0</v>
      </c>
      <c r="AS121" s="19">
        <v>0</v>
      </c>
      <c r="AT121" s="19">
        <v>0</v>
      </c>
      <c r="AU121" s="19">
        <v>0</v>
      </c>
      <c r="AV121" s="64">
        <f t="shared" si="38"/>
        <v>2.2999999999999998</v>
      </c>
      <c r="AW121" s="41">
        <v>0</v>
      </c>
      <c r="AX121" s="41">
        <f t="shared" si="28"/>
        <v>0</v>
      </c>
      <c r="AY121" s="4" t="s">
        <v>203</v>
      </c>
      <c r="AZ121" s="25"/>
      <c r="BA121" s="25"/>
      <c r="BB121" s="44"/>
      <c r="BC121" s="12" t="s">
        <v>449</v>
      </c>
      <c r="BD121" s="12" t="s">
        <v>449</v>
      </c>
      <c r="BE121" s="44"/>
      <c r="BF121" s="44"/>
      <c r="BG121" s="44"/>
      <c r="BH121" s="44"/>
      <c r="BI121" s="44"/>
      <c r="BJ121" s="87"/>
      <c r="BK121" s="87"/>
    </row>
    <row r="122" spans="1:63" s="164" customFormat="1" ht="12.95" customHeight="1" x14ac:dyDescent="0.25">
      <c r="A122" s="66" t="s">
        <v>405</v>
      </c>
      <c r="B122" s="111"/>
      <c r="C122" s="191" t="s">
        <v>577</v>
      </c>
      <c r="D122" s="111"/>
      <c r="E122" s="211"/>
      <c r="F122" s="68" t="s">
        <v>442</v>
      </c>
      <c r="G122" s="68" t="s">
        <v>407</v>
      </c>
      <c r="H122" s="12" t="s">
        <v>443</v>
      </c>
      <c r="I122" s="25" t="s">
        <v>143</v>
      </c>
      <c r="J122" s="1" t="s">
        <v>149</v>
      </c>
      <c r="K122" s="25" t="s">
        <v>196</v>
      </c>
      <c r="L122" s="24">
        <v>30</v>
      </c>
      <c r="M122" s="69" t="s">
        <v>197</v>
      </c>
      <c r="N122" s="70" t="s">
        <v>365</v>
      </c>
      <c r="O122" s="1" t="s">
        <v>166</v>
      </c>
      <c r="P122" s="25" t="s">
        <v>125</v>
      </c>
      <c r="Q122" s="24" t="s">
        <v>122</v>
      </c>
      <c r="R122" s="25" t="s">
        <v>200</v>
      </c>
      <c r="S122" s="25" t="s">
        <v>201</v>
      </c>
      <c r="T122" s="24"/>
      <c r="U122" s="24" t="s">
        <v>398</v>
      </c>
      <c r="V122" s="24" t="s">
        <v>146</v>
      </c>
      <c r="W122" s="9">
        <v>30</v>
      </c>
      <c r="X122" s="9">
        <v>60</v>
      </c>
      <c r="Y122" s="16">
        <v>10</v>
      </c>
      <c r="Z122" s="86" t="s">
        <v>409</v>
      </c>
      <c r="AA122" s="5" t="s">
        <v>138</v>
      </c>
      <c r="AB122" s="102">
        <v>1.1499999999999999</v>
      </c>
      <c r="AC122" s="192">
        <v>490740.83</v>
      </c>
      <c r="AD122" s="103">
        <f t="shared" ref="AD122" si="93">AB122*AC122</f>
        <v>564351.95449999999</v>
      </c>
      <c r="AE122" s="103">
        <f t="shared" si="35"/>
        <v>632074.18904000008</v>
      </c>
      <c r="AF122" s="104">
        <v>1.1499999999999999</v>
      </c>
      <c r="AG122" s="192">
        <v>490740.83</v>
      </c>
      <c r="AH122" s="103">
        <f t="shared" ref="AH122" si="94">AF122*AG122</f>
        <v>564351.95449999999</v>
      </c>
      <c r="AI122" s="103">
        <f t="shared" si="37"/>
        <v>632074.18904000008</v>
      </c>
      <c r="AJ122" s="105">
        <v>0</v>
      </c>
      <c r="AK122" s="105">
        <v>0</v>
      </c>
      <c r="AL122" s="105">
        <v>0</v>
      </c>
      <c r="AM122" s="105">
        <v>0</v>
      </c>
      <c r="AN122" s="105">
        <v>0</v>
      </c>
      <c r="AO122" s="105">
        <v>0</v>
      </c>
      <c r="AP122" s="105">
        <v>0</v>
      </c>
      <c r="AQ122" s="105">
        <v>0</v>
      </c>
      <c r="AR122" s="105">
        <v>0</v>
      </c>
      <c r="AS122" s="105">
        <v>0</v>
      </c>
      <c r="AT122" s="105">
        <v>0</v>
      </c>
      <c r="AU122" s="105">
        <v>0</v>
      </c>
      <c r="AV122" s="106">
        <f t="shared" si="38"/>
        <v>2.2999999999999998</v>
      </c>
      <c r="AW122" s="41">
        <v>0</v>
      </c>
      <c r="AX122" s="41">
        <f t="shared" si="28"/>
        <v>0</v>
      </c>
      <c r="AY122" s="107" t="s">
        <v>203</v>
      </c>
      <c r="AZ122" s="108"/>
      <c r="BA122" s="108"/>
      <c r="BB122" s="110"/>
      <c r="BC122" s="109" t="s">
        <v>449</v>
      </c>
      <c r="BD122" s="109" t="s">
        <v>449</v>
      </c>
      <c r="BE122" s="110"/>
      <c r="BF122" s="110"/>
      <c r="BG122" s="110"/>
      <c r="BH122" s="110"/>
      <c r="BI122" s="110"/>
      <c r="BJ122" s="87"/>
      <c r="BK122" s="27">
        <v>14</v>
      </c>
    </row>
    <row r="123" spans="1:63" s="187" customFormat="1" ht="12.95" customHeight="1" x14ac:dyDescent="0.25">
      <c r="A123" s="182" t="s">
        <v>405</v>
      </c>
      <c r="B123" s="158">
        <v>210032304</v>
      </c>
      <c r="C123" s="158" t="s">
        <v>684</v>
      </c>
      <c r="D123" s="158"/>
      <c r="E123" s="212"/>
      <c r="F123" s="193" t="s">
        <v>442</v>
      </c>
      <c r="G123" s="193" t="s">
        <v>407</v>
      </c>
      <c r="H123" s="193" t="s">
        <v>443</v>
      </c>
      <c r="I123" s="183" t="s">
        <v>143</v>
      </c>
      <c r="J123" s="152" t="s">
        <v>149</v>
      </c>
      <c r="K123" s="183" t="s">
        <v>196</v>
      </c>
      <c r="L123" s="182">
        <v>30</v>
      </c>
      <c r="M123" s="153" t="s">
        <v>197</v>
      </c>
      <c r="N123" s="194" t="s">
        <v>365</v>
      </c>
      <c r="O123" s="152" t="s">
        <v>166</v>
      </c>
      <c r="P123" s="183" t="s">
        <v>125</v>
      </c>
      <c r="Q123" s="182" t="s">
        <v>122</v>
      </c>
      <c r="R123" s="183" t="s">
        <v>200</v>
      </c>
      <c r="S123" s="183" t="s">
        <v>201</v>
      </c>
      <c r="T123" s="182"/>
      <c r="U123" s="182" t="s">
        <v>398</v>
      </c>
      <c r="V123" s="182" t="s">
        <v>146</v>
      </c>
      <c r="W123" s="193">
        <v>30</v>
      </c>
      <c r="X123" s="193">
        <v>60</v>
      </c>
      <c r="Y123" s="156">
        <v>10</v>
      </c>
      <c r="Z123" s="196" t="s">
        <v>409</v>
      </c>
      <c r="AA123" s="181" t="s">
        <v>138</v>
      </c>
      <c r="AB123" s="185">
        <v>0.69</v>
      </c>
      <c r="AC123" s="197">
        <v>485833.42</v>
      </c>
      <c r="AD123" s="185">
        <v>335225.05979999999</v>
      </c>
      <c r="AE123" s="185">
        <v>375452.06697600003</v>
      </c>
      <c r="AF123" s="185">
        <v>1.1499999999999999</v>
      </c>
      <c r="AG123" s="185">
        <v>490740.83</v>
      </c>
      <c r="AH123" s="185">
        <v>564351.95449999999</v>
      </c>
      <c r="AI123" s="185">
        <v>632074.18904000008</v>
      </c>
      <c r="AJ123" s="186">
        <v>0</v>
      </c>
      <c r="AK123" s="186">
        <v>0</v>
      </c>
      <c r="AL123" s="186">
        <v>0</v>
      </c>
      <c r="AM123" s="186">
        <v>0</v>
      </c>
      <c r="AN123" s="186">
        <v>0</v>
      </c>
      <c r="AO123" s="186">
        <v>0</v>
      </c>
      <c r="AP123" s="186">
        <v>0</v>
      </c>
      <c r="AQ123" s="186">
        <v>0</v>
      </c>
      <c r="AR123" s="186">
        <v>0</v>
      </c>
      <c r="AS123" s="186">
        <v>0</v>
      </c>
      <c r="AT123" s="186">
        <v>0</v>
      </c>
      <c r="AU123" s="186">
        <v>0</v>
      </c>
      <c r="AV123" s="186">
        <f t="shared" si="38"/>
        <v>1.8399999999999999</v>
      </c>
      <c r="AW123" s="185">
        <f t="shared" si="33"/>
        <v>899577.01429999992</v>
      </c>
      <c r="AX123" s="185">
        <f t="shared" si="28"/>
        <v>1007526.2560160001</v>
      </c>
      <c r="AY123" s="158" t="s">
        <v>203</v>
      </c>
      <c r="AZ123" s="183"/>
      <c r="BA123" s="183"/>
      <c r="BB123" s="195"/>
      <c r="BC123" s="193" t="s">
        <v>449</v>
      </c>
      <c r="BD123" s="193" t="s">
        <v>449</v>
      </c>
      <c r="BE123" s="195"/>
      <c r="BF123" s="195"/>
      <c r="BG123" s="195"/>
      <c r="BH123" s="195"/>
      <c r="BI123" s="195"/>
      <c r="BJ123" s="87"/>
      <c r="BK123" s="32" t="s">
        <v>653</v>
      </c>
    </row>
    <row r="124" spans="1:63" s="164" customFormat="1" ht="12.95" customHeight="1" x14ac:dyDescent="0.25">
      <c r="A124" s="66" t="s">
        <v>405</v>
      </c>
      <c r="B124" s="72"/>
      <c r="C124" s="189" t="s">
        <v>495</v>
      </c>
      <c r="D124" s="72"/>
      <c r="E124" s="211"/>
      <c r="F124" s="68" t="s">
        <v>450</v>
      </c>
      <c r="G124" s="68" t="s">
        <v>407</v>
      </c>
      <c r="H124" s="12" t="s">
        <v>451</v>
      </c>
      <c r="I124" s="25" t="s">
        <v>143</v>
      </c>
      <c r="J124" s="1" t="s">
        <v>149</v>
      </c>
      <c r="K124" s="25" t="s">
        <v>196</v>
      </c>
      <c r="L124" s="24">
        <v>30</v>
      </c>
      <c r="M124" s="69" t="s">
        <v>197</v>
      </c>
      <c r="N124" s="70" t="s">
        <v>365</v>
      </c>
      <c r="O124" s="24" t="s">
        <v>126</v>
      </c>
      <c r="P124" s="25" t="s">
        <v>125</v>
      </c>
      <c r="Q124" s="24" t="s">
        <v>122</v>
      </c>
      <c r="R124" s="25" t="s">
        <v>200</v>
      </c>
      <c r="S124" s="25" t="s">
        <v>201</v>
      </c>
      <c r="T124" s="24"/>
      <c r="U124" s="24" t="s">
        <v>398</v>
      </c>
      <c r="V124" s="24" t="s">
        <v>146</v>
      </c>
      <c r="W124" s="9">
        <v>30</v>
      </c>
      <c r="X124" s="9">
        <v>60</v>
      </c>
      <c r="Y124" s="16">
        <v>10</v>
      </c>
      <c r="Z124" s="86" t="s">
        <v>409</v>
      </c>
      <c r="AA124" s="5" t="s">
        <v>138</v>
      </c>
      <c r="AB124" s="71">
        <v>0.2</v>
      </c>
      <c r="AC124" s="190">
        <v>1167422.25</v>
      </c>
      <c r="AD124" s="71">
        <f t="shared" si="34"/>
        <v>233484.45</v>
      </c>
      <c r="AE124" s="71">
        <f t="shared" si="35"/>
        <v>261502.58400000003</v>
      </c>
      <c r="AF124" s="71">
        <v>0.2</v>
      </c>
      <c r="AG124" s="190">
        <v>1167422.25</v>
      </c>
      <c r="AH124" s="71">
        <f t="shared" si="36"/>
        <v>233484.45</v>
      </c>
      <c r="AI124" s="71">
        <f t="shared" si="37"/>
        <v>261502.58400000003</v>
      </c>
      <c r="AJ124" s="19">
        <v>0</v>
      </c>
      <c r="AK124" s="19">
        <v>0</v>
      </c>
      <c r="AL124" s="19">
        <v>0</v>
      </c>
      <c r="AM124" s="19">
        <v>0</v>
      </c>
      <c r="AN124" s="19">
        <v>0</v>
      </c>
      <c r="AO124" s="19">
        <v>0</v>
      </c>
      <c r="AP124" s="19">
        <v>0</v>
      </c>
      <c r="AQ124" s="19">
        <v>0</v>
      </c>
      <c r="AR124" s="19">
        <v>0</v>
      </c>
      <c r="AS124" s="19">
        <v>0</v>
      </c>
      <c r="AT124" s="19">
        <v>0</v>
      </c>
      <c r="AU124" s="19">
        <v>0</v>
      </c>
      <c r="AV124" s="64">
        <f t="shared" si="38"/>
        <v>0.4</v>
      </c>
      <c r="AW124" s="41">
        <v>0</v>
      </c>
      <c r="AX124" s="41">
        <f t="shared" si="28"/>
        <v>0</v>
      </c>
      <c r="AY124" s="4" t="s">
        <v>203</v>
      </c>
      <c r="AZ124" s="25"/>
      <c r="BA124" s="25"/>
      <c r="BB124" s="44"/>
      <c r="BC124" s="12" t="s">
        <v>452</v>
      </c>
      <c r="BD124" s="12" t="s">
        <v>452</v>
      </c>
      <c r="BE124" s="44"/>
      <c r="BF124" s="44"/>
      <c r="BG124" s="44"/>
      <c r="BH124" s="44"/>
      <c r="BI124" s="44"/>
      <c r="BJ124" s="87"/>
      <c r="BK124" s="87"/>
    </row>
    <row r="125" spans="1:63" s="164" customFormat="1" ht="12.95" customHeight="1" x14ac:dyDescent="0.25">
      <c r="A125" s="66" t="s">
        <v>405</v>
      </c>
      <c r="B125" s="111"/>
      <c r="C125" s="191" t="s">
        <v>578</v>
      </c>
      <c r="D125" s="111"/>
      <c r="E125" s="211"/>
      <c r="F125" s="68" t="s">
        <v>450</v>
      </c>
      <c r="G125" s="68" t="s">
        <v>407</v>
      </c>
      <c r="H125" s="12" t="s">
        <v>451</v>
      </c>
      <c r="I125" s="25" t="s">
        <v>143</v>
      </c>
      <c r="J125" s="1" t="s">
        <v>149</v>
      </c>
      <c r="K125" s="25" t="s">
        <v>196</v>
      </c>
      <c r="L125" s="24">
        <v>30</v>
      </c>
      <c r="M125" s="69" t="s">
        <v>197</v>
      </c>
      <c r="N125" s="70" t="s">
        <v>365</v>
      </c>
      <c r="O125" s="1" t="s">
        <v>166</v>
      </c>
      <c r="P125" s="25" t="s">
        <v>125</v>
      </c>
      <c r="Q125" s="24" t="s">
        <v>122</v>
      </c>
      <c r="R125" s="25" t="s">
        <v>200</v>
      </c>
      <c r="S125" s="25" t="s">
        <v>201</v>
      </c>
      <c r="T125" s="24"/>
      <c r="U125" s="24" t="s">
        <v>398</v>
      </c>
      <c r="V125" s="24" t="s">
        <v>146</v>
      </c>
      <c r="W125" s="9">
        <v>30</v>
      </c>
      <c r="X125" s="9">
        <v>60</v>
      </c>
      <c r="Y125" s="16">
        <v>10</v>
      </c>
      <c r="Z125" s="86" t="s">
        <v>409</v>
      </c>
      <c r="AA125" s="5" t="s">
        <v>138</v>
      </c>
      <c r="AB125" s="102">
        <v>0.2</v>
      </c>
      <c r="AC125" s="192">
        <v>1167422.25</v>
      </c>
      <c r="AD125" s="103">
        <f t="shared" ref="AD125" si="95">AB125*AC125</f>
        <v>233484.45</v>
      </c>
      <c r="AE125" s="103">
        <f t="shared" si="35"/>
        <v>261502.58400000003</v>
      </c>
      <c r="AF125" s="104">
        <v>0.2</v>
      </c>
      <c r="AG125" s="192">
        <v>1167422.25</v>
      </c>
      <c r="AH125" s="103">
        <f t="shared" ref="AH125" si="96">AF125*AG125</f>
        <v>233484.45</v>
      </c>
      <c r="AI125" s="103">
        <f t="shared" si="37"/>
        <v>261502.58400000003</v>
      </c>
      <c r="AJ125" s="105">
        <v>0</v>
      </c>
      <c r="AK125" s="105">
        <v>0</v>
      </c>
      <c r="AL125" s="105">
        <v>0</v>
      </c>
      <c r="AM125" s="105">
        <v>0</v>
      </c>
      <c r="AN125" s="105">
        <v>0</v>
      </c>
      <c r="AO125" s="105">
        <v>0</v>
      </c>
      <c r="AP125" s="105">
        <v>0</v>
      </c>
      <c r="AQ125" s="105">
        <v>0</v>
      </c>
      <c r="AR125" s="105">
        <v>0</v>
      </c>
      <c r="AS125" s="105">
        <v>0</v>
      </c>
      <c r="AT125" s="105">
        <v>0</v>
      </c>
      <c r="AU125" s="105">
        <v>0</v>
      </c>
      <c r="AV125" s="106">
        <f t="shared" si="38"/>
        <v>0.4</v>
      </c>
      <c r="AW125" s="41">
        <v>0</v>
      </c>
      <c r="AX125" s="41">
        <f t="shared" si="28"/>
        <v>0</v>
      </c>
      <c r="AY125" s="107" t="s">
        <v>203</v>
      </c>
      <c r="AZ125" s="108"/>
      <c r="BA125" s="108"/>
      <c r="BB125" s="110"/>
      <c r="BC125" s="109" t="s">
        <v>452</v>
      </c>
      <c r="BD125" s="109" t="s">
        <v>452</v>
      </c>
      <c r="BE125" s="110"/>
      <c r="BF125" s="110"/>
      <c r="BG125" s="110"/>
      <c r="BH125" s="110"/>
      <c r="BI125" s="110"/>
      <c r="BJ125" s="87"/>
      <c r="BK125" s="27">
        <v>14</v>
      </c>
    </row>
    <row r="126" spans="1:63" s="187" customFormat="1" ht="12.95" customHeight="1" x14ac:dyDescent="0.25">
      <c r="A126" s="182" t="s">
        <v>405</v>
      </c>
      <c r="B126" s="158">
        <v>210035227</v>
      </c>
      <c r="C126" s="158" t="s">
        <v>685</v>
      </c>
      <c r="D126" s="158"/>
      <c r="E126" s="212"/>
      <c r="F126" s="193" t="s">
        <v>450</v>
      </c>
      <c r="G126" s="193" t="s">
        <v>407</v>
      </c>
      <c r="H126" s="193" t="s">
        <v>451</v>
      </c>
      <c r="I126" s="183" t="s">
        <v>143</v>
      </c>
      <c r="J126" s="152" t="s">
        <v>149</v>
      </c>
      <c r="K126" s="183" t="s">
        <v>196</v>
      </c>
      <c r="L126" s="182">
        <v>30</v>
      </c>
      <c r="M126" s="153" t="s">
        <v>197</v>
      </c>
      <c r="N126" s="194" t="s">
        <v>365</v>
      </c>
      <c r="O126" s="152" t="s">
        <v>166</v>
      </c>
      <c r="P126" s="183" t="s">
        <v>125</v>
      </c>
      <c r="Q126" s="182" t="s">
        <v>122</v>
      </c>
      <c r="R126" s="183" t="s">
        <v>200</v>
      </c>
      <c r="S126" s="183" t="s">
        <v>201</v>
      </c>
      <c r="T126" s="182"/>
      <c r="U126" s="182" t="s">
        <v>398</v>
      </c>
      <c r="V126" s="182" t="s">
        <v>146</v>
      </c>
      <c r="W126" s="193">
        <v>30</v>
      </c>
      <c r="X126" s="193">
        <v>60</v>
      </c>
      <c r="Y126" s="156">
        <v>10</v>
      </c>
      <c r="Z126" s="196" t="s">
        <v>409</v>
      </c>
      <c r="AA126" s="181" t="s">
        <v>138</v>
      </c>
      <c r="AB126" s="185">
        <v>0.03</v>
      </c>
      <c r="AC126" s="197">
        <v>1155748.03</v>
      </c>
      <c r="AD126" s="185">
        <v>34672.440900000001</v>
      </c>
      <c r="AE126" s="185">
        <v>38833.133808000006</v>
      </c>
      <c r="AF126" s="185">
        <v>0.2</v>
      </c>
      <c r="AG126" s="185">
        <v>1002928.8</v>
      </c>
      <c r="AH126" s="185">
        <v>200585.76</v>
      </c>
      <c r="AI126" s="185">
        <v>224656.05120000005</v>
      </c>
      <c r="AJ126" s="186">
        <v>0</v>
      </c>
      <c r="AK126" s="186">
        <v>0</v>
      </c>
      <c r="AL126" s="186">
        <v>0</v>
      </c>
      <c r="AM126" s="186">
        <v>0</v>
      </c>
      <c r="AN126" s="186">
        <v>0</v>
      </c>
      <c r="AO126" s="186">
        <v>0</v>
      </c>
      <c r="AP126" s="186">
        <v>0</v>
      </c>
      <c r="AQ126" s="186">
        <v>0</v>
      </c>
      <c r="AR126" s="186">
        <v>0</v>
      </c>
      <c r="AS126" s="186">
        <v>0</v>
      </c>
      <c r="AT126" s="186">
        <v>0</v>
      </c>
      <c r="AU126" s="186">
        <v>0</v>
      </c>
      <c r="AV126" s="186">
        <f t="shared" si="38"/>
        <v>0.23</v>
      </c>
      <c r="AW126" s="185">
        <f t="shared" si="33"/>
        <v>235258.2009</v>
      </c>
      <c r="AX126" s="185">
        <f t="shared" si="28"/>
        <v>263489.185008</v>
      </c>
      <c r="AY126" s="158" t="s">
        <v>203</v>
      </c>
      <c r="AZ126" s="183"/>
      <c r="BA126" s="183"/>
      <c r="BB126" s="195"/>
      <c r="BC126" s="193" t="s">
        <v>452</v>
      </c>
      <c r="BD126" s="193" t="s">
        <v>452</v>
      </c>
      <c r="BE126" s="195"/>
      <c r="BF126" s="195"/>
      <c r="BG126" s="195"/>
      <c r="BH126" s="195"/>
      <c r="BI126" s="195"/>
      <c r="BJ126" s="87"/>
      <c r="BK126" s="32" t="s">
        <v>653</v>
      </c>
    </row>
    <row r="127" spans="1:63" s="164" customFormat="1" ht="12.95" customHeight="1" x14ac:dyDescent="0.25">
      <c r="A127" s="66" t="s">
        <v>405</v>
      </c>
      <c r="B127" s="72"/>
      <c r="C127" s="189" t="s">
        <v>496</v>
      </c>
      <c r="D127" s="72"/>
      <c r="E127" s="211"/>
      <c r="F127" s="68" t="s">
        <v>453</v>
      </c>
      <c r="G127" s="68" t="s">
        <v>407</v>
      </c>
      <c r="H127" s="12" t="s">
        <v>454</v>
      </c>
      <c r="I127" s="25" t="s">
        <v>143</v>
      </c>
      <c r="J127" s="1" t="s">
        <v>149</v>
      </c>
      <c r="K127" s="25" t="s">
        <v>196</v>
      </c>
      <c r="L127" s="24">
        <v>30</v>
      </c>
      <c r="M127" s="69" t="s">
        <v>197</v>
      </c>
      <c r="N127" s="70" t="s">
        <v>365</v>
      </c>
      <c r="O127" s="24" t="s">
        <v>126</v>
      </c>
      <c r="P127" s="25" t="s">
        <v>125</v>
      </c>
      <c r="Q127" s="24" t="s">
        <v>122</v>
      </c>
      <c r="R127" s="25" t="s">
        <v>200</v>
      </c>
      <c r="S127" s="25" t="s">
        <v>201</v>
      </c>
      <c r="T127" s="24"/>
      <c r="U127" s="24" t="s">
        <v>398</v>
      </c>
      <c r="V127" s="24" t="s">
        <v>146</v>
      </c>
      <c r="W127" s="9">
        <v>30</v>
      </c>
      <c r="X127" s="9">
        <v>60</v>
      </c>
      <c r="Y127" s="16">
        <v>10</v>
      </c>
      <c r="Z127" s="86" t="s">
        <v>409</v>
      </c>
      <c r="AA127" s="5" t="s">
        <v>138</v>
      </c>
      <c r="AB127" s="71">
        <v>0.1</v>
      </c>
      <c r="AC127" s="190">
        <v>347450.49</v>
      </c>
      <c r="AD127" s="71">
        <f t="shared" si="34"/>
        <v>34745.048999999999</v>
      </c>
      <c r="AE127" s="71">
        <f t="shared" si="35"/>
        <v>38914.454880000005</v>
      </c>
      <c r="AF127" s="71">
        <v>0.1</v>
      </c>
      <c r="AG127" s="190">
        <v>347450.49</v>
      </c>
      <c r="AH127" s="71">
        <f t="shared" si="36"/>
        <v>34745.048999999999</v>
      </c>
      <c r="AI127" s="71">
        <f t="shared" si="37"/>
        <v>38914.454880000005</v>
      </c>
      <c r="AJ127" s="19">
        <v>0</v>
      </c>
      <c r="AK127" s="19">
        <v>0</v>
      </c>
      <c r="AL127" s="19">
        <v>0</v>
      </c>
      <c r="AM127" s="19">
        <v>0</v>
      </c>
      <c r="AN127" s="19">
        <v>0</v>
      </c>
      <c r="AO127" s="19">
        <v>0</v>
      </c>
      <c r="AP127" s="19">
        <v>0</v>
      </c>
      <c r="AQ127" s="19">
        <v>0</v>
      </c>
      <c r="AR127" s="19">
        <v>0</v>
      </c>
      <c r="AS127" s="19">
        <v>0</v>
      </c>
      <c r="AT127" s="19">
        <v>0</v>
      </c>
      <c r="AU127" s="19">
        <v>0</v>
      </c>
      <c r="AV127" s="64">
        <f t="shared" si="38"/>
        <v>0.2</v>
      </c>
      <c r="AW127" s="41">
        <v>0</v>
      </c>
      <c r="AX127" s="41">
        <f t="shared" si="28"/>
        <v>0</v>
      </c>
      <c r="AY127" s="4" t="s">
        <v>203</v>
      </c>
      <c r="AZ127" s="25"/>
      <c r="BA127" s="25"/>
      <c r="BB127" s="44"/>
      <c r="BC127" s="12" t="s">
        <v>455</v>
      </c>
      <c r="BD127" s="12" t="s">
        <v>455</v>
      </c>
      <c r="BE127" s="44"/>
      <c r="BF127" s="44"/>
      <c r="BG127" s="44"/>
      <c r="BH127" s="44"/>
      <c r="BI127" s="44"/>
      <c r="BJ127" s="87"/>
      <c r="BK127" s="87"/>
    </row>
    <row r="128" spans="1:63" s="164" customFormat="1" ht="12.95" customHeight="1" x14ac:dyDescent="0.25">
      <c r="A128" s="66" t="s">
        <v>405</v>
      </c>
      <c r="B128" s="111"/>
      <c r="C128" s="191" t="s">
        <v>579</v>
      </c>
      <c r="D128" s="111"/>
      <c r="E128" s="211"/>
      <c r="F128" s="68" t="s">
        <v>453</v>
      </c>
      <c r="G128" s="68" t="s">
        <v>407</v>
      </c>
      <c r="H128" s="12" t="s">
        <v>454</v>
      </c>
      <c r="I128" s="25" t="s">
        <v>143</v>
      </c>
      <c r="J128" s="1" t="s">
        <v>149</v>
      </c>
      <c r="K128" s="25" t="s">
        <v>196</v>
      </c>
      <c r="L128" s="24">
        <v>30</v>
      </c>
      <c r="M128" s="69" t="s">
        <v>197</v>
      </c>
      <c r="N128" s="70" t="s">
        <v>365</v>
      </c>
      <c r="O128" s="1" t="s">
        <v>166</v>
      </c>
      <c r="P128" s="25" t="s">
        <v>125</v>
      </c>
      <c r="Q128" s="24" t="s">
        <v>122</v>
      </c>
      <c r="R128" s="25" t="s">
        <v>200</v>
      </c>
      <c r="S128" s="25" t="s">
        <v>201</v>
      </c>
      <c r="T128" s="24"/>
      <c r="U128" s="24" t="s">
        <v>398</v>
      </c>
      <c r="V128" s="24" t="s">
        <v>146</v>
      </c>
      <c r="W128" s="9">
        <v>30</v>
      </c>
      <c r="X128" s="9">
        <v>60</v>
      </c>
      <c r="Y128" s="16">
        <v>10</v>
      </c>
      <c r="Z128" s="86" t="s">
        <v>409</v>
      </c>
      <c r="AA128" s="5" t="s">
        <v>138</v>
      </c>
      <c r="AB128" s="102">
        <v>0.1</v>
      </c>
      <c r="AC128" s="192">
        <v>347450.49</v>
      </c>
      <c r="AD128" s="103">
        <f t="shared" ref="AD128" si="97">AB128*AC128</f>
        <v>34745.048999999999</v>
      </c>
      <c r="AE128" s="103">
        <f t="shared" si="35"/>
        <v>38914.454880000005</v>
      </c>
      <c r="AF128" s="104">
        <v>0.1</v>
      </c>
      <c r="AG128" s="192">
        <v>347450.49</v>
      </c>
      <c r="AH128" s="103">
        <f t="shared" ref="AH128" si="98">AF128*AG128</f>
        <v>34745.048999999999</v>
      </c>
      <c r="AI128" s="103">
        <f t="shared" si="37"/>
        <v>38914.454880000005</v>
      </c>
      <c r="AJ128" s="105">
        <v>0</v>
      </c>
      <c r="AK128" s="105">
        <v>0</v>
      </c>
      <c r="AL128" s="105">
        <v>0</v>
      </c>
      <c r="AM128" s="105">
        <v>0</v>
      </c>
      <c r="AN128" s="105">
        <v>0</v>
      </c>
      <c r="AO128" s="105">
        <v>0</v>
      </c>
      <c r="AP128" s="105">
        <v>0</v>
      </c>
      <c r="AQ128" s="105">
        <v>0</v>
      </c>
      <c r="AR128" s="105">
        <v>0</v>
      </c>
      <c r="AS128" s="105">
        <v>0</v>
      </c>
      <c r="AT128" s="105">
        <v>0</v>
      </c>
      <c r="AU128" s="105">
        <v>0</v>
      </c>
      <c r="AV128" s="106">
        <f t="shared" si="38"/>
        <v>0.2</v>
      </c>
      <c r="AW128" s="41">
        <v>0</v>
      </c>
      <c r="AX128" s="41">
        <f t="shared" si="28"/>
        <v>0</v>
      </c>
      <c r="AY128" s="107" t="s">
        <v>203</v>
      </c>
      <c r="AZ128" s="108"/>
      <c r="BA128" s="108"/>
      <c r="BB128" s="110"/>
      <c r="BC128" s="109" t="s">
        <v>455</v>
      </c>
      <c r="BD128" s="109" t="s">
        <v>455</v>
      </c>
      <c r="BE128" s="110"/>
      <c r="BF128" s="110"/>
      <c r="BG128" s="110"/>
      <c r="BH128" s="110"/>
      <c r="BI128" s="110"/>
      <c r="BJ128" s="87"/>
      <c r="BK128" s="27">
        <v>14</v>
      </c>
    </row>
    <row r="129" spans="1:63" s="187" customFormat="1" ht="12.95" customHeight="1" x14ac:dyDescent="0.25">
      <c r="A129" s="182" t="s">
        <v>405</v>
      </c>
      <c r="B129" s="158">
        <v>210035482</v>
      </c>
      <c r="C129" s="158" t="s">
        <v>686</v>
      </c>
      <c r="D129" s="158"/>
      <c r="E129" s="212"/>
      <c r="F129" s="193" t="s">
        <v>453</v>
      </c>
      <c r="G129" s="193" t="s">
        <v>407</v>
      </c>
      <c r="H129" s="193" t="s">
        <v>454</v>
      </c>
      <c r="I129" s="183" t="s">
        <v>143</v>
      </c>
      <c r="J129" s="152" t="s">
        <v>149</v>
      </c>
      <c r="K129" s="183" t="s">
        <v>196</v>
      </c>
      <c r="L129" s="182">
        <v>30</v>
      </c>
      <c r="M129" s="153" t="s">
        <v>197</v>
      </c>
      <c r="N129" s="194" t="s">
        <v>365</v>
      </c>
      <c r="O129" s="152" t="s">
        <v>166</v>
      </c>
      <c r="P129" s="183" t="s">
        <v>125</v>
      </c>
      <c r="Q129" s="182" t="s">
        <v>122</v>
      </c>
      <c r="R129" s="183" t="s">
        <v>200</v>
      </c>
      <c r="S129" s="183" t="s">
        <v>201</v>
      </c>
      <c r="T129" s="182"/>
      <c r="U129" s="182" t="s">
        <v>398</v>
      </c>
      <c r="V129" s="182" t="s">
        <v>146</v>
      </c>
      <c r="W129" s="193">
        <v>30</v>
      </c>
      <c r="X129" s="193">
        <v>60</v>
      </c>
      <c r="Y129" s="156">
        <v>10</v>
      </c>
      <c r="Z129" s="196" t="s">
        <v>409</v>
      </c>
      <c r="AA129" s="181" t="s">
        <v>138</v>
      </c>
      <c r="AB129" s="185">
        <v>0</v>
      </c>
      <c r="AC129" s="197">
        <v>347450.49</v>
      </c>
      <c r="AD129" s="185">
        <v>0</v>
      </c>
      <c r="AE129" s="185">
        <v>0</v>
      </c>
      <c r="AF129" s="185">
        <v>0.1</v>
      </c>
      <c r="AG129" s="185">
        <v>306656.82</v>
      </c>
      <c r="AH129" s="185">
        <v>30665.682000000001</v>
      </c>
      <c r="AI129" s="185">
        <v>34345.563840000003</v>
      </c>
      <c r="AJ129" s="186">
        <v>0</v>
      </c>
      <c r="AK129" s="186">
        <v>0</v>
      </c>
      <c r="AL129" s="186">
        <v>0</v>
      </c>
      <c r="AM129" s="186">
        <v>0</v>
      </c>
      <c r="AN129" s="186">
        <v>0</v>
      </c>
      <c r="AO129" s="186">
        <v>0</v>
      </c>
      <c r="AP129" s="186">
        <v>0</v>
      </c>
      <c r="AQ129" s="186">
        <v>0</v>
      </c>
      <c r="AR129" s="186">
        <v>0</v>
      </c>
      <c r="AS129" s="186">
        <v>0</v>
      </c>
      <c r="AT129" s="186">
        <v>0</v>
      </c>
      <c r="AU129" s="186">
        <v>0</v>
      </c>
      <c r="AV129" s="186">
        <f t="shared" si="38"/>
        <v>0.1</v>
      </c>
      <c r="AW129" s="185">
        <f t="shared" si="33"/>
        <v>30665.682000000001</v>
      </c>
      <c r="AX129" s="185">
        <f t="shared" si="28"/>
        <v>34345.563840000003</v>
      </c>
      <c r="AY129" s="158" t="s">
        <v>203</v>
      </c>
      <c r="AZ129" s="183"/>
      <c r="BA129" s="183"/>
      <c r="BB129" s="195"/>
      <c r="BC129" s="193" t="s">
        <v>455</v>
      </c>
      <c r="BD129" s="193" t="s">
        <v>455</v>
      </c>
      <c r="BE129" s="195"/>
      <c r="BF129" s="195"/>
      <c r="BG129" s="195"/>
      <c r="BH129" s="195"/>
      <c r="BI129" s="195"/>
      <c r="BJ129" s="87"/>
      <c r="BK129" s="32" t="s">
        <v>653</v>
      </c>
    </row>
    <row r="130" spans="1:63" s="164" customFormat="1" ht="12.95" customHeight="1" x14ac:dyDescent="0.25">
      <c r="A130" s="66" t="s">
        <v>405</v>
      </c>
      <c r="B130" s="72"/>
      <c r="C130" s="189" t="s">
        <v>497</v>
      </c>
      <c r="D130" s="72"/>
      <c r="E130" s="211"/>
      <c r="F130" s="68" t="s">
        <v>456</v>
      </c>
      <c r="G130" s="68" t="s">
        <v>457</v>
      </c>
      <c r="H130" s="12" t="s">
        <v>458</v>
      </c>
      <c r="I130" s="25" t="s">
        <v>143</v>
      </c>
      <c r="J130" s="1" t="s">
        <v>149</v>
      </c>
      <c r="K130" s="25" t="s">
        <v>196</v>
      </c>
      <c r="L130" s="24">
        <v>30</v>
      </c>
      <c r="M130" s="69" t="s">
        <v>197</v>
      </c>
      <c r="N130" s="70" t="s">
        <v>365</v>
      </c>
      <c r="O130" s="24" t="s">
        <v>126</v>
      </c>
      <c r="P130" s="25" t="s">
        <v>125</v>
      </c>
      <c r="Q130" s="24" t="s">
        <v>122</v>
      </c>
      <c r="R130" s="25" t="s">
        <v>200</v>
      </c>
      <c r="S130" s="25" t="s">
        <v>201</v>
      </c>
      <c r="T130" s="24"/>
      <c r="U130" s="24" t="s">
        <v>398</v>
      </c>
      <c r="V130" s="24" t="s">
        <v>146</v>
      </c>
      <c r="W130" s="9">
        <v>30</v>
      </c>
      <c r="X130" s="9">
        <v>60</v>
      </c>
      <c r="Y130" s="16">
        <v>10</v>
      </c>
      <c r="Z130" s="86" t="s">
        <v>409</v>
      </c>
      <c r="AA130" s="5" t="s">
        <v>138</v>
      </c>
      <c r="AB130" s="71">
        <v>0.3</v>
      </c>
      <c r="AC130" s="190">
        <v>47898.58</v>
      </c>
      <c r="AD130" s="71">
        <f t="shared" si="34"/>
        <v>14369.574000000001</v>
      </c>
      <c r="AE130" s="71">
        <f t="shared" si="35"/>
        <v>16093.922880000002</v>
      </c>
      <c r="AF130" s="71">
        <v>0.3</v>
      </c>
      <c r="AG130" s="190">
        <v>47898.58</v>
      </c>
      <c r="AH130" s="71">
        <f t="shared" si="36"/>
        <v>14369.574000000001</v>
      </c>
      <c r="AI130" s="71">
        <f t="shared" si="37"/>
        <v>16093.922880000002</v>
      </c>
      <c r="AJ130" s="19">
        <v>0</v>
      </c>
      <c r="AK130" s="19">
        <v>0</v>
      </c>
      <c r="AL130" s="19">
        <v>0</v>
      </c>
      <c r="AM130" s="19">
        <v>0</v>
      </c>
      <c r="AN130" s="19">
        <v>0</v>
      </c>
      <c r="AO130" s="19">
        <v>0</v>
      </c>
      <c r="AP130" s="19">
        <v>0</v>
      </c>
      <c r="AQ130" s="19">
        <v>0</v>
      </c>
      <c r="AR130" s="19">
        <v>0</v>
      </c>
      <c r="AS130" s="19">
        <v>0</v>
      </c>
      <c r="AT130" s="19">
        <v>0</v>
      </c>
      <c r="AU130" s="19">
        <v>0</v>
      </c>
      <c r="AV130" s="64">
        <f t="shared" si="38"/>
        <v>0.6</v>
      </c>
      <c r="AW130" s="41">
        <v>0</v>
      </c>
      <c r="AX130" s="41">
        <f t="shared" si="28"/>
        <v>0</v>
      </c>
      <c r="AY130" s="4" t="s">
        <v>203</v>
      </c>
      <c r="AZ130" s="25"/>
      <c r="BA130" s="25"/>
      <c r="BB130" s="44"/>
      <c r="BC130" s="12" t="s">
        <v>459</v>
      </c>
      <c r="BD130" s="12" t="s">
        <v>459</v>
      </c>
      <c r="BE130" s="44"/>
      <c r="BF130" s="44"/>
      <c r="BG130" s="44"/>
      <c r="BH130" s="44"/>
      <c r="BI130" s="44"/>
      <c r="BJ130" s="87"/>
      <c r="BK130" s="87"/>
    </row>
    <row r="131" spans="1:63" s="164" customFormat="1" ht="12.95" customHeight="1" x14ac:dyDescent="0.25">
      <c r="A131" s="66" t="s">
        <v>405</v>
      </c>
      <c r="B131" s="111"/>
      <c r="C131" s="191" t="s">
        <v>580</v>
      </c>
      <c r="D131" s="111"/>
      <c r="E131" s="211"/>
      <c r="F131" s="68" t="s">
        <v>456</v>
      </c>
      <c r="G131" s="68" t="s">
        <v>457</v>
      </c>
      <c r="H131" s="12" t="s">
        <v>458</v>
      </c>
      <c r="I131" s="25" t="s">
        <v>143</v>
      </c>
      <c r="J131" s="1" t="s">
        <v>149</v>
      </c>
      <c r="K131" s="25" t="s">
        <v>196</v>
      </c>
      <c r="L131" s="24">
        <v>30</v>
      </c>
      <c r="M131" s="69" t="s">
        <v>197</v>
      </c>
      <c r="N131" s="70" t="s">
        <v>365</v>
      </c>
      <c r="O131" s="1" t="s">
        <v>166</v>
      </c>
      <c r="P131" s="25" t="s">
        <v>125</v>
      </c>
      <c r="Q131" s="24" t="s">
        <v>122</v>
      </c>
      <c r="R131" s="25" t="s">
        <v>200</v>
      </c>
      <c r="S131" s="25" t="s">
        <v>201</v>
      </c>
      <c r="T131" s="24"/>
      <c r="U131" s="24" t="s">
        <v>398</v>
      </c>
      <c r="V131" s="24" t="s">
        <v>146</v>
      </c>
      <c r="W131" s="9">
        <v>30</v>
      </c>
      <c r="X131" s="9">
        <v>60</v>
      </c>
      <c r="Y131" s="16">
        <v>10</v>
      </c>
      <c r="Z131" s="86" t="s">
        <v>409</v>
      </c>
      <c r="AA131" s="5" t="s">
        <v>138</v>
      </c>
      <c r="AB131" s="102">
        <v>0.3</v>
      </c>
      <c r="AC131" s="192">
        <v>47898.58</v>
      </c>
      <c r="AD131" s="103">
        <f t="shared" ref="AD131" si="99">AB131*AC131</f>
        <v>14369.574000000001</v>
      </c>
      <c r="AE131" s="103">
        <f t="shared" si="35"/>
        <v>16093.922880000002</v>
      </c>
      <c r="AF131" s="104">
        <v>0.3</v>
      </c>
      <c r="AG131" s="192">
        <v>47898.58</v>
      </c>
      <c r="AH131" s="103">
        <f t="shared" ref="AH131" si="100">AF131*AG131</f>
        <v>14369.574000000001</v>
      </c>
      <c r="AI131" s="103">
        <f t="shared" si="37"/>
        <v>16093.922880000002</v>
      </c>
      <c r="AJ131" s="105">
        <v>0</v>
      </c>
      <c r="AK131" s="105">
        <v>0</v>
      </c>
      <c r="AL131" s="105">
        <v>0</v>
      </c>
      <c r="AM131" s="105">
        <v>0</v>
      </c>
      <c r="AN131" s="105">
        <v>0</v>
      </c>
      <c r="AO131" s="105">
        <v>0</v>
      </c>
      <c r="AP131" s="105">
        <v>0</v>
      </c>
      <c r="AQ131" s="105">
        <v>0</v>
      </c>
      <c r="AR131" s="105">
        <v>0</v>
      </c>
      <c r="AS131" s="105">
        <v>0</v>
      </c>
      <c r="AT131" s="105">
        <v>0</v>
      </c>
      <c r="AU131" s="105">
        <v>0</v>
      </c>
      <c r="AV131" s="106">
        <f t="shared" si="38"/>
        <v>0.6</v>
      </c>
      <c r="AW131" s="41">
        <v>0</v>
      </c>
      <c r="AX131" s="41">
        <f t="shared" si="28"/>
        <v>0</v>
      </c>
      <c r="AY131" s="107" t="s">
        <v>203</v>
      </c>
      <c r="AZ131" s="108"/>
      <c r="BA131" s="108"/>
      <c r="BB131" s="110"/>
      <c r="BC131" s="109" t="s">
        <v>459</v>
      </c>
      <c r="BD131" s="109" t="s">
        <v>459</v>
      </c>
      <c r="BE131" s="110"/>
      <c r="BF131" s="110"/>
      <c r="BG131" s="110"/>
      <c r="BH131" s="110"/>
      <c r="BI131" s="110"/>
      <c r="BJ131" s="87"/>
      <c r="BK131" s="27">
        <v>14</v>
      </c>
    </row>
    <row r="132" spans="1:63" s="187" customFormat="1" ht="12.95" customHeight="1" x14ac:dyDescent="0.25">
      <c r="A132" s="182" t="s">
        <v>405</v>
      </c>
      <c r="B132" s="158">
        <v>210020076</v>
      </c>
      <c r="C132" s="158" t="s">
        <v>687</v>
      </c>
      <c r="D132" s="158"/>
      <c r="E132" s="212"/>
      <c r="F132" s="193" t="s">
        <v>456</v>
      </c>
      <c r="G132" s="193" t="s">
        <v>457</v>
      </c>
      <c r="H132" s="193" t="s">
        <v>458</v>
      </c>
      <c r="I132" s="183" t="s">
        <v>143</v>
      </c>
      <c r="J132" s="152" t="s">
        <v>149</v>
      </c>
      <c r="K132" s="183" t="s">
        <v>196</v>
      </c>
      <c r="L132" s="182">
        <v>30</v>
      </c>
      <c r="M132" s="153" t="s">
        <v>197</v>
      </c>
      <c r="N132" s="194" t="s">
        <v>365</v>
      </c>
      <c r="O132" s="152" t="s">
        <v>166</v>
      </c>
      <c r="P132" s="183" t="s">
        <v>125</v>
      </c>
      <c r="Q132" s="182" t="s">
        <v>122</v>
      </c>
      <c r="R132" s="183" t="s">
        <v>200</v>
      </c>
      <c r="S132" s="183" t="s">
        <v>201</v>
      </c>
      <c r="T132" s="182"/>
      <c r="U132" s="182" t="s">
        <v>398</v>
      </c>
      <c r="V132" s="182" t="s">
        <v>146</v>
      </c>
      <c r="W132" s="193">
        <v>30</v>
      </c>
      <c r="X132" s="193">
        <v>60</v>
      </c>
      <c r="Y132" s="156">
        <v>10</v>
      </c>
      <c r="Z132" s="196" t="s">
        <v>409</v>
      </c>
      <c r="AA132" s="181" t="s">
        <v>138</v>
      </c>
      <c r="AB132" s="185">
        <v>0</v>
      </c>
      <c r="AC132" s="197">
        <v>47898.58</v>
      </c>
      <c r="AD132" s="185">
        <v>0</v>
      </c>
      <c r="AE132" s="185">
        <v>0</v>
      </c>
      <c r="AF132" s="185">
        <v>0.3</v>
      </c>
      <c r="AG132" s="185">
        <v>47898.58</v>
      </c>
      <c r="AH132" s="185">
        <v>14369.574000000001</v>
      </c>
      <c r="AI132" s="185">
        <v>16093.922880000002</v>
      </c>
      <c r="AJ132" s="186">
        <v>0</v>
      </c>
      <c r="AK132" s="186">
        <v>0</v>
      </c>
      <c r="AL132" s="186">
        <v>0</v>
      </c>
      <c r="AM132" s="186">
        <v>0</v>
      </c>
      <c r="AN132" s="186">
        <v>0</v>
      </c>
      <c r="AO132" s="186">
        <v>0</v>
      </c>
      <c r="AP132" s="186">
        <v>0</v>
      </c>
      <c r="AQ132" s="186">
        <v>0</v>
      </c>
      <c r="AR132" s="186">
        <v>0</v>
      </c>
      <c r="AS132" s="186">
        <v>0</v>
      </c>
      <c r="AT132" s="186">
        <v>0</v>
      </c>
      <c r="AU132" s="186">
        <v>0</v>
      </c>
      <c r="AV132" s="186">
        <f t="shared" si="38"/>
        <v>0.3</v>
      </c>
      <c r="AW132" s="185">
        <f t="shared" si="33"/>
        <v>14369.574000000001</v>
      </c>
      <c r="AX132" s="185">
        <f t="shared" si="28"/>
        <v>16093.922880000002</v>
      </c>
      <c r="AY132" s="158" t="s">
        <v>203</v>
      </c>
      <c r="AZ132" s="183"/>
      <c r="BA132" s="183"/>
      <c r="BB132" s="195"/>
      <c r="BC132" s="193" t="s">
        <v>459</v>
      </c>
      <c r="BD132" s="193" t="s">
        <v>459</v>
      </c>
      <c r="BE132" s="195"/>
      <c r="BF132" s="195"/>
      <c r="BG132" s="195"/>
      <c r="BH132" s="195"/>
      <c r="BI132" s="195"/>
      <c r="BJ132" s="87"/>
      <c r="BK132" s="32" t="s">
        <v>653</v>
      </c>
    </row>
    <row r="133" spans="1:63" s="164" customFormat="1" ht="12.95" customHeight="1" x14ac:dyDescent="0.25">
      <c r="A133" s="66" t="s">
        <v>405</v>
      </c>
      <c r="B133" s="72"/>
      <c r="C133" s="189" t="s">
        <v>498</v>
      </c>
      <c r="D133" s="72"/>
      <c r="E133" s="211"/>
      <c r="F133" s="68" t="s">
        <v>460</v>
      </c>
      <c r="G133" s="68" t="s">
        <v>457</v>
      </c>
      <c r="H133" s="12" t="s">
        <v>461</v>
      </c>
      <c r="I133" s="25" t="s">
        <v>143</v>
      </c>
      <c r="J133" s="1" t="s">
        <v>149</v>
      </c>
      <c r="K133" s="25" t="s">
        <v>196</v>
      </c>
      <c r="L133" s="24">
        <v>30</v>
      </c>
      <c r="M133" s="69" t="s">
        <v>197</v>
      </c>
      <c r="N133" s="70" t="s">
        <v>365</v>
      </c>
      <c r="O133" s="24" t="s">
        <v>126</v>
      </c>
      <c r="P133" s="25" t="s">
        <v>125</v>
      </c>
      <c r="Q133" s="24" t="s">
        <v>122</v>
      </c>
      <c r="R133" s="25" t="s">
        <v>200</v>
      </c>
      <c r="S133" s="25" t="s">
        <v>201</v>
      </c>
      <c r="T133" s="24"/>
      <c r="U133" s="24" t="s">
        <v>398</v>
      </c>
      <c r="V133" s="24" t="s">
        <v>146</v>
      </c>
      <c r="W133" s="9">
        <v>30</v>
      </c>
      <c r="X133" s="9">
        <v>60</v>
      </c>
      <c r="Y133" s="16">
        <v>10</v>
      </c>
      <c r="Z133" s="86" t="s">
        <v>409</v>
      </c>
      <c r="AA133" s="5" t="s">
        <v>138</v>
      </c>
      <c r="AB133" s="71">
        <v>57.2</v>
      </c>
      <c r="AC133" s="190">
        <v>255882.98</v>
      </c>
      <c r="AD133" s="71">
        <f t="shared" si="34"/>
        <v>14636506.456000002</v>
      </c>
      <c r="AE133" s="71">
        <f t="shared" si="35"/>
        <v>16392887.230720004</v>
      </c>
      <c r="AF133" s="71">
        <v>57.2</v>
      </c>
      <c r="AG133" s="190">
        <v>255882.98</v>
      </c>
      <c r="AH133" s="71">
        <f t="shared" si="36"/>
        <v>14636506.456000002</v>
      </c>
      <c r="AI133" s="71">
        <f t="shared" si="37"/>
        <v>16392887.230720004</v>
      </c>
      <c r="AJ133" s="19">
        <v>0</v>
      </c>
      <c r="AK133" s="19">
        <v>0</v>
      </c>
      <c r="AL133" s="19">
        <v>0</v>
      </c>
      <c r="AM133" s="19">
        <v>0</v>
      </c>
      <c r="AN133" s="19">
        <v>0</v>
      </c>
      <c r="AO133" s="19">
        <v>0</v>
      </c>
      <c r="AP133" s="19">
        <v>0</v>
      </c>
      <c r="AQ133" s="19">
        <v>0</v>
      </c>
      <c r="AR133" s="19">
        <v>0</v>
      </c>
      <c r="AS133" s="19">
        <v>0</v>
      </c>
      <c r="AT133" s="19">
        <v>0</v>
      </c>
      <c r="AU133" s="19">
        <v>0</v>
      </c>
      <c r="AV133" s="64">
        <f t="shared" si="38"/>
        <v>114.4</v>
      </c>
      <c r="AW133" s="41">
        <v>0</v>
      </c>
      <c r="AX133" s="41">
        <f t="shared" si="28"/>
        <v>0</v>
      </c>
      <c r="AY133" s="4" t="s">
        <v>203</v>
      </c>
      <c r="AZ133" s="25"/>
      <c r="BA133" s="25"/>
      <c r="BB133" s="44"/>
      <c r="BC133" s="12" t="s">
        <v>462</v>
      </c>
      <c r="BD133" s="12" t="s">
        <v>462</v>
      </c>
      <c r="BE133" s="44"/>
      <c r="BF133" s="44"/>
      <c r="BG133" s="44"/>
      <c r="BH133" s="44"/>
      <c r="BI133" s="44"/>
      <c r="BJ133" s="87"/>
      <c r="BK133" s="87"/>
    </row>
    <row r="134" spans="1:63" s="164" customFormat="1" ht="12.95" customHeight="1" x14ac:dyDescent="0.25">
      <c r="A134" s="66" t="s">
        <v>405</v>
      </c>
      <c r="B134" s="111"/>
      <c r="C134" s="191" t="s">
        <v>581</v>
      </c>
      <c r="D134" s="111"/>
      <c r="E134" s="211"/>
      <c r="F134" s="68" t="s">
        <v>460</v>
      </c>
      <c r="G134" s="68" t="s">
        <v>457</v>
      </c>
      <c r="H134" s="12" t="s">
        <v>461</v>
      </c>
      <c r="I134" s="25" t="s">
        <v>143</v>
      </c>
      <c r="J134" s="1" t="s">
        <v>149</v>
      </c>
      <c r="K134" s="25" t="s">
        <v>196</v>
      </c>
      <c r="L134" s="24">
        <v>30</v>
      </c>
      <c r="M134" s="69" t="s">
        <v>197</v>
      </c>
      <c r="N134" s="70" t="s">
        <v>365</v>
      </c>
      <c r="O134" s="1" t="s">
        <v>166</v>
      </c>
      <c r="P134" s="25" t="s">
        <v>125</v>
      </c>
      <c r="Q134" s="24" t="s">
        <v>122</v>
      </c>
      <c r="R134" s="25" t="s">
        <v>200</v>
      </c>
      <c r="S134" s="25" t="s">
        <v>201</v>
      </c>
      <c r="T134" s="24"/>
      <c r="U134" s="24" t="s">
        <v>398</v>
      </c>
      <c r="V134" s="24" t="s">
        <v>146</v>
      </c>
      <c r="W134" s="9">
        <v>30</v>
      </c>
      <c r="X134" s="9">
        <v>60</v>
      </c>
      <c r="Y134" s="16">
        <v>10</v>
      </c>
      <c r="Z134" s="86" t="s">
        <v>409</v>
      </c>
      <c r="AA134" s="5" t="s">
        <v>138</v>
      </c>
      <c r="AB134" s="102">
        <v>57.2</v>
      </c>
      <c r="AC134" s="192">
        <v>255882.98</v>
      </c>
      <c r="AD134" s="103">
        <f t="shared" ref="AD134" si="101">AB134*AC134</f>
        <v>14636506.456000002</v>
      </c>
      <c r="AE134" s="103">
        <f t="shared" si="35"/>
        <v>16392887.230720004</v>
      </c>
      <c r="AF134" s="104">
        <v>57.2</v>
      </c>
      <c r="AG134" s="192">
        <v>255882.98</v>
      </c>
      <c r="AH134" s="103">
        <f t="shared" ref="AH134" si="102">AF134*AG134</f>
        <v>14636506.456000002</v>
      </c>
      <c r="AI134" s="103">
        <f t="shared" si="37"/>
        <v>16392887.230720004</v>
      </c>
      <c r="AJ134" s="105">
        <v>0</v>
      </c>
      <c r="AK134" s="105">
        <v>0</v>
      </c>
      <c r="AL134" s="105">
        <v>0</v>
      </c>
      <c r="AM134" s="105">
        <v>0</v>
      </c>
      <c r="AN134" s="105">
        <v>0</v>
      </c>
      <c r="AO134" s="105">
        <v>0</v>
      </c>
      <c r="AP134" s="105">
        <v>0</v>
      </c>
      <c r="AQ134" s="105">
        <v>0</v>
      </c>
      <c r="AR134" s="105">
        <v>0</v>
      </c>
      <c r="AS134" s="105">
        <v>0</v>
      </c>
      <c r="AT134" s="105">
        <v>0</v>
      </c>
      <c r="AU134" s="105">
        <v>0</v>
      </c>
      <c r="AV134" s="106">
        <f t="shared" si="38"/>
        <v>114.4</v>
      </c>
      <c r="AW134" s="41">
        <v>0</v>
      </c>
      <c r="AX134" s="41">
        <f t="shared" si="28"/>
        <v>0</v>
      </c>
      <c r="AY134" s="107" t="s">
        <v>203</v>
      </c>
      <c r="AZ134" s="108"/>
      <c r="BA134" s="108"/>
      <c r="BB134" s="110"/>
      <c r="BC134" s="109" t="s">
        <v>462</v>
      </c>
      <c r="BD134" s="109" t="s">
        <v>462</v>
      </c>
      <c r="BE134" s="110"/>
      <c r="BF134" s="110"/>
      <c r="BG134" s="110"/>
      <c r="BH134" s="110"/>
      <c r="BI134" s="110"/>
      <c r="BJ134" s="87"/>
      <c r="BK134" s="27">
        <v>14</v>
      </c>
    </row>
    <row r="135" spans="1:63" s="187" customFormat="1" ht="12.95" customHeight="1" x14ac:dyDescent="0.25">
      <c r="A135" s="182" t="s">
        <v>405</v>
      </c>
      <c r="B135" s="158">
        <v>210023515</v>
      </c>
      <c r="C135" s="158" t="s">
        <v>688</v>
      </c>
      <c r="D135" s="158"/>
      <c r="E135" s="212"/>
      <c r="F135" s="193" t="s">
        <v>460</v>
      </c>
      <c r="G135" s="193" t="s">
        <v>457</v>
      </c>
      <c r="H135" s="193" t="s">
        <v>461</v>
      </c>
      <c r="I135" s="183" t="s">
        <v>143</v>
      </c>
      <c r="J135" s="152" t="s">
        <v>149</v>
      </c>
      <c r="K135" s="183" t="s">
        <v>196</v>
      </c>
      <c r="L135" s="182">
        <v>30</v>
      </c>
      <c r="M135" s="153" t="s">
        <v>197</v>
      </c>
      <c r="N135" s="194" t="s">
        <v>365</v>
      </c>
      <c r="O135" s="152" t="s">
        <v>166</v>
      </c>
      <c r="P135" s="183" t="s">
        <v>125</v>
      </c>
      <c r="Q135" s="182" t="s">
        <v>122</v>
      </c>
      <c r="R135" s="183" t="s">
        <v>200</v>
      </c>
      <c r="S135" s="183" t="s">
        <v>201</v>
      </c>
      <c r="T135" s="182"/>
      <c r="U135" s="182" t="s">
        <v>398</v>
      </c>
      <c r="V135" s="182" t="s">
        <v>146</v>
      </c>
      <c r="W135" s="193">
        <v>30</v>
      </c>
      <c r="X135" s="193">
        <v>60</v>
      </c>
      <c r="Y135" s="156">
        <v>10</v>
      </c>
      <c r="Z135" s="196" t="s">
        <v>409</v>
      </c>
      <c r="AA135" s="181" t="s">
        <v>138</v>
      </c>
      <c r="AB135" s="185">
        <v>48.91</v>
      </c>
      <c r="AC135" s="197">
        <v>255882.98</v>
      </c>
      <c r="AD135" s="185">
        <v>12515236.5518</v>
      </c>
      <c r="AE135" s="185">
        <v>14017064.938016001</v>
      </c>
      <c r="AF135" s="185">
        <v>57.2</v>
      </c>
      <c r="AG135" s="185">
        <v>229950</v>
      </c>
      <c r="AH135" s="185">
        <v>13153140</v>
      </c>
      <c r="AI135" s="185">
        <v>14731516.800000001</v>
      </c>
      <c r="AJ135" s="186">
        <v>0</v>
      </c>
      <c r="AK135" s="186">
        <v>0</v>
      </c>
      <c r="AL135" s="186">
        <v>0</v>
      </c>
      <c r="AM135" s="186">
        <v>0</v>
      </c>
      <c r="AN135" s="186">
        <v>0</v>
      </c>
      <c r="AO135" s="186">
        <v>0</v>
      </c>
      <c r="AP135" s="186">
        <v>0</v>
      </c>
      <c r="AQ135" s="186">
        <v>0</v>
      </c>
      <c r="AR135" s="186">
        <v>0</v>
      </c>
      <c r="AS135" s="186">
        <v>0</v>
      </c>
      <c r="AT135" s="186">
        <v>0</v>
      </c>
      <c r="AU135" s="186">
        <v>0</v>
      </c>
      <c r="AV135" s="186">
        <f t="shared" si="38"/>
        <v>106.11</v>
      </c>
      <c r="AW135" s="185">
        <f t="shared" ref="AW135" si="103">AD135+AH135+AL135+AP135+AT135</f>
        <v>25668376.551799998</v>
      </c>
      <c r="AX135" s="185">
        <f t="shared" si="28"/>
        <v>28748581.738016002</v>
      </c>
      <c r="AY135" s="158" t="s">
        <v>203</v>
      </c>
      <c r="AZ135" s="183"/>
      <c r="BA135" s="183"/>
      <c r="BB135" s="195"/>
      <c r="BC135" s="193" t="s">
        <v>462</v>
      </c>
      <c r="BD135" s="193" t="s">
        <v>462</v>
      </c>
      <c r="BE135" s="195"/>
      <c r="BF135" s="195"/>
      <c r="BG135" s="195"/>
      <c r="BH135" s="195"/>
      <c r="BI135" s="195"/>
      <c r="BJ135" s="87"/>
      <c r="BK135" s="32" t="s">
        <v>653</v>
      </c>
    </row>
    <row r="136" spans="1:63" s="164" customFormat="1" ht="12.95" customHeight="1" x14ac:dyDescent="0.25">
      <c r="A136" s="66" t="s">
        <v>405</v>
      </c>
      <c r="B136" s="72"/>
      <c r="C136" s="189" t="s">
        <v>499</v>
      </c>
      <c r="D136" s="72"/>
      <c r="E136" s="211"/>
      <c r="F136" s="68" t="s">
        <v>463</v>
      </c>
      <c r="G136" s="68" t="s">
        <v>457</v>
      </c>
      <c r="H136" s="12" t="s">
        <v>464</v>
      </c>
      <c r="I136" s="25" t="s">
        <v>143</v>
      </c>
      <c r="J136" s="1" t="s">
        <v>149</v>
      </c>
      <c r="K136" s="25" t="s">
        <v>196</v>
      </c>
      <c r="L136" s="24">
        <v>30</v>
      </c>
      <c r="M136" s="69" t="s">
        <v>197</v>
      </c>
      <c r="N136" s="70" t="s">
        <v>365</v>
      </c>
      <c r="O136" s="24" t="s">
        <v>126</v>
      </c>
      <c r="P136" s="25" t="s">
        <v>125</v>
      </c>
      <c r="Q136" s="24" t="s">
        <v>122</v>
      </c>
      <c r="R136" s="25" t="s">
        <v>200</v>
      </c>
      <c r="S136" s="25" t="s">
        <v>201</v>
      </c>
      <c r="T136" s="24"/>
      <c r="U136" s="24" t="s">
        <v>398</v>
      </c>
      <c r="V136" s="24" t="s">
        <v>146</v>
      </c>
      <c r="W136" s="9">
        <v>30</v>
      </c>
      <c r="X136" s="9">
        <v>60</v>
      </c>
      <c r="Y136" s="16">
        <v>10</v>
      </c>
      <c r="Z136" s="86" t="s">
        <v>409</v>
      </c>
      <c r="AA136" s="5" t="s">
        <v>138</v>
      </c>
      <c r="AB136" s="71">
        <v>5</v>
      </c>
      <c r="AC136" s="190">
        <v>609901.93000000005</v>
      </c>
      <c r="AD136" s="71">
        <f t="shared" si="34"/>
        <v>3049509.6500000004</v>
      </c>
      <c r="AE136" s="71">
        <f t="shared" si="35"/>
        <v>3415450.8080000007</v>
      </c>
      <c r="AF136" s="71">
        <v>5</v>
      </c>
      <c r="AG136" s="190">
        <v>609901.93000000005</v>
      </c>
      <c r="AH136" s="71">
        <f t="shared" si="36"/>
        <v>3049509.6500000004</v>
      </c>
      <c r="AI136" s="71">
        <f t="shared" si="37"/>
        <v>3415450.8080000007</v>
      </c>
      <c r="AJ136" s="19">
        <v>0</v>
      </c>
      <c r="AK136" s="19">
        <v>0</v>
      </c>
      <c r="AL136" s="19">
        <v>0</v>
      </c>
      <c r="AM136" s="19">
        <v>0</v>
      </c>
      <c r="AN136" s="19">
        <v>0</v>
      </c>
      <c r="AO136" s="19">
        <v>0</v>
      </c>
      <c r="AP136" s="19">
        <v>0</v>
      </c>
      <c r="AQ136" s="19">
        <v>0</v>
      </c>
      <c r="AR136" s="19">
        <v>0</v>
      </c>
      <c r="AS136" s="19">
        <v>0</v>
      </c>
      <c r="AT136" s="19">
        <v>0</v>
      </c>
      <c r="AU136" s="19">
        <v>0</v>
      </c>
      <c r="AV136" s="64">
        <f t="shared" si="38"/>
        <v>10</v>
      </c>
      <c r="AW136" s="41">
        <v>0</v>
      </c>
      <c r="AX136" s="41">
        <f t="shared" si="28"/>
        <v>0</v>
      </c>
      <c r="AY136" s="4" t="s">
        <v>203</v>
      </c>
      <c r="AZ136" s="25"/>
      <c r="BA136" s="25"/>
      <c r="BB136" s="44"/>
      <c r="BC136" s="12" t="s">
        <v>465</v>
      </c>
      <c r="BD136" s="25"/>
      <c r="BE136" s="44"/>
      <c r="BF136" s="44"/>
      <c r="BG136" s="44"/>
      <c r="BH136" s="44"/>
      <c r="BI136" s="44"/>
      <c r="BJ136" s="87"/>
      <c r="BK136" s="87"/>
    </row>
    <row r="137" spans="1:63" s="164" customFormat="1" ht="12.95" customHeight="1" x14ac:dyDescent="0.25">
      <c r="A137" s="66" t="s">
        <v>405</v>
      </c>
      <c r="B137" s="101"/>
      <c r="C137" s="191" t="s">
        <v>582</v>
      </c>
      <c r="D137" s="111"/>
      <c r="E137" s="211"/>
      <c r="F137" s="68" t="s">
        <v>463</v>
      </c>
      <c r="G137" s="68" t="s">
        <v>457</v>
      </c>
      <c r="H137" s="12" t="s">
        <v>464</v>
      </c>
      <c r="I137" s="25" t="s">
        <v>143</v>
      </c>
      <c r="J137" s="1" t="s">
        <v>149</v>
      </c>
      <c r="K137" s="25" t="s">
        <v>196</v>
      </c>
      <c r="L137" s="24">
        <v>30</v>
      </c>
      <c r="M137" s="69" t="s">
        <v>197</v>
      </c>
      <c r="N137" s="70" t="s">
        <v>365</v>
      </c>
      <c r="O137" s="1" t="s">
        <v>166</v>
      </c>
      <c r="P137" s="25" t="s">
        <v>125</v>
      </c>
      <c r="Q137" s="24" t="s">
        <v>122</v>
      </c>
      <c r="R137" s="25" t="s">
        <v>200</v>
      </c>
      <c r="S137" s="25" t="s">
        <v>201</v>
      </c>
      <c r="T137" s="24"/>
      <c r="U137" s="24" t="s">
        <v>398</v>
      </c>
      <c r="V137" s="24" t="s">
        <v>146</v>
      </c>
      <c r="W137" s="9">
        <v>30</v>
      </c>
      <c r="X137" s="9">
        <v>60</v>
      </c>
      <c r="Y137" s="16">
        <v>10</v>
      </c>
      <c r="Z137" s="86" t="s">
        <v>409</v>
      </c>
      <c r="AA137" s="5" t="s">
        <v>138</v>
      </c>
      <c r="AB137" s="102">
        <v>5</v>
      </c>
      <c r="AC137" s="192">
        <v>609901.93000000005</v>
      </c>
      <c r="AD137" s="103">
        <f t="shared" ref="AD137" si="104">AB137*AC137</f>
        <v>3049509.6500000004</v>
      </c>
      <c r="AE137" s="103">
        <f t="shared" ref="AE137" si="105">AD137*1.12</f>
        <v>3415450.8080000007</v>
      </c>
      <c r="AF137" s="104">
        <v>5</v>
      </c>
      <c r="AG137" s="192">
        <v>609901.93000000005</v>
      </c>
      <c r="AH137" s="103">
        <f t="shared" ref="AH137" si="106">AF137*AG137</f>
        <v>3049509.6500000004</v>
      </c>
      <c r="AI137" s="103">
        <f t="shared" ref="AI137:AI158" si="107">AH137*1.12</f>
        <v>3415450.8080000007</v>
      </c>
      <c r="AJ137" s="105">
        <v>0</v>
      </c>
      <c r="AK137" s="105">
        <v>0</v>
      </c>
      <c r="AL137" s="105">
        <v>0</v>
      </c>
      <c r="AM137" s="105">
        <v>0</v>
      </c>
      <c r="AN137" s="105">
        <v>0</v>
      </c>
      <c r="AO137" s="105">
        <v>0</v>
      </c>
      <c r="AP137" s="105">
        <v>0</v>
      </c>
      <c r="AQ137" s="105">
        <v>0</v>
      </c>
      <c r="AR137" s="105">
        <v>0</v>
      </c>
      <c r="AS137" s="105">
        <v>0</v>
      </c>
      <c r="AT137" s="105">
        <v>0</v>
      </c>
      <c r="AU137" s="105">
        <v>0</v>
      </c>
      <c r="AV137" s="106">
        <f t="shared" ref="AV137:AV138" si="108">AB137+AF137+AJ137+AN137+AR137</f>
        <v>10</v>
      </c>
      <c r="AW137" s="41">
        <v>0</v>
      </c>
      <c r="AX137" s="41">
        <f t="shared" ref="AX137" si="109">AW137*1.12</f>
        <v>0</v>
      </c>
      <c r="AY137" s="107" t="s">
        <v>203</v>
      </c>
      <c r="AZ137" s="108"/>
      <c r="BA137" s="108"/>
      <c r="BB137" s="110"/>
      <c r="BC137" s="109" t="s">
        <v>465</v>
      </c>
      <c r="BD137" s="108"/>
      <c r="BE137" s="110"/>
      <c r="BF137" s="110"/>
      <c r="BG137" s="110"/>
      <c r="BH137" s="110"/>
      <c r="BI137" s="110"/>
      <c r="BJ137" s="87"/>
      <c r="BK137" s="27">
        <v>14</v>
      </c>
    </row>
    <row r="138" spans="1:63" s="187" customFormat="1" ht="12.95" customHeight="1" x14ac:dyDescent="0.25">
      <c r="A138" s="182" t="s">
        <v>405</v>
      </c>
      <c r="B138" s="158">
        <v>210034665</v>
      </c>
      <c r="C138" s="158" t="s">
        <v>689</v>
      </c>
      <c r="D138" s="158"/>
      <c r="E138" s="212"/>
      <c r="F138" s="193" t="s">
        <v>463</v>
      </c>
      <c r="G138" s="193" t="s">
        <v>457</v>
      </c>
      <c r="H138" s="193" t="s">
        <v>464</v>
      </c>
      <c r="I138" s="183" t="s">
        <v>143</v>
      </c>
      <c r="J138" s="152" t="s">
        <v>149</v>
      </c>
      <c r="K138" s="183" t="s">
        <v>196</v>
      </c>
      <c r="L138" s="182">
        <v>30</v>
      </c>
      <c r="M138" s="153" t="s">
        <v>197</v>
      </c>
      <c r="N138" s="194" t="s">
        <v>365</v>
      </c>
      <c r="O138" s="152" t="s">
        <v>166</v>
      </c>
      <c r="P138" s="183" t="s">
        <v>125</v>
      </c>
      <c r="Q138" s="182" t="s">
        <v>122</v>
      </c>
      <c r="R138" s="183" t="s">
        <v>200</v>
      </c>
      <c r="S138" s="183" t="s">
        <v>201</v>
      </c>
      <c r="T138" s="182"/>
      <c r="U138" s="182" t="s">
        <v>398</v>
      </c>
      <c r="V138" s="182" t="s">
        <v>146</v>
      </c>
      <c r="W138" s="193">
        <v>30</v>
      </c>
      <c r="X138" s="193">
        <v>60</v>
      </c>
      <c r="Y138" s="156">
        <v>10</v>
      </c>
      <c r="Z138" s="196" t="s">
        <v>409</v>
      </c>
      <c r="AA138" s="181" t="s">
        <v>138</v>
      </c>
      <c r="AB138" s="185">
        <v>2.4500000000000002</v>
      </c>
      <c r="AC138" s="197">
        <v>609901.93000000005</v>
      </c>
      <c r="AD138" s="185">
        <v>1494259.7285000002</v>
      </c>
      <c r="AE138" s="185">
        <v>1673570.8959200003</v>
      </c>
      <c r="AF138" s="185">
        <v>5</v>
      </c>
      <c r="AG138" s="185">
        <v>609901.93000000005</v>
      </c>
      <c r="AH138" s="185">
        <v>3049509.6500000004</v>
      </c>
      <c r="AI138" s="185">
        <v>3415450.8080000007</v>
      </c>
      <c r="AJ138" s="186">
        <v>0</v>
      </c>
      <c r="AK138" s="186">
        <v>0</v>
      </c>
      <c r="AL138" s="186">
        <v>0</v>
      </c>
      <c r="AM138" s="186">
        <v>0</v>
      </c>
      <c r="AN138" s="186">
        <v>0</v>
      </c>
      <c r="AO138" s="186">
        <v>0</v>
      </c>
      <c r="AP138" s="186">
        <v>0</v>
      </c>
      <c r="AQ138" s="186">
        <v>0</v>
      </c>
      <c r="AR138" s="186">
        <v>0</v>
      </c>
      <c r="AS138" s="186">
        <v>0</v>
      </c>
      <c r="AT138" s="186">
        <v>0</v>
      </c>
      <c r="AU138" s="186">
        <v>0</v>
      </c>
      <c r="AV138" s="186">
        <f t="shared" si="108"/>
        <v>7.45</v>
      </c>
      <c r="AW138" s="185">
        <f t="shared" ref="AW138" si="110">AD138+AH138+AL138+AP138+AT138</f>
        <v>4543769.3785000006</v>
      </c>
      <c r="AX138" s="185">
        <f t="shared" ref="AX138:AX158" si="111">AW138*1.12</f>
        <v>5089021.7039200012</v>
      </c>
      <c r="AY138" s="158" t="s">
        <v>203</v>
      </c>
      <c r="AZ138" s="183"/>
      <c r="BA138" s="183"/>
      <c r="BB138" s="195"/>
      <c r="BC138" s="193" t="s">
        <v>465</v>
      </c>
      <c r="BD138" s="183"/>
      <c r="BE138" s="195"/>
      <c r="BF138" s="195"/>
      <c r="BG138" s="195"/>
      <c r="BH138" s="195"/>
      <c r="BI138" s="195"/>
      <c r="BJ138" s="87"/>
      <c r="BK138" s="32" t="s">
        <v>653</v>
      </c>
    </row>
    <row r="139" spans="1:63" s="164" customFormat="1" ht="12.95" customHeight="1" x14ac:dyDescent="0.25">
      <c r="A139" s="1" t="s">
        <v>162</v>
      </c>
      <c r="B139" s="1" t="s">
        <v>218</v>
      </c>
      <c r="C139" s="148" t="s">
        <v>645</v>
      </c>
      <c r="D139" s="15">
        <v>210023363</v>
      </c>
      <c r="E139" s="15"/>
      <c r="F139" s="15" t="s">
        <v>631</v>
      </c>
      <c r="G139" s="15" t="s">
        <v>632</v>
      </c>
      <c r="H139" s="70" t="s">
        <v>633</v>
      </c>
      <c r="I139" s="15" t="s">
        <v>120</v>
      </c>
      <c r="J139" s="15"/>
      <c r="K139" s="15" t="s">
        <v>196</v>
      </c>
      <c r="L139" s="69" t="s">
        <v>76</v>
      </c>
      <c r="M139" s="69" t="s">
        <v>122</v>
      </c>
      <c r="N139" s="70" t="s">
        <v>634</v>
      </c>
      <c r="O139" s="69" t="s">
        <v>144</v>
      </c>
      <c r="P139" s="70" t="s">
        <v>125</v>
      </c>
      <c r="Q139" s="69" t="s">
        <v>122</v>
      </c>
      <c r="R139" s="70" t="s">
        <v>635</v>
      </c>
      <c r="S139" s="70" t="s">
        <v>201</v>
      </c>
      <c r="T139" s="6"/>
      <c r="U139" s="6" t="s">
        <v>636</v>
      </c>
      <c r="V139" s="6" t="s">
        <v>637</v>
      </c>
      <c r="W139" s="149">
        <v>30</v>
      </c>
      <c r="X139" s="70">
        <v>60</v>
      </c>
      <c r="Y139" s="70">
        <v>10</v>
      </c>
      <c r="Z139" s="39" t="s">
        <v>638</v>
      </c>
      <c r="AA139" s="70" t="s">
        <v>138</v>
      </c>
      <c r="AB139" s="39">
        <v>389</v>
      </c>
      <c r="AC139" s="150">
        <v>33487.129999999997</v>
      </c>
      <c r="AD139" s="150">
        <f>AC139*AB139</f>
        <v>13026493.569999998</v>
      </c>
      <c r="AE139" s="150">
        <f>AD139*1.12</f>
        <v>14589672.7984</v>
      </c>
      <c r="AF139" s="10">
        <v>500</v>
      </c>
      <c r="AG139" s="150">
        <v>33487.129999999997</v>
      </c>
      <c r="AH139" s="150">
        <f t="shared" ref="AH139:AH140" si="112">AG139*AF139</f>
        <v>16743564.999999998</v>
      </c>
      <c r="AI139" s="150">
        <f t="shared" si="107"/>
        <v>18752792.800000001</v>
      </c>
      <c r="AJ139" s="10">
        <v>500</v>
      </c>
      <c r="AK139" s="150">
        <v>33487.129999999997</v>
      </c>
      <c r="AL139" s="150">
        <f t="shared" ref="AL139:AL140" si="113">AK139*AJ139</f>
        <v>16743564.999999998</v>
      </c>
      <c r="AM139" s="150">
        <f t="shared" ref="AM139:AM158" si="114">AL139*1.12</f>
        <v>18752792.800000001</v>
      </c>
      <c r="AN139" s="10">
        <v>500</v>
      </c>
      <c r="AO139" s="150">
        <v>33487.129999999997</v>
      </c>
      <c r="AP139" s="150">
        <f t="shared" ref="AP139:AP140" si="115">AO139*AN139</f>
        <v>16743564.999999998</v>
      </c>
      <c r="AQ139" s="150">
        <f t="shared" ref="AQ139:AQ140" si="116">AP139*1.12</f>
        <v>18752792.800000001</v>
      </c>
      <c r="AR139" s="10">
        <v>500</v>
      </c>
      <c r="AS139" s="150">
        <v>33487.129999999997</v>
      </c>
      <c r="AT139" s="150">
        <f t="shared" ref="AT139:AT140" si="117">AS139*AR139</f>
        <v>16743564.999999998</v>
      </c>
      <c r="AU139" s="150">
        <f t="shared" ref="AU139:AU140" si="118">AT139*1.12</f>
        <v>18752792.800000001</v>
      </c>
      <c r="AV139" s="10">
        <f>AR139+AN139+AJ139+AF139+AB139</f>
        <v>2389</v>
      </c>
      <c r="AW139" s="51">
        <f>AT139+AP139+AL139+AH139+AD139</f>
        <v>80000753.569999993</v>
      </c>
      <c r="AX139" s="51">
        <f t="shared" si="111"/>
        <v>89600843.998400003</v>
      </c>
      <c r="AY139" s="69" t="s">
        <v>129</v>
      </c>
      <c r="AZ139" s="15"/>
      <c r="BA139" s="15"/>
      <c r="BB139" s="15"/>
      <c r="BC139" s="15"/>
      <c r="BD139" s="70" t="s">
        <v>639</v>
      </c>
      <c r="BE139" s="15"/>
      <c r="BF139" s="15"/>
      <c r="BG139" s="15"/>
      <c r="BH139" s="15"/>
      <c r="BI139" s="15"/>
      <c r="BJ139" s="27"/>
      <c r="BK139" s="27"/>
    </row>
    <row r="140" spans="1:63" s="164" customFormat="1" ht="12.95" customHeight="1" x14ac:dyDescent="0.25">
      <c r="A140" s="1" t="s">
        <v>162</v>
      </c>
      <c r="B140" s="1" t="s">
        <v>218</v>
      </c>
      <c r="C140" s="148" t="s">
        <v>646</v>
      </c>
      <c r="D140" s="15">
        <v>220016065</v>
      </c>
      <c r="E140" s="15"/>
      <c r="F140" s="15" t="s">
        <v>631</v>
      </c>
      <c r="G140" s="15" t="s">
        <v>632</v>
      </c>
      <c r="H140" s="70" t="s">
        <v>633</v>
      </c>
      <c r="I140" s="15" t="s">
        <v>120</v>
      </c>
      <c r="J140" s="15"/>
      <c r="K140" s="15" t="s">
        <v>196</v>
      </c>
      <c r="L140" s="69" t="s">
        <v>76</v>
      </c>
      <c r="M140" s="69" t="s">
        <v>122</v>
      </c>
      <c r="N140" s="70" t="s">
        <v>634</v>
      </c>
      <c r="O140" s="69" t="s">
        <v>144</v>
      </c>
      <c r="P140" s="70" t="s">
        <v>125</v>
      </c>
      <c r="Q140" s="69" t="s">
        <v>122</v>
      </c>
      <c r="R140" s="70" t="s">
        <v>635</v>
      </c>
      <c r="S140" s="70" t="s">
        <v>201</v>
      </c>
      <c r="T140" s="6"/>
      <c r="U140" s="6" t="s">
        <v>636</v>
      </c>
      <c r="V140" s="6" t="s">
        <v>637</v>
      </c>
      <c r="W140" s="149">
        <v>30</v>
      </c>
      <c r="X140" s="70">
        <v>60</v>
      </c>
      <c r="Y140" s="70">
        <v>10</v>
      </c>
      <c r="Z140" s="39" t="s">
        <v>638</v>
      </c>
      <c r="AA140" s="70" t="s">
        <v>138</v>
      </c>
      <c r="AB140" s="39">
        <v>51</v>
      </c>
      <c r="AC140" s="150">
        <v>33904.99</v>
      </c>
      <c r="AD140" s="150">
        <f>AC140*AB140</f>
        <v>1729154.49</v>
      </c>
      <c r="AE140" s="150">
        <f>AD140*1.12</f>
        <v>1936653.0288000002</v>
      </c>
      <c r="AF140" s="10">
        <v>250</v>
      </c>
      <c r="AG140" s="150">
        <v>33904.99</v>
      </c>
      <c r="AH140" s="150">
        <f t="shared" si="112"/>
        <v>8476247.5</v>
      </c>
      <c r="AI140" s="150">
        <f t="shared" si="107"/>
        <v>9493397.2000000011</v>
      </c>
      <c r="AJ140" s="10">
        <v>250</v>
      </c>
      <c r="AK140" s="150">
        <v>33904.99</v>
      </c>
      <c r="AL140" s="150">
        <f t="shared" si="113"/>
        <v>8476247.5</v>
      </c>
      <c r="AM140" s="150">
        <f t="shared" si="114"/>
        <v>9493397.2000000011</v>
      </c>
      <c r="AN140" s="10">
        <v>250</v>
      </c>
      <c r="AO140" s="150">
        <v>33904.99</v>
      </c>
      <c r="AP140" s="150">
        <f t="shared" si="115"/>
        <v>8476247.5</v>
      </c>
      <c r="AQ140" s="150">
        <f t="shared" si="116"/>
        <v>9493397.2000000011</v>
      </c>
      <c r="AR140" s="10">
        <v>250</v>
      </c>
      <c r="AS140" s="150">
        <v>33904.99</v>
      </c>
      <c r="AT140" s="150">
        <f t="shared" si="117"/>
        <v>8476247.5</v>
      </c>
      <c r="AU140" s="150">
        <f t="shared" si="118"/>
        <v>9493397.2000000011</v>
      </c>
      <c r="AV140" s="10">
        <f>AR140+AN140+AJ140+AF140+AB140</f>
        <v>1051</v>
      </c>
      <c r="AW140" s="51">
        <v>0</v>
      </c>
      <c r="AX140" s="51">
        <f t="shared" si="111"/>
        <v>0</v>
      </c>
      <c r="AY140" s="69" t="s">
        <v>129</v>
      </c>
      <c r="AZ140" s="15"/>
      <c r="BA140" s="15"/>
      <c r="BB140" s="15"/>
      <c r="BC140" s="15"/>
      <c r="BD140" s="70" t="s">
        <v>640</v>
      </c>
      <c r="BE140" s="15"/>
      <c r="BF140" s="15"/>
      <c r="BG140" s="15"/>
      <c r="BH140" s="15"/>
      <c r="BI140" s="15"/>
      <c r="BJ140" s="27"/>
      <c r="BK140" s="27" t="s">
        <v>838</v>
      </c>
    </row>
    <row r="141" spans="1:63" s="187" customFormat="1" ht="12.75" customHeight="1" x14ac:dyDescent="0.25">
      <c r="A141" s="152" t="s">
        <v>162</v>
      </c>
      <c r="B141" s="152">
        <v>210013579</v>
      </c>
      <c r="C141" s="178" t="s">
        <v>742</v>
      </c>
      <c r="D141" s="152"/>
      <c r="E141" s="152"/>
      <c r="F141" s="155" t="s">
        <v>690</v>
      </c>
      <c r="G141" s="198" t="s">
        <v>691</v>
      </c>
      <c r="H141" s="198" t="s">
        <v>692</v>
      </c>
      <c r="I141" s="158" t="s">
        <v>120</v>
      </c>
      <c r="J141" s="152" t="s">
        <v>693</v>
      </c>
      <c r="K141" s="152" t="s">
        <v>196</v>
      </c>
      <c r="L141" s="155" t="s">
        <v>76</v>
      </c>
      <c r="M141" s="181" t="s">
        <v>197</v>
      </c>
      <c r="N141" s="155" t="s">
        <v>365</v>
      </c>
      <c r="O141" s="152" t="s">
        <v>694</v>
      </c>
      <c r="P141" s="152" t="s">
        <v>125</v>
      </c>
      <c r="Q141" s="193" t="s">
        <v>122</v>
      </c>
      <c r="R141" s="155" t="s">
        <v>635</v>
      </c>
      <c r="S141" s="152" t="s">
        <v>201</v>
      </c>
      <c r="T141" s="155"/>
      <c r="U141" s="152" t="s">
        <v>695</v>
      </c>
      <c r="V141" s="155" t="s">
        <v>696</v>
      </c>
      <c r="W141" s="156">
        <v>30</v>
      </c>
      <c r="X141" s="156">
        <v>60</v>
      </c>
      <c r="Y141" s="156">
        <v>10</v>
      </c>
      <c r="Z141" s="152" t="s">
        <v>697</v>
      </c>
      <c r="AA141" s="158" t="s">
        <v>138</v>
      </c>
      <c r="AB141" s="186"/>
      <c r="AC141" s="186"/>
      <c r="AD141" s="186"/>
      <c r="AE141" s="186"/>
      <c r="AF141" s="186">
        <v>133.55000000000001</v>
      </c>
      <c r="AG141" s="186">
        <v>1828124.97</v>
      </c>
      <c r="AH141" s="186">
        <f t="shared" ref="AH141:AH158" si="119">AF141*AG141</f>
        <v>244146089.74350002</v>
      </c>
      <c r="AI141" s="186">
        <f t="shared" si="107"/>
        <v>273443620.51272005</v>
      </c>
      <c r="AJ141" s="186">
        <v>133.82</v>
      </c>
      <c r="AK141" s="186">
        <v>1828124.97</v>
      </c>
      <c r="AL141" s="186">
        <f t="shared" ref="AL141:AL158" si="120">AJ141*AK141</f>
        <v>244639683.48539999</v>
      </c>
      <c r="AM141" s="186">
        <f t="shared" si="114"/>
        <v>273996445.50364804</v>
      </c>
      <c r="AN141" s="186"/>
      <c r="AO141" s="186"/>
      <c r="AP141" s="186"/>
      <c r="AQ141" s="186"/>
      <c r="AR141" s="186"/>
      <c r="AS141" s="186"/>
      <c r="AT141" s="186"/>
      <c r="AU141" s="186"/>
      <c r="AV141" s="186">
        <f>AB141+AF141+AJ141+AN141+AR141</f>
        <v>267.37</v>
      </c>
      <c r="AW141" s="185">
        <v>0</v>
      </c>
      <c r="AX141" s="185">
        <f t="shared" si="111"/>
        <v>0</v>
      </c>
      <c r="AY141" s="158" t="s">
        <v>203</v>
      </c>
      <c r="AZ141" s="155"/>
      <c r="BA141" s="155"/>
      <c r="BB141" s="152"/>
      <c r="BC141" s="152" t="s">
        <v>698</v>
      </c>
      <c r="BD141" s="152"/>
      <c r="BE141" s="152"/>
      <c r="BF141" s="152"/>
      <c r="BG141" s="158"/>
      <c r="BH141" s="158"/>
      <c r="BI141" s="158"/>
      <c r="BJ141" s="32"/>
      <c r="BK141" s="32"/>
    </row>
    <row r="142" spans="1:63" s="187" customFormat="1" ht="12.95" customHeight="1" x14ac:dyDescent="0.25">
      <c r="A142" s="152" t="s">
        <v>162</v>
      </c>
      <c r="B142" s="152">
        <v>210013579</v>
      </c>
      <c r="C142" s="178" t="s">
        <v>817</v>
      </c>
      <c r="D142" s="152"/>
      <c r="E142" s="152"/>
      <c r="F142" s="155" t="s">
        <v>690</v>
      </c>
      <c r="G142" s="198" t="s">
        <v>691</v>
      </c>
      <c r="H142" s="198" t="s">
        <v>692</v>
      </c>
      <c r="I142" s="158" t="s">
        <v>120</v>
      </c>
      <c r="J142" s="152" t="s">
        <v>693</v>
      </c>
      <c r="K142" s="152" t="s">
        <v>196</v>
      </c>
      <c r="L142" s="155" t="s">
        <v>76</v>
      </c>
      <c r="M142" s="181" t="s">
        <v>197</v>
      </c>
      <c r="N142" s="155" t="s">
        <v>365</v>
      </c>
      <c r="O142" s="245" t="s">
        <v>806</v>
      </c>
      <c r="P142" s="152" t="s">
        <v>125</v>
      </c>
      <c r="Q142" s="193" t="s">
        <v>122</v>
      </c>
      <c r="R142" s="155" t="s">
        <v>635</v>
      </c>
      <c r="S142" s="152" t="s">
        <v>201</v>
      </c>
      <c r="T142" s="155"/>
      <c r="U142" s="152" t="s">
        <v>695</v>
      </c>
      <c r="V142" s="155" t="s">
        <v>696</v>
      </c>
      <c r="W142" s="156">
        <v>30</v>
      </c>
      <c r="X142" s="156">
        <v>60</v>
      </c>
      <c r="Y142" s="156">
        <v>10</v>
      </c>
      <c r="Z142" s="152" t="s">
        <v>697</v>
      </c>
      <c r="AA142" s="158" t="s">
        <v>138</v>
      </c>
      <c r="AB142" s="186"/>
      <c r="AC142" s="186"/>
      <c r="AD142" s="186"/>
      <c r="AE142" s="186"/>
      <c r="AF142" s="186">
        <v>133.55000000000001</v>
      </c>
      <c r="AG142" s="186">
        <v>1828124.97</v>
      </c>
      <c r="AH142" s="186">
        <f t="shared" si="119"/>
        <v>244146089.74350002</v>
      </c>
      <c r="AI142" s="186">
        <f t="shared" si="107"/>
        <v>273443620.51272005</v>
      </c>
      <c r="AJ142" s="186">
        <v>133.82</v>
      </c>
      <c r="AK142" s="186">
        <v>1828124.97</v>
      </c>
      <c r="AL142" s="186">
        <f t="shared" si="120"/>
        <v>244639683.48539999</v>
      </c>
      <c r="AM142" s="186">
        <f t="shared" si="114"/>
        <v>273996445.50364804</v>
      </c>
      <c r="AN142" s="186"/>
      <c r="AO142" s="186"/>
      <c r="AP142" s="186"/>
      <c r="AQ142" s="186"/>
      <c r="AR142" s="186"/>
      <c r="AS142" s="186"/>
      <c r="AT142" s="186"/>
      <c r="AU142" s="186"/>
      <c r="AV142" s="186">
        <f>AB142+AF142+AJ142+AN142+AR142</f>
        <v>267.37</v>
      </c>
      <c r="AW142" s="185">
        <f t="shared" ref="AW142:AW158" si="121">AD142+AH142+AL142+AP142+AT142</f>
        <v>488785773.22890002</v>
      </c>
      <c r="AX142" s="185">
        <f t="shared" si="111"/>
        <v>547440066.01636803</v>
      </c>
      <c r="AY142" s="158" t="s">
        <v>203</v>
      </c>
      <c r="AZ142" s="155"/>
      <c r="BA142" s="155"/>
      <c r="BB142" s="152"/>
      <c r="BC142" s="152" t="s">
        <v>698</v>
      </c>
      <c r="BD142" s="152"/>
      <c r="BE142" s="152"/>
      <c r="BF142" s="152"/>
      <c r="BG142" s="158"/>
      <c r="BH142" s="158"/>
      <c r="BI142" s="158"/>
      <c r="BJ142" s="271"/>
      <c r="BK142" s="32">
        <v>14</v>
      </c>
    </row>
    <row r="143" spans="1:63" s="187" customFormat="1" ht="12.95" customHeight="1" x14ac:dyDescent="0.25">
      <c r="A143" s="152" t="s">
        <v>162</v>
      </c>
      <c r="B143" s="152">
        <v>210017794</v>
      </c>
      <c r="C143" s="178" t="s">
        <v>743</v>
      </c>
      <c r="D143" s="152"/>
      <c r="E143" s="152"/>
      <c r="F143" s="155" t="s">
        <v>690</v>
      </c>
      <c r="G143" s="198" t="s">
        <v>691</v>
      </c>
      <c r="H143" s="198" t="s">
        <v>692</v>
      </c>
      <c r="I143" s="158" t="s">
        <v>120</v>
      </c>
      <c r="J143" s="152" t="s">
        <v>693</v>
      </c>
      <c r="K143" s="152" t="s">
        <v>196</v>
      </c>
      <c r="L143" s="155" t="s">
        <v>76</v>
      </c>
      <c r="M143" s="181" t="s">
        <v>197</v>
      </c>
      <c r="N143" s="155" t="s">
        <v>365</v>
      </c>
      <c r="O143" s="152" t="s">
        <v>694</v>
      </c>
      <c r="P143" s="152" t="s">
        <v>125</v>
      </c>
      <c r="Q143" s="193" t="s">
        <v>122</v>
      </c>
      <c r="R143" s="155" t="s">
        <v>635</v>
      </c>
      <c r="S143" s="152" t="s">
        <v>201</v>
      </c>
      <c r="T143" s="155"/>
      <c r="U143" s="152" t="s">
        <v>695</v>
      </c>
      <c r="V143" s="155" t="s">
        <v>696</v>
      </c>
      <c r="W143" s="156">
        <v>30</v>
      </c>
      <c r="X143" s="156">
        <v>60</v>
      </c>
      <c r="Y143" s="156">
        <v>10</v>
      </c>
      <c r="Z143" s="152" t="s">
        <v>697</v>
      </c>
      <c r="AA143" s="158" t="s">
        <v>138</v>
      </c>
      <c r="AB143" s="186"/>
      <c r="AC143" s="186"/>
      <c r="AD143" s="186"/>
      <c r="AE143" s="186"/>
      <c r="AF143" s="186">
        <v>105.54</v>
      </c>
      <c r="AG143" s="186">
        <v>2182950</v>
      </c>
      <c r="AH143" s="186">
        <f t="shared" si="119"/>
        <v>230388543</v>
      </c>
      <c r="AI143" s="186">
        <f t="shared" si="107"/>
        <v>258035168.16000003</v>
      </c>
      <c r="AJ143" s="186">
        <v>105.14</v>
      </c>
      <c r="AK143" s="186">
        <v>2182950</v>
      </c>
      <c r="AL143" s="186">
        <f t="shared" si="120"/>
        <v>229515363</v>
      </c>
      <c r="AM143" s="186">
        <f t="shared" si="114"/>
        <v>257057206.56000003</v>
      </c>
      <c r="AN143" s="186"/>
      <c r="AO143" s="186"/>
      <c r="AP143" s="186"/>
      <c r="AQ143" s="186"/>
      <c r="AR143" s="186"/>
      <c r="AS143" s="186"/>
      <c r="AT143" s="186"/>
      <c r="AU143" s="186"/>
      <c r="AV143" s="186">
        <f t="shared" ref="AV143:AV158" si="122">AB143+AF143+AJ143+AN143+AR143</f>
        <v>210.68</v>
      </c>
      <c r="AW143" s="185">
        <v>0</v>
      </c>
      <c r="AX143" s="185">
        <f t="shared" si="111"/>
        <v>0</v>
      </c>
      <c r="AY143" s="158" t="s">
        <v>203</v>
      </c>
      <c r="AZ143" s="155"/>
      <c r="BA143" s="155"/>
      <c r="BB143" s="152"/>
      <c r="BC143" s="152" t="s">
        <v>699</v>
      </c>
      <c r="BD143" s="152"/>
      <c r="BE143" s="152"/>
      <c r="BF143" s="152"/>
      <c r="BG143" s="158"/>
      <c r="BH143" s="158"/>
      <c r="BI143" s="158"/>
      <c r="BJ143" s="32"/>
      <c r="BK143" s="32"/>
    </row>
    <row r="144" spans="1:63" s="187" customFormat="1" ht="12.95" customHeight="1" x14ac:dyDescent="0.25">
      <c r="A144" s="152" t="s">
        <v>162</v>
      </c>
      <c r="B144" s="152">
        <v>210017794</v>
      </c>
      <c r="C144" s="178" t="s">
        <v>818</v>
      </c>
      <c r="D144" s="152"/>
      <c r="E144" s="152"/>
      <c r="F144" s="155" t="s">
        <v>690</v>
      </c>
      <c r="G144" s="198" t="s">
        <v>691</v>
      </c>
      <c r="H144" s="198" t="s">
        <v>692</v>
      </c>
      <c r="I144" s="158" t="s">
        <v>120</v>
      </c>
      <c r="J144" s="152" t="s">
        <v>693</v>
      </c>
      <c r="K144" s="152" t="s">
        <v>196</v>
      </c>
      <c r="L144" s="155" t="s">
        <v>76</v>
      </c>
      <c r="M144" s="181" t="s">
        <v>197</v>
      </c>
      <c r="N144" s="155" t="s">
        <v>365</v>
      </c>
      <c r="O144" s="245" t="s">
        <v>806</v>
      </c>
      <c r="P144" s="152" t="s">
        <v>125</v>
      </c>
      <c r="Q144" s="193" t="s">
        <v>122</v>
      </c>
      <c r="R144" s="155" t="s">
        <v>635</v>
      </c>
      <c r="S144" s="152" t="s">
        <v>201</v>
      </c>
      <c r="T144" s="155"/>
      <c r="U144" s="152" t="s">
        <v>695</v>
      </c>
      <c r="V144" s="155" t="s">
        <v>696</v>
      </c>
      <c r="W144" s="156">
        <v>30</v>
      </c>
      <c r="X144" s="156">
        <v>60</v>
      </c>
      <c r="Y144" s="156">
        <v>10</v>
      </c>
      <c r="Z144" s="152" t="s">
        <v>697</v>
      </c>
      <c r="AA144" s="158" t="s">
        <v>138</v>
      </c>
      <c r="AB144" s="186"/>
      <c r="AC144" s="186"/>
      <c r="AD144" s="186"/>
      <c r="AE144" s="186"/>
      <c r="AF144" s="186">
        <v>105.54</v>
      </c>
      <c r="AG144" s="186">
        <v>2182950</v>
      </c>
      <c r="AH144" s="186">
        <f t="shared" si="119"/>
        <v>230388543</v>
      </c>
      <c r="AI144" s="186">
        <f t="shared" si="107"/>
        <v>258035168.16000003</v>
      </c>
      <c r="AJ144" s="186">
        <v>105.14</v>
      </c>
      <c r="AK144" s="186">
        <v>2182950</v>
      </c>
      <c r="AL144" s="186">
        <f t="shared" si="120"/>
        <v>229515363</v>
      </c>
      <c r="AM144" s="186">
        <f t="shared" si="114"/>
        <v>257057206.56000003</v>
      </c>
      <c r="AN144" s="186"/>
      <c r="AO144" s="186"/>
      <c r="AP144" s="186"/>
      <c r="AQ144" s="186"/>
      <c r="AR144" s="186"/>
      <c r="AS144" s="186"/>
      <c r="AT144" s="186"/>
      <c r="AU144" s="186"/>
      <c r="AV144" s="186">
        <f t="shared" si="122"/>
        <v>210.68</v>
      </c>
      <c r="AW144" s="185">
        <f t="shared" si="121"/>
        <v>459903906</v>
      </c>
      <c r="AX144" s="185">
        <f t="shared" si="111"/>
        <v>515092374.72000003</v>
      </c>
      <c r="AY144" s="158" t="s">
        <v>203</v>
      </c>
      <c r="AZ144" s="155"/>
      <c r="BA144" s="155"/>
      <c r="BB144" s="152"/>
      <c r="BC144" s="152" t="s">
        <v>699</v>
      </c>
      <c r="BD144" s="152"/>
      <c r="BE144" s="152"/>
      <c r="BF144" s="152"/>
      <c r="BG144" s="158"/>
      <c r="BH144" s="158"/>
      <c r="BI144" s="158"/>
      <c r="BJ144" s="271"/>
      <c r="BK144" s="32">
        <v>14</v>
      </c>
    </row>
    <row r="145" spans="1:63" s="187" customFormat="1" ht="12.95" customHeight="1" x14ac:dyDescent="0.25">
      <c r="A145" s="152" t="s">
        <v>162</v>
      </c>
      <c r="B145" s="152">
        <v>210017795</v>
      </c>
      <c r="C145" s="178" t="s">
        <v>744</v>
      </c>
      <c r="D145" s="152"/>
      <c r="E145" s="152"/>
      <c r="F145" s="155" t="s">
        <v>690</v>
      </c>
      <c r="G145" s="198" t="s">
        <v>691</v>
      </c>
      <c r="H145" s="198" t="s">
        <v>692</v>
      </c>
      <c r="I145" s="158" t="s">
        <v>120</v>
      </c>
      <c r="J145" s="152" t="s">
        <v>693</v>
      </c>
      <c r="K145" s="152" t="s">
        <v>196</v>
      </c>
      <c r="L145" s="155" t="s">
        <v>76</v>
      </c>
      <c r="M145" s="181" t="s">
        <v>197</v>
      </c>
      <c r="N145" s="155" t="s">
        <v>365</v>
      </c>
      <c r="O145" s="152" t="s">
        <v>694</v>
      </c>
      <c r="P145" s="152" t="s">
        <v>125</v>
      </c>
      <c r="Q145" s="193" t="s">
        <v>122</v>
      </c>
      <c r="R145" s="155" t="s">
        <v>635</v>
      </c>
      <c r="S145" s="152" t="s">
        <v>201</v>
      </c>
      <c r="T145" s="155"/>
      <c r="U145" s="152" t="s">
        <v>695</v>
      </c>
      <c r="V145" s="155" t="s">
        <v>696</v>
      </c>
      <c r="W145" s="156">
        <v>30</v>
      </c>
      <c r="X145" s="156">
        <v>60</v>
      </c>
      <c r="Y145" s="156">
        <v>10</v>
      </c>
      <c r="Z145" s="152" t="s">
        <v>697</v>
      </c>
      <c r="AA145" s="158" t="s">
        <v>138</v>
      </c>
      <c r="AB145" s="186"/>
      <c r="AC145" s="186"/>
      <c r="AD145" s="186"/>
      <c r="AE145" s="186"/>
      <c r="AF145" s="186">
        <v>12.63</v>
      </c>
      <c r="AG145" s="186">
        <v>2182950</v>
      </c>
      <c r="AH145" s="186">
        <f t="shared" si="119"/>
        <v>27570658.5</v>
      </c>
      <c r="AI145" s="186">
        <f t="shared" si="107"/>
        <v>30879137.520000003</v>
      </c>
      <c r="AJ145" s="186">
        <v>12.38</v>
      </c>
      <c r="AK145" s="186">
        <v>2182950</v>
      </c>
      <c r="AL145" s="186">
        <f t="shared" si="120"/>
        <v>27024921</v>
      </c>
      <c r="AM145" s="186">
        <f t="shared" si="114"/>
        <v>30267911.520000003</v>
      </c>
      <c r="AN145" s="186"/>
      <c r="AO145" s="186"/>
      <c r="AP145" s="186"/>
      <c r="AQ145" s="186"/>
      <c r="AR145" s="186"/>
      <c r="AS145" s="186"/>
      <c r="AT145" s="186"/>
      <c r="AU145" s="186"/>
      <c r="AV145" s="186">
        <f t="shared" si="122"/>
        <v>25.01</v>
      </c>
      <c r="AW145" s="185">
        <v>0</v>
      </c>
      <c r="AX145" s="185">
        <f t="shared" si="111"/>
        <v>0</v>
      </c>
      <c r="AY145" s="158" t="s">
        <v>203</v>
      </c>
      <c r="AZ145" s="155"/>
      <c r="BA145" s="155"/>
      <c r="BB145" s="152"/>
      <c r="BC145" s="152" t="s">
        <v>700</v>
      </c>
      <c r="BD145" s="152"/>
      <c r="BE145" s="152"/>
      <c r="BF145" s="152"/>
      <c r="BG145" s="158"/>
      <c r="BH145" s="158"/>
      <c r="BI145" s="158"/>
      <c r="BJ145" s="32"/>
      <c r="BK145" s="32"/>
    </row>
    <row r="146" spans="1:63" s="187" customFormat="1" ht="12.95" customHeight="1" x14ac:dyDescent="0.25">
      <c r="A146" s="152" t="s">
        <v>162</v>
      </c>
      <c r="B146" s="152">
        <v>210017795</v>
      </c>
      <c r="C146" s="178" t="s">
        <v>819</v>
      </c>
      <c r="D146" s="152"/>
      <c r="E146" s="152"/>
      <c r="F146" s="155" t="s">
        <v>690</v>
      </c>
      <c r="G146" s="198" t="s">
        <v>691</v>
      </c>
      <c r="H146" s="198" t="s">
        <v>692</v>
      </c>
      <c r="I146" s="158" t="s">
        <v>120</v>
      </c>
      <c r="J146" s="152" t="s">
        <v>693</v>
      </c>
      <c r="K146" s="152" t="s">
        <v>196</v>
      </c>
      <c r="L146" s="155" t="s">
        <v>76</v>
      </c>
      <c r="M146" s="181" t="s">
        <v>197</v>
      </c>
      <c r="N146" s="155" t="s">
        <v>365</v>
      </c>
      <c r="O146" s="245" t="s">
        <v>806</v>
      </c>
      <c r="P146" s="152" t="s">
        <v>125</v>
      </c>
      <c r="Q146" s="193" t="s">
        <v>122</v>
      </c>
      <c r="R146" s="155" t="s">
        <v>635</v>
      </c>
      <c r="S146" s="152" t="s">
        <v>201</v>
      </c>
      <c r="T146" s="155"/>
      <c r="U146" s="152" t="s">
        <v>695</v>
      </c>
      <c r="V146" s="155" t="s">
        <v>696</v>
      </c>
      <c r="W146" s="156">
        <v>30</v>
      </c>
      <c r="X146" s="156">
        <v>60</v>
      </c>
      <c r="Y146" s="156">
        <v>10</v>
      </c>
      <c r="Z146" s="152" t="s">
        <v>697</v>
      </c>
      <c r="AA146" s="158" t="s">
        <v>138</v>
      </c>
      <c r="AB146" s="186"/>
      <c r="AC146" s="186"/>
      <c r="AD146" s="186"/>
      <c r="AE146" s="186"/>
      <c r="AF146" s="186">
        <v>12.63</v>
      </c>
      <c r="AG146" s="186">
        <v>2182950</v>
      </c>
      <c r="AH146" s="186">
        <f t="shared" si="119"/>
        <v>27570658.5</v>
      </c>
      <c r="AI146" s="186">
        <f t="shared" si="107"/>
        <v>30879137.520000003</v>
      </c>
      <c r="AJ146" s="186">
        <v>12.38</v>
      </c>
      <c r="AK146" s="186">
        <v>2182950</v>
      </c>
      <c r="AL146" s="186">
        <f t="shared" si="120"/>
        <v>27024921</v>
      </c>
      <c r="AM146" s="186">
        <f t="shared" si="114"/>
        <v>30267911.520000003</v>
      </c>
      <c r="AN146" s="186"/>
      <c r="AO146" s="186"/>
      <c r="AP146" s="186"/>
      <c r="AQ146" s="186"/>
      <c r="AR146" s="186"/>
      <c r="AS146" s="186"/>
      <c r="AT146" s="186"/>
      <c r="AU146" s="186"/>
      <c r="AV146" s="186">
        <f t="shared" si="122"/>
        <v>25.01</v>
      </c>
      <c r="AW146" s="185">
        <f t="shared" si="121"/>
        <v>54595579.5</v>
      </c>
      <c r="AX146" s="185">
        <f t="shared" si="111"/>
        <v>61147049.040000007</v>
      </c>
      <c r="AY146" s="158" t="s">
        <v>203</v>
      </c>
      <c r="AZ146" s="155"/>
      <c r="BA146" s="155"/>
      <c r="BB146" s="152"/>
      <c r="BC146" s="152" t="s">
        <v>700</v>
      </c>
      <c r="BD146" s="152"/>
      <c r="BE146" s="152"/>
      <c r="BF146" s="152"/>
      <c r="BG146" s="158"/>
      <c r="BH146" s="158"/>
      <c r="BI146" s="158"/>
      <c r="BJ146" s="271"/>
      <c r="BK146" s="32">
        <v>14</v>
      </c>
    </row>
    <row r="147" spans="1:63" s="187" customFormat="1" ht="12.95" customHeight="1" x14ac:dyDescent="0.25">
      <c r="A147" s="152" t="s">
        <v>162</v>
      </c>
      <c r="B147" s="152">
        <v>210022792</v>
      </c>
      <c r="C147" s="178" t="s">
        <v>745</v>
      </c>
      <c r="D147" s="152"/>
      <c r="E147" s="152"/>
      <c r="F147" s="155" t="s">
        <v>690</v>
      </c>
      <c r="G147" s="198" t="s">
        <v>691</v>
      </c>
      <c r="H147" s="198" t="s">
        <v>692</v>
      </c>
      <c r="I147" s="158" t="s">
        <v>120</v>
      </c>
      <c r="J147" s="152" t="s">
        <v>693</v>
      </c>
      <c r="K147" s="152" t="s">
        <v>196</v>
      </c>
      <c r="L147" s="155" t="s">
        <v>76</v>
      </c>
      <c r="M147" s="181" t="s">
        <v>197</v>
      </c>
      <c r="N147" s="155" t="s">
        <v>365</v>
      </c>
      <c r="O147" s="152" t="s">
        <v>694</v>
      </c>
      <c r="P147" s="152" t="s">
        <v>125</v>
      </c>
      <c r="Q147" s="193" t="s">
        <v>122</v>
      </c>
      <c r="R147" s="155" t="s">
        <v>635</v>
      </c>
      <c r="S147" s="152" t="s">
        <v>201</v>
      </c>
      <c r="T147" s="155"/>
      <c r="U147" s="152" t="s">
        <v>695</v>
      </c>
      <c r="V147" s="155" t="s">
        <v>696</v>
      </c>
      <c r="W147" s="156">
        <v>30</v>
      </c>
      <c r="X147" s="156">
        <v>60</v>
      </c>
      <c r="Y147" s="156">
        <v>10</v>
      </c>
      <c r="Z147" s="152" t="s">
        <v>697</v>
      </c>
      <c r="AA147" s="158" t="s">
        <v>138</v>
      </c>
      <c r="AB147" s="186"/>
      <c r="AC147" s="186"/>
      <c r="AD147" s="186"/>
      <c r="AE147" s="186"/>
      <c r="AF147" s="186">
        <v>26.33</v>
      </c>
      <c r="AG147" s="186">
        <v>1984500</v>
      </c>
      <c r="AH147" s="186">
        <f t="shared" si="119"/>
        <v>52251885</v>
      </c>
      <c r="AI147" s="186">
        <f t="shared" si="107"/>
        <v>58522111.200000003</v>
      </c>
      <c r="AJ147" s="186">
        <v>26.33</v>
      </c>
      <c r="AK147" s="186">
        <v>1984500</v>
      </c>
      <c r="AL147" s="186">
        <f t="shared" si="120"/>
        <v>52251885</v>
      </c>
      <c r="AM147" s="186">
        <f t="shared" si="114"/>
        <v>58522111.200000003</v>
      </c>
      <c r="AN147" s="186"/>
      <c r="AO147" s="186"/>
      <c r="AP147" s="186"/>
      <c r="AQ147" s="186"/>
      <c r="AR147" s="186"/>
      <c r="AS147" s="186"/>
      <c r="AT147" s="186"/>
      <c r="AU147" s="186"/>
      <c r="AV147" s="186">
        <f t="shared" si="122"/>
        <v>52.66</v>
      </c>
      <c r="AW147" s="185">
        <v>0</v>
      </c>
      <c r="AX147" s="185">
        <f t="shared" si="111"/>
        <v>0</v>
      </c>
      <c r="AY147" s="158" t="s">
        <v>203</v>
      </c>
      <c r="AZ147" s="155"/>
      <c r="BA147" s="155"/>
      <c r="BB147" s="152"/>
      <c r="BC147" s="152" t="s">
        <v>701</v>
      </c>
      <c r="BD147" s="152"/>
      <c r="BE147" s="152"/>
      <c r="BF147" s="152"/>
      <c r="BG147" s="158"/>
      <c r="BH147" s="158"/>
      <c r="BI147" s="158"/>
      <c r="BJ147" s="32"/>
      <c r="BK147" s="32"/>
    </row>
    <row r="148" spans="1:63" s="187" customFormat="1" ht="12.95" customHeight="1" x14ac:dyDescent="0.25">
      <c r="A148" s="152" t="s">
        <v>162</v>
      </c>
      <c r="B148" s="152">
        <v>210022792</v>
      </c>
      <c r="C148" s="178" t="s">
        <v>820</v>
      </c>
      <c r="D148" s="152"/>
      <c r="E148" s="152"/>
      <c r="F148" s="155" t="s">
        <v>690</v>
      </c>
      <c r="G148" s="198" t="s">
        <v>691</v>
      </c>
      <c r="H148" s="198" t="s">
        <v>692</v>
      </c>
      <c r="I148" s="158" t="s">
        <v>120</v>
      </c>
      <c r="J148" s="152" t="s">
        <v>693</v>
      </c>
      <c r="K148" s="152" t="s">
        <v>196</v>
      </c>
      <c r="L148" s="155" t="s">
        <v>76</v>
      </c>
      <c r="M148" s="181" t="s">
        <v>197</v>
      </c>
      <c r="N148" s="155" t="s">
        <v>365</v>
      </c>
      <c r="O148" s="245" t="s">
        <v>806</v>
      </c>
      <c r="P148" s="152" t="s">
        <v>125</v>
      </c>
      <c r="Q148" s="193" t="s">
        <v>122</v>
      </c>
      <c r="R148" s="155" t="s">
        <v>635</v>
      </c>
      <c r="S148" s="152" t="s">
        <v>201</v>
      </c>
      <c r="T148" s="155"/>
      <c r="U148" s="152" t="s">
        <v>695</v>
      </c>
      <c r="V148" s="155" t="s">
        <v>696</v>
      </c>
      <c r="W148" s="156">
        <v>30</v>
      </c>
      <c r="X148" s="156">
        <v>60</v>
      </c>
      <c r="Y148" s="156">
        <v>10</v>
      </c>
      <c r="Z148" s="152" t="s">
        <v>697</v>
      </c>
      <c r="AA148" s="158" t="s">
        <v>138</v>
      </c>
      <c r="AB148" s="186"/>
      <c r="AC148" s="186"/>
      <c r="AD148" s="186"/>
      <c r="AE148" s="186"/>
      <c r="AF148" s="186">
        <v>26.33</v>
      </c>
      <c r="AG148" s="186">
        <v>1984500</v>
      </c>
      <c r="AH148" s="186">
        <f t="shared" si="119"/>
        <v>52251885</v>
      </c>
      <c r="AI148" s="186">
        <f t="shared" si="107"/>
        <v>58522111.200000003</v>
      </c>
      <c r="AJ148" s="186">
        <v>26.33</v>
      </c>
      <c r="AK148" s="186">
        <v>1984500</v>
      </c>
      <c r="AL148" s="186">
        <f t="shared" si="120"/>
        <v>52251885</v>
      </c>
      <c r="AM148" s="186">
        <f t="shared" si="114"/>
        <v>58522111.200000003</v>
      </c>
      <c r="AN148" s="186"/>
      <c r="AO148" s="186"/>
      <c r="AP148" s="186"/>
      <c r="AQ148" s="186"/>
      <c r="AR148" s="186"/>
      <c r="AS148" s="186"/>
      <c r="AT148" s="186"/>
      <c r="AU148" s="186"/>
      <c r="AV148" s="186">
        <f t="shared" si="122"/>
        <v>52.66</v>
      </c>
      <c r="AW148" s="185">
        <f t="shared" si="121"/>
        <v>104503770</v>
      </c>
      <c r="AX148" s="185">
        <f t="shared" si="111"/>
        <v>117044222.40000001</v>
      </c>
      <c r="AY148" s="158" t="s">
        <v>203</v>
      </c>
      <c r="AZ148" s="155"/>
      <c r="BA148" s="155"/>
      <c r="BB148" s="152"/>
      <c r="BC148" s="152" t="s">
        <v>701</v>
      </c>
      <c r="BD148" s="152"/>
      <c r="BE148" s="152"/>
      <c r="BF148" s="152"/>
      <c r="BG148" s="158"/>
      <c r="BH148" s="158"/>
      <c r="BI148" s="158"/>
      <c r="BJ148" s="271"/>
      <c r="BK148" s="32">
        <v>14</v>
      </c>
    </row>
    <row r="149" spans="1:63" s="187" customFormat="1" ht="12.95" customHeight="1" x14ac:dyDescent="0.25">
      <c r="A149" s="152" t="s">
        <v>162</v>
      </c>
      <c r="B149" s="152">
        <v>210024667</v>
      </c>
      <c r="C149" s="178" t="s">
        <v>746</v>
      </c>
      <c r="D149" s="152"/>
      <c r="E149" s="152"/>
      <c r="F149" s="155" t="s">
        <v>690</v>
      </c>
      <c r="G149" s="198" t="s">
        <v>691</v>
      </c>
      <c r="H149" s="198" t="s">
        <v>692</v>
      </c>
      <c r="I149" s="158" t="s">
        <v>120</v>
      </c>
      <c r="J149" s="152" t="s">
        <v>693</v>
      </c>
      <c r="K149" s="152" t="s">
        <v>196</v>
      </c>
      <c r="L149" s="155" t="s">
        <v>76</v>
      </c>
      <c r="M149" s="181" t="s">
        <v>197</v>
      </c>
      <c r="N149" s="155" t="s">
        <v>365</v>
      </c>
      <c r="O149" s="152" t="s">
        <v>694</v>
      </c>
      <c r="P149" s="152" t="s">
        <v>125</v>
      </c>
      <c r="Q149" s="193" t="s">
        <v>122</v>
      </c>
      <c r="R149" s="155" t="s">
        <v>635</v>
      </c>
      <c r="S149" s="152" t="s">
        <v>201</v>
      </c>
      <c r="T149" s="155"/>
      <c r="U149" s="152" t="s">
        <v>695</v>
      </c>
      <c r="V149" s="155" t="s">
        <v>696</v>
      </c>
      <c r="W149" s="156">
        <v>30</v>
      </c>
      <c r="X149" s="156">
        <v>60</v>
      </c>
      <c r="Y149" s="156">
        <v>10</v>
      </c>
      <c r="Z149" s="152" t="s">
        <v>697</v>
      </c>
      <c r="AA149" s="158" t="s">
        <v>138</v>
      </c>
      <c r="AB149" s="186"/>
      <c r="AC149" s="186"/>
      <c r="AD149" s="186"/>
      <c r="AE149" s="186"/>
      <c r="AF149" s="186">
        <v>7</v>
      </c>
      <c r="AG149" s="186">
        <v>2310000</v>
      </c>
      <c r="AH149" s="186">
        <f t="shared" si="119"/>
        <v>16170000</v>
      </c>
      <c r="AI149" s="186">
        <f t="shared" si="107"/>
        <v>18110400</v>
      </c>
      <c r="AJ149" s="186">
        <v>6.73</v>
      </c>
      <c r="AK149" s="186">
        <v>2310000</v>
      </c>
      <c r="AL149" s="186">
        <f t="shared" si="120"/>
        <v>15546300.000000002</v>
      </c>
      <c r="AM149" s="186">
        <f t="shared" si="114"/>
        <v>17411856.000000004</v>
      </c>
      <c r="AN149" s="186"/>
      <c r="AO149" s="186"/>
      <c r="AP149" s="186"/>
      <c r="AQ149" s="186"/>
      <c r="AR149" s="186"/>
      <c r="AS149" s="186"/>
      <c r="AT149" s="186"/>
      <c r="AU149" s="186"/>
      <c r="AV149" s="186">
        <f t="shared" si="122"/>
        <v>13.73</v>
      </c>
      <c r="AW149" s="185">
        <v>0</v>
      </c>
      <c r="AX149" s="185">
        <f t="shared" si="111"/>
        <v>0</v>
      </c>
      <c r="AY149" s="158" t="s">
        <v>203</v>
      </c>
      <c r="AZ149" s="155"/>
      <c r="BA149" s="155"/>
      <c r="BB149" s="152"/>
      <c r="BC149" s="152" t="s">
        <v>702</v>
      </c>
      <c r="BD149" s="152"/>
      <c r="BE149" s="152"/>
      <c r="BF149" s="152"/>
      <c r="BG149" s="158"/>
      <c r="BH149" s="158"/>
      <c r="BI149" s="158"/>
      <c r="BJ149" s="32"/>
      <c r="BK149" s="32"/>
    </row>
    <row r="150" spans="1:63" s="187" customFormat="1" ht="12.95" customHeight="1" x14ac:dyDescent="0.25">
      <c r="A150" s="152" t="s">
        <v>162</v>
      </c>
      <c r="B150" s="152">
        <v>210024667</v>
      </c>
      <c r="C150" s="178" t="s">
        <v>821</v>
      </c>
      <c r="D150" s="152"/>
      <c r="E150" s="152"/>
      <c r="F150" s="155" t="s">
        <v>690</v>
      </c>
      <c r="G150" s="198" t="s">
        <v>691</v>
      </c>
      <c r="H150" s="198" t="s">
        <v>692</v>
      </c>
      <c r="I150" s="158" t="s">
        <v>120</v>
      </c>
      <c r="J150" s="152" t="s">
        <v>693</v>
      </c>
      <c r="K150" s="152" t="s">
        <v>196</v>
      </c>
      <c r="L150" s="155" t="s">
        <v>76</v>
      </c>
      <c r="M150" s="181" t="s">
        <v>197</v>
      </c>
      <c r="N150" s="155" t="s">
        <v>365</v>
      </c>
      <c r="O150" s="245" t="s">
        <v>806</v>
      </c>
      <c r="P150" s="152" t="s">
        <v>125</v>
      </c>
      <c r="Q150" s="193" t="s">
        <v>122</v>
      </c>
      <c r="R150" s="155" t="s">
        <v>635</v>
      </c>
      <c r="S150" s="152" t="s">
        <v>201</v>
      </c>
      <c r="T150" s="155"/>
      <c r="U150" s="152" t="s">
        <v>695</v>
      </c>
      <c r="V150" s="155" t="s">
        <v>696</v>
      </c>
      <c r="W150" s="156">
        <v>30</v>
      </c>
      <c r="X150" s="156">
        <v>60</v>
      </c>
      <c r="Y150" s="156">
        <v>10</v>
      </c>
      <c r="Z150" s="152" t="s">
        <v>697</v>
      </c>
      <c r="AA150" s="158" t="s">
        <v>138</v>
      </c>
      <c r="AB150" s="186"/>
      <c r="AC150" s="186"/>
      <c r="AD150" s="186"/>
      <c r="AE150" s="186"/>
      <c r="AF150" s="186">
        <v>7</v>
      </c>
      <c r="AG150" s="186">
        <v>2310000</v>
      </c>
      <c r="AH150" s="186">
        <f t="shared" si="119"/>
        <v>16170000</v>
      </c>
      <c r="AI150" s="186">
        <f t="shared" si="107"/>
        <v>18110400</v>
      </c>
      <c r="AJ150" s="186">
        <v>6.73</v>
      </c>
      <c r="AK150" s="186">
        <v>2310000</v>
      </c>
      <c r="AL150" s="186">
        <f t="shared" si="120"/>
        <v>15546300.000000002</v>
      </c>
      <c r="AM150" s="186">
        <f t="shared" si="114"/>
        <v>17411856.000000004</v>
      </c>
      <c r="AN150" s="186"/>
      <c r="AO150" s="186"/>
      <c r="AP150" s="186"/>
      <c r="AQ150" s="186"/>
      <c r="AR150" s="186"/>
      <c r="AS150" s="186"/>
      <c r="AT150" s="186"/>
      <c r="AU150" s="186"/>
      <c r="AV150" s="186">
        <f t="shared" si="122"/>
        <v>13.73</v>
      </c>
      <c r="AW150" s="185">
        <f t="shared" si="121"/>
        <v>31716300</v>
      </c>
      <c r="AX150" s="185">
        <f t="shared" si="111"/>
        <v>35522256</v>
      </c>
      <c r="AY150" s="158" t="s">
        <v>203</v>
      </c>
      <c r="AZ150" s="155"/>
      <c r="BA150" s="155"/>
      <c r="BB150" s="152"/>
      <c r="BC150" s="152" t="s">
        <v>702</v>
      </c>
      <c r="BD150" s="152"/>
      <c r="BE150" s="152"/>
      <c r="BF150" s="152"/>
      <c r="BG150" s="158"/>
      <c r="BH150" s="158"/>
      <c r="BI150" s="158"/>
      <c r="BJ150" s="271"/>
      <c r="BK150" s="32">
        <v>14</v>
      </c>
    </row>
    <row r="151" spans="1:63" s="187" customFormat="1" ht="12.95" customHeight="1" x14ac:dyDescent="0.25">
      <c r="A151" s="152" t="s">
        <v>162</v>
      </c>
      <c r="B151" s="152">
        <v>210029197</v>
      </c>
      <c r="C151" s="178" t="s">
        <v>747</v>
      </c>
      <c r="D151" s="152"/>
      <c r="E151" s="152"/>
      <c r="F151" s="155" t="s">
        <v>690</v>
      </c>
      <c r="G151" s="198" t="s">
        <v>691</v>
      </c>
      <c r="H151" s="198" t="s">
        <v>692</v>
      </c>
      <c r="I151" s="158" t="s">
        <v>120</v>
      </c>
      <c r="J151" s="152" t="s">
        <v>693</v>
      </c>
      <c r="K151" s="152" t="s">
        <v>196</v>
      </c>
      <c r="L151" s="155" t="s">
        <v>76</v>
      </c>
      <c r="M151" s="181" t="s">
        <v>197</v>
      </c>
      <c r="N151" s="155" t="s">
        <v>365</v>
      </c>
      <c r="O151" s="152" t="s">
        <v>694</v>
      </c>
      <c r="P151" s="152" t="s">
        <v>125</v>
      </c>
      <c r="Q151" s="193" t="s">
        <v>122</v>
      </c>
      <c r="R151" s="155" t="s">
        <v>635</v>
      </c>
      <c r="S151" s="152" t="s">
        <v>201</v>
      </c>
      <c r="T151" s="155"/>
      <c r="U151" s="152" t="s">
        <v>695</v>
      </c>
      <c r="V151" s="155" t="s">
        <v>696</v>
      </c>
      <c r="W151" s="156">
        <v>30</v>
      </c>
      <c r="X151" s="156">
        <v>60</v>
      </c>
      <c r="Y151" s="156">
        <v>10</v>
      </c>
      <c r="Z151" s="152" t="s">
        <v>697</v>
      </c>
      <c r="AA151" s="158" t="s">
        <v>138</v>
      </c>
      <c r="AB151" s="186"/>
      <c r="AC151" s="186"/>
      <c r="AD151" s="186"/>
      <c r="AE151" s="186"/>
      <c r="AF151" s="186">
        <v>48.58</v>
      </c>
      <c r="AG151" s="186">
        <v>2100000</v>
      </c>
      <c r="AH151" s="186">
        <f t="shared" si="119"/>
        <v>102018000</v>
      </c>
      <c r="AI151" s="186">
        <f t="shared" si="107"/>
        <v>114260160.00000001</v>
      </c>
      <c r="AJ151" s="186">
        <v>48.97</v>
      </c>
      <c r="AK151" s="186">
        <v>2100000</v>
      </c>
      <c r="AL151" s="186">
        <f t="shared" si="120"/>
        <v>102837000</v>
      </c>
      <c r="AM151" s="186">
        <f t="shared" si="114"/>
        <v>115177440.00000001</v>
      </c>
      <c r="AN151" s="186"/>
      <c r="AO151" s="186"/>
      <c r="AP151" s="186"/>
      <c r="AQ151" s="186"/>
      <c r="AR151" s="186"/>
      <c r="AS151" s="186"/>
      <c r="AT151" s="186"/>
      <c r="AU151" s="186"/>
      <c r="AV151" s="186">
        <f t="shared" si="122"/>
        <v>97.55</v>
      </c>
      <c r="AW151" s="185">
        <v>0</v>
      </c>
      <c r="AX151" s="185">
        <f t="shared" si="111"/>
        <v>0</v>
      </c>
      <c r="AY151" s="158" t="s">
        <v>203</v>
      </c>
      <c r="AZ151" s="155"/>
      <c r="BA151" s="155"/>
      <c r="BB151" s="152"/>
      <c r="BC151" s="152" t="s">
        <v>703</v>
      </c>
      <c r="BD151" s="152"/>
      <c r="BE151" s="152"/>
      <c r="BF151" s="152"/>
      <c r="BG151" s="158"/>
      <c r="BH151" s="158"/>
      <c r="BI151" s="158"/>
      <c r="BJ151" s="32"/>
      <c r="BK151" s="32"/>
    </row>
    <row r="152" spans="1:63" s="187" customFormat="1" ht="12.95" customHeight="1" x14ac:dyDescent="0.25">
      <c r="A152" s="152" t="s">
        <v>162</v>
      </c>
      <c r="B152" s="152">
        <v>210029197</v>
      </c>
      <c r="C152" s="178" t="s">
        <v>822</v>
      </c>
      <c r="D152" s="152"/>
      <c r="E152" s="152"/>
      <c r="F152" s="155" t="s">
        <v>690</v>
      </c>
      <c r="G152" s="198" t="s">
        <v>691</v>
      </c>
      <c r="H152" s="198" t="s">
        <v>692</v>
      </c>
      <c r="I152" s="158" t="s">
        <v>120</v>
      </c>
      <c r="J152" s="152" t="s">
        <v>693</v>
      </c>
      <c r="K152" s="152" t="s">
        <v>196</v>
      </c>
      <c r="L152" s="155" t="s">
        <v>76</v>
      </c>
      <c r="M152" s="181" t="s">
        <v>197</v>
      </c>
      <c r="N152" s="155" t="s">
        <v>365</v>
      </c>
      <c r="O152" s="245" t="s">
        <v>806</v>
      </c>
      <c r="P152" s="152" t="s">
        <v>125</v>
      </c>
      <c r="Q152" s="193" t="s">
        <v>122</v>
      </c>
      <c r="R152" s="155" t="s">
        <v>635</v>
      </c>
      <c r="S152" s="152" t="s">
        <v>201</v>
      </c>
      <c r="T152" s="155"/>
      <c r="U152" s="152" t="s">
        <v>695</v>
      </c>
      <c r="V152" s="155" t="s">
        <v>696</v>
      </c>
      <c r="W152" s="156">
        <v>30</v>
      </c>
      <c r="X152" s="156">
        <v>60</v>
      </c>
      <c r="Y152" s="156">
        <v>10</v>
      </c>
      <c r="Z152" s="152" t="s">
        <v>697</v>
      </c>
      <c r="AA152" s="158" t="s">
        <v>138</v>
      </c>
      <c r="AB152" s="186"/>
      <c r="AC152" s="186"/>
      <c r="AD152" s="186"/>
      <c r="AE152" s="186"/>
      <c r="AF152" s="186">
        <v>48.58</v>
      </c>
      <c r="AG152" s="186">
        <v>2100000</v>
      </c>
      <c r="AH152" s="186">
        <f t="shared" si="119"/>
        <v>102018000</v>
      </c>
      <c r="AI152" s="186">
        <f t="shared" si="107"/>
        <v>114260160.00000001</v>
      </c>
      <c r="AJ152" s="186">
        <v>48.97</v>
      </c>
      <c r="AK152" s="186">
        <v>2100000</v>
      </c>
      <c r="AL152" s="186">
        <f t="shared" si="120"/>
        <v>102837000</v>
      </c>
      <c r="AM152" s="186">
        <f t="shared" si="114"/>
        <v>115177440.00000001</v>
      </c>
      <c r="AN152" s="186"/>
      <c r="AO152" s="186"/>
      <c r="AP152" s="186"/>
      <c r="AQ152" s="186"/>
      <c r="AR152" s="186"/>
      <c r="AS152" s="186"/>
      <c r="AT152" s="186"/>
      <c r="AU152" s="186"/>
      <c r="AV152" s="186">
        <f t="shared" si="122"/>
        <v>97.55</v>
      </c>
      <c r="AW152" s="185">
        <f t="shared" si="121"/>
        <v>204855000</v>
      </c>
      <c r="AX152" s="185">
        <f t="shared" si="111"/>
        <v>229437600.00000003</v>
      </c>
      <c r="AY152" s="158" t="s">
        <v>203</v>
      </c>
      <c r="AZ152" s="155"/>
      <c r="BA152" s="155"/>
      <c r="BB152" s="152"/>
      <c r="BC152" s="152" t="s">
        <v>703</v>
      </c>
      <c r="BD152" s="152"/>
      <c r="BE152" s="152"/>
      <c r="BF152" s="152"/>
      <c r="BG152" s="158"/>
      <c r="BH152" s="158"/>
      <c r="BI152" s="158"/>
      <c r="BJ152" s="271"/>
      <c r="BK152" s="32">
        <v>14</v>
      </c>
    </row>
    <row r="153" spans="1:63" s="187" customFormat="1" ht="12.95" customHeight="1" x14ac:dyDescent="0.25">
      <c r="A153" s="152" t="s">
        <v>162</v>
      </c>
      <c r="B153" s="152">
        <v>210029387</v>
      </c>
      <c r="C153" s="178" t="s">
        <v>748</v>
      </c>
      <c r="D153" s="152"/>
      <c r="E153" s="152"/>
      <c r="F153" s="155" t="s">
        <v>690</v>
      </c>
      <c r="G153" s="198" t="s">
        <v>691</v>
      </c>
      <c r="H153" s="198" t="s">
        <v>692</v>
      </c>
      <c r="I153" s="158" t="s">
        <v>120</v>
      </c>
      <c r="J153" s="152" t="s">
        <v>693</v>
      </c>
      <c r="K153" s="152" t="s">
        <v>196</v>
      </c>
      <c r="L153" s="155" t="s">
        <v>76</v>
      </c>
      <c r="M153" s="181" t="s">
        <v>197</v>
      </c>
      <c r="N153" s="155" t="s">
        <v>365</v>
      </c>
      <c r="O153" s="152" t="s">
        <v>694</v>
      </c>
      <c r="P153" s="152" t="s">
        <v>125</v>
      </c>
      <c r="Q153" s="193" t="s">
        <v>122</v>
      </c>
      <c r="R153" s="155" t="s">
        <v>635</v>
      </c>
      <c r="S153" s="152" t="s">
        <v>201</v>
      </c>
      <c r="T153" s="155"/>
      <c r="U153" s="152" t="s">
        <v>695</v>
      </c>
      <c r="V153" s="155" t="s">
        <v>696</v>
      </c>
      <c r="W153" s="156">
        <v>30</v>
      </c>
      <c r="X153" s="156">
        <v>60</v>
      </c>
      <c r="Y153" s="156">
        <v>10</v>
      </c>
      <c r="Z153" s="152" t="s">
        <v>697</v>
      </c>
      <c r="AA153" s="158" t="s">
        <v>138</v>
      </c>
      <c r="AB153" s="186"/>
      <c r="AC153" s="186"/>
      <c r="AD153" s="186"/>
      <c r="AE153" s="186"/>
      <c r="AF153" s="186">
        <v>33.520000000000003</v>
      </c>
      <c r="AG153" s="186">
        <v>2100000</v>
      </c>
      <c r="AH153" s="186">
        <f t="shared" si="119"/>
        <v>70392000</v>
      </c>
      <c r="AI153" s="186">
        <f t="shared" si="107"/>
        <v>78839040.000000015</v>
      </c>
      <c r="AJ153" s="186">
        <v>35.43</v>
      </c>
      <c r="AK153" s="186">
        <v>2100000</v>
      </c>
      <c r="AL153" s="186">
        <f t="shared" si="120"/>
        <v>74403000</v>
      </c>
      <c r="AM153" s="186">
        <f t="shared" si="114"/>
        <v>83331360.000000015</v>
      </c>
      <c r="AN153" s="186"/>
      <c r="AO153" s="186"/>
      <c r="AP153" s="186"/>
      <c r="AQ153" s="186"/>
      <c r="AR153" s="186"/>
      <c r="AS153" s="186"/>
      <c r="AT153" s="186"/>
      <c r="AU153" s="186"/>
      <c r="AV153" s="186">
        <f t="shared" si="122"/>
        <v>68.95</v>
      </c>
      <c r="AW153" s="185">
        <v>0</v>
      </c>
      <c r="AX153" s="185">
        <f t="shared" si="111"/>
        <v>0</v>
      </c>
      <c r="AY153" s="158" t="s">
        <v>203</v>
      </c>
      <c r="AZ153" s="155"/>
      <c r="BA153" s="155"/>
      <c r="BB153" s="152"/>
      <c r="BC153" s="152" t="s">
        <v>704</v>
      </c>
      <c r="BD153" s="152"/>
      <c r="BE153" s="152"/>
      <c r="BF153" s="152"/>
      <c r="BG153" s="158"/>
      <c r="BH153" s="158"/>
      <c r="BI153" s="158"/>
      <c r="BJ153" s="32"/>
      <c r="BK153" s="32"/>
    </row>
    <row r="154" spans="1:63" s="187" customFormat="1" ht="12.95" customHeight="1" x14ac:dyDescent="0.25">
      <c r="A154" s="152" t="s">
        <v>162</v>
      </c>
      <c r="B154" s="152">
        <v>210029387</v>
      </c>
      <c r="C154" s="178" t="s">
        <v>823</v>
      </c>
      <c r="D154" s="152"/>
      <c r="E154" s="152"/>
      <c r="F154" s="155" t="s">
        <v>690</v>
      </c>
      <c r="G154" s="198" t="s">
        <v>691</v>
      </c>
      <c r="H154" s="198" t="s">
        <v>692</v>
      </c>
      <c r="I154" s="158" t="s">
        <v>120</v>
      </c>
      <c r="J154" s="152" t="s">
        <v>693</v>
      </c>
      <c r="K154" s="152" t="s">
        <v>196</v>
      </c>
      <c r="L154" s="155" t="s">
        <v>76</v>
      </c>
      <c r="M154" s="181" t="s">
        <v>197</v>
      </c>
      <c r="N154" s="155" t="s">
        <v>365</v>
      </c>
      <c r="O154" s="245" t="s">
        <v>806</v>
      </c>
      <c r="P154" s="152" t="s">
        <v>125</v>
      </c>
      <c r="Q154" s="193" t="s">
        <v>122</v>
      </c>
      <c r="R154" s="155" t="s">
        <v>635</v>
      </c>
      <c r="S154" s="152" t="s">
        <v>201</v>
      </c>
      <c r="T154" s="155"/>
      <c r="U154" s="152" t="s">
        <v>695</v>
      </c>
      <c r="V154" s="155" t="s">
        <v>696</v>
      </c>
      <c r="W154" s="156">
        <v>30</v>
      </c>
      <c r="X154" s="156">
        <v>60</v>
      </c>
      <c r="Y154" s="156">
        <v>10</v>
      </c>
      <c r="Z154" s="152" t="s">
        <v>697</v>
      </c>
      <c r="AA154" s="158" t="s">
        <v>138</v>
      </c>
      <c r="AB154" s="186"/>
      <c r="AC154" s="186"/>
      <c r="AD154" s="186"/>
      <c r="AE154" s="186"/>
      <c r="AF154" s="186">
        <v>33.520000000000003</v>
      </c>
      <c r="AG154" s="186">
        <v>2100000</v>
      </c>
      <c r="AH154" s="186">
        <f t="shared" si="119"/>
        <v>70392000</v>
      </c>
      <c r="AI154" s="186">
        <f t="shared" si="107"/>
        <v>78839040.000000015</v>
      </c>
      <c r="AJ154" s="186">
        <v>35.43</v>
      </c>
      <c r="AK154" s="186">
        <v>2100000</v>
      </c>
      <c r="AL154" s="186">
        <f t="shared" si="120"/>
        <v>74403000</v>
      </c>
      <c r="AM154" s="186">
        <f t="shared" si="114"/>
        <v>83331360.000000015</v>
      </c>
      <c r="AN154" s="186"/>
      <c r="AO154" s="186"/>
      <c r="AP154" s="186"/>
      <c r="AQ154" s="186"/>
      <c r="AR154" s="186"/>
      <c r="AS154" s="186"/>
      <c r="AT154" s="186"/>
      <c r="AU154" s="186"/>
      <c r="AV154" s="186">
        <f t="shared" si="122"/>
        <v>68.95</v>
      </c>
      <c r="AW154" s="185">
        <f t="shared" si="121"/>
        <v>144795000</v>
      </c>
      <c r="AX154" s="185">
        <f t="shared" si="111"/>
        <v>162170400.00000003</v>
      </c>
      <c r="AY154" s="158" t="s">
        <v>203</v>
      </c>
      <c r="AZ154" s="155"/>
      <c r="BA154" s="155"/>
      <c r="BB154" s="152"/>
      <c r="BC154" s="152" t="s">
        <v>704</v>
      </c>
      <c r="BD154" s="152"/>
      <c r="BE154" s="152"/>
      <c r="BF154" s="152"/>
      <c r="BG154" s="158"/>
      <c r="BH154" s="158"/>
      <c r="BI154" s="158"/>
      <c r="BJ154" s="271"/>
      <c r="BK154" s="32">
        <v>14</v>
      </c>
    </row>
    <row r="155" spans="1:63" s="187" customFormat="1" ht="12.95" customHeight="1" x14ac:dyDescent="0.25">
      <c r="A155" s="152" t="s">
        <v>162</v>
      </c>
      <c r="B155" s="152">
        <v>210033758</v>
      </c>
      <c r="C155" s="178" t="s">
        <v>749</v>
      </c>
      <c r="D155" s="152"/>
      <c r="E155" s="152"/>
      <c r="F155" s="155" t="s">
        <v>690</v>
      </c>
      <c r="G155" s="198" t="s">
        <v>691</v>
      </c>
      <c r="H155" s="198" t="s">
        <v>692</v>
      </c>
      <c r="I155" s="158" t="s">
        <v>120</v>
      </c>
      <c r="J155" s="152" t="s">
        <v>693</v>
      </c>
      <c r="K155" s="152" t="s">
        <v>196</v>
      </c>
      <c r="L155" s="155" t="s">
        <v>76</v>
      </c>
      <c r="M155" s="181" t="s">
        <v>197</v>
      </c>
      <c r="N155" s="155" t="s">
        <v>365</v>
      </c>
      <c r="O155" s="152" t="s">
        <v>694</v>
      </c>
      <c r="P155" s="152" t="s">
        <v>125</v>
      </c>
      <c r="Q155" s="193" t="s">
        <v>122</v>
      </c>
      <c r="R155" s="155" t="s">
        <v>635</v>
      </c>
      <c r="S155" s="152" t="s">
        <v>201</v>
      </c>
      <c r="T155" s="155"/>
      <c r="U155" s="152" t="s">
        <v>695</v>
      </c>
      <c r="V155" s="155" t="s">
        <v>696</v>
      </c>
      <c r="W155" s="156">
        <v>30</v>
      </c>
      <c r="X155" s="156">
        <v>60</v>
      </c>
      <c r="Y155" s="156">
        <v>10</v>
      </c>
      <c r="Z155" s="152" t="s">
        <v>697</v>
      </c>
      <c r="AA155" s="158" t="s">
        <v>138</v>
      </c>
      <c r="AB155" s="186"/>
      <c r="AC155" s="186"/>
      <c r="AD155" s="186"/>
      <c r="AE155" s="186"/>
      <c r="AF155" s="186">
        <v>38.630000000000003</v>
      </c>
      <c r="AG155" s="186">
        <v>1764000</v>
      </c>
      <c r="AH155" s="186">
        <f t="shared" si="119"/>
        <v>68143320</v>
      </c>
      <c r="AI155" s="186">
        <f t="shared" si="107"/>
        <v>76320518.400000006</v>
      </c>
      <c r="AJ155" s="186">
        <v>38</v>
      </c>
      <c r="AK155" s="186">
        <v>1764000</v>
      </c>
      <c r="AL155" s="186">
        <f t="shared" si="120"/>
        <v>67032000</v>
      </c>
      <c r="AM155" s="186">
        <f t="shared" si="114"/>
        <v>75075840</v>
      </c>
      <c r="AN155" s="186"/>
      <c r="AO155" s="186"/>
      <c r="AP155" s="186"/>
      <c r="AQ155" s="186"/>
      <c r="AR155" s="186"/>
      <c r="AS155" s="186"/>
      <c r="AT155" s="186"/>
      <c r="AU155" s="186"/>
      <c r="AV155" s="186">
        <f t="shared" si="122"/>
        <v>76.63</v>
      </c>
      <c r="AW155" s="185">
        <v>0</v>
      </c>
      <c r="AX155" s="185">
        <f t="shared" si="111"/>
        <v>0</v>
      </c>
      <c r="AY155" s="158" t="s">
        <v>203</v>
      </c>
      <c r="AZ155" s="155"/>
      <c r="BA155" s="155"/>
      <c r="BB155" s="152"/>
      <c r="BC155" s="152" t="s">
        <v>705</v>
      </c>
      <c r="BD155" s="152"/>
      <c r="BE155" s="152"/>
      <c r="BF155" s="152"/>
      <c r="BG155" s="158"/>
      <c r="BH155" s="158"/>
      <c r="BI155" s="158"/>
      <c r="BJ155" s="32"/>
      <c r="BK155" s="32"/>
    </row>
    <row r="156" spans="1:63" s="187" customFormat="1" ht="12.95" customHeight="1" x14ac:dyDescent="0.25">
      <c r="A156" s="152" t="s">
        <v>162</v>
      </c>
      <c r="B156" s="152">
        <v>210033758</v>
      </c>
      <c r="C156" s="178" t="s">
        <v>824</v>
      </c>
      <c r="D156" s="152"/>
      <c r="E156" s="152"/>
      <c r="F156" s="155" t="s">
        <v>690</v>
      </c>
      <c r="G156" s="198" t="s">
        <v>691</v>
      </c>
      <c r="H156" s="198" t="s">
        <v>692</v>
      </c>
      <c r="I156" s="158" t="s">
        <v>120</v>
      </c>
      <c r="J156" s="152" t="s">
        <v>693</v>
      </c>
      <c r="K156" s="152" t="s">
        <v>196</v>
      </c>
      <c r="L156" s="155" t="s">
        <v>76</v>
      </c>
      <c r="M156" s="181" t="s">
        <v>197</v>
      </c>
      <c r="N156" s="155" t="s">
        <v>365</v>
      </c>
      <c r="O156" s="245" t="s">
        <v>806</v>
      </c>
      <c r="P156" s="152" t="s">
        <v>125</v>
      </c>
      <c r="Q156" s="193" t="s">
        <v>122</v>
      </c>
      <c r="R156" s="155" t="s">
        <v>635</v>
      </c>
      <c r="S156" s="152" t="s">
        <v>201</v>
      </c>
      <c r="T156" s="155"/>
      <c r="U156" s="152" t="s">
        <v>695</v>
      </c>
      <c r="V156" s="155" t="s">
        <v>696</v>
      </c>
      <c r="W156" s="156">
        <v>30</v>
      </c>
      <c r="X156" s="156">
        <v>60</v>
      </c>
      <c r="Y156" s="156">
        <v>10</v>
      </c>
      <c r="Z156" s="152" t="s">
        <v>697</v>
      </c>
      <c r="AA156" s="158" t="s">
        <v>138</v>
      </c>
      <c r="AB156" s="186"/>
      <c r="AC156" s="186"/>
      <c r="AD156" s="186"/>
      <c r="AE156" s="186"/>
      <c r="AF156" s="186">
        <v>38.630000000000003</v>
      </c>
      <c r="AG156" s="186">
        <v>1764000</v>
      </c>
      <c r="AH156" s="186">
        <f t="shared" si="119"/>
        <v>68143320</v>
      </c>
      <c r="AI156" s="186">
        <f t="shared" si="107"/>
        <v>76320518.400000006</v>
      </c>
      <c r="AJ156" s="186">
        <v>38</v>
      </c>
      <c r="AK156" s="186">
        <v>1764000</v>
      </c>
      <c r="AL156" s="186">
        <f t="shared" si="120"/>
        <v>67032000</v>
      </c>
      <c r="AM156" s="186">
        <f t="shared" si="114"/>
        <v>75075840</v>
      </c>
      <c r="AN156" s="186"/>
      <c r="AO156" s="186"/>
      <c r="AP156" s="186"/>
      <c r="AQ156" s="186"/>
      <c r="AR156" s="186"/>
      <c r="AS156" s="186"/>
      <c r="AT156" s="186"/>
      <c r="AU156" s="186"/>
      <c r="AV156" s="186">
        <f t="shared" si="122"/>
        <v>76.63</v>
      </c>
      <c r="AW156" s="185">
        <f t="shared" si="121"/>
        <v>135175320</v>
      </c>
      <c r="AX156" s="185">
        <f t="shared" si="111"/>
        <v>151396358.40000001</v>
      </c>
      <c r="AY156" s="158" t="s">
        <v>203</v>
      </c>
      <c r="AZ156" s="155"/>
      <c r="BA156" s="155"/>
      <c r="BB156" s="152"/>
      <c r="BC156" s="152" t="s">
        <v>705</v>
      </c>
      <c r="BD156" s="152"/>
      <c r="BE156" s="152"/>
      <c r="BF156" s="152"/>
      <c r="BG156" s="158"/>
      <c r="BH156" s="158"/>
      <c r="BI156" s="158"/>
      <c r="BJ156" s="271"/>
      <c r="BK156" s="32">
        <v>14</v>
      </c>
    </row>
    <row r="157" spans="1:63" s="187" customFormat="1" ht="12.95" customHeight="1" x14ac:dyDescent="0.25">
      <c r="A157" s="152" t="s">
        <v>162</v>
      </c>
      <c r="B157" s="152">
        <v>210033952</v>
      </c>
      <c r="C157" s="178" t="s">
        <v>750</v>
      </c>
      <c r="D157" s="152"/>
      <c r="E157" s="152"/>
      <c r="F157" s="155" t="s">
        <v>690</v>
      </c>
      <c r="G157" s="198" t="s">
        <v>691</v>
      </c>
      <c r="H157" s="198" t="s">
        <v>692</v>
      </c>
      <c r="I157" s="158" t="s">
        <v>120</v>
      </c>
      <c r="J157" s="152" t="s">
        <v>693</v>
      </c>
      <c r="K157" s="152" t="s">
        <v>196</v>
      </c>
      <c r="L157" s="155" t="s">
        <v>76</v>
      </c>
      <c r="M157" s="181" t="s">
        <v>197</v>
      </c>
      <c r="N157" s="155" t="s">
        <v>365</v>
      </c>
      <c r="O157" s="152" t="s">
        <v>694</v>
      </c>
      <c r="P157" s="152" t="s">
        <v>125</v>
      </c>
      <c r="Q157" s="193" t="s">
        <v>122</v>
      </c>
      <c r="R157" s="155" t="s">
        <v>635</v>
      </c>
      <c r="S157" s="152" t="s">
        <v>201</v>
      </c>
      <c r="T157" s="155"/>
      <c r="U157" s="152" t="s">
        <v>695</v>
      </c>
      <c r="V157" s="155" t="s">
        <v>696</v>
      </c>
      <c r="W157" s="156">
        <v>30</v>
      </c>
      <c r="X157" s="156">
        <v>60</v>
      </c>
      <c r="Y157" s="156">
        <v>10</v>
      </c>
      <c r="Z157" s="152" t="s">
        <v>697</v>
      </c>
      <c r="AA157" s="158" t="s">
        <v>138</v>
      </c>
      <c r="AB157" s="186"/>
      <c r="AC157" s="186"/>
      <c r="AD157" s="186"/>
      <c r="AE157" s="186"/>
      <c r="AF157" s="186">
        <v>25.72</v>
      </c>
      <c r="AG157" s="186">
        <v>2079000</v>
      </c>
      <c r="AH157" s="186">
        <f t="shared" si="119"/>
        <v>53471880</v>
      </c>
      <c r="AI157" s="186">
        <f t="shared" si="107"/>
        <v>59888505.600000009</v>
      </c>
      <c r="AJ157" s="186">
        <v>25</v>
      </c>
      <c r="AK157" s="186">
        <v>2079000</v>
      </c>
      <c r="AL157" s="186">
        <f t="shared" si="120"/>
        <v>51975000</v>
      </c>
      <c r="AM157" s="186">
        <f t="shared" si="114"/>
        <v>58212000.000000007</v>
      </c>
      <c r="AN157" s="186"/>
      <c r="AO157" s="186"/>
      <c r="AP157" s="186"/>
      <c r="AQ157" s="186"/>
      <c r="AR157" s="186"/>
      <c r="AS157" s="186"/>
      <c r="AT157" s="186"/>
      <c r="AU157" s="186"/>
      <c r="AV157" s="186">
        <f t="shared" si="122"/>
        <v>50.72</v>
      </c>
      <c r="AW157" s="185">
        <v>0</v>
      </c>
      <c r="AX157" s="185">
        <f t="shared" si="111"/>
        <v>0</v>
      </c>
      <c r="AY157" s="158" t="s">
        <v>203</v>
      </c>
      <c r="AZ157" s="155"/>
      <c r="BA157" s="155"/>
      <c r="BB157" s="152"/>
      <c r="BC157" s="152" t="s">
        <v>706</v>
      </c>
      <c r="BD157" s="152"/>
      <c r="BE157" s="152"/>
      <c r="BF157" s="152"/>
      <c r="BG157" s="158"/>
      <c r="BH157" s="158"/>
      <c r="BI157" s="158"/>
      <c r="BJ157" s="32"/>
      <c r="BK157" s="32"/>
    </row>
    <row r="158" spans="1:63" s="187" customFormat="1" ht="12.95" customHeight="1" x14ac:dyDescent="0.25">
      <c r="A158" s="152" t="s">
        <v>162</v>
      </c>
      <c r="B158" s="152">
        <v>210033952</v>
      </c>
      <c r="C158" s="178" t="s">
        <v>825</v>
      </c>
      <c r="D158" s="152"/>
      <c r="E158" s="152"/>
      <c r="F158" s="155" t="s">
        <v>690</v>
      </c>
      <c r="G158" s="198" t="s">
        <v>691</v>
      </c>
      <c r="H158" s="198" t="s">
        <v>692</v>
      </c>
      <c r="I158" s="158" t="s">
        <v>120</v>
      </c>
      <c r="J158" s="152" t="s">
        <v>693</v>
      </c>
      <c r="K158" s="152" t="s">
        <v>196</v>
      </c>
      <c r="L158" s="155" t="s">
        <v>76</v>
      </c>
      <c r="M158" s="181" t="s">
        <v>197</v>
      </c>
      <c r="N158" s="155" t="s">
        <v>365</v>
      </c>
      <c r="O158" s="245" t="s">
        <v>806</v>
      </c>
      <c r="P158" s="152" t="s">
        <v>125</v>
      </c>
      <c r="Q158" s="193" t="s">
        <v>122</v>
      </c>
      <c r="R158" s="155" t="s">
        <v>635</v>
      </c>
      <c r="S158" s="152" t="s">
        <v>201</v>
      </c>
      <c r="T158" s="155"/>
      <c r="U158" s="152" t="s">
        <v>695</v>
      </c>
      <c r="V158" s="155" t="s">
        <v>696</v>
      </c>
      <c r="W158" s="156">
        <v>30</v>
      </c>
      <c r="X158" s="156">
        <v>60</v>
      </c>
      <c r="Y158" s="156">
        <v>10</v>
      </c>
      <c r="Z158" s="152" t="s">
        <v>697</v>
      </c>
      <c r="AA158" s="158" t="s">
        <v>138</v>
      </c>
      <c r="AB158" s="186"/>
      <c r="AC158" s="186"/>
      <c r="AD158" s="186"/>
      <c r="AE158" s="186"/>
      <c r="AF158" s="186">
        <v>25.72</v>
      </c>
      <c r="AG158" s="186">
        <v>2079000</v>
      </c>
      <c r="AH158" s="186">
        <f t="shared" si="119"/>
        <v>53471880</v>
      </c>
      <c r="AI158" s="186">
        <f t="shared" si="107"/>
        <v>59888505.600000009</v>
      </c>
      <c r="AJ158" s="186">
        <v>25</v>
      </c>
      <c r="AK158" s="186">
        <v>2079000</v>
      </c>
      <c r="AL158" s="186">
        <f t="shared" si="120"/>
        <v>51975000</v>
      </c>
      <c r="AM158" s="186">
        <f t="shared" si="114"/>
        <v>58212000.000000007</v>
      </c>
      <c r="AN158" s="186"/>
      <c r="AO158" s="186"/>
      <c r="AP158" s="186"/>
      <c r="AQ158" s="186"/>
      <c r="AR158" s="186"/>
      <c r="AS158" s="186"/>
      <c r="AT158" s="186"/>
      <c r="AU158" s="186"/>
      <c r="AV158" s="186">
        <f t="shared" si="122"/>
        <v>50.72</v>
      </c>
      <c r="AW158" s="185">
        <f t="shared" si="121"/>
        <v>105446880</v>
      </c>
      <c r="AX158" s="185">
        <f t="shared" si="111"/>
        <v>118100505.60000001</v>
      </c>
      <c r="AY158" s="158" t="s">
        <v>203</v>
      </c>
      <c r="AZ158" s="155"/>
      <c r="BA158" s="155"/>
      <c r="BB158" s="152"/>
      <c r="BC158" s="152" t="s">
        <v>706</v>
      </c>
      <c r="BD158" s="152"/>
      <c r="BE158" s="152"/>
      <c r="BF158" s="152"/>
      <c r="BG158" s="158"/>
      <c r="BH158" s="158"/>
      <c r="BI158" s="158"/>
      <c r="BJ158" s="271"/>
      <c r="BK158" s="32">
        <v>14</v>
      </c>
    </row>
    <row r="159" spans="1:63" ht="12.95" customHeight="1" x14ac:dyDescent="0.25">
      <c r="A159" s="135"/>
      <c r="B159" s="135"/>
      <c r="C159" s="137"/>
      <c r="D159" s="135"/>
      <c r="E159" s="44" t="s">
        <v>110</v>
      </c>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8"/>
      <c r="AE159" s="138"/>
      <c r="AF159" s="138"/>
      <c r="AG159" s="138"/>
      <c r="AH159" s="138"/>
      <c r="AI159" s="138"/>
      <c r="AJ159" s="138"/>
      <c r="AK159" s="138"/>
      <c r="AL159" s="138"/>
      <c r="AM159" s="138"/>
      <c r="AN159" s="138"/>
      <c r="AO159" s="138"/>
      <c r="AP159" s="138"/>
      <c r="AQ159" s="138"/>
      <c r="AR159" s="138"/>
      <c r="AS159" s="138"/>
      <c r="AT159" s="138"/>
      <c r="AU159" s="138"/>
      <c r="AV159" s="125"/>
      <c r="AW159" s="125">
        <f>SUM(AW22:AW158)</f>
        <v>2026232097.1873</v>
      </c>
      <c r="AX159" s="125">
        <f>SUM(AX22:AX158)</f>
        <v>2269379948.8497763</v>
      </c>
      <c r="AY159" s="135"/>
      <c r="AZ159" s="135"/>
      <c r="BA159" s="135"/>
      <c r="BB159" s="135"/>
      <c r="BC159" s="135"/>
      <c r="BD159" s="135"/>
      <c r="BE159" s="135"/>
      <c r="BF159" s="135"/>
      <c r="BG159" s="135"/>
      <c r="BH159" s="135"/>
      <c r="BI159" s="135"/>
      <c r="BJ159" s="141"/>
      <c r="BK159" s="141"/>
    </row>
    <row r="160" spans="1:63" ht="12.95" customHeight="1" x14ac:dyDescent="0.25">
      <c r="A160" s="135"/>
      <c r="B160" s="135"/>
      <c r="C160" s="135"/>
      <c r="D160" s="135"/>
      <c r="E160" s="44" t="s">
        <v>111</v>
      </c>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8"/>
      <c r="AE160" s="138"/>
      <c r="AF160" s="138"/>
      <c r="AG160" s="138"/>
      <c r="AH160" s="138"/>
      <c r="AI160" s="138"/>
      <c r="AJ160" s="138"/>
      <c r="AK160" s="138"/>
      <c r="AL160" s="138"/>
      <c r="AM160" s="138"/>
      <c r="AN160" s="138"/>
      <c r="AO160" s="138"/>
      <c r="AP160" s="138"/>
      <c r="AQ160" s="138"/>
      <c r="AR160" s="138"/>
      <c r="AS160" s="138"/>
      <c r="AT160" s="138"/>
      <c r="AU160" s="138"/>
      <c r="AV160" s="125"/>
      <c r="AW160" s="125"/>
      <c r="AX160" s="125"/>
      <c r="AY160" s="135"/>
      <c r="AZ160" s="135"/>
      <c r="BA160" s="135"/>
      <c r="BB160" s="135"/>
      <c r="BC160" s="135"/>
      <c r="BD160" s="135"/>
      <c r="BE160" s="135"/>
      <c r="BF160" s="135"/>
      <c r="BG160" s="135"/>
      <c r="BH160" s="135"/>
      <c r="BI160" s="135"/>
      <c r="BJ160" s="141"/>
      <c r="BK160" s="141"/>
    </row>
    <row r="161" spans="1:63" s="165" customFormat="1" ht="12.95" customHeight="1" x14ac:dyDescent="0.25">
      <c r="A161" s="15" t="s">
        <v>217</v>
      </c>
      <c r="B161" s="15" t="s">
        <v>218</v>
      </c>
      <c r="C161" s="174" t="s">
        <v>219</v>
      </c>
      <c r="D161" s="4"/>
      <c r="E161" s="4" t="s">
        <v>220</v>
      </c>
      <c r="F161" s="22" t="s">
        <v>221</v>
      </c>
      <c r="G161" s="22" t="s">
        <v>222</v>
      </c>
      <c r="H161" s="22" t="s">
        <v>223</v>
      </c>
      <c r="I161" s="23" t="s">
        <v>120</v>
      </c>
      <c r="J161" s="23"/>
      <c r="K161" s="23"/>
      <c r="L161" s="22">
        <v>40</v>
      </c>
      <c r="M161" s="5" t="s">
        <v>122</v>
      </c>
      <c r="N161" s="5" t="s">
        <v>224</v>
      </c>
      <c r="O161" s="5" t="s">
        <v>199</v>
      </c>
      <c r="P161" s="23" t="s">
        <v>125</v>
      </c>
      <c r="Q161" s="24">
        <v>230000000</v>
      </c>
      <c r="R161" s="25" t="s">
        <v>225</v>
      </c>
      <c r="S161" s="25"/>
      <c r="T161" s="23"/>
      <c r="U161" s="5" t="s">
        <v>126</v>
      </c>
      <c r="V161" s="23" t="s">
        <v>226</v>
      </c>
      <c r="W161" s="23">
        <v>30</v>
      </c>
      <c r="X161" s="23" t="s">
        <v>106</v>
      </c>
      <c r="Y161" s="23">
        <v>10</v>
      </c>
      <c r="Z161" s="39"/>
      <c r="AA161" s="5" t="s">
        <v>138</v>
      </c>
      <c r="AB161" s="26"/>
      <c r="AC161" s="26"/>
      <c r="AD161" s="26">
        <v>582500000</v>
      </c>
      <c r="AE161" s="26">
        <v>652400000.00000012</v>
      </c>
      <c r="AF161" s="26"/>
      <c r="AG161" s="26"/>
      <c r="AH161" s="26">
        <v>364124686</v>
      </c>
      <c r="AI161" s="26">
        <v>407819648.32000005</v>
      </c>
      <c r="AJ161" s="19">
        <v>0</v>
      </c>
      <c r="AK161" s="19">
        <v>0</v>
      </c>
      <c r="AL161" s="19">
        <v>0</v>
      </c>
      <c r="AM161" s="19">
        <v>0</v>
      </c>
      <c r="AN161" s="19">
        <v>0</v>
      </c>
      <c r="AO161" s="19">
        <v>0</v>
      </c>
      <c r="AP161" s="19">
        <v>0</v>
      </c>
      <c r="AQ161" s="19">
        <v>0</v>
      </c>
      <c r="AR161" s="19">
        <v>0</v>
      </c>
      <c r="AS161" s="19">
        <v>0</v>
      </c>
      <c r="AT161" s="19">
        <v>0</v>
      </c>
      <c r="AU161" s="19">
        <v>0</v>
      </c>
      <c r="AV161" s="41"/>
      <c r="AW161" s="41">
        <v>0</v>
      </c>
      <c r="AX161" s="41">
        <f>AW161*1.12</f>
        <v>0</v>
      </c>
      <c r="AY161" s="1" t="s">
        <v>129</v>
      </c>
      <c r="AZ161" s="1" t="s">
        <v>227</v>
      </c>
      <c r="BA161" s="1" t="s">
        <v>228</v>
      </c>
      <c r="BB161" s="5"/>
      <c r="BC161" s="5"/>
      <c r="BD161" s="5"/>
      <c r="BE161" s="5"/>
      <c r="BF161" s="5"/>
      <c r="BG161" s="5"/>
      <c r="BH161" s="5"/>
      <c r="BI161" s="5"/>
      <c r="BJ161" s="167"/>
      <c r="BK161" s="27"/>
    </row>
    <row r="162" spans="1:63" s="165" customFormat="1" ht="12.95" customHeight="1" x14ac:dyDescent="0.25">
      <c r="A162" s="15" t="s">
        <v>217</v>
      </c>
      <c r="B162" s="15" t="s">
        <v>218</v>
      </c>
      <c r="C162" s="174" t="s">
        <v>372</v>
      </c>
      <c r="D162" s="4"/>
      <c r="E162" s="4" t="s">
        <v>220</v>
      </c>
      <c r="F162" s="22" t="s">
        <v>221</v>
      </c>
      <c r="G162" s="22" t="s">
        <v>222</v>
      </c>
      <c r="H162" s="22" t="s">
        <v>223</v>
      </c>
      <c r="I162" s="23" t="s">
        <v>120</v>
      </c>
      <c r="J162" s="23"/>
      <c r="K162" s="23"/>
      <c r="L162" s="22">
        <v>40</v>
      </c>
      <c r="M162" s="5" t="s">
        <v>122</v>
      </c>
      <c r="N162" s="5" t="s">
        <v>224</v>
      </c>
      <c r="O162" s="1" t="s">
        <v>126</v>
      </c>
      <c r="P162" s="23" t="s">
        <v>125</v>
      </c>
      <c r="Q162" s="24">
        <v>230000000</v>
      </c>
      <c r="R162" s="25" t="s">
        <v>225</v>
      </c>
      <c r="S162" s="25"/>
      <c r="T162" s="23" t="s">
        <v>226</v>
      </c>
      <c r="U162" s="5"/>
      <c r="V162" s="15"/>
      <c r="W162" s="23">
        <v>30</v>
      </c>
      <c r="X162" s="23" t="s">
        <v>106</v>
      </c>
      <c r="Y162" s="23">
        <v>10</v>
      </c>
      <c r="Z162" s="39"/>
      <c r="AA162" s="5" t="s">
        <v>138</v>
      </c>
      <c r="AB162" s="26"/>
      <c r="AC162" s="26"/>
      <c r="AD162" s="26">
        <v>582500000</v>
      </c>
      <c r="AE162" s="40">
        <f t="shared" ref="AE162:AE166" si="123">AD162*1.12</f>
        <v>652400000.00000012</v>
      </c>
      <c r="AF162" s="26"/>
      <c r="AG162" s="26"/>
      <c r="AH162" s="26">
        <v>364124686</v>
      </c>
      <c r="AI162" s="40">
        <f t="shared" ref="AI162:AI166" si="124">AH162*1.12</f>
        <v>407819648.32000005</v>
      </c>
      <c r="AJ162" s="41">
        <v>0</v>
      </c>
      <c r="AK162" s="41">
        <v>0</v>
      </c>
      <c r="AL162" s="41">
        <v>0</v>
      </c>
      <c r="AM162" s="42">
        <f t="shared" ref="AM162" si="125">AL162*1.12</f>
        <v>0</v>
      </c>
      <c r="AN162" s="41">
        <v>0</v>
      </c>
      <c r="AO162" s="41">
        <v>0</v>
      </c>
      <c r="AP162" s="41">
        <v>0</v>
      </c>
      <c r="AQ162" s="42">
        <f t="shared" ref="AQ162" si="126">AP162*1.12</f>
        <v>0</v>
      </c>
      <c r="AR162" s="41">
        <v>0</v>
      </c>
      <c r="AS162" s="41">
        <v>0</v>
      </c>
      <c r="AT162" s="41">
        <v>0</v>
      </c>
      <c r="AU162" s="42">
        <f t="shared" ref="AU162" si="127">AT162*1.12</f>
        <v>0</v>
      </c>
      <c r="AV162" s="43"/>
      <c r="AW162" s="41">
        <v>0</v>
      </c>
      <c r="AX162" s="41">
        <f>AW162*1.12</f>
        <v>0</v>
      </c>
      <c r="AY162" s="1" t="s">
        <v>129</v>
      </c>
      <c r="AZ162" s="1" t="s">
        <v>227</v>
      </c>
      <c r="BA162" s="1" t="s">
        <v>228</v>
      </c>
      <c r="BB162" s="5"/>
      <c r="BC162" s="5"/>
      <c r="BD162" s="5"/>
      <c r="BE162" s="5"/>
      <c r="BF162" s="5"/>
      <c r="BG162" s="5"/>
      <c r="BH162" s="5"/>
      <c r="BI162" s="5"/>
      <c r="BJ162" s="167"/>
      <c r="BK162" s="27" t="s">
        <v>373</v>
      </c>
    </row>
    <row r="163" spans="1:63" s="165" customFormat="1" ht="12.95" customHeight="1" x14ac:dyDescent="0.25">
      <c r="A163" s="15" t="s">
        <v>217</v>
      </c>
      <c r="B163" s="15" t="s">
        <v>218</v>
      </c>
      <c r="C163" s="175" t="s">
        <v>517</v>
      </c>
      <c r="D163" s="4"/>
      <c r="E163" s="4" t="s">
        <v>220</v>
      </c>
      <c r="F163" s="22" t="s">
        <v>221</v>
      </c>
      <c r="G163" s="22" t="s">
        <v>222</v>
      </c>
      <c r="H163" s="22" t="s">
        <v>223</v>
      </c>
      <c r="I163" s="23" t="s">
        <v>120</v>
      </c>
      <c r="J163" s="23"/>
      <c r="K163" s="23"/>
      <c r="L163" s="22">
        <v>40</v>
      </c>
      <c r="M163" s="5" t="s">
        <v>122</v>
      </c>
      <c r="N163" s="5" t="s">
        <v>224</v>
      </c>
      <c r="O163" s="1" t="s">
        <v>166</v>
      </c>
      <c r="P163" s="23" t="s">
        <v>125</v>
      </c>
      <c r="Q163" s="24">
        <v>230000000</v>
      </c>
      <c r="R163" s="25" t="s">
        <v>225</v>
      </c>
      <c r="S163" s="25"/>
      <c r="T163" s="23" t="s">
        <v>226</v>
      </c>
      <c r="U163" s="5"/>
      <c r="V163" s="15"/>
      <c r="W163" s="23">
        <v>30</v>
      </c>
      <c r="X163" s="23" t="s">
        <v>106</v>
      </c>
      <c r="Y163" s="23">
        <v>10</v>
      </c>
      <c r="Z163" s="39"/>
      <c r="AA163" s="5" t="s">
        <v>138</v>
      </c>
      <c r="AB163" s="26"/>
      <c r="AC163" s="26"/>
      <c r="AD163" s="26">
        <v>582500000</v>
      </c>
      <c r="AE163" s="18">
        <f t="shared" si="123"/>
        <v>652400000.00000012</v>
      </c>
      <c r="AF163" s="26"/>
      <c r="AG163" s="26"/>
      <c r="AH163" s="26">
        <v>364124686</v>
      </c>
      <c r="AI163" s="18">
        <f t="shared" si="124"/>
        <v>407819648.32000005</v>
      </c>
      <c r="AJ163" s="41">
        <v>0</v>
      </c>
      <c r="AK163" s="41">
        <v>0</v>
      </c>
      <c r="AL163" s="41">
        <v>0</v>
      </c>
      <c r="AM163" s="18">
        <f>AL163*1.12</f>
        <v>0</v>
      </c>
      <c r="AN163" s="41">
        <v>0</v>
      </c>
      <c r="AO163" s="41">
        <v>0</v>
      </c>
      <c r="AP163" s="41">
        <v>0</v>
      </c>
      <c r="AQ163" s="18">
        <f>AP163*1.12</f>
        <v>0</v>
      </c>
      <c r="AR163" s="41">
        <v>0</v>
      </c>
      <c r="AS163" s="41">
        <v>0</v>
      </c>
      <c r="AT163" s="41">
        <v>0</v>
      </c>
      <c r="AU163" s="18">
        <f>AT163*1.12</f>
        <v>0</v>
      </c>
      <c r="AV163" s="41"/>
      <c r="AW163" s="41">
        <v>0</v>
      </c>
      <c r="AX163" s="41">
        <f>AW163*1.12</f>
        <v>0</v>
      </c>
      <c r="AY163" s="1" t="s">
        <v>129</v>
      </c>
      <c r="AZ163" s="1" t="s">
        <v>227</v>
      </c>
      <c r="BA163" s="1" t="s">
        <v>228</v>
      </c>
      <c r="BB163" s="5"/>
      <c r="BC163" s="5"/>
      <c r="BD163" s="5"/>
      <c r="BE163" s="5"/>
      <c r="BF163" s="5"/>
      <c r="BG163" s="5"/>
      <c r="BH163" s="5"/>
      <c r="BI163" s="5"/>
      <c r="BJ163" s="167"/>
      <c r="BK163" s="27">
        <v>14</v>
      </c>
    </row>
    <row r="164" spans="1:63" s="187" customFormat="1" ht="12.95" customHeight="1" x14ac:dyDescent="0.25">
      <c r="A164" s="4" t="s">
        <v>217</v>
      </c>
      <c r="B164" s="4" t="s">
        <v>218</v>
      </c>
      <c r="C164" s="4" t="s">
        <v>707</v>
      </c>
      <c r="D164" s="4"/>
      <c r="E164" s="4" t="s">
        <v>220</v>
      </c>
      <c r="F164" s="199" t="s">
        <v>221</v>
      </c>
      <c r="G164" s="199" t="s">
        <v>222</v>
      </c>
      <c r="H164" s="199" t="s">
        <v>223</v>
      </c>
      <c r="I164" s="23" t="s">
        <v>120</v>
      </c>
      <c r="J164" s="23"/>
      <c r="K164" s="23"/>
      <c r="L164" s="199">
        <v>40</v>
      </c>
      <c r="M164" s="5" t="s">
        <v>122</v>
      </c>
      <c r="N164" s="5" t="s">
        <v>224</v>
      </c>
      <c r="O164" s="1" t="s">
        <v>144</v>
      </c>
      <c r="P164" s="23" t="s">
        <v>125</v>
      </c>
      <c r="Q164" s="24">
        <v>230000000</v>
      </c>
      <c r="R164" s="25" t="s">
        <v>225</v>
      </c>
      <c r="S164" s="25"/>
      <c r="T164" s="23" t="s">
        <v>226</v>
      </c>
      <c r="U164" s="5"/>
      <c r="V164" s="4"/>
      <c r="W164" s="23">
        <v>30</v>
      </c>
      <c r="X164" s="23" t="s">
        <v>106</v>
      </c>
      <c r="Y164" s="23">
        <v>10</v>
      </c>
      <c r="Z164" s="39"/>
      <c r="AA164" s="5" t="s">
        <v>138</v>
      </c>
      <c r="AB164" s="71"/>
      <c r="AC164" s="71"/>
      <c r="AD164" s="71">
        <v>582500000</v>
      </c>
      <c r="AE164" s="71">
        <f t="shared" si="123"/>
        <v>652400000.00000012</v>
      </c>
      <c r="AF164" s="71"/>
      <c r="AG164" s="71"/>
      <c r="AH164" s="71">
        <v>364124686</v>
      </c>
      <c r="AI164" s="71">
        <f t="shared" si="124"/>
        <v>407819648.32000005</v>
      </c>
      <c r="AJ164" s="71"/>
      <c r="AK164" s="71"/>
      <c r="AL164" s="71"/>
      <c r="AM164" s="71"/>
      <c r="AN164" s="71"/>
      <c r="AO164" s="71"/>
      <c r="AP164" s="71"/>
      <c r="AQ164" s="71"/>
      <c r="AR164" s="71"/>
      <c r="AS164" s="71"/>
      <c r="AT164" s="71"/>
      <c r="AU164" s="71"/>
      <c r="AV164" s="71"/>
      <c r="AW164" s="42">
        <v>0</v>
      </c>
      <c r="AX164" s="42">
        <f t="shared" ref="AX164:AX187" si="128">AW164*1.12</f>
        <v>0</v>
      </c>
      <c r="AY164" s="1" t="s">
        <v>129</v>
      </c>
      <c r="AZ164" s="1" t="s">
        <v>227</v>
      </c>
      <c r="BA164" s="1" t="s">
        <v>228</v>
      </c>
      <c r="BB164" s="5"/>
      <c r="BC164" s="5"/>
      <c r="BD164" s="5"/>
      <c r="BE164" s="5"/>
      <c r="BF164" s="5"/>
      <c r="BG164" s="5"/>
      <c r="BH164" s="5"/>
      <c r="BI164" s="5"/>
      <c r="BJ164" s="167"/>
      <c r="BK164" s="32">
        <v>14</v>
      </c>
    </row>
    <row r="165" spans="1:63" s="187" customFormat="1" ht="12.95" customHeight="1" x14ac:dyDescent="0.25">
      <c r="A165" s="158" t="s">
        <v>217</v>
      </c>
      <c r="B165" s="158" t="s">
        <v>218</v>
      </c>
      <c r="C165" s="158" t="s">
        <v>761</v>
      </c>
      <c r="D165" s="158"/>
      <c r="E165" s="158" t="s">
        <v>220</v>
      </c>
      <c r="F165" s="179" t="s">
        <v>221</v>
      </c>
      <c r="G165" s="179" t="s">
        <v>222</v>
      </c>
      <c r="H165" s="179" t="s">
        <v>223</v>
      </c>
      <c r="I165" s="180" t="s">
        <v>120</v>
      </c>
      <c r="J165" s="180"/>
      <c r="K165" s="180"/>
      <c r="L165" s="179">
        <v>40</v>
      </c>
      <c r="M165" s="181" t="s">
        <v>122</v>
      </c>
      <c r="N165" s="181" t="s">
        <v>224</v>
      </c>
      <c r="O165" s="152" t="s">
        <v>398</v>
      </c>
      <c r="P165" s="180" t="s">
        <v>125</v>
      </c>
      <c r="Q165" s="182">
        <v>230000000</v>
      </c>
      <c r="R165" s="183" t="s">
        <v>225</v>
      </c>
      <c r="S165" s="183"/>
      <c r="T165" s="152" t="s">
        <v>146</v>
      </c>
      <c r="U165" s="181"/>
      <c r="V165" s="158"/>
      <c r="W165" s="180">
        <v>30</v>
      </c>
      <c r="X165" s="180" t="s">
        <v>106</v>
      </c>
      <c r="Y165" s="180">
        <v>10</v>
      </c>
      <c r="Z165" s="184"/>
      <c r="AA165" s="181" t="s">
        <v>138</v>
      </c>
      <c r="AB165" s="186"/>
      <c r="AC165" s="186"/>
      <c r="AD165" s="186">
        <v>582500000</v>
      </c>
      <c r="AE165" s="186">
        <f t="shared" si="123"/>
        <v>652400000.00000012</v>
      </c>
      <c r="AF165" s="186"/>
      <c r="AG165" s="186"/>
      <c r="AH165" s="186">
        <v>364124686</v>
      </c>
      <c r="AI165" s="186">
        <f t="shared" si="124"/>
        <v>407819648.32000005</v>
      </c>
      <c r="AJ165" s="186"/>
      <c r="AK165" s="186"/>
      <c r="AL165" s="186"/>
      <c r="AM165" s="186"/>
      <c r="AN165" s="186"/>
      <c r="AO165" s="186"/>
      <c r="AP165" s="186"/>
      <c r="AQ165" s="186"/>
      <c r="AR165" s="186"/>
      <c r="AS165" s="186"/>
      <c r="AT165" s="186"/>
      <c r="AU165" s="186"/>
      <c r="AV165" s="186"/>
      <c r="AW165" s="42">
        <v>0</v>
      </c>
      <c r="AX165" s="42">
        <f t="shared" si="128"/>
        <v>0</v>
      </c>
      <c r="AY165" s="152" t="s">
        <v>129</v>
      </c>
      <c r="AZ165" s="152" t="s">
        <v>227</v>
      </c>
      <c r="BA165" s="152" t="s">
        <v>228</v>
      </c>
      <c r="BB165" s="181"/>
      <c r="BC165" s="181"/>
      <c r="BD165" s="181"/>
      <c r="BE165" s="181"/>
      <c r="BF165" s="181"/>
      <c r="BG165" s="181"/>
      <c r="BH165" s="181"/>
      <c r="BI165" s="181"/>
      <c r="BJ165" s="167"/>
      <c r="BK165" s="32">
        <v>14.19</v>
      </c>
    </row>
    <row r="166" spans="1:63" s="162" customFormat="1" ht="12.95" customHeight="1" x14ac:dyDescent="0.25">
      <c r="A166" s="213" t="s">
        <v>217</v>
      </c>
      <c r="B166" s="213" t="s">
        <v>218</v>
      </c>
      <c r="C166" s="213" t="s">
        <v>811</v>
      </c>
      <c r="D166" s="213"/>
      <c r="E166" s="213" t="s">
        <v>220</v>
      </c>
      <c r="F166" s="219" t="s">
        <v>221</v>
      </c>
      <c r="G166" s="219" t="s">
        <v>222</v>
      </c>
      <c r="H166" s="219" t="s">
        <v>223</v>
      </c>
      <c r="I166" s="220" t="s">
        <v>120</v>
      </c>
      <c r="J166" s="220"/>
      <c r="K166" s="220"/>
      <c r="L166" s="219">
        <v>40</v>
      </c>
      <c r="M166" s="221" t="s">
        <v>122</v>
      </c>
      <c r="N166" s="221" t="s">
        <v>224</v>
      </c>
      <c r="O166" s="222" t="s">
        <v>694</v>
      </c>
      <c r="P166" s="220" t="s">
        <v>125</v>
      </c>
      <c r="Q166" s="223">
        <v>230000000</v>
      </c>
      <c r="R166" s="224" t="s">
        <v>225</v>
      </c>
      <c r="S166" s="224"/>
      <c r="T166" s="222" t="s">
        <v>146</v>
      </c>
      <c r="U166" s="221"/>
      <c r="V166" s="213"/>
      <c r="W166" s="220">
        <v>30</v>
      </c>
      <c r="X166" s="220" t="s">
        <v>106</v>
      </c>
      <c r="Y166" s="220">
        <v>10</v>
      </c>
      <c r="Z166" s="225"/>
      <c r="AA166" s="221" t="s">
        <v>138</v>
      </c>
      <c r="AB166" s="226"/>
      <c r="AC166" s="226"/>
      <c r="AD166" s="226">
        <v>582500000</v>
      </c>
      <c r="AE166" s="226">
        <f t="shared" si="123"/>
        <v>652400000.00000012</v>
      </c>
      <c r="AF166" s="226"/>
      <c r="AG166" s="226"/>
      <c r="AH166" s="226">
        <v>364124686</v>
      </c>
      <c r="AI166" s="226">
        <f t="shared" si="124"/>
        <v>407819648.32000005</v>
      </c>
      <c r="AJ166" s="226"/>
      <c r="AK166" s="226"/>
      <c r="AL166" s="226"/>
      <c r="AM166" s="226"/>
      <c r="AN166" s="226"/>
      <c r="AO166" s="226"/>
      <c r="AP166" s="226"/>
      <c r="AQ166" s="226"/>
      <c r="AR166" s="226"/>
      <c r="AS166" s="226"/>
      <c r="AT166" s="226"/>
      <c r="AU166" s="226"/>
      <c r="AV166" s="226"/>
      <c r="AW166" s="227">
        <f t="shared" ref="AW166" si="129">AD166+AH166+AL166+AP166+AT166</f>
        <v>946624686</v>
      </c>
      <c r="AX166" s="227">
        <f t="shared" si="128"/>
        <v>1060219648.3200001</v>
      </c>
      <c r="AY166" s="222" t="s">
        <v>129</v>
      </c>
      <c r="AZ166" s="222" t="s">
        <v>227</v>
      </c>
      <c r="BA166" s="222" t="s">
        <v>228</v>
      </c>
      <c r="BB166" s="221"/>
      <c r="BC166" s="221"/>
      <c r="BD166" s="221"/>
      <c r="BE166" s="221"/>
      <c r="BF166" s="221"/>
      <c r="BG166" s="221"/>
      <c r="BH166" s="221"/>
      <c r="BI166" s="221"/>
      <c r="BJ166" s="228"/>
      <c r="BK166" s="241">
        <v>14.19</v>
      </c>
    </row>
    <row r="167" spans="1:63" s="165" customFormat="1" ht="12.95" customHeight="1" x14ac:dyDescent="0.25">
      <c r="A167" s="15" t="s">
        <v>217</v>
      </c>
      <c r="B167" s="15" t="s">
        <v>218</v>
      </c>
      <c r="C167" s="174" t="s">
        <v>229</v>
      </c>
      <c r="D167" s="4"/>
      <c r="E167" s="4" t="s">
        <v>230</v>
      </c>
      <c r="F167" s="22" t="s">
        <v>221</v>
      </c>
      <c r="G167" s="22" t="s">
        <v>222</v>
      </c>
      <c r="H167" s="22" t="s">
        <v>223</v>
      </c>
      <c r="I167" s="23" t="s">
        <v>120</v>
      </c>
      <c r="J167" s="23"/>
      <c r="K167" s="23"/>
      <c r="L167" s="22">
        <v>40</v>
      </c>
      <c r="M167" s="5" t="s">
        <v>122</v>
      </c>
      <c r="N167" s="5" t="s">
        <v>224</v>
      </c>
      <c r="O167" s="5" t="s">
        <v>199</v>
      </c>
      <c r="P167" s="23" t="s">
        <v>125</v>
      </c>
      <c r="Q167" s="24">
        <v>230000000</v>
      </c>
      <c r="R167" s="25" t="s">
        <v>231</v>
      </c>
      <c r="S167" s="25"/>
      <c r="T167" s="23"/>
      <c r="U167" s="5" t="s">
        <v>126</v>
      </c>
      <c r="V167" s="23" t="s">
        <v>226</v>
      </c>
      <c r="W167" s="23">
        <v>30</v>
      </c>
      <c r="X167" s="23" t="s">
        <v>106</v>
      </c>
      <c r="Y167" s="23">
        <v>10</v>
      </c>
      <c r="Z167" s="39"/>
      <c r="AA167" s="5" t="s">
        <v>138</v>
      </c>
      <c r="AB167" s="26"/>
      <c r="AC167" s="26"/>
      <c r="AD167" s="26">
        <v>650000000</v>
      </c>
      <c r="AE167" s="26">
        <v>728000000.00000012</v>
      </c>
      <c r="AF167" s="26"/>
      <c r="AG167" s="26"/>
      <c r="AH167" s="26">
        <v>443584839</v>
      </c>
      <c r="AI167" s="26">
        <v>496815019.68000007</v>
      </c>
      <c r="AJ167" s="19">
        <v>0</v>
      </c>
      <c r="AK167" s="19">
        <v>0</v>
      </c>
      <c r="AL167" s="19">
        <v>0</v>
      </c>
      <c r="AM167" s="19">
        <v>0</v>
      </c>
      <c r="AN167" s="19">
        <v>0</v>
      </c>
      <c r="AO167" s="19">
        <v>0</v>
      </c>
      <c r="AP167" s="19">
        <v>0</v>
      </c>
      <c r="AQ167" s="19">
        <v>0</v>
      </c>
      <c r="AR167" s="19">
        <v>0</v>
      </c>
      <c r="AS167" s="19">
        <v>0</v>
      </c>
      <c r="AT167" s="19">
        <v>0</v>
      </c>
      <c r="AU167" s="19">
        <v>0</v>
      </c>
      <c r="AV167" s="43"/>
      <c r="AW167" s="41">
        <v>0</v>
      </c>
      <c r="AX167" s="41">
        <f t="shared" si="128"/>
        <v>0</v>
      </c>
      <c r="AY167" s="1" t="s">
        <v>129</v>
      </c>
      <c r="AZ167" s="1" t="s">
        <v>232</v>
      </c>
      <c r="BA167" s="1" t="s">
        <v>233</v>
      </c>
      <c r="BB167" s="5"/>
      <c r="BC167" s="5"/>
      <c r="BD167" s="5"/>
      <c r="BE167" s="5"/>
      <c r="BF167" s="5"/>
      <c r="BG167" s="5"/>
      <c r="BH167" s="5"/>
      <c r="BI167" s="5"/>
      <c r="BJ167" s="167"/>
      <c r="BK167" s="27"/>
    </row>
    <row r="168" spans="1:63" s="165" customFormat="1" ht="12.95" customHeight="1" x14ac:dyDescent="0.25">
      <c r="A168" s="15" t="s">
        <v>217</v>
      </c>
      <c r="B168" s="15" t="s">
        <v>218</v>
      </c>
      <c r="C168" s="174" t="s">
        <v>374</v>
      </c>
      <c r="D168" s="4"/>
      <c r="E168" s="4" t="s">
        <v>230</v>
      </c>
      <c r="F168" s="22" t="s">
        <v>221</v>
      </c>
      <c r="G168" s="22" t="s">
        <v>222</v>
      </c>
      <c r="H168" s="22" t="s">
        <v>223</v>
      </c>
      <c r="I168" s="23" t="s">
        <v>120</v>
      </c>
      <c r="J168" s="23"/>
      <c r="K168" s="23"/>
      <c r="L168" s="22">
        <v>40</v>
      </c>
      <c r="M168" s="5" t="s">
        <v>122</v>
      </c>
      <c r="N168" s="5" t="s">
        <v>224</v>
      </c>
      <c r="O168" s="1" t="s">
        <v>126</v>
      </c>
      <c r="P168" s="23" t="s">
        <v>125</v>
      </c>
      <c r="Q168" s="24">
        <v>230000000</v>
      </c>
      <c r="R168" s="25" t="s">
        <v>231</v>
      </c>
      <c r="S168" s="25"/>
      <c r="T168" s="23" t="s">
        <v>226</v>
      </c>
      <c r="U168" s="5"/>
      <c r="V168" s="15"/>
      <c r="W168" s="23">
        <v>30</v>
      </c>
      <c r="X168" s="23" t="s">
        <v>106</v>
      </c>
      <c r="Y168" s="23">
        <v>10</v>
      </c>
      <c r="Z168" s="39"/>
      <c r="AA168" s="5" t="s">
        <v>138</v>
      </c>
      <c r="AB168" s="26"/>
      <c r="AC168" s="26"/>
      <c r="AD168" s="26">
        <v>650000000</v>
      </c>
      <c r="AE168" s="40">
        <f t="shared" ref="AE168:AE171" si="130">AD168*1.12</f>
        <v>728000000.00000012</v>
      </c>
      <c r="AF168" s="26"/>
      <c r="AG168" s="26"/>
      <c r="AH168" s="26">
        <v>443584839</v>
      </c>
      <c r="AI168" s="40">
        <f t="shared" ref="AI168:AI171" si="131">AH168*1.12</f>
        <v>496815019.68000007</v>
      </c>
      <c r="AJ168" s="41">
        <v>0</v>
      </c>
      <c r="AK168" s="41">
        <v>0</v>
      </c>
      <c r="AL168" s="41">
        <v>0</v>
      </c>
      <c r="AM168" s="42">
        <f t="shared" ref="AM168" si="132">AL168*1.12</f>
        <v>0</v>
      </c>
      <c r="AN168" s="41">
        <v>0</v>
      </c>
      <c r="AO168" s="41">
        <v>0</v>
      </c>
      <c r="AP168" s="41">
        <v>0</v>
      </c>
      <c r="AQ168" s="42">
        <f t="shared" ref="AQ168" si="133">AP168*1.12</f>
        <v>0</v>
      </c>
      <c r="AR168" s="41">
        <v>0</v>
      </c>
      <c r="AS168" s="41">
        <v>0</v>
      </c>
      <c r="AT168" s="41">
        <v>0</v>
      </c>
      <c r="AU168" s="42">
        <f t="shared" ref="AU168" si="134">AT168*1.12</f>
        <v>0</v>
      </c>
      <c r="AV168" s="43"/>
      <c r="AW168" s="41">
        <v>0</v>
      </c>
      <c r="AX168" s="41">
        <f>AW168*1.12</f>
        <v>0</v>
      </c>
      <c r="AY168" s="1" t="s">
        <v>129</v>
      </c>
      <c r="AZ168" s="1" t="s">
        <v>232</v>
      </c>
      <c r="BA168" s="1" t="s">
        <v>233</v>
      </c>
      <c r="BB168" s="5"/>
      <c r="BC168" s="5"/>
      <c r="BD168" s="5"/>
      <c r="BE168" s="5"/>
      <c r="BF168" s="5"/>
      <c r="BG168" s="5"/>
      <c r="BH168" s="5"/>
      <c r="BI168" s="5"/>
      <c r="BJ168" s="167"/>
      <c r="BK168" s="27" t="s">
        <v>373</v>
      </c>
    </row>
    <row r="169" spans="1:63" s="165" customFormat="1" ht="12.95" customHeight="1" x14ac:dyDescent="0.25">
      <c r="A169" s="15" t="s">
        <v>217</v>
      </c>
      <c r="B169" s="15" t="s">
        <v>218</v>
      </c>
      <c r="C169" s="175" t="s">
        <v>518</v>
      </c>
      <c r="D169" s="4"/>
      <c r="E169" s="4" t="s">
        <v>230</v>
      </c>
      <c r="F169" s="22" t="s">
        <v>221</v>
      </c>
      <c r="G169" s="22" t="s">
        <v>222</v>
      </c>
      <c r="H169" s="22" t="s">
        <v>223</v>
      </c>
      <c r="I169" s="23" t="s">
        <v>120</v>
      </c>
      <c r="J169" s="23"/>
      <c r="K169" s="23"/>
      <c r="L169" s="22">
        <v>40</v>
      </c>
      <c r="M169" s="5" t="s">
        <v>122</v>
      </c>
      <c r="N169" s="5" t="s">
        <v>224</v>
      </c>
      <c r="O169" s="1" t="s">
        <v>166</v>
      </c>
      <c r="P169" s="23" t="s">
        <v>125</v>
      </c>
      <c r="Q169" s="24">
        <v>230000000</v>
      </c>
      <c r="R169" s="25" t="s">
        <v>231</v>
      </c>
      <c r="S169" s="25"/>
      <c r="T169" s="23" t="s">
        <v>226</v>
      </c>
      <c r="U169" s="5"/>
      <c r="V169" s="15"/>
      <c r="W169" s="23">
        <v>30</v>
      </c>
      <c r="X169" s="23" t="s">
        <v>106</v>
      </c>
      <c r="Y169" s="23">
        <v>10</v>
      </c>
      <c r="Z169" s="39"/>
      <c r="AA169" s="5" t="s">
        <v>138</v>
      </c>
      <c r="AB169" s="26"/>
      <c r="AC169" s="26"/>
      <c r="AD169" s="26">
        <v>650000000</v>
      </c>
      <c r="AE169" s="18">
        <f t="shared" si="130"/>
        <v>728000000.00000012</v>
      </c>
      <c r="AF169" s="26"/>
      <c r="AG169" s="26"/>
      <c r="AH169" s="26">
        <v>443584839</v>
      </c>
      <c r="AI169" s="18">
        <f t="shared" si="131"/>
        <v>496815019.68000007</v>
      </c>
      <c r="AJ169" s="41">
        <v>0</v>
      </c>
      <c r="AK169" s="41">
        <v>0</v>
      </c>
      <c r="AL169" s="41">
        <v>0</v>
      </c>
      <c r="AM169" s="42">
        <v>0</v>
      </c>
      <c r="AN169" s="41">
        <v>0</v>
      </c>
      <c r="AO169" s="41">
        <v>0</v>
      </c>
      <c r="AP169" s="41">
        <v>0</v>
      </c>
      <c r="AQ169" s="18">
        <f>AP169*1.12</f>
        <v>0</v>
      </c>
      <c r="AR169" s="41">
        <v>0</v>
      </c>
      <c r="AS169" s="41">
        <v>0</v>
      </c>
      <c r="AT169" s="41">
        <v>0</v>
      </c>
      <c r="AU169" s="18">
        <f>AT169*1.12</f>
        <v>0</v>
      </c>
      <c r="AV169" s="41"/>
      <c r="AW169" s="41">
        <v>0</v>
      </c>
      <c r="AX169" s="41">
        <f>AW169*1.12</f>
        <v>0</v>
      </c>
      <c r="AY169" s="1" t="s">
        <v>129</v>
      </c>
      <c r="AZ169" s="1" t="s">
        <v>232</v>
      </c>
      <c r="BA169" s="1" t="s">
        <v>233</v>
      </c>
      <c r="BB169" s="5"/>
      <c r="BC169" s="5"/>
      <c r="BD169" s="5"/>
      <c r="BE169" s="5"/>
      <c r="BF169" s="5"/>
      <c r="BG169" s="5"/>
      <c r="BH169" s="5"/>
      <c r="BI169" s="5"/>
      <c r="BJ169" s="167"/>
      <c r="BK169" s="27">
        <v>14</v>
      </c>
    </row>
    <row r="170" spans="1:63" s="187" customFormat="1" ht="12.95" customHeight="1" x14ac:dyDescent="0.25">
      <c r="A170" s="4" t="s">
        <v>217</v>
      </c>
      <c r="B170" s="4" t="s">
        <v>218</v>
      </c>
      <c r="C170" s="4" t="s">
        <v>708</v>
      </c>
      <c r="D170" s="4"/>
      <c r="E170" s="4" t="s">
        <v>230</v>
      </c>
      <c r="F170" s="199" t="s">
        <v>221</v>
      </c>
      <c r="G170" s="199" t="s">
        <v>222</v>
      </c>
      <c r="H170" s="199" t="s">
        <v>223</v>
      </c>
      <c r="I170" s="23" t="s">
        <v>120</v>
      </c>
      <c r="J170" s="23"/>
      <c r="K170" s="23"/>
      <c r="L170" s="199">
        <v>40</v>
      </c>
      <c r="M170" s="5" t="s">
        <v>122</v>
      </c>
      <c r="N170" s="5" t="s">
        <v>224</v>
      </c>
      <c r="O170" s="1" t="s">
        <v>144</v>
      </c>
      <c r="P170" s="23" t="s">
        <v>125</v>
      </c>
      <c r="Q170" s="24">
        <v>230000000</v>
      </c>
      <c r="R170" s="25" t="s">
        <v>231</v>
      </c>
      <c r="S170" s="25"/>
      <c r="T170" s="23" t="s">
        <v>226</v>
      </c>
      <c r="U170" s="5"/>
      <c r="V170" s="4"/>
      <c r="W170" s="23">
        <v>30</v>
      </c>
      <c r="X170" s="23" t="s">
        <v>106</v>
      </c>
      <c r="Y170" s="23">
        <v>10</v>
      </c>
      <c r="Z170" s="39"/>
      <c r="AA170" s="5" t="s">
        <v>138</v>
      </c>
      <c r="AB170" s="71"/>
      <c r="AC170" s="71"/>
      <c r="AD170" s="71">
        <v>650000000</v>
      </c>
      <c r="AE170" s="71">
        <f t="shared" si="130"/>
        <v>728000000.00000012</v>
      </c>
      <c r="AF170" s="71"/>
      <c r="AG170" s="71"/>
      <c r="AH170" s="71">
        <v>443584839</v>
      </c>
      <c r="AI170" s="71">
        <f t="shared" si="131"/>
        <v>496815019.68000007</v>
      </c>
      <c r="AJ170" s="71"/>
      <c r="AK170" s="71"/>
      <c r="AL170" s="71"/>
      <c r="AM170" s="71"/>
      <c r="AN170" s="71"/>
      <c r="AO170" s="71"/>
      <c r="AP170" s="71"/>
      <c r="AQ170" s="71"/>
      <c r="AR170" s="71"/>
      <c r="AS170" s="71"/>
      <c r="AT170" s="71"/>
      <c r="AU170" s="71"/>
      <c r="AV170" s="71"/>
      <c r="AW170" s="42">
        <v>0</v>
      </c>
      <c r="AX170" s="42">
        <f t="shared" si="128"/>
        <v>0</v>
      </c>
      <c r="AY170" s="1" t="s">
        <v>129</v>
      </c>
      <c r="AZ170" s="1" t="s">
        <v>232</v>
      </c>
      <c r="BA170" s="1" t="s">
        <v>233</v>
      </c>
      <c r="BB170" s="5"/>
      <c r="BC170" s="5"/>
      <c r="BD170" s="5"/>
      <c r="BE170" s="5"/>
      <c r="BF170" s="5"/>
      <c r="BG170" s="5"/>
      <c r="BH170" s="5"/>
      <c r="BI170" s="5"/>
      <c r="BJ170" s="167"/>
      <c r="BK170" s="32">
        <v>14</v>
      </c>
    </row>
    <row r="171" spans="1:63" s="187" customFormat="1" ht="12.95" customHeight="1" x14ac:dyDescent="0.25">
      <c r="A171" s="158" t="s">
        <v>217</v>
      </c>
      <c r="B171" s="158" t="s">
        <v>218</v>
      </c>
      <c r="C171" s="158" t="s">
        <v>762</v>
      </c>
      <c r="D171" s="158"/>
      <c r="E171" s="158" t="s">
        <v>230</v>
      </c>
      <c r="F171" s="179" t="s">
        <v>221</v>
      </c>
      <c r="G171" s="179" t="s">
        <v>222</v>
      </c>
      <c r="H171" s="179" t="s">
        <v>223</v>
      </c>
      <c r="I171" s="180" t="s">
        <v>120</v>
      </c>
      <c r="J171" s="180"/>
      <c r="K171" s="180"/>
      <c r="L171" s="179">
        <v>40</v>
      </c>
      <c r="M171" s="181" t="s">
        <v>122</v>
      </c>
      <c r="N171" s="181" t="s">
        <v>224</v>
      </c>
      <c r="O171" s="152" t="s">
        <v>398</v>
      </c>
      <c r="P171" s="180" t="s">
        <v>125</v>
      </c>
      <c r="Q171" s="182">
        <v>230000000</v>
      </c>
      <c r="R171" s="183" t="s">
        <v>231</v>
      </c>
      <c r="S171" s="183"/>
      <c r="T171" s="152" t="s">
        <v>146</v>
      </c>
      <c r="U171" s="181"/>
      <c r="V171" s="158"/>
      <c r="W171" s="180">
        <v>30</v>
      </c>
      <c r="X171" s="180" t="s">
        <v>106</v>
      </c>
      <c r="Y171" s="180">
        <v>10</v>
      </c>
      <c r="Z171" s="184"/>
      <c r="AA171" s="181" t="s">
        <v>138</v>
      </c>
      <c r="AB171" s="186"/>
      <c r="AC171" s="186"/>
      <c r="AD171" s="186">
        <v>650000000</v>
      </c>
      <c r="AE171" s="186">
        <f t="shared" si="130"/>
        <v>728000000.00000012</v>
      </c>
      <c r="AF171" s="186"/>
      <c r="AG171" s="186"/>
      <c r="AH171" s="186">
        <v>443584839</v>
      </c>
      <c r="AI171" s="186">
        <f t="shared" si="131"/>
        <v>496815019.68000007</v>
      </c>
      <c r="AJ171" s="186"/>
      <c r="AK171" s="186"/>
      <c r="AL171" s="186"/>
      <c r="AM171" s="186"/>
      <c r="AN171" s="186"/>
      <c r="AO171" s="186"/>
      <c r="AP171" s="186"/>
      <c r="AQ171" s="186"/>
      <c r="AR171" s="186"/>
      <c r="AS171" s="186"/>
      <c r="AT171" s="186"/>
      <c r="AU171" s="186"/>
      <c r="AV171" s="186"/>
      <c r="AW171" s="185">
        <f t="shared" ref="AW171" si="135">AD171+AH171+AL171+AP171+AT171</f>
        <v>1093584839</v>
      </c>
      <c r="AX171" s="185">
        <f t="shared" si="128"/>
        <v>1224815019.6800001</v>
      </c>
      <c r="AY171" s="152" t="s">
        <v>129</v>
      </c>
      <c r="AZ171" s="152" t="s">
        <v>232</v>
      </c>
      <c r="BA171" s="152" t="s">
        <v>233</v>
      </c>
      <c r="BB171" s="181"/>
      <c r="BC171" s="181"/>
      <c r="BD171" s="181"/>
      <c r="BE171" s="181"/>
      <c r="BF171" s="181"/>
      <c r="BG171" s="181"/>
      <c r="BH171" s="181"/>
      <c r="BI171" s="181"/>
      <c r="BJ171" s="167"/>
      <c r="BK171" s="32">
        <v>14.19</v>
      </c>
    </row>
    <row r="172" spans="1:63" s="164" customFormat="1" ht="12.95" customHeight="1" x14ac:dyDescent="0.25">
      <c r="A172" s="1" t="s">
        <v>150</v>
      </c>
      <c r="B172" s="6" t="s">
        <v>152</v>
      </c>
      <c r="C172" s="174" t="s">
        <v>230</v>
      </c>
      <c r="D172" s="1"/>
      <c r="E172" s="1"/>
      <c r="F172" s="9" t="s">
        <v>140</v>
      </c>
      <c r="G172" s="9" t="s">
        <v>141</v>
      </c>
      <c r="H172" s="9" t="s">
        <v>142</v>
      </c>
      <c r="I172" s="6" t="s">
        <v>143</v>
      </c>
      <c r="J172" s="6" t="s">
        <v>149</v>
      </c>
      <c r="K172" s="170"/>
      <c r="L172" s="12">
        <v>30</v>
      </c>
      <c r="M172" s="6" t="s">
        <v>122</v>
      </c>
      <c r="N172" s="6" t="s">
        <v>123</v>
      </c>
      <c r="O172" s="6" t="s">
        <v>144</v>
      </c>
      <c r="P172" s="6" t="s">
        <v>125</v>
      </c>
      <c r="Q172" s="6" t="s">
        <v>122</v>
      </c>
      <c r="R172" s="6" t="s">
        <v>145</v>
      </c>
      <c r="S172" s="6"/>
      <c r="T172" s="6" t="s">
        <v>146</v>
      </c>
      <c r="U172" s="6"/>
      <c r="V172" s="6"/>
      <c r="W172" s="16">
        <v>0</v>
      </c>
      <c r="X172" s="5">
        <v>100</v>
      </c>
      <c r="Y172" s="16">
        <v>0</v>
      </c>
      <c r="Z172" s="6"/>
      <c r="AA172" s="4" t="s">
        <v>138</v>
      </c>
      <c r="AB172" s="10"/>
      <c r="AC172" s="8">
        <v>72300000</v>
      </c>
      <c r="AD172" s="8">
        <v>72300000</v>
      </c>
      <c r="AE172" s="8">
        <f>AD172*1.12</f>
        <v>80976000.000000015</v>
      </c>
      <c r="AF172" s="8"/>
      <c r="AG172" s="8">
        <v>71500000</v>
      </c>
      <c r="AH172" s="8">
        <v>71500000</v>
      </c>
      <c r="AI172" s="8">
        <f>AH172*1.12</f>
        <v>80080000.000000015</v>
      </c>
      <c r="AJ172" s="10"/>
      <c r="AK172" s="11"/>
      <c r="AL172" s="11"/>
      <c r="AM172" s="11"/>
      <c r="AN172" s="11"/>
      <c r="AO172" s="11"/>
      <c r="AP172" s="11"/>
      <c r="AQ172" s="11"/>
      <c r="AR172" s="11"/>
      <c r="AS172" s="11"/>
      <c r="AT172" s="11"/>
      <c r="AU172" s="11"/>
      <c r="AV172" s="51"/>
      <c r="AW172" s="41">
        <v>0</v>
      </c>
      <c r="AX172" s="41">
        <f t="shared" si="128"/>
        <v>0</v>
      </c>
      <c r="AY172" s="13" t="s">
        <v>129</v>
      </c>
      <c r="AZ172" s="4" t="s">
        <v>147</v>
      </c>
      <c r="BA172" s="4" t="s">
        <v>148</v>
      </c>
      <c r="BB172" s="1"/>
      <c r="BC172" s="1"/>
      <c r="BD172" s="1"/>
      <c r="BE172" s="1"/>
      <c r="BF172" s="1"/>
      <c r="BG172" s="1"/>
      <c r="BH172" s="1"/>
      <c r="BI172" s="1"/>
      <c r="BJ172" s="28"/>
      <c r="BK172" s="27" t="s">
        <v>375</v>
      </c>
    </row>
    <row r="173" spans="1:63" s="165" customFormat="1" ht="12.95" customHeight="1" x14ac:dyDescent="0.25">
      <c r="A173" s="6" t="s">
        <v>151</v>
      </c>
      <c r="B173" s="6" t="s">
        <v>152</v>
      </c>
      <c r="C173" s="174" t="s">
        <v>220</v>
      </c>
      <c r="D173" s="1"/>
      <c r="E173" s="1"/>
      <c r="F173" s="15" t="s">
        <v>153</v>
      </c>
      <c r="G173" s="15" t="s">
        <v>154</v>
      </c>
      <c r="H173" s="27" t="s">
        <v>154</v>
      </c>
      <c r="I173" s="4" t="s">
        <v>120</v>
      </c>
      <c r="J173" s="15"/>
      <c r="K173" s="15"/>
      <c r="L173" s="4">
        <v>45</v>
      </c>
      <c r="M173" s="4">
        <v>230000000</v>
      </c>
      <c r="N173" s="2" t="s">
        <v>123</v>
      </c>
      <c r="O173" s="6" t="s">
        <v>126</v>
      </c>
      <c r="P173" s="1" t="s">
        <v>125</v>
      </c>
      <c r="Q173" s="4">
        <v>230000000</v>
      </c>
      <c r="R173" s="2" t="s">
        <v>187</v>
      </c>
      <c r="S173" s="15"/>
      <c r="T173" s="6" t="s">
        <v>127</v>
      </c>
      <c r="U173" s="28"/>
      <c r="V173" s="15"/>
      <c r="W173" s="16">
        <v>0</v>
      </c>
      <c r="X173" s="16">
        <v>90</v>
      </c>
      <c r="Y173" s="16">
        <v>10</v>
      </c>
      <c r="Z173" s="15"/>
      <c r="AA173" s="4" t="s">
        <v>138</v>
      </c>
      <c r="AB173" s="15"/>
      <c r="AC173" s="15"/>
      <c r="AD173" s="8">
        <v>46800000</v>
      </c>
      <c r="AE173" s="8">
        <v>52416000.000000015</v>
      </c>
      <c r="AF173" s="8">
        <v>0</v>
      </c>
      <c r="AG173" s="8">
        <v>0</v>
      </c>
      <c r="AH173" s="8">
        <v>54756000</v>
      </c>
      <c r="AI173" s="8">
        <v>61326720.000000015</v>
      </c>
      <c r="AJ173" s="8">
        <v>0</v>
      </c>
      <c r="AK173" s="8">
        <v>0</v>
      </c>
      <c r="AL173" s="8">
        <v>50618880</v>
      </c>
      <c r="AM173" s="8">
        <v>56693145.600000001</v>
      </c>
      <c r="AN173" s="15"/>
      <c r="AO173" s="15"/>
      <c r="AP173" s="8"/>
      <c r="AQ173" s="29"/>
      <c r="AR173" s="29"/>
      <c r="AS173" s="29"/>
      <c r="AT173" s="29"/>
      <c r="AU173" s="29"/>
      <c r="AV173" s="52"/>
      <c r="AW173" s="41">
        <f t="shared" ref="AW173:AW187" si="136">AD173+AH173+AL173+AP173+AT173</f>
        <v>152174880</v>
      </c>
      <c r="AX173" s="41">
        <f t="shared" si="128"/>
        <v>170435865.60000002</v>
      </c>
      <c r="AY173" s="13" t="s">
        <v>129</v>
      </c>
      <c r="AZ173" s="1" t="s">
        <v>155</v>
      </c>
      <c r="BA173" s="30" t="s">
        <v>156</v>
      </c>
      <c r="BB173" s="15"/>
      <c r="BC173" s="15"/>
      <c r="BD173" s="15"/>
      <c r="BE173" s="15"/>
      <c r="BF173" s="15"/>
      <c r="BG173" s="15"/>
      <c r="BH173" s="15"/>
      <c r="BI173" s="15"/>
      <c r="BJ173" s="27"/>
      <c r="BK173" s="27"/>
    </row>
    <row r="174" spans="1:63" s="164" customFormat="1" ht="12.95" customHeight="1" x14ac:dyDescent="0.25">
      <c r="A174" s="15" t="s">
        <v>217</v>
      </c>
      <c r="B174" s="44"/>
      <c r="C174" s="189" t="s">
        <v>501</v>
      </c>
      <c r="D174" s="87"/>
      <c r="E174" s="44"/>
      <c r="F174" s="1" t="s">
        <v>502</v>
      </c>
      <c r="G174" s="1" t="s">
        <v>503</v>
      </c>
      <c r="H174" s="1" t="s">
        <v>503</v>
      </c>
      <c r="I174" s="1" t="s">
        <v>120</v>
      </c>
      <c r="J174" s="1"/>
      <c r="K174" s="1"/>
      <c r="L174" s="112">
        <v>40</v>
      </c>
      <c r="M174" s="112" t="s">
        <v>122</v>
      </c>
      <c r="N174" s="112" t="s">
        <v>165</v>
      </c>
      <c r="O174" s="112" t="s">
        <v>166</v>
      </c>
      <c r="P174" s="112" t="s">
        <v>125</v>
      </c>
      <c r="Q174" s="1">
        <v>230000000</v>
      </c>
      <c r="R174" s="112" t="s">
        <v>504</v>
      </c>
      <c r="S174" s="112"/>
      <c r="T174" s="112" t="s">
        <v>146</v>
      </c>
      <c r="U174" s="112"/>
      <c r="V174" s="112"/>
      <c r="W174" s="1">
        <v>30</v>
      </c>
      <c r="X174" s="1" t="s">
        <v>106</v>
      </c>
      <c r="Y174" s="1">
        <v>10</v>
      </c>
      <c r="Z174" s="113"/>
      <c r="AA174" s="112" t="s">
        <v>138</v>
      </c>
      <c r="AB174" s="112"/>
      <c r="AC174" s="114"/>
      <c r="AD174" s="114">
        <v>400000000</v>
      </c>
      <c r="AE174" s="114">
        <f>AD174*1.12</f>
        <v>448000000.00000006</v>
      </c>
      <c r="AF174" s="114"/>
      <c r="AG174" s="114"/>
      <c r="AH174" s="21">
        <v>236225383</v>
      </c>
      <c r="AI174" s="21">
        <f t="shared" ref="AI174:AI187" si="137">AH174*1.12</f>
        <v>264572428.96000004</v>
      </c>
      <c r="AJ174" s="114"/>
      <c r="AK174" s="114"/>
      <c r="AL174" s="21"/>
      <c r="AM174" s="21"/>
      <c r="AN174" s="114"/>
      <c r="AO174" s="114"/>
      <c r="AP174" s="21"/>
      <c r="AQ174" s="114"/>
      <c r="AR174" s="114"/>
      <c r="AS174" s="114"/>
      <c r="AT174" s="21"/>
      <c r="AU174" s="114"/>
      <c r="AV174" s="114"/>
      <c r="AW174" s="41">
        <v>0</v>
      </c>
      <c r="AX174" s="41">
        <f>AW174*1.12</f>
        <v>0</v>
      </c>
      <c r="AY174" s="112" t="s">
        <v>129</v>
      </c>
      <c r="AZ174" s="1" t="s">
        <v>505</v>
      </c>
      <c r="BA174" s="1" t="s">
        <v>506</v>
      </c>
      <c r="BB174" s="44"/>
      <c r="BC174" s="44"/>
      <c r="BD174" s="44"/>
      <c r="BE174" s="44"/>
      <c r="BF174" s="44"/>
      <c r="BG174" s="44"/>
      <c r="BH174" s="44"/>
      <c r="BI174" s="44"/>
      <c r="BJ174" s="87"/>
      <c r="BK174" s="28"/>
    </row>
    <row r="175" spans="1:63" s="164" customFormat="1" ht="12.95" customHeight="1" x14ac:dyDescent="0.25">
      <c r="A175" s="4" t="s">
        <v>217</v>
      </c>
      <c r="B175" s="44"/>
      <c r="C175" s="4" t="s">
        <v>709</v>
      </c>
      <c r="D175" s="44"/>
      <c r="E175" s="44"/>
      <c r="F175" s="1" t="s">
        <v>502</v>
      </c>
      <c r="G175" s="1" t="s">
        <v>503</v>
      </c>
      <c r="H175" s="1" t="s">
        <v>503</v>
      </c>
      <c r="I175" s="1" t="s">
        <v>120</v>
      </c>
      <c r="J175" s="1"/>
      <c r="K175" s="1"/>
      <c r="L175" s="1">
        <v>40</v>
      </c>
      <c r="M175" s="1" t="s">
        <v>122</v>
      </c>
      <c r="N175" s="5" t="s">
        <v>224</v>
      </c>
      <c r="O175" s="1" t="s">
        <v>144</v>
      </c>
      <c r="P175" s="1" t="s">
        <v>125</v>
      </c>
      <c r="Q175" s="1">
        <v>230000000</v>
      </c>
      <c r="R175" s="1" t="s">
        <v>504</v>
      </c>
      <c r="S175" s="1"/>
      <c r="T175" s="1" t="s">
        <v>146</v>
      </c>
      <c r="U175" s="1"/>
      <c r="V175" s="1"/>
      <c r="W175" s="1">
        <v>30</v>
      </c>
      <c r="X175" s="1" t="s">
        <v>106</v>
      </c>
      <c r="Y175" s="1">
        <v>10</v>
      </c>
      <c r="Z175" s="5"/>
      <c r="AA175" s="1" t="s">
        <v>138</v>
      </c>
      <c r="AB175" s="71"/>
      <c r="AC175" s="71"/>
      <c r="AD175" s="71">
        <v>400000000</v>
      </c>
      <c r="AE175" s="71">
        <f t="shared" ref="AE175:AE177" si="138">AD175*1.12</f>
        <v>448000000.00000006</v>
      </c>
      <c r="AF175" s="71"/>
      <c r="AG175" s="71"/>
      <c r="AH175" s="71">
        <v>236225383</v>
      </c>
      <c r="AI175" s="71">
        <f t="shared" si="137"/>
        <v>264572428.96000004</v>
      </c>
      <c r="AJ175" s="71"/>
      <c r="AK175" s="71"/>
      <c r="AL175" s="71"/>
      <c r="AM175" s="71"/>
      <c r="AN175" s="71"/>
      <c r="AO175" s="71"/>
      <c r="AP175" s="71"/>
      <c r="AQ175" s="71"/>
      <c r="AR175" s="71"/>
      <c r="AS175" s="71"/>
      <c r="AT175" s="71"/>
      <c r="AU175" s="71"/>
      <c r="AV175" s="71"/>
      <c r="AW175" s="42">
        <v>0</v>
      </c>
      <c r="AX175" s="42">
        <f t="shared" si="128"/>
        <v>0</v>
      </c>
      <c r="AY175" s="1" t="s">
        <v>129</v>
      </c>
      <c r="AZ175" s="1" t="s">
        <v>505</v>
      </c>
      <c r="BA175" s="1" t="s">
        <v>506</v>
      </c>
      <c r="BB175" s="44"/>
      <c r="BC175" s="44"/>
      <c r="BD175" s="44"/>
      <c r="BE175" s="44"/>
      <c r="BF175" s="44"/>
      <c r="BG175" s="44"/>
      <c r="BH175" s="44"/>
      <c r="BI175" s="44"/>
      <c r="BJ175" s="87"/>
      <c r="BK175" s="32">
        <v>14</v>
      </c>
    </row>
    <row r="176" spans="1:63" s="164" customFormat="1" ht="12.95" customHeight="1" x14ac:dyDescent="0.25">
      <c r="A176" s="158" t="s">
        <v>217</v>
      </c>
      <c r="B176" s="195"/>
      <c r="C176" s="158" t="s">
        <v>763</v>
      </c>
      <c r="D176" s="195"/>
      <c r="E176" s="195"/>
      <c r="F176" s="152" t="s">
        <v>502</v>
      </c>
      <c r="G176" s="152" t="s">
        <v>503</v>
      </c>
      <c r="H176" s="152" t="s">
        <v>503</v>
      </c>
      <c r="I176" s="152" t="s">
        <v>120</v>
      </c>
      <c r="J176" s="152"/>
      <c r="K176" s="152"/>
      <c r="L176" s="152">
        <v>40</v>
      </c>
      <c r="M176" s="152" t="s">
        <v>122</v>
      </c>
      <c r="N176" s="181" t="s">
        <v>224</v>
      </c>
      <c r="O176" s="152" t="s">
        <v>398</v>
      </c>
      <c r="P176" s="152" t="s">
        <v>125</v>
      </c>
      <c r="Q176" s="152">
        <v>230000000</v>
      </c>
      <c r="R176" s="152" t="s">
        <v>504</v>
      </c>
      <c r="S176" s="152"/>
      <c r="T176" s="152" t="s">
        <v>146</v>
      </c>
      <c r="U176" s="152"/>
      <c r="V176" s="152"/>
      <c r="W176" s="152">
        <v>30</v>
      </c>
      <c r="X176" s="152" t="s">
        <v>106</v>
      </c>
      <c r="Y176" s="152">
        <v>10</v>
      </c>
      <c r="Z176" s="181"/>
      <c r="AA176" s="152" t="s">
        <v>138</v>
      </c>
      <c r="AB176" s="186"/>
      <c r="AC176" s="186"/>
      <c r="AD176" s="186">
        <v>400000000</v>
      </c>
      <c r="AE176" s="186">
        <f t="shared" si="138"/>
        <v>448000000.00000006</v>
      </c>
      <c r="AF176" s="186"/>
      <c r="AG176" s="186"/>
      <c r="AH176" s="186">
        <v>236225383</v>
      </c>
      <c r="AI176" s="186">
        <f t="shared" si="137"/>
        <v>264572428.96000004</v>
      </c>
      <c r="AJ176" s="186"/>
      <c r="AK176" s="186"/>
      <c r="AL176" s="186"/>
      <c r="AM176" s="186"/>
      <c r="AN176" s="186"/>
      <c r="AO176" s="186"/>
      <c r="AP176" s="186"/>
      <c r="AQ176" s="186"/>
      <c r="AR176" s="186"/>
      <c r="AS176" s="186"/>
      <c r="AT176" s="186"/>
      <c r="AU176" s="186"/>
      <c r="AV176" s="186"/>
      <c r="AW176" s="42">
        <v>0</v>
      </c>
      <c r="AX176" s="42">
        <f t="shared" si="128"/>
        <v>0</v>
      </c>
      <c r="AY176" s="152" t="s">
        <v>129</v>
      </c>
      <c r="AZ176" s="152" t="s">
        <v>505</v>
      </c>
      <c r="BA176" s="152" t="s">
        <v>506</v>
      </c>
      <c r="BB176" s="195"/>
      <c r="BC176" s="195"/>
      <c r="BD176" s="195"/>
      <c r="BE176" s="195"/>
      <c r="BF176" s="195"/>
      <c r="BG176" s="195"/>
      <c r="BH176" s="195"/>
      <c r="BI176" s="195"/>
      <c r="BJ176" s="87"/>
      <c r="BK176" s="32">
        <v>14</v>
      </c>
    </row>
    <row r="177" spans="1:63" s="166" customFormat="1" ht="12.95" customHeight="1" x14ac:dyDescent="0.25">
      <c r="A177" s="213" t="s">
        <v>217</v>
      </c>
      <c r="B177" s="214"/>
      <c r="C177" s="213" t="s">
        <v>812</v>
      </c>
      <c r="D177" s="214"/>
      <c r="E177" s="214"/>
      <c r="F177" s="222" t="s">
        <v>502</v>
      </c>
      <c r="G177" s="222" t="s">
        <v>503</v>
      </c>
      <c r="H177" s="222" t="s">
        <v>503</v>
      </c>
      <c r="I177" s="222" t="s">
        <v>120</v>
      </c>
      <c r="J177" s="222"/>
      <c r="K177" s="222"/>
      <c r="L177" s="222">
        <v>40</v>
      </c>
      <c r="M177" s="222" t="s">
        <v>122</v>
      </c>
      <c r="N177" s="221" t="s">
        <v>224</v>
      </c>
      <c r="O177" s="222" t="s">
        <v>694</v>
      </c>
      <c r="P177" s="222" t="s">
        <v>125</v>
      </c>
      <c r="Q177" s="222">
        <v>230000000</v>
      </c>
      <c r="R177" s="222" t="s">
        <v>504</v>
      </c>
      <c r="S177" s="222"/>
      <c r="T177" s="222" t="s">
        <v>146</v>
      </c>
      <c r="U177" s="222"/>
      <c r="V177" s="222"/>
      <c r="W177" s="222">
        <v>30</v>
      </c>
      <c r="X177" s="222" t="s">
        <v>106</v>
      </c>
      <c r="Y177" s="222">
        <v>10</v>
      </c>
      <c r="Z177" s="221"/>
      <c r="AA177" s="222" t="s">
        <v>138</v>
      </c>
      <c r="AB177" s="226"/>
      <c r="AC177" s="226"/>
      <c r="AD177" s="226">
        <v>400000000</v>
      </c>
      <c r="AE177" s="226">
        <f t="shared" si="138"/>
        <v>448000000.00000006</v>
      </c>
      <c r="AF177" s="226"/>
      <c r="AG177" s="226"/>
      <c r="AH177" s="226">
        <v>236225383</v>
      </c>
      <c r="AI177" s="226">
        <f t="shared" si="137"/>
        <v>264572428.96000004</v>
      </c>
      <c r="AJ177" s="226"/>
      <c r="AK177" s="226"/>
      <c r="AL177" s="226"/>
      <c r="AM177" s="226"/>
      <c r="AN177" s="226"/>
      <c r="AO177" s="226"/>
      <c r="AP177" s="226"/>
      <c r="AQ177" s="226"/>
      <c r="AR177" s="226"/>
      <c r="AS177" s="226"/>
      <c r="AT177" s="226"/>
      <c r="AU177" s="226"/>
      <c r="AV177" s="226"/>
      <c r="AW177" s="227">
        <v>0</v>
      </c>
      <c r="AX177" s="227">
        <f t="shared" si="128"/>
        <v>0</v>
      </c>
      <c r="AY177" s="222" t="s">
        <v>129</v>
      </c>
      <c r="AZ177" s="222" t="s">
        <v>505</v>
      </c>
      <c r="BA177" s="222" t="s">
        <v>506</v>
      </c>
      <c r="BB177" s="214"/>
      <c r="BC177" s="214"/>
      <c r="BD177" s="214"/>
      <c r="BE177" s="214"/>
      <c r="BF177" s="214"/>
      <c r="BG177" s="214"/>
      <c r="BH177" s="214"/>
      <c r="BI177" s="214"/>
      <c r="BJ177" s="229"/>
      <c r="BK177" s="241">
        <v>14</v>
      </c>
    </row>
    <row r="178" spans="1:63" s="166" customFormat="1" ht="12.95" customHeight="1" x14ac:dyDescent="0.25">
      <c r="A178" s="310" t="s">
        <v>217</v>
      </c>
      <c r="B178" s="311"/>
      <c r="C178" s="162" t="s">
        <v>906</v>
      </c>
      <c r="D178" s="312"/>
      <c r="E178" s="311"/>
      <c r="F178" s="313" t="s">
        <v>502</v>
      </c>
      <c r="G178" s="313" t="s">
        <v>503</v>
      </c>
      <c r="H178" s="313" t="s">
        <v>503</v>
      </c>
      <c r="I178" s="313" t="s">
        <v>120</v>
      </c>
      <c r="J178" s="313"/>
      <c r="K178" s="313"/>
      <c r="L178" s="314">
        <v>40</v>
      </c>
      <c r="M178" s="314" t="s">
        <v>122</v>
      </c>
      <c r="N178" s="315" t="s">
        <v>224</v>
      </c>
      <c r="O178" s="314" t="s">
        <v>907</v>
      </c>
      <c r="P178" s="314" t="s">
        <v>125</v>
      </c>
      <c r="Q178" s="313">
        <v>230000000</v>
      </c>
      <c r="R178" s="314" t="s">
        <v>504</v>
      </c>
      <c r="S178" s="314"/>
      <c r="T178" s="314" t="s">
        <v>146</v>
      </c>
      <c r="U178" s="314"/>
      <c r="V178" s="314"/>
      <c r="W178" s="313">
        <v>30</v>
      </c>
      <c r="X178" s="313" t="s">
        <v>106</v>
      </c>
      <c r="Y178" s="313">
        <v>10</v>
      </c>
      <c r="Z178" s="315"/>
      <c r="AA178" s="314" t="s">
        <v>138</v>
      </c>
      <c r="AB178" s="316"/>
      <c r="AC178" s="316"/>
      <c r="AD178" s="316">
        <v>400000000</v>
      </c>
      <c r="AE178" s="316">
        <v>448000000.00000006</v>
      </c>
      <c r="AF178" s="316"/>
      <c r="AG178" s="316"/>
      <c r="AH178" s="317">
        <v>236225383</v>
      </c>
      <c r="AI178" s="317">
        <v>264572428.96000004</v>
      </c>
      <c r="AJ178" s="316"/>
      <c r="AK178" s="316"/>
      <c r="AL178" s="317"/>
      <c r="AM178" s="317"/>
      <c r="AN178" s="316"/>
      <c r="AO178" s="316"/>
      <c r="AP178" s="317"/>
      <c r="AQ178" s="316"/>
      <c r="AR178" s="316"/>
      <c r="AS178" s="316"/>
      <c r="AT178" s="317"/>
      <c r="AU178" s="316"/>
      <c r="AV178" s="316"/>
      <c r="AW178" s="318">
        <v>636225383</v>
      </c>
      <c r="AX178" s="318">
        <v>712572428.96000004</v>
      </c>
      <c r="AY178" s="314" t="s">
        <v>129</v>
      </c>
      <c r="AZ178" s="313" t="s">
        <v>505</v>
      </c>
      <c r="BA178" s="313" t="s">
        <v>506</v>
      </c>
      <c r="BB178" s="311"/>
      <c r="BC178" s="311"/>
      <c r="BD178" s="311"/>
      <c r="BE178" s="311"/>
      <c r="BF178" s="311"/>
      <c r="BG178" s="311" t="s">
        <v>128</v>
      </c>
      <c r="BH178" s="311"/>
      <c r="BI178" s="311"/>
      <c r="BJ178" s="312"/>
      <c r="BK178" s="319">
        <v>14</v>
      </c>
    </row>
    <row r="179" spans="1:63" s="164" customFormat="1" ht="12.95" customHeight="1" x14ac:dyDescent="0.25">
      <c r="A179" s="15" t="s">
        <v>217</v>
      </c>
      <c r="B179" s="44"/>
      <c r="C179" s="175" t="s">
        <v>507</v>
      </c>
      <c r="D179" s="87"/>
      <c r="E179" s="44"/>
      <c r="F179" s="1" t="s">
        <v>221</v>
      </c>
      <c r="G179" s="1" t="s">
        <v>222</v>
      </c>
      <c r="H179" s="1" t="s">
        <v>223</v>
      </c>
      <c r="I179" s="1" t="s">
        <v>120</v>
      </c>
      <c r="J179" s="1"/>
      <c r="K179" s="1"/>
      <c r="L179" s="112">
        <v>40</v>
      </c>
      <c r="M179" s="112" t="s">
        <v>122</v>
      </c>
      <c r="N179" s="112" t="s">
        <v>165</v>
      </c>
      <c r="O179" s="112" t="s">
        <v>166</v>
      </c>
      <c r="P179" s="112" t="s">
        <v>125</v>
      </c>
      <c r="Q179" s="1">
        <v>230000000</v>
      </c>
      <c r="R179" s="112" t="s">
        <v>504</v>
      </c>
      <c r="S179" s="112"/>
      <c r="T179" s="112" t="s">
        <v>146</v>
      </c>
      <c r="U179" s="112"/>
      <c r="V179" s="112"/>
      <c r="W179" s="1">
        <v>30</v>
      </c>
      <c r="X179" s="1" t="s">
        <v>106</v>
      </c>
      <c r="Y179" s="1">
        <v>10</v>
      </c>
      <c r="Z179" s="113"/>
      <c r="AA179" s="112" t="s">
        <v>138</v>
      </c>
      <c r="AB179" s="112"/>
      <c r="AC179" s="114"/>
      <c r="AD179" s="114">
        <v>752391231</v>
      </c>
      <c r="AE179" s="114">
        <f>AD179*1.12</f>
        <v>842678178.72000003</v>
      </c>
      <c r="AF179" s="114"/>
      <c r="AG179" s="114"/>
      <c r="AH179" s="21">
        <v>255000000</v>
      </c>
      <c r="AI179" s="21">
        <f t="shared" si="137"/>
        <v>285600000</v>
      </c>
      <c r="AJ179" s="114"/>
      <c r="AK179" s="114"/>
      <c r="AL179" s="21"/>
      <c r="AM179" s="21"/>
      <c r="AN179" s="114"/>
      <c r="AO179" s="114"/>
      <c r="AP179" s="21"/>
      <c r="AQ179" s="114"/>
      <c r="AR179" s="114"/>
      <c r="AS179" s="114"/>
      <c r="AT179" s="21"/>
      <c r="AU179" s="114"/>
      <c r="AV179" s="114"/>
      <c r="AW179" s="41">
        <v>0</v>
      </c>
      <c r="AX179" s="41">
        <f>AW179*1.12</f>
        <v>0</v>
      </c>
      <c r="AY179" s="112" t="s">
        <v>129</v>
      </c>
      <c r="AZ179" s="1" t="s">
        <v>508</v>
      </c>
      <c r="BA179" s="1" t="s">
        <v>509</v>
      </c>
      <c r="BB179" s="44"/>
      <c r="BC179" s="44"/>
      <c r="BD179" s="44"/>
      <c r="BE179" s="44"/>
      <c r="BF179" s="44"/>
      <c r="BG179" s="44"/>
      <c r="BH179" s="44"/>
      <c r="BI179" s="44"/>
      <c r="BJ179" s="87"/>
      <c r="BK179" s="28"/>
    </row>
    <row r="180" spans="1:63" s="164" customFormat="1" ht="12.95" customHeight="1" x14ac:dyDescent="0.25">
      <c r="A180" s="4" t="s">
        <v>217</v>
      </c>
      <c r="B180" s="44"/>
      <c r="C180" s="4" t="s">
        <v>710</v>
      </c>
      <c r="D180" s="44"/>
      <c r="E180" s="44"/>
      <c r="F180" s="1" t="s">
        <v>221</v>
      </c>
      <c r="G180" s="1" t="s">
        <v>222</v>
      </c>
      <c r="H180" s="1" t="s">
        <v>223</v>
      </c>
      <c r="I180" s="1" t="s">
        <v>120</v>
      </c>
      <c r="J180" s="1"/>
      <c r="K180" s="1"/>
      <c r="L180" s="1">
        <v>40</v>
      </c>
      <c r="M180" s="1" t="s">
        <v>122</v>
      </c>
      <c r="N180" s="5" t="s">
        <v>224</v>
      </c>
      <c r="O180" s="1" t="s">
        <v>144</v>
      </c>
      <c r="P180" s="1" t="s">
        <v>125</v>
      </c>
      <c r="Q180" s="1">
        <v>230000000</v>
      </c>
      <c r="R180" s="1" t="s">
        <v>504</v>
      </c>
      <c r="S180" s="1"/>
      <c r="T180" s="1" t="s">
        <v>146</v>
      </c>
      <c r="U180" s="1"/>
      <c r="V180" s="1"/>
      <c r="W180" s="1">
        <v>30</v>
      </c>
      <c r="X180" s="1" t="s">
        <v>106</v>
      </c>
      <c r="Y180" s="1">
        <v>10</v>
      </c>
      <c r="Z180" s="5"/>
      <c r="AA180" s="1" t="s">
        <v>138</v>
      </c>
      <c r="AB180" s="71"/>
      <c r="AC180" s="71"/>
      <c r="AD180" s="71">
        <v>752391231</v>
      </c>
      <c r="AE180" s="71">
        <f t="shared" ref="AE180:AE181" si="139">AD180*1.12</f>
        <v>842678178.72000003</v>
      </c>
      <c r="AF180" s="71"/>
      <c r="AG180" s="71"/>
      <c r="AH180" s="71">
        <v>255000000</v>
      </c>
      <c r="AI180" s="71">
        <f t="shared" si="137"/>
        <v>285600000</v>
      </c>
      <c r="AJ180" s="71"/>
      <c r="AK180" s="71"/>
      <c r="AL180" s="71"/>
      <c r="AM180" s="71"/>
      <c r="AN180" s="71"/>
      <c r="AO180" s="71"/>
      <c r="AP180" s="71"/>
      <c r="AQ180" s="71"/>
      <c r="AR180" s="71"/>
      <c r="AS180" s="71"/>
      <c r="AT180" s="71"/>
      <c r="AU180" s="71"/>
      <c r="AV180" s="71"/>
      <c r="AW180" s="41">
        <v>0</v>
      </c>
      <c r="AX180" s="41">
        <f>AW180*1.12</f>
        <v>0</v>
      </c>
      <c r="AY180" s="1" t="s">
        <v>129</v>
      </c>
      <c r="AZ180" s="1" t="s">
        <v>508</v>
      </c>
      <c r="BA180" s="1" t="s">
        <v>509</v>
      </c>
      <c r="BB180" s="44"/>
      <c r="BC180" s="44"/>
      <c r="BD180" s="44"/>
      <c r="BE180" s="44"/>
      <c r="BF180" s="44"/>
      <c r="BG180" s="44"/>
      <c r="BH180" s="44"/>
      <c r="BI180" s="44"/>
      <c r="BJ180" s="87"/>
      <c r="BK180" s="32">
        <v>14</v>
      </c>
    </row>
    <row r="181" spans="1:63" s="164" customFormat="1" ht="12.95" customHeight="1" x14ac:dyDescent="0.25">
      <c r="A181" s="158" t="s">
        <v>217</v>
      </c>
      <c r="B181" s="195"/>
      <c r="C181" s="158" t="s">
        <v>764</v>
      </c>
      <c r="D181" s="195"/>
      <c r="E181" s="195"/>
      <c r="F181" s="152" t="s">
        <v>221</v>
      </c>
      <c r="G181" s="152" t="s">
        <v>222</v>
      </c>
      <c r="H181" s="152" t="s">
        <v>223</v>
      </c>
      <c r="I181" s="152" t="s">
        <v>120</v>
      </c>
      <c r="J181" s="152"/>
      <c r="K181" s="152"/>
      <c r="L181" s="152">
        <v>40</v>
      </c>
      <c r="M181" s="152" t="s">
        <v>122</v>
      </c>
      <c r="N181" s="181" t="s">
        <v>224</v>
      </c>
      <c r="O181" s="152" t="s">
        <v>398</v>
      </c>
      <c r="P181" s="152" t="s">
        <v>125</v>
      </c>
      <c r="Q181" s="152">
        <v>230000000</v>
      </c>
      <c r="R181" s="152" t="s">
        <v>504</v>
      </c>
      <c r="S181" s="152"/>
      <c r="T181" s="152" t="s">
        <v>146</v>
      </c>
      <c r="U181" s="152"/>
      <c r="V181" s="152"/>
      <c r="W181" s="152">
        <v>30</v>
      </c>
      <c r="X181" s="152" t="s">
        <v>106</v>
      </c>
      <c r="Y181" s="152">
        <v>10</v>
      </c>
      <c r="Z181" s="181"/>
      <c r="AA181" s="152" t="s">
        <v>138</v>
      </c>
      <c r="AB181" s="186"/>
      <c r="AC181" s="186"/>
      <c r="AD181" s="186">
        <v>752391231</v>
      </c>
      <c r="AE181" s="186">
        <f t="shared" si="139"/>
        <v>842678178.72000003</v>
      </c>
      <c r="AF181" s="186"/>
      <c r="AG181" s="186"/>
      <c r="AH181" s="186">
        <v>255000000</v>
      </c>
      <c r="AI181" s="186">
        <f t="shared" si="137"/>
        <v>285600000</v>
      </c>
      <c r="AJ181" s="186"/>
      <c r="AK181" s="186"/>
      <c r="AL181" s="186"/>
      <c r="AM181" s="186"/>
      <c r="AN181" s="186"/>
      <c r="AO181" s="186"/>
      <c r="AP181" s="186"/>
      <c r="AQ181" s="186"/>
      <c r="AR181" s="186"/>
      <c r="AS181" s="186"/>
      <c r="AT181" s="186"/>
      <c r="AU181" s="186"/>
      <c r="AV181" s="186"/>
      <c r="AW181" s="185">
        <f t="shared" si="136"/>
        <v>1007391231</v>
      </c>
      <c r="AX181" s="185">
        <f t="shared" si="128"/>
        <v>1128278178.72</v>
      </c>
      <c r="AY181" s="152" t="s">
        <v>129</v>
      </c>
      <c r="AZ181" s="152" t="s">
        <v>508</v>
      </c>
      <c r="BA181" s="152" t="s">
        <v>509</v>
      </c>
      <c r="BB181" s="195"/>
      <c r="BC181" s="195"/>
      <c r="BD181" s="195"/>
      <c r="BE181" s="195"/>
      <c r="BF181" s="195"/>
      <c r="BG181" s="195"/>
      <c r="BH181" s="195"/>
      <c r="BI181" s="195"/>
      <c r="BJ181" s="87"/>
      <c r="BK181" s="32">
        <v>14</v>
      </c>
    </row>
    <row r="182" spans="1:63" s="164" customFormat="1" ht="12.95" customHeight="1" x14ac:dyDescent="0.25">
      <c r="A182" s="15" t="s">
        <v>217</v>
      </c>
      <c r="B182" s="44"/>
      <c r="C182" s="175" t="s">
        <v>510</v>
      </c>
      <c r="D182" s="87"/>
      <c r="E182" s="44"/>
      <c r="F182" s="1" t="s">
        <v>502</v>
      </c>
      <c r="G182" s="1" t="s">
        <v>503</v>
      </c>
      <c r="H182" s="1" t="s">
        <v>503</v>
      </c>
      <c r="I182" s="1" t="s">
        <v>120</v>
      </c>
      <c r="J182" s="1"/>
      <c r="K182" s="1"/>
      <c r="L182" s="1">
        <v>40</v>
      </c>
      <c r="M182" s="112">
        <v>230000000</v>
      </c>
      <c r="N182" s="112" t="s">
        <v>165</v>
      </c>
      <c r="O182" s="112" t="s">
        <v>166</v>
      </c>
      <c r="P182" s="112" t="s">
        <v>125</v>
      </c>
      <c r="Q182" s="112">
        <v>230000000</v>
      </c>
      <c r="R182" s="1" t="s">
        <v>511</v>
      </c>
      <c r="S182" s="112"/>
      <c r="T182" s="112" t="s">
        <v>146</v>
      </c>
      <c r="U182" s="112"/>
      <c r="V182" s="112"/>
      <c r="W182" s="112">
        <v>30</v>
      </c>
      <c r="X182" s="112" t="s">
        <v>106</v>
      </c>
      <c r="Y182" s="112">
        <v>10</v>
      </c>
      <c r="Z182" s="114"/>
      <c r="AA182" s="113" t="s">
        <v>138</v>
      </c>
      <c r="AB182" s="112"/>
      <c r="AC182" s="112"/>
      <c r="AD182" s="114">
        <v>754673185</v>
      </c>
      <c r="AE182" s="114">
        <f>AD182*1.12</f>
        <v>845233967.20000005</v>
      </c>
      <c r="AF182" s="114"/>
      <c r="AG182" s="114"/>
      <c r="AH182" s="114">
        <v>500000000</v>
      </c>
      <c r="AI182" s="21">
        <f t="shared" si="137"/>
        <v>560000000</v>
      </c>
      <c r="AJ182" s="114"/>
      <c r="AK182" s="114"/>
      <c r="AL182" s="114"/>
      <c r="AM182" s="21"/>
      <c r="AN182" s="114"/>
      <c r="AO182" s="114"/>
      <c r="AP182" s="114"/>
      <c r="AQ182" s="21"/>
      <c r="AR182" s="114"/>
      <c r="AS182" s="114"/>
      <c r="AT182" s="114"/>
      <c r="AU182" s="21"/>
      <c r="AV182" s="114"/>
      <c r="AW182" s="41">
        <v>0</v>
      </c>
      <c r="AX182" s="41">
        <f>AW182*1.12</f>
        <v>0</v>
      </c>
      <c r="AY182" s="112" t="s">
        <v>129</v>
      </c>
      <c r="AZ182" s="1" t="s">
        <v>512</v>
      </c>
      <c r="BA182" s="112" t="s">
        <v>513</v>
      </c>
      <c r="BB182" s="44"/>
      <c r="BC182" s="44"/>
      <c r="BD182" s="44"/>
      <c r="BE182" s="44"/>
      <c r="BF182" s="44"/>
      <c r="BG182" s="44"/>
      <c r="BH182" s="44"/>
      <c r="BI182" s="44"/>
      <c r="BJ182" s="87"/>
      <c r="BK182" s="28"/>
    </row>
    <row r="183" spans="1:63" s="164" customFormat="1" ht="12.95" customHeight="1" x14ac:dyDescent="0.25">
      <c r="A183" s="4" t="s">
        <v>217</v>
      </c>
      <c r="B183" s="44"/>
      <c r="C183" s="4" t="s">
        <v>711</v>
      </c>
      <c r="D183" s="44"/>
      <c r="E183" s="44"/>
      <c r="F183" s="1" t="s">
        <v>502</v>
      </c>
      <c r="G183" s="1" t="s">
        <v>503</v>
      </c>
      <c r="H183" s="1" t="s">
        <v>503</v>
      </c>
      <c r="I183" s="1" t="s">
        <v>120</v>
      </c>
      <c r="J183" s="1"/>
      <c r="K183" s="1"/>
      <c r="L183" s="1">
        <v>40</v>
      </c>
      <c r="M183" s="1">
        <v>230000000</v>
      </c>
      <c r="N183" s="5" t="s">
        <v>224</v>
      </c>
      <c r="O183" s="1" t="s">
        <v>144</v>
      </c>
      <c r="P183" s="1" t="s">
        <v>125</v>
      </c>
      <c r="Q183" s="1">
        <v>230000000</v>
      </c>
      <c r="R183" s="1" t="s">
        <v>511</v>
      </c>
      <c r="S183" s="1"/>
      <c r="T183" s="1" t="s">
        <v>146</v>
      </c>
      <c r="U183" s="1"/>
      <c r="V183" s="1"/>
      <c r="W183" s="1">
        <v>30</v>
      </c>
      <c r="X183" s="1" t="s">
        <v>106</v>
      </c>
      <c r="Y183" s="1">
        <v>10</v>
      </c>
      <c r="Z183" s="21"/>
      <c r="AA183" s="5" t="s">
        <v>138</v>
      </c>
      <c r="AB183" s="71"/>
      <c r="AC183" s="71"/>
      <c r="AD183" s="71">
        <v>754673185</v>
      </c>
      <c r="AE183" s="71">
        <f t="shared" ref="AE183:AE184" si="140">AD183*1.12</f>
        <v>845233967.20000005</v>
      </c>
      <c r="AF183" s="71"/>
      <c r="AG183" s="71"/>
      <c r="AH183" s="71">
        <v>500000000</v>
      </c>
      <c r="AI183" s="71">
        <f t="shared" si="137"/>
        <v>560000000</v>
      </c>
      <c r="AJ183" s="71"/>
      <c r="AK183" s="71"/>
      <c r="AL183" s="71"/>
      <c r="AM183" s="71"/>
      <c r="AN183" s="71"/>
      <c r="AO183" s="71"/>
      <c r="AP183" s="71"/>
      <c r="AQ183" s="71"/>
      <c r="AR183" s="71"/>
      <c r="AS183" s="71"/>
      <c r="AT183" s="71"/>
      <c r="AU183" s="71"/>
      <c r="AV183" s="71"/>
      <c r="AW183" s="41">
        <v>0</v>
      </c>
      <c r="AX183" s="41">
        <f>AW183*1.12</f>
        <v>0</v>
      </c>
      <c r="AY183" s="1" t="s">
        <v>129</v>
      </c>
      <c r="AZ183" s="1" t="s">
        <v>512</v>
      </c>
      <c r="BA183" s="1" t="s">
        <v>513</v>
      </c>
      <c r="BB183" s="44"/>
      <c r="BC183" s="44"/>
      <c r="BD183" s="44"/>
      <c r="BE183" s="44"/>
      <c r="BF183" s="44"/>
      <c r="BG183" s="44"/>
      <c r="BH183" s="44"/>
      <c r="BI183" s="44"/>
      <c r="BJ183" s="87"/>
      <c r="BK183" s="32">
        <v>14</v>
      </c>
    </row>
    <row r="184" spans="1:63" s="164" customFormat="1" ht="12.95" customHeight="1" x14ac:dyDescent="0.25">
      <c r="A184" s="158" t="s">
        <v>217</v>
      </c>
      <c r="B184" s="195"/>
      <c r="C184" s="158" t="s">
        <v>765</v>
      </c>
      <c r="D184" s="195"/>
      <c r="E184" s="195"/>
      <c r="F184" s="152" t="s">
        <v>502</v>
      </c>
      <c r="G184" s="152" t="s">
        <v>503</v>
      </c>
      <c r="H184" s="152" t="s">
        <v>503</v>
      </c>
      <c r="I184" s="152" t="s">
        <v>120</v>
      </c>
      <c r="J184" s="152"/>
      <c r="K184" s="152"/>
      <c r="L184" s="152">
        <v>40</v>
      </c>
      <c r="M184" s="152">
        <v>230000000</v>
      </c>
      <c r="N184" s="181" t="s">
        <v>224</v>
      </c>
      <c r="O184" s="152" t="s">
        <v>398</v>
      </c>
      <c r="P184" s="152" t="s">
        <v>125</v>
      </c>
      <c r="Q184" s="152">
        <v>230000000</v>
      </c>
      <c r="R184" s="152" t="s">
        <v>511</v>
      </c>
      <c r="S184" s="152"/>
      <c r="T184" s="152" t="s">
        <v>146</v>
      </c>
      <c r="U184" s="152"/>
      <c r="V184" s="152"/>
      <c r="W184" s="152">
        <v>30</v>
      </c>
      <c r="X184" s="152" t="s">
        <v>106</v>
      </c>
      <c r="Y184" s="152">
        <v>10</v>
      </c>
      <c r="Z184" s="172"/>
      <c r="AA184" s="181" t="s">
        <v>138</v>
      </c>
      <c r="AB184" s="186"/>
      <c r="AC184" s="186"/>
      <c r="AD184" s="186">
        <v>754673185</v>
      </c>
      <c r="AE184" s="186">
        <f t="shared" si="140"/>
        <v>845233967.20000005</v>
      </c>
      <c r="AF184" s="186"/>
      <c r="AG184" s="186"/>
      <c r="AH184" s="186">
        <v>500000000</v>
      </c>
      <c r="AI184" s="186">
        <f t="shared" si="137"/>
        <v>560000000</v>
      </c>
      <c r="AJ184" s="186"/>
      <c r="AK184" s="186"/>
      <c r="AL184" s="186"/>
      <c r="AM184" s="186"/>
      <c r="AN184" s="186"/>
      <c r="AO184" s="186"/>
      <c r="AP184" s="186"/>
      <c r="AQ184" s="186"/>
      <c r="AR184" s="186"/>
      <c r="AS184" s="186"/>
      <c r="AT184" s="186"/>
      <c r="AU184" s="186"/>
      <c r="AV184" s="186"/>
      <c r="AW184" s="185">
        <f t="shared" si="136"/>
        <v>1254673185</v>
      </c>
      <c r="AX184" s="185">
        <f t="shared" si="128"/>
        <v>1405233967.2</v>
      </c>
      <c r="AY184" s="152" t="s">
        <v>129</v>
      </c>
      <c r="AZ184" s="152" t="s">
        <v>512</v>
      </c>
      <c r="BA184" s="152" t="s">
        <v>513</v>
      </c>
      <c r="BB184" s="195"/>
      <c r="BC184" s="195"/>
      <c r="BD184" s="195"/>
      <c r="BE184" s="195"/>
      <c r="BF184" s="195"/>
      <c r="BG184" s="195"/>
      <c r="BH184" s="195"/>
      <c r="BI184" s="195"/>
      <c r="BJ184" s="87"/>
      <c r="BK184" s="32">
        <v>14</v>
      </c>
    </row>
    <row r="185" spans="1:63" s="164" customFormat="1" ht="12.95" customHeight="1" x14ac:dyDescent="0.25">
      <c r="A185" s="15" t="s">
        <v>217</v>
      </c>
      <c r="B185" s="44"/>
      <c r="C185" s="175" t="s">
        <v>514</v>
      </c>
      <c r="D185" s="87"/>
      <c r="E185" s="44"/>
      <c r="F185" s="1" t="s">
        <v>502</v>
      </c>
      <c r="G185" s="1" t="s">
        <v>503</v>
      </c>
      <c r="H185" s="1" t="s">
        <v>503</v>
      </c>
      <c r="I185" s="1" t="s">
        <v>120</v>
      </c>
      <c r="J185" s="1"/>
      <c r="K185" s="1"/>
      <c r="L185" s="1">
        <v>40</v>
      </c>
      <c r="M185" s="112">
        <v>230000000</v>
      </c>
      <c r="N185" s="112" t="s">
        <v>165</v>
      </c>
      <c r="O185" s="112" t="s">
        <v>166</v>
      </c>
      <c r="P185" s="112" t="s">
        <v>125</v>
      </c>
      <c r="Q185" s="112">
        <v>230000000</v>
      </c>
      <c r="R185" s="1" t="s">
        <v>511</v>
      </c>
      <c r="S185" s="112"/>
      <c r="T185" s="112" t="s">
        <v>146</v>
      </c>
      <c r="U185" s="112"/>
      <c r="V185" s="112"/>
      <c r="W185" s="112">
        <v>30</v>
      </c>
      <c r="X185" s="112" t="s">
        <v>106</v>
      </c>
      <c r="Y185" s="112">
        <v>10</v>
      </c>
      <c r="Z185" s="114"/>
      <c r="AA185" s="113" t="s">
        <v>138</v>
      </c>
      <c r="AB185" s="112"/>
      <c r="AC185" s="112"/>
      <c r="AD185" s="114">
        <v>146045130</v>
      </c>
      <c r="AE185" s="114">
        <f>AD185*1.12</f>
        <v>163570545.60000002</v>
      </c>
      <c r="AF185" s="114"/>
      <c r="AG185" s="114"/>
      <c r="AH185" s="114">
        <v>188195495</v>
      </c>
      <c r="AI185" s="21">
        <f t="shared" si="137"/>
        <v>210778954.40000001</v>
      </c>
      <c r="AJ185" s="114"/>
      <c r="AK185" s="114"/>
      <c r="AL185" s="114"/>
      <c r="AM185" s="21"/>
      <c r="AN185" s="114"/>
      <c r="AO185" s="114"/>
      <c r="AP185" s="114"/>
      <c r="AQ185" s="21"/>
      <c r="AR185" s="114"/>
      <c r="AS185" s="114"/>
      <c r="AT185" s="114"/>
      <c r="AU185" s="21"/>
      <c r="AV185" s="114"/>
      <c r="AW185" s="41">
        <v>0</v>
      </c>
      <c r="AX185" s="41">
        <f>AW185*1.12</f>
        <v>0</v>
      </c>
      <c r="AY185" s="112" t="s">
        <v>129</v>
      </c>
      <c r="AZ185" s="1" t="s">
        <v>515</v>
      </c>
      <c r="BA185" s="112" t="s">
        <v>516</v>
      </c>
      <c r="BB185" s="44"/>
      <c r="BC185" s="44"/>
      <c r="BD185" s="44"/>
      <c r="BE185" s="44"/>
      <c r="BF185" s="44"/>
      <c r="BG185" s="44"/>
      <c r="BH185" s="44"/>
      <c r="BI185" s="44"/>
      <c r="BJ185" s="87"/>
      <c r="BK185" s="28"/>
    </row>
    <row r="186" spans="1:63" s="164" customFormat="1" ht="12.95" customHeight="1" x14ac:dyDescent="0.25">
      <c r="A186" s="4" t="s">
        <v>217</v>
      </c>
      <c r="B186" s="44"/>
      <c r="C186" s="4" t="s">
        <v>712</v>
      </c>
      <c r="D186" s="44"/>
      <c r="E186" s="44"/>
      <c r="F186" s="1" t="s">
        <v>502</v>
      </c>
      <c r="G186" s="1" t="s">
        <v>503</v>
      </c>
      <c r="H186" s="1" t="s">
        <v>503</v>
      </c>
      <c r="I186" s="1" t="s">
        <v>120</v>
      </c>
      <c r="J186" s="1"/>
      <c r="K186" s="1"/>
      <c r="L186" s="1">
        <v>40</v>
      </c>
      <c r="M186" s="1">
        <v>230000000</v>
      </c>
      <c r="N186" s="5" t="s">
        <v>224</v>
      </c>
      <c r="O186" s="1" t="s">
        <v>144</v>
      </c>
      <c r="P186" s="1" t="s">
        <v>125</v>
      </c>
      <c r="Q186" s="1">
        <v>230000000</v>
      </c>
      <c r="R186" s="1" t="s">
        <v>511</v>
      </c>
      <c r="S186" s="1"/>
      <c r="T186" s="1" t="s">
        <v>146</v>
      </c>
      <c r="U186" s="1"/>
      <c r="V186" s="1"/>
      <c r="W186" s="1">
        <v>30</v>
      </c>
      <c r="X186" s="1" t="s">
        <v>106</v>
      </c>
      <c r="Y186" s="1">
        <v>10</v>
      </c>
      <c r="Z186" s="21"/>
      <c r="AA186" s="5" t="s">
        <v>138</v>
      </c>
      <c r="AB186" s="71"/>
      <c r="AC186" s="71"/>
      <c r="AD186" s="71">
        <v>146045130</v>
      </c>
      <c r="AE186" s="71">
        <f t="shared" ref="AE186:AE187" si="141">AD186*1.12</f>
        <v>163570545.60000002</v>
      </c>
      <c r="AF186" s="71"/>
      <c r="AG186" s="71"/>
      <c r="AH186" s="71">
        <v>188195495</v>
      </c>
      <c r="AI186" s="71">
        <f t="shared" si="137"/>
        <v>210778954.40000001</v>
      </c>
      <c r="AJ186" s="71"/>
      <c r="AK186" s="71"/>
      <c r="AL186" s="71"/>
      <c r="AM186" s="71"/>
      <c r="AN186" s="71"/>
      <c r="AO186" s="71"/>
      <c r="AP186" s="71"/>
      <c r="AQ186" s="71"/>
      <c r="AR186" s="71"/>
      <c r="AS186" s="71"/>
      <c r="AT186" s="71"/>
      <c r="AU186" s="71"/>
      <c r="AV186" s="71"/>
      <c r="AW186" s="42">
        <v>0</v>
      </c>
      <c r="AX186" s="42">
        <f t="shared" si="128"/>
        <v>0</v>
      </c>
      <c r="AY186" s="1" t="s">
        <v>129</v>
      </c>
      <c r="AZ186" s="1" t="s">
        <v>515</v>
      </c>
      <c r="BA186" s="1" t="s">
        <v>516</v>
      </c>
      <c r="BB186" s="44"/>
      <c r="BC186" s="44"/>
      <c r="BD186" s="44"/>
      <c r="BE186" s="44"/>
      <c r="BF186" s="44"/>
      <c r="BG186" s="44"/>
      <c r="BH186" s="44"/>
      <c r="BI186" s="44"/>
      <c r="BJ186" s="87"/>
      <c r="BK186" s="32">
        <v>14</v>
      </c>
    </row>
    <row r="187" spans="1:63" s="164" customFormat="1" ht="12.95" customHeight="1" x14ac:dyDescent="0.25">
      <c r="A187" s="158" t="s">
        <v>217</v>
      </c>
      <c r="B187" s="195"/>
      <c r="C187" s="158" t="s">
        <v>800</v>
      </c>
      <c r="D187" s="195"/>
      <c r="E187" s="195"/>
      <c r="F187" s="152" t="s">
        <v>502</v>
      </c>
      <c r="G187" s="152" t="s">
        <v>503</v>
      </c>
      <c r="H187" s="152" t="s">
        <v>503</v>
      </c>
      <c r="I187" s="152" t="s">
        <v>120</v>
      </c>
      <c r="J187" s="152"/>
      <c r="K187" s="152"/>
      <c r="L187" s="152">
        <v>40</v>
      </c>
      <c r="M187" s="152">
        <v>230000000</v>
      </c>
      <c r="N187" s="181" t="s">
        <v>224</v>
      </c>
      <c r="O187" s="152" t="s">
        <v>694</v>
      </c>
      <c r="P187" s="152" t="s">
        <v>125</v>
      </c>
      <c r="Q187" s="152">
        <v>230000000</v>
      </c>
      <c r="R187" s="152" t="s">
        <v>511</v>
      </c>
      <c r="S187" s="152"/>
      <c r="T187" s="152" t="s">
        <v>146</v>
      </c>
      <c r="U187" s="152"/>
      <c r="V187" s="152"/>
      <c r="W187" s="152">
        <v>30</v>
      </c>
      <c r="X187" s="152" t="s">
        <v>106</v>
      </c>
      <c r="Y187" s="152">
        <v>10</v>
      </c>
      <c r="Z187" s="172"/>
      <c r="AA187" s="181" t="s">
        <v>138</v>
      </c>
      <c r="AB187" s="186"/>
      <c r="AC187" s="186"/>
      <c r="AD187" s="186">
        <v>146045130</v>
      </c>
      <c r="AE187" s="186">
        <f t="shared" si="141"/>
        <v>163570545.60000002</v>
      </c>
      <c r="AF187" s="186"/>
      <c r="AG187" s="186"/>
      <c r="AH187" s="186">
        <v>188195495</v>
      </c>
      <c r="AI187" s="186">
        <f t="shared" si="137"/>
        <v>210778954.40000001</v>
      </c>
      <c r="AJ187" s="186"/>
      <c r="AK187" s="186"/>
      <c r="AL187" s="186"/>
      <c r="AM187" s="186"/>
      <c r="AN187" s="186"/>
      <c r="AO187" s="186"/>
      <c r="AP187" s="186"/>
      <c r="AQ187" s="186"/>
      <c r="AR187" s="186"/>
      <c r="AS187" s="186"/>
      <c r="AT187" s="186"/>
      <c r="AU187" s="186"/>
      <c r="AV187" s="186"/>
      <c r="AW187" s="161">
        <f t="shared" si="136"/>
        <v>334240625</v>
      </c>
      <c r="AX187" s="161">
        <f t="shared" si="128"/>
        <v>374349500.00000006</v>
      </c>
      <c r="AY187" s="152" t="s">
        <v>129</v>
      </c>
      <c r="AZ187" s="152" t="s">
        <v>515</v>
      </c>
      <c r="BA187" s="152" t="s">
        <v>516</v>
      </c>
      <c r="BB187" s="195"/>
      <c r="BC187" s="195"/>
      <c r="BD187" s="195"/>
      <c r="BE187" s="195"/>
      <c r="BF187" s="195"/>
      <c r="BG187" s="195"/>
      <c r="BH187" s="195"/>
      <c r="BI187" s="195"/>
      <c r="BJ187" s="195"/>
      <c r="BK187" s="32">
        <v>14</v>
      </c>
    </row>
    <row r="188" spans="1:63" s="187" customFormat="1" ht="12.95" customHeight="1" x14ac:dyDescent="0.25">
      <c r="A188" s="1" t="s">
        <v>217</v>
      </c>
      <c r="B188" s="1"/>
      <c r="C188" s="178" t="s">
        <v>751</v>
      </c>
      <c r="D188" s="1"/>
      <c r="E188" s="1"/>
      <c r="F188" s="1" t="s">
        <v>713</v>
      </c>
      <c r="G188" s="1" t="s">
        <v>714</v>
      </c>
      <c r="H188" s="1" t="s">
        <v>714</v>
      </c>
      <c r="I188" s="4" t="s">
        <v>120</v>
      </c>
      <c r="J188" s="1"/>
      <c r="K188" s="1"/>
      <c r="L188" s="2" t="s">
        <v>715</v>
      </c>
      <c r="M188" s="5">
        <v>230000000</v>
      </c>
      <c r="N188" s="2" t="s">
        <v>224</v>
      </c>
      <c r="O188" s="1" t="s">
        <v>144</v>
      </c>
      <c r="P188" s="1" t="s">
        <v>125</v>
      </c>
      <c r="Q188" s="9">
        <v>230000000</v>
      </c>
      <c r="R188" s="2" t="s">
        <v>174</v>
      </c>
      <c r="S188" s="1"/>
      <c r="T188" s="2" t="s">
        <v>127</v>
      </c>
      <c r="U188" s="1" t="s">
        <v>716</v>
      </c>
      <c r="V188" s="2" t="s">
        <v>716</v>
      </c>
      <c r="W188" s="16">
        <v>0</v>
      </c>
      <c r="X188" s="16">
        <v>90</v>
      </c>
      <c r="Y188" s="16">
        <v>10</v>
      </c>
      <c r="Z188" s="1"/>
      <c r="AA188" s="4" t="s">
        <v>138</v>
      </c>
      <c r="AB188" s="71"/>
      <c r="AC188" s="71"/>
      <c r="AD188" s="71">
        <v>33000000</v>
      </c>
      <c r="AE188" s="71">
        <f>AD188*1.12</f>
        <v>36960000</v>
      </c>
      <c r="AF188" s="71"/>
      <c r="AG188" s="71"/>
      <c r="AH188" s="71">
        <v>34650000</v>
      </c>
      <c r="AI188" s="71">
        <f>AH188*1.12</f>
        <v>38808000</v>
      </c>
      <c r="AJ188" s="71"/>
      <c r="AK188" s="71"/>
      <c r="AL188" s="71">
        <v>36382500</v>
      </c>
      <c r="AM188" s="71">
        <f>AL188*1.12</f>
        <v>40748400.000000007</v>
      </c>
      <c r="AN188" s="71"/>
      <c r="AO188" s="71"/>
      <c r="AP188" s="71"/>
      <c r="AQ188" s="71"/>
      <c r="AR188" s="71"/>
      <c r="AS188" s="71"/>
      <c r="AT188" s="71"/>
      <c r="AU188" s="71"/>
      <c r="AV188" s="71"/>
      <c r="AW188" s="42">
        <f>AD188+AH188+AL188+AP188+AT188</f>
        <v>104032500</v>
      </c>
      <c r="AX188" s="42">
        <f>AW188*1.12</f>
        <v>116516400.00000001</v>
      </c>
      <c r="AY188" s="1" t="s">
        <v>129</v>
      </c>
      <c r="AZ188" s="2" t="s">
        <v>717</v>
      </c>
      <c r="BA188" s="2" t="s">
        <v>717</v>
      </c>
      <c r="BB188" s="1"/>
      <c r="BC188" s="1"/>
      <c r="BD188" s="1"/>
      <c r="BE188" s="1"/>
      <c r="BF188" s="1"/>
      <c r="BG188" s="4"/>
      <c r="BH188" s="4"/>
      <c r="BI188" s="4"/>
      <c r="BJ188" s="32"/>
      <c r="BK188" s="32"/>
    </row>
    <row r="189" spans="1:63" s="187" customFormat="1" ht="12.95" customHeight="1" x14ac:dyDescent="0.25">
      <c r="A189" s="1" t="s">
        <v>217</v>
      </c>
      <c r="B189" s="1"/>
      <c r="C189" s="178" t="s">
        <v>752</v>
      </c>
      <c r="D189" s="1"/>
      <c r="E189" s="1"/>
      <c r="F189" s="2" t="s">
        <v>718</v>
      </c>
      <c r="G189" s="3" t="s">
        <v>719</v>
      </c>
      <c r="H189" s="3" t="s">
        <v>720</v>
      </c>
      <c r="I189" s="4" t="s">
        <v>120</v>
      </c>
      <c r="J189" s="1"/>
      <c r="K189" s="1"/>
      <c r="L189" s="2">
        <v>40</v>
      </c>
      <c r="M189" s="5">
        <v>230000000</v>
      </c>
      <c r="N189" s="2" t="s">
        <v>224</v>
      </c>
      <c r="O189" s="1" t="s">
        <v>144</v>
      </c>
      <c r="P189" s="1" t="s">
        <v>125</v>
      </c>
      <c r="Q189" s="9">
        <v>230000000</v>
      </c>
      <c r="R189" s="2" t="s">
        <v>521</v>
      </c>
      <c r="S189" s="1"/>
      <c r="T189" s="2" t="s">
        <v>167</v>
      </c>
      <c r="U189" s="1" t="s">
        <v>716</v>
      </c>
      <c r="V189" s="2" t="s">
        <v>716</v>
      </c>
      <c r="W189" s="16">
        <v>30</v>
      </c>
      <c r="X189" s="16" t="s">
        <v>106</v>
      </c>
      <c r="Y189" s="16">
        <v>10</v>
      </c>
      <c r="Z189" s="1"/>
      <c r="AA189" s="4" t="s">
        <v>138</v>
      </c>
      <c r="AB189" s="71"/>
      <c r="AC189" s="71"/>
      <c r="AD189" s="71">
        <v>810000000</v>
      </c>
      <c r="AE189" s="71">
        <f t="shared" ref="AE189:AE198" si="142">AD189*1.12</f>
        <v>907200000.00000012</v>
      </c>
      <c r="AF189" s="71"/>
      <c r="AG189" s="71"/>
      <c r="AH189" s="71">
        <v>714000000</v>
      </c>
      <c r="AI189" s="71">
        <f t="shared" ref="AI189:AI198" si="143">AH189*1.12</f>
        <v>799680000.00000012</v>
      </c>
      <c r="AJ189" s="71"/>
      <c r="AK189" s="71"/>
      <c r="AL189" s="71">
        <v>699720000</v>
      </c>
      <c r="AM189" s="71">
        <f t="shared" ref="AM189:AM196" si="144">AL189*1.12</f>
        <v>783686400.00000012</v>
      </c>
      <c r="AN189" s="71"/>
      <c r="AO189" s="71"/>
      <c r="AP189" s="71">
        <v>734706000</v>
      </c>
      <c r="AQ189" s="71">
        <f t="shared" ref="AQ189:AQ196" si="145">AP189*1.12</f>
        <v>822870720.00000012</v>
      </c>
      <c r="AR189" s="71"/>
      <c r="AS189" s="71"/>
      <c r="AT189" s="71">
        <v>771441300</v>
      </c>
      <c r="AU189" s="71">
        <f t="shared" ref="AU189:AU196" si="146">AT189*1.12</f>
        <v>864014256.00000012</v>
      </c>
      <c r="AV189" s="71"/>
      <c r="AW189" s="41">
        <v>0</v>
      </c>
      <c r="AX189" s="41">
        <f>AW189*1.12</f>
        <v>0</v>
      </c>
      <c r="AY189" s="1" t="s">
        <v>129</v>
      </c>
      <c r="AZ189" s="2" t="s">
        <v>721</v>
      </c>
      <c r="BA189" s="2" t="s">
        <v>722</v>
      </c>
      <c r="BB189" s="1"/>
      <c r="BC189" s="1"/>
      <c r="BD189" s="1"/>
      <c r="BE189" s="1"/>
      <c r="BF189" s="1"/>
      <c r="BG189" s="4"/>
      <c r="BH189" s="4"/>
      <c r="BI189" s="4"/>
      <c r="BJ189" s="32"/>
      <c r="BK189" s="32"/>
    </row>
    <row r="190" spans="1:63" s="187" customFormat="1" ht="12.95" customHeight="1" x14ac:dyDescent="0.25">
      <c r="A190" s="1" t="s">
        <v>217</v>
      </c>
      <c r="B190" s="1"/>
      <c r="C190" s="178" t="s">
        <v>766</v>
      </c>
      <c r="D190" s="1"/>
      <c r="E190" s="1"/>
      <c r="F190" s="2" t="s">
        <v>718</v>
      </c>
      <c r="G190" s="3" t="s">
        <v>719</v>
      </c>
      <c r="H190" s="3" t="s">
        <v>720</v>
      </c>
      <c r="I190" s="4" t="s">
        <v>120</v>
      </c>
      <c r="J190" s="1"/>
      <c r="K190" s="1"/>
      <c r="L190" s="2">
        <v>40</v>
      </c>
      <c r="M190" s="5">
        <v>230000000</v>
      </c>
      <c r="N190" s="2" t="s">
        <v>224</v>
      </c>
      <c r="O190" s="1" t="s">
        <v>398</v>
      </c>
      <c r="P190" s="1" t="s">
        <v>125</v>
      </c>
      <c r="Q190" s="9">
        <v>230000000</v>
      </c>
      <c r="R190" s="2" t="s">
        <v>521</v>
      </c>
      <c r="S190" s="1"/>
      <c r="T190" s="2" t="s">
        <v>167</v>
      </c>
      <c r="U190" s="1" t="s">
        <v>716</v>
      </c>
      <c r="V190" s="2" t="s">
        <v>716</v>
      </c>
      <c r="W190" s="16">
        <v>30</v>
      </c>
      <c r="X190" s="16" t="s">
        <v>106</v>
      </c>
      <c r="Y190" s="16">
        <v>10</v>
      </c>
      <c r="Z190" s="1"/>
      <c r="AA190" s="4" t="s">
        <v>138</v>
      </c>
      <c r="AB190" s="71"/>
      <c r="AC190" s="71"/>
      <c r="AD190" s="71">
        <v>810000000</v>
      </c>
      <c r="AE190" s="71">
        <f t="shared" si="142"/>
        <v>907200000.00000012</v>
      </c>
      <c r="AF190" s="71"/>
      <c r="AG190" s="71"/>
      <c r="AH190" s="71">
        <v>714000000</v>
      </c>
      <c r="AI190" s="71">
        <f t="shared" si="143"/>
        <v>799680000.00000012</v>
      </c>
      <c r="AJ190" s="71"/>
      <c r="AK190" s="71"/>
      <c r="AL190" s="71">
        <v>699720000</v>
      </c>
      <c r="AM190" s="71">
        <f t="shared" si="144"/>
        <v>783686400.00000012</v>
      </c>
      <c r="AN190" s="71"/>
      <c r="AO190" s="71"/>
      <c r="AP190" s="71">
        <v>734706000</v>
      </c>
      <c r="AQ190" s="71">
        <f t="shared" si="145"/>
        <v>822870720.00000012</v>
      </c>
      <c r="AR190" s="71"/>
      <c r="AS190" s="71"/>
      <c r="AT190" s="71">
        <v>771441300</v>
      </c>
      <c r="AU190" s="71">
        <f t="shared" si="146"/>
        <v>864014256.00000012</v>
      </c>
      <c r="AV190" s="71"/>
      <c r="AW190" s="42">
        <f t="shared" ref="AW190:AW196" si="147">AD190+AH190+AL190+AP190+AT190</f>
        <v>3729867300</v>
      </c>
      <c r="AX190" s="42">
        <f t="shared" ref="AX190:AX198" si="148">AW190*1.12</f>
        <v>4177451376.0000005</v>
      </c>
      <c r="AY190" s="1" t="s">
        <v>129</v>
      </c>
      <c r="AZ190" s="2" t="s">
        <v>721</v>
      </c>
      <c r="BA190" s="2" t="s">
        <v>722</v>
      </c>
      <c r="BB190" s="1"/>
      <c r="BC190" s="1"/>
      <c r="BD190" s="1"/>
      <c r="BE190" s="1"/>
      <c r="BF190" s="1"/>
      <c r="BG190" s="4"/>
      <c r="BH190" s="4"/>
      <c r="BI190" s="4"/>
      <c r="BJ190" s="32"/>
      <c r="BK190" s="32">
        <v>14</v>
      </c>
    </row>
    <row r="191" spans="1:63" s="187" customFormat="1" ht="12.95" customHeight="1" x14ac:dyDescent="0.25">
      <c r="A191" s="1" t="s">
        <v>217</v>
      </c>
      <c r="B191" s="1"/>
      <c r="C191" s="178" t="s">
        <v>753</v>
      </c>
      <c r="D191" s="1"/>
      <c r="E191" s="1"/>
      <c r="F191" s="2" t="s">
        <v>718</v>
      </c>
      <c r="G191" s="3" t="s">
        <v>719</v>
      </c>
      <c r="H191" s="3" t="s">
        <v>720</v>
      </c>
      <c r="I191" s="4" t="s">
        <v>120</v>
      </c>
      <c r="J191" s="1"/>
      <c r="K191" s="1"/>
      <c r="L191" s="2">
        <v>40</v>
      </c>
      <c r="M191" s="5">
        <v>230000000</v>
      </c>
      <c r="N191" s="2" t="s">
        <v>224</v>
      </c>
      <c r="O191" s="1" t="s">
        <v>144</v>
      </c>
      <c r="P191" s="1" t="s">
        <v>125</v>
      </c>
      <c r="Q191" s="9">
        <v>230000000</v>
      </c>
      <c r="R191" s="2" t="s">
        <v>225</v>
      </c>
      <c r="S191" s="1"/>
      <c r="T191" s="2" t="s">
        <v>167</v>
      </c>
      <c r="U191" s="1" t="s">
        <v>716</v>
      </c>
      <c r="V191" s="2" t="s">
        <v>716</v>
      </c>
      <c r="W191" s="16">
        <v>30</v>
      </c>
      <c r="X191" s="16" t="s">
        <v>106</v>
      </c>
      <c r="Y191" s="16">
        <v>10</v>
      </c>
      <c r="Z191" s="1"/>
      <c r="AA191" s="4" t="s">
        <v>138</v>
      </c>
      <c r="AB191" s="71"/>
      <c r="AC191" s="71"/>
      <c r="AD191" s="71">
        <v>525000000</v>
      </c>
      <c r="AE191" s="71">
        <f t="shared" si="142"/>
        <v>588000000</v>
      </c>
      <c r="AF191" s="71"/>
      <c r="AG191" s="71"/>
      <c r="AH191" s="71">
        <v>445000000</v>
      </c>
      <c r="AI191" s="71">
        <f t="shared" si="143"/>
        <v>498400000.00000006</v>
      </c>
      <c r="AJ191" s="71"/>
      <c r="AK191" s="71"/>
      <c r="AL191" s="71">
        <v>493000000</v>
      </c>
      <c r="AM191" s="71">
        <f t="shared" si="144"/>
        <v>552160000</v>
      </c>
      <c r="AN191" s="71"/>
      <c r="AO191" s="71"/>
      <c r="AP191" s="71">
        <v>517650000</v>
      </c>
      <c r="AQ191" s="71">
        <f t="shared" si="145"/>
        <v>579768000</v>
      </c>
      <c r="AR191" s="71"/>
      <c r="AS191" s="71"/>
      <c r="AT191" s="71">
        <v>543532500</v>
      </c>
      <c r="AU191" s="71">
        <f t="shared" si="146"/>
        <v>608756400</v>
      </c>
      <c r="AV191" s="71"/>
      <c r="AW191" s="41">
        <v>0</v>
      </c>
      <c r="AX191" s="41">
        <f>AW191*1.12</f>
        <v>0</v>
      </c>
      <c r="AY191" s="1" t="s">
        <v>129</v>
      </c>
      <c r="AZ191" s="2" t="s">
        <v>723</v>
      </c>
      <c r="BA191" s="2" t="s">
        <v>724</v>
      </c>
      <c r="BB191" s="1"/>
      <c r="BC191" s="1"/>
      <c r="BD191" s="1"/>
      <c r="BE191" s="1"/>
      <c r="BF191" s="1"/>
      <c r="BG191" s="4"/>
      <c r="BH191" s="4"/>
      <c r="BI191" s="4"/>
      <c r="BJ191" s="32"/>
      <c r="BK191" s="32"/>
    </row>
    <row r="192" spans="1:63" s="187" customFormat="1" ht="12.95" customHeight="1" x14ac:dyDescent="0.25">
      <c r="A192" s="1" t="s">
        <v>217</v>
      </c>
      <c r="B192" s="1"/>
      <c r="C192" s="178" t="s">
        <v>767</v>
      </c>
      <c r="D192" s="1"/>
      <c r="E192" s="1"/>
      <c r="F192" s="2" t="s">
        <v>718</v>
      </c>
      <c r="G192" s="3" t="s">
        <v>719</v>
      </c>
      <c r="H192" s="3" t="s">
        <v>720</v>
      </c>
      <c r="I192" s="4" t="s">
        <v>120</v>
      </c>
      <c r="J192" s="1"/>
      <c r="K192" s="1"/>
      <c r="L192" s="2">
        <v>40</v>
      </c>
      <c r="M192" s="5">
        <v>230000000</v>
      </c>
      <c r="N192" s="2" t="s">
        <v>224</v>
      </c>
      <c r="O192" s="1" t="s">
        <v>398</v>
      </c>
      <c r="P192" s="1" t="s">
        <v>125</v>
      </c>
      <c r="Q192" s="9">
        <v>230000000</v>
      </c>
      <c r="R192" s="2" t="s">
        <v>225</v>
      </c>
      <c r="S192" s="1"/>
      <c r="T192" s="2" t="s">
        <v>167</v>
      </c>
      <c r="U192" s="1" t="s">
        <v>716</v>
      </c>
      <c r="V192" s="2" t="s">
        <v>716</v>
      </c>
      <c r="W192" s="16">
        <v>30</v>
      </c>
      <c r="X192" s="16" t="s">
        <v>106</v>
      </c>
      <c r="Y192" s="16">
        <v>10</v>
      </c>
      <c r="Z192" s="1"/>
      <c r="AA192" s="4" t="s">
        <v>138</v>
      </c>
      <c r="AB192" s="71"/>
      <c r="AC192" s="71"/>
      <c r="AD192" s="71">
        <v>525000000</v>
      </c>
      <c r="AE192" s="71">
        <f t="shared" si="142"/>
        <v>588000000</v>
      </c>
      <c r="AF192" s="71"/>
      <c r="AG192" s="71"/>
      <c r="AH192" s="71">
        <v>445000000</v>
      </c>
      <c r="AI192" s="71">
        <f t="shared" si="143"/>
        <v>498400000.00000006</v>
      </c>
      <c r="AJ192" s="71"/>
      <c r="AK192" s="71"/>
      <c r="AL192" s="71">
        <v>493000000</v>
      </c>
      <c r="AM192" s="71">
        <f t="shared" si="144"/>
        <v>552160000</v>
      </c>
      <c r="AN192" s="71"/>
      <c r="AO192" s="71"/>
      <c r="AP192" s="71">
        <v>517650000</v>
      </c>
      <c r="AQ192" s="71">
        <f t="shared" si="145"/>
        <v>579768000</v>
      </c>
      <c r="AR192" s="71"/>
      <c r="AS192" s="71"/>
      <c r="AT192" s="71">
        <v>543532500</v>
      </c>
      <c r="AU192" s="71">
        <f t="shared" si="146"/>
        <v>608756400</v>
      </c>
      <c r="AV192" s="71"/>
      <c r="AW192" s="42">
        <f t="shared" si="147"/>
        <v>2524182500</v>
      </c>
      <c r="AX192" s="42">
        <f t="shared" si="148"/>
        <v>2827084400.0000005</v>
      </c>
      <c r="AY192" s="1" t="s">
        <v>129</v>
      </c>
      <c r="AZ192" s="2" t="s">
        <v>723</v>
      </c>
      <c r="BA192" s="2" t="s">
        <v>724</v>
      </c>
      <c r="BB192" s="1"/>
      <c r="BC192" s="1"/>
      <c r="BD192" s="1"/>
      <c r="BE192" s="1"/>
      <c r="BF192" s="1"/>
      <c r="BG192" s="4"/>
      <c r="BH192" s="4"/>
      <c r="BI192" s="4"/>
      <c r="BJ192" s="32"/>
      <c r="BK192" s="32">
        <v>14</v>
      </c>
    </row>
    <row r="193" spans="1:64" s="187" customFormat="1" ht="12.95" customHeight="1" x14ac:dyDescent="0.25">
      <c r="A193" s="1" t="s">
        <v>217</v>
      </c>
      <c r="B193" s="1"/>
      <c r="C193" s="178" t="s">
        <v>754</v>
      </c>
      <c r="D193" s="1"/>
      <c r="E193" s="1"/>
      <c r="F193" s="2" t="s">
        <v>718</v>
      </c>
      <c r="G193" s="3" t="s">
        <v>719</v>
      </c>
      <c r="H193" s="3" t="s">
        <v>720</v>
      </c>
      <c r="I193" s="4" t="s">
        <v>120</v>
      </c>
      <c r="J193" s="1"/>
      <c r="K193" s="1"/>
      <c r="L193" s="2">
        <v>40</v>
      </c>
      <c r="M193" s="5">
        <v>230000000</v>
      </c>
      <c r="N193" s="2" t="s">
        <v>224</v>
      </c>
      <c r="O193" s="1" t="s">
        <v>144</v>
      </c>
      <c r="P193" s="1" t="s">
        <v>125</v>
      </c>
      <c r="Q193" s="9">
        <v>230000000</v>
      </c>
      <c r="R193" s="2" t="s">
        <v>725</v>
      </c>
      <c r="S193" s="1"/>
      <c r="T193" s="2" t="s">
        <v>167</v>
      </c>
      <c r="U193" s="1" t="s">
        <v>716</v>
      </c>
      <c r="V193" s="2" t="s">
        <v>716</v>
      </c>
      <c r="W193" s="16">
        <v>30</v>
      </c>
      <c r="X193" s="16" t="s">
        <v>106</v>
      </c>
      <c r="Y193" s="16">
        <v>10</v>
      </c>
      <c r="Z193" s="1"/>
      <c r="AA193" s="4" t="s">
        <v>138</v>
      </c>
      <c r="AB193" s="71"/>
      <c r="AC193" s="71"/>
      <c r="AD193" s="71">
        <v>945395412</v>
      </c>
      <c r="AE193" s="71">
        <f t="shared" si="142"/>
        <v>1058842861.4400001</v>
      </c>
      <c r="AF193" s="71"/>
      <c r="AG193" s="71"/>
      <c r="AH193" s="71">
        <v>220000000</v>
      </c>
      <c r="AI193" s="71">
        <f t="shared" si="143"/>
        <v>246400000.00000003</v>
      </c>
      <c r="AJ193" s="71"/>
      <c r="AK193" s="71"/>
      <c r="AL193" s="71">
        <v>220000000</v>
      </c>
      <c r="AM193" s="71">
        <f t="shared" si="144"/>
        <v>246400000.00000003</v>
      </c>
      <c r="AN193" s="71"/>
      <c r="AO193" s="71"/>
      <c r="AP193" s="71">
        <v>220000000</v>
      </c>
      <c r="AQ193" s="71">
        <f t="shared" si="145"/>
        <v>246400000.00000003</v>
      </c>
      <c r="AR193" s="71"/>
      <c r="AS193" s="71"/>
      <c r="AT193" s="71">
        <v>220000000</v>
      </c>
      <c r="AU193" s="71">
        <f t="shared" si="146"/>
        <v>246400000.00000003</v>
      </c>
      <c r="AV193" s="71"/>
      <c r="AW193" s="41">
        <v>0</v>
      </c>
      <c r="AX193" s="41">
        <f>AW193*1.12</f>
        <v>0</v>
      </c>
      <c r="AY193" s="1" t="s">
        <v>129</v>
      </c>
      <c r="AZ193" s="2" t="s">
        <v>726</v>
      </c>
      <c r="BA193" s="2" t="s">
        <v>727</v>
      </c>
      <c r="BB193" s="1"/>
      <c r="BC193" s="1"/>
      <c r="BD193" s="1"/>
      <c r="BE193" s="1"/>
      <c r="BF193" s="1"/>
      <c r="BG193" s="4"/>
      <c r="BH193" s="4"/>
      <c r="BI193" s="4"/>
      <c r="BJ193" s="32"/>
      <c r="BK193" s="32"/>
    </row>
    <row r="194" spans="1:64" s="187" customFormat="1" ht="12.95" customHeight="1" x14ac:dyDescent="0.25">
      <c r="A194" s="1" t="s">
        <v>217</v>
      </c>
      <c r="B194" s="1"/>
      <c r="C194" s="178" t="s">
        <v>768</v>
      </c>
      <c r="D194" s="1"/>
      <c r="E194" s="1"/>
      <c r="F194" s="2" t="s">
        <v>718</v>
      </c>
      <c r="G194" s="3" t="s">
        <v>719</v>
      </c>
      <c r="H194" s="3" t="s">
        <v>720</v>
      </c>
      <c r="I194" s="4" t="s">
        <v>120</v>
      </c>
      <c r="J194" s="1"/>
      <c r="K194" s="1"/>
      <c r="L194" s="2">
        <v>40</v>
      </c>
      <c r="M194" s="5">
        <v>230000000</v>
      </c>
      <c r="N194" s="2" t="s">
        <v>224</v>
      </c>
      <c r="O194" s="1" t="s">
        <v>398</v>
      </c>
      <c r="P194" s="1" t="s">
        <v>125</v>
      </c>
      <c r="Q194" s="9">
        <v>230000000</v>
      </c>
      <c r="R194" s="2" t="s">
        <v>725</v>
      </c>
      <c r="S194" s="1"/>
      <c r="T194" s="2" t="s">
        <v>167</v>
      </c>
      <c r="U194" s="1" t="s">
        <v>716</v>
      </c>
      <c r="V194" s="2" t="s">
        <v>716</v>
      </c>
      <c r="W194" s="16">
        <v>30</v>
      </c>
      <c r="X194" s="16" t="s">
        <v>106</v>
      </c>
      <c r="Y194" s="16">
        <v>10</v>
      </c>
      <c r="Z194" s="1"/>
      <c r="AA194" s="4" t="s">
        <v>138</v>
      </c>
      <c r="AB194" s="71"/>
      <c r="AC194" s="71"/>
      <c r="AD194" s="116">
        <v>505000000</v>
      </c>
      <c r="AE194" s="71">
        <f t="shared" si="142"/>
        <v>565600000</v>
      </c>
      <c r="AF194" s="71"/>
      <c r="AG194" s="71"/>
      <c r="AH194" s="71">
        <v>220000000</v>
      </c>
      <c r="AI194" s="71">
        <f t="shared" si="143"/>
        <v>246400000.00000003</v>
      </c>
      <c r="AJ194" s="71"/>
      <c r="AK194" s="71"/>
      <c r="AL194" s="71">
        <v>220000000</v>
      </c>
      <c r="AM194" s="71">
        <f t="shared" si="144"/>
        <v>246400000.00000003</v>
      </c>
      <c r="AN194" s="71"/>
      <c r="AO194" s="71"/>
      <c r="AP194" s="71">
        <v>220000000</v>
      </c>
      <c r="AQ194" s="71">
        <f t="shared" si="145"/>
        <v>246400000.00000003</v>
      </c>
      <c r="AR194" s="71"/>
      <c r="AS194" s="71"/>
      <c r="AT194" s="71">
        <v>220000000</v>
      </c>
      <c r="AU194" s="71">
        <f t="shared" si="146"/>
        <v>246400000.00000003</v>
      </c>
      <c r="AV194" s="71"/>
      <c r="AW194" s="42">
        <f t="shared" si="147"/>
        <v>1385000000</v>
      </c>
      <c r="AX194" s="42">
        <f t="shared" si="148"/>
        <v>1551200000.0000002</v>
      </c>
      <c r="AY194" s="1" t="s">
        <v>129</v>
      </c>
      <c r="AZ194" s="2" t="s">
        <v>726</v>
      </c>
      <c r="BA194" s="2" t="s">
        <v>727</v>
      </c>
      <c r="BB194" s="1"/>
      <c r="BC194" s="1"/>
      <c r="BD194" s="1"/>
      <c r="BE194" s="1"/>
      <c r="BF194" s="1"/>
      <c r="BG194" s="4"/>
      <c r="BH194" s="4"/>
      <c r="BI194" s="4"/>
      <c r="BJ194" s="32"/>
      <c r="BK194" s="32" t="s">
        <v>769</v>
      </c>
    </row>
    <row r="195" spans="1:64" s="187" customFormat="1" ht="12.95" customHeight="1" x14ac:dyDescent="0.25">
      <c r="A195" s="1" t="s">
        <v>217</v>
      </c>
      <c r="B195" s="1"/>
      <c r="C195" s="178" t="s">
        <v>755</v>
      </c>
      <c r="D195" s="1"/>
      <c r="E195" s="1"/>
      <c r="F195" s="2" t="s">
        <v>718</v>
      </c>
      <c r="G195" s="3" t="s">
        <v>719</v>
      </c>
      <c r="H195" s="3" t="s">
        <v>720</v>
      </c>
      <c r="I195" s="4" t="s">
        <v>120</v>
      </c>
      <c r="J195" s="1"/>
      <c r="K195" s="1"/>
      <c r="L195" s="2">
        <v>40</v>
      </c>
      <c r="M195" s="5">
        <v>230000000</v>
      </c>
      <c r="N195" s="2" t="s">
        <v>224</v>
      </c>
      <c r="O195" s="1" t="s">
        <v>144</v>
      </c>
      <c r="P195" s="1" t="s">
        <v>125</v>
      </c>
      <c r="Q195" s="9">
        <v>230000000</v>
      </c>
      <c r="R195" s="2" t="s">
        <v>511</v>
      </c>
      <c r="S195" s="1"/>
      <c r="T195" s="2" t="s">
        <v>167</v>
      </c>
      <c r="U195" s="1" t="s">
        <v>716</v>
      </c>
      <c r="V195" s="2" t="s">
        <v>716</v>
      </c>
      <c r="W195" s="16">
        <v>30</v>
      </c>
      <c r="X195" s="16" t="s">
        <v>106</v>
      </c>
      <c r="Y195" s="16">
        <v>10</v>
      </c>
      <c r="Z195" s="1"/>
      <c r="AA195" s="4" t="s">
        <v>138</v>
      </c>
      <c r="AB195" s="71"/>
      <c r="AC195" s="71"/>
      <c r="AD195" s="71">
        <v>574851800</v>
      </c>
      <c r="AE195" s="71">
        <f t="shared" si="142"/>
        <v>643834016.00000012</v>
      </c>
      <c r="AF195" s="71"/>
      <c r="AG195" s="71"/>
      <c r="AH195" s="71">
        <v>250000000</v>
      </c>
      <c r="AI195" s="71">
        <f t="shared" si="143"/>
        <v>280000000</v>
      </c>
      <c r="AJ195" s="71"/>
      <c r="AK195" s="71"/>
      <c r="AL195" s="71">
        <v>265000000</v>
      </c>
      <c r="AM195" s="71">
        <f t="shared" si="144"/>
        <v>296800000</v>
      </c>
      <c r="AN195" s="71"/>
      <c r="AO195" s="71"/>
      <c r="AP195" s="71">
        <v>265000000</v>
      </c>
      <c r="AQ195" s="71">
        <f t="shared" si="145"/>
        <v>296800000</v>
      </c>
      <c r="AR195" s="71"/>
      <c r="AS195" s="71"/>
      <c r="AT195" s="71">
        <v>265000000</v>
      </c>
      <c r="AU195" s="71">
        <f t="shared" si="146"/>
        <v>296800000</v>
      </c>
      <c r="AV195" s="71"/>
      <c r="AW195" s="41">
        <v>0</v>
      </c>
      <c r="AX195" s="41">
        <f>AW195*1.12</f>
        <v>0</v>
      </c>
      <c r="AY195" s="1" t="s">
        <v>129</v>
      </c>
      <c r="AZ195" s="2" t="s">
        <v>728</v>
      </c>
      <c r="BA195" s="2" t="s">
        <v>729</v>
      </c>
      <c r="BB195" s="1"/>
      <c r="BC195" s="1"/>
      <c r="BD195" s="1"/>
      <c r="BE195" s="1"/>
      <c r="BF195" s="1"/>
      <c r="BG195" s="4"/>
      <c r="BH195" s="4"/>
      <c r="BI195" s="4"/>
      <c r="BJ195" s="32"/>
      <c r="BK195" s="32"/>
    </row>
    <row r="196" spans="1:64" s="187" customFormat="1" ht="12.95" customHeight="1" x14ac:dyDescent="0.25">
      <c r="A196" s="1" t="s">
        <v>217</v>
      </c>
      <c r="B196" s="1"/>
      <c r="C196" s="178" t="s">
        <v>770</v>
      </c>
      <c r="D196" s="1"/>
      <c r="E196" s="1"/>
      <c r="F196" s="2" t="s">
        <v>718</v>
      </c>
      <c r="G196" s="3" t="s">
        <v>719</v>
      </c>
      <c r="H196" s="3" t="s">
        <v>720</v>
      </c>
      <c r="I196" s="4" t="s">
        <v>120</v>
      </c>
      <c r="J196" s="1"/>
      <c r="K196" s="1"/>
      <c r="L196" s="2">
        <v>40</v>
      </c>
      <c r="M196" s="5">
        <v>230000000</v>
      </c>
      <c r="N196" s="2" t="s">
        <v>224</v>
      </c>
      <c r="O196" s="1" t="s">
        <v>398</v>
      </c>
      <c r="P196" s="1" t="s">
        <v>125</v>
      </c>
      <c r="Q196" s="9">
        <v>230000000</v>
      </c>
      <c r="R196" s="2" t="s">
        <v>511</v>
      </c>
      <c r="S196" s="1"/>
      <c r="T196" s="2" t="s">
        <v>167</v>
      </c>
      <c r="U196" s="1" t="s">
        <v>716</v>
      </c>
      <c r="V196" s="2" t="s">
        <v>716</v>
      </c>
      <c r="W196" s="16">
        <v>30</v>
      </c>
      <c r="X196" s="16" t="s">
        <v>106</v>
      </c>
      <c r="Y196" s="16">
        <v>10</v>
      </c>
      <c r="Z196" s="1"/>
      <c r="AA196" s="4" t="s">
        <v>138</v>
      </c>
      <c r="AB196" s="71"/>
      <c r="AC196" s="71"/>
      <c r="AD196" s="71">
        <v>574851800</v>
      </c>
      <c r="AE196" s="71">
        <f t="shared" si="142"/>
        <v>643834016.00000012</v>
      </c>
      <c r="AF196" s="71"/>
      <c r="AG196" s="71"/>
      <c r="AH196" s="71">
        <v>250000000</v>
      </c>
      <c r="AI196" s="71">
        <f t="shared" si="143"/>
        <v>280000000</v>
      </c>
      <c r="AJ196" s="71"/>
      <c r="AK196" s="71"/>
      <c r="AL196" s="71">
        <v>265000000</v>
      </c>
      <c r="AM196" s="71">
        <f t="shared" si="144"/>
        <v>296800000</v>
      </c>
      <c r="AN196" s="71"/>
      <c r="AO196" s="71"/>
      <c r="AP196" s="71">
        <v>265000000</v>
      </c>
      <c r="AQ196" s="71">
        <f t="shared" si="145"/>
        <v>296800000</v>
      </c>
      <c r="AR196" s="71"/>
      <c r="AS196" s="71"/>
      <c r="AT196" s="71">
        <v>265000000</v>
      </c>
      <c r="AU196" s="71">
        <f t="shared" si="146"/>
        <v>296800000</v>
      </c>
      <c r="AV196" s="71"/>
      <c r="AW196" s="42">
        <f t="shared" si="147"/>
        <v>1619851800</v>
      </c>
      <c r="AX196" s="42">
        <f t="shared" si="148"/>
        <v>1814234016.0000002</v>
      </c>
      <c r="AY196" s="1" t="s">
        <v>129</v>
      </c>
      <c r="AZ196" s="2" t="s">
        <v>728</v>
      </c>
      <c r="BA196" s="2" t="s">
        <v>729</v>
      </c>
      <c r="BB196" s="1"/>
      <c r="BC196" s="1"/>
      <c r="BD196" s="1"/>
      <c r="BE196" s="1"/>
      <c r="BF196" s="1"/>
      <c r="BG196" s="4"/>
      <c r="BH196" s="4"/>
      <c r="BI196" s="4"/>
      <c r="BJ196" s="32"/>
      <c r="BK196" s="32">
        <v>14</v>
      </c>
    </row>
    <row r="197" spans="1:64" s="187" customFormat="1" ht="12.95" customHeight="1" x14ac:dyDescent="0.25">
      <c r="A197" s="1" t="s">
        <v>217</v>
      </c>
      <c r="B197" s="1"/>
      <c r="C197" s="174" t="s">
        <v>790</v>
      </c>
      <c r="D197" s="1"/>
      <c r="E197" s="1"/>
      <c r="F197" s="2" t="s">
        <v>221</v>
      </c>
      <c r="G197" s="3" t="s">
        <v>222</v>
      </c>
      <c r="H197" s="3" t="s">
        <v>223</v>
      </c>
      <c r="I197" s="4" t="s">
        <v>120</v>
      </c>
      <c r="J197" s="1"/>
      <c r="K197" s="1"/>
      <c r="L197" s="2">
        <v>40</v>
      </c>
      <c r="M197" s="5" t="s">
        <v>122</v>
      </c>
      <c r="N197" s="2" t="s">
        <v>224</v>
      </c>
      <c r="O197" s="1" t="s">
        <v>398</v>
      </c>
      <c r="P197" s="1" t="s">
        <v>125</v>
      </c>
      <c r="Q197" s="9">
        <v>230000000</v>
      </c>
      <c r="R197" s="2" t="s">
        <v>511</v>
      </c>
      <c r="S197" s="1"/>
      <c r="T197" s="2" t="s">
        <v>146</v>
      </c>
      <c r="U197" s="1"/>
      <c r="V197" s="2"/>
      <c r="W197" s="16">
        <v>30</v>
      </c>
      <c r="X197" s="16" t="s">
        <v>106</v>
      </c>
      <c r="Y197" s="16">
        <v>10</v>
      </c>
      <c r="Z197" s="1"/>
      <c r="AA197" s="4" t="s">
        <v>138</v>
      </c>
      <c r="AB197" s="71"/>
      <c r="AC197" s="71"/>
      <c r="AD197" s="71">
        <v>235000360</v>
      </c>
      <c r="AE197" s="71">
        <f t="shared" si="142"/>
        <v>263200403.20000002</v>
      </c>
      <c r="AF197" s="71"/>
      <c r="AG197" s="71"/>
      <c r="AH197" s="71">
        <v>370143686</v>
      </c>
      <c r="AI197" s="71">
        <f t="shared" si="143"/>
        <v>414560928.32000005</v>
      </c>
      <c r="AJ197" s="71"/>
      <c r="AK197" s="71"/>
      <c r="AL197" s="71"/>
      <c r="AM197" s="71"/>
      <c r="AN197" s="71"/>
      <c r="AO197" s="71"/>
      <c r="AP197" s="71"/>
      <c r="AQ197" s="71"/>
      <c r="AR197" s="71"/>
      <c r="AS197" s="71"/>
      <c r="AT197" s="71"/>
      <c r="AU197" s="71"/>
      <c r="AV197" s="71"/>
      <c r="AW197" s="42">
        <v>0</v>
      </c>
      <c r="AX197" s="42">
        <f t="shared" si="148"/>
        <v>0</v>
      </c>
      <c r="AY197" s="1" t="s">
        <v>129</v>
      </c>
      <c r="AZ197" s="2" t="s">
        <v>776</v>
      </c>
      <c r="BA197" s="2" t="s">
        <v>777</v>
      </c>
      <c r="BB197" s="1"/>
      <c r="BC197" s="1"/>
      <c r="BD197" s="1"/>
      <c r="BE197" s="1"/>
      <c r="BF197" s="1"/>
      <c r="BG197" s="4"/>
      <c r="BH197" s="4"/>
      <c r="BI197" s="4"/>
      <c r="BJ197" s="32"/>
      <c r="BK197" s="32" t="s">
        <v>403</v>
      </c>
    </row>
    <row r="198" spans="1:64" s="187" customFormat="1" ht="12.95" customHeight="1" x14ac:dyDescent="0.25">
      <c r="A198" s="152" t="s">
        <v>217</v>
      </c>
      <c r="B198" s="152"/>
      <c r="C198" s="158" t="s">
        <v>801</v>
      </c>
      <c r="D198" s="152"/>
      <c r="E198" s="152"/>
      <c r="F198" s="155" t="s">
        <v>221</v>
      </c>
      <c r="G198" s="198" t="s">
        <v>222</v>
      </c>
      <c r="H198" s="198" t="s">
        <v>223</v>
      </c>
      <c r="I198" s="158" t="s">
        <v>120</v>
      </c>
      <c r="J198" s="152"/>
      <c r="K198" s="152"/>
      <c r="L198" s="155">
        <v>40</v>
      </c>
      <c r="M198" s="181" t="s">
        <v>122</v>
      </c>
      <c r="N198" s="155" t="s">
        <v>224</v>
      </c>
      <c r="O198" s="152" t="s">
        <v>694</v>
      </c>
      <c r="P198" s="152" t="s">
        <v>125</v>
      </c>
      <c r="Q198" s="193">
        <v>230000000</v>
      </c>
      <c r="R198" s="155" t="s">
        <v>511</v>
      </c>
      <c r="S198" s="152"/>
      <c r="T198" s="155" t="s">
        <v>146</v>
      </c>
      <c r="U198" s="152"/>
      <c r="V198" s="155"/>
      <c r="W198" s="156">
        <v>30</v>
      </c>
      <c r="X198" s="156" t="s">
        <v>106</v>
      </c>
      <c r="Y198" s="156">
        <v>10</v>
      </c>
      <c r="Z198" s="152"/>
      <c r="AA198" s="158" t="s">
        <v>138</v>
      </c>
      <c r="AB198" s="186"/>
      <c r="AC198" s="186"/>
      <c r="AD198" s="172">
        <v>275000000</v>
      </c>
      <c r="AE198" s="186">
        <f t="shared" si="142"/>
        <v>308000000</v>
      </c>
      <c r="AF198" s="186"/>
      <c r="AG198" s="186"/>
      <c r="AH198" s="172">
        <v>330144046</v>
      </c>
      <c r="AI198" s="186">
        <f t="shared" si="143"/>
        <v>369761331.52000004</v>
      </c>
      <c r="AJ198" s="186"/>
      <c r="AK198" s="186"/>
      <c r="AL198" s="186"/>
      <c r="AM198" s="186"/>
      <c r="AN198" s="186"/>
      <c r="AO198" s="186"/>
      <c r="AP198" s="186"/>
      <c r="AQ198" s="186"/>
      <c r="AR198" s="186"/>
      <c r="AS198" s="186"/>
      <c r="AT198" s="186"/>
      <c r="AU198" s="186"/>
      <c r="AV198" s="186"/>
      <c r="AW198" s="161">
        <v>0</v>
      </c>
      <c r="AX198" s="161">
        <f t="shared" si="148"/>
        <v>0</v>
      </c>
      <c r="AY198" s="152" t="s">
        <v>129</v>
      </c>
      <c r="AZ198" s="155" t="s">
        <v>776</v>
      </c>
      <c r="BA198" s="155" t="s">
        <v>777</v>
      </c>
      <c r="BB198" s="152"/>
      <c r="BC198" s="152"/>
      <c r="BD198" s="152"/>
      <c r="BE198" s="152"/>
      <c r="BF198" s="152"/>
      <c r="BG198" s="158"/>
      <c r="BH198" s="158"/>
      <c r="BI198" s="158"/>
      <c r="BJ198" s="158"/>
      <c r="BK198" s="32">
        <v>14</v>
      </c>
    </row>
    <row r="199" spans="1:64" s="292" customFormat="1" ht="12.95" customHeight="1" x14ac:dyDescent="0.25">
      <c r="A199" s="245" t="s">
        <v>217</v>
      </c>
      <c r="B199" s="230"/>
      <c r="C199" s="246" t="s">
        <v>826</v>
      </c>
      <c r="D199" s="247"/>
      <c r="E199" s="230" t="s">
        <v>220</v>
      </c>
      <c r="F199" s="230" t="s">
        <v>221</v>
      </c>
      <c r="G199" s="230" t="s">
        <v>222</v>
      </c>
      <c r="H199" s="248" t="s">
        <v>223</v>
      </c>
      <c r="I199" s="245" t="s">
        <v>120</v>
      </c>
      <c r="J199" s="245"/>
      <c r="K199" s="245"/>
      <c r="L199" s="245">
        <v>40</v>
      </c>
      <c r="M199" s="245" t="s">
        <v>122</v>
      </c>
      <c r="N199" s="245" t="s">
        <v>224</v>
      </c>
      <c r="O199" s="245" t="s">
        <v>806</v>
      </c>
      <c r="P199" s="245" t="s">
        <v>125</v>
      </c>
      <c r="Q199" s="245">
        <v>230000000</v>
      </c>
      <c r="R199" s="245" t="s">
        <v>511</v>
      </c>
      <c r="S199" s="245"/>
      <c r="T199" s="249" t="s">
        <v>146</v>
      </c>
      <c r="U199" s="245"/>
      <c r="V199" s="245"/>
      <c r="W199" s="245">
        <v>30</v>
      </c>
      <c r="X199" s="245" t="s">
        <v>106</v>
      </c>
      <c r="Y199" s="245">
        <v>10</v>
      </c>
      <c r="Z199" s="250"/>
      <c r="AA199" s="251" t="s">
        <v>138</v>
      </c>
      <c r="AB199" s="245"/>
      <c r="AC199" s="245"/>
      <c r="AD199" s="250">
        <v>235000360</v>
      </c>
      <c r="AE199" s="252">
        <f>AD199*1.12</f>
        <v>263200403.20000002</v>
      </c>
      <c r="AF199" s="250"/>
      <c r="AG199" s="250"/>
      <c r="AH199" s="250">
        <v>370143686</v>
      </c>
      <c r="AI199" s="252">
        <f>AH199*1.12</f>
        <v>414560928.32000005</v>
      </c>
      <c r="AJ199" s="250">
        <v>0</v>
      </c>
      <c r="AK199" s="250">
        <v>0</v>
      </c>
      <c r="AL199" s="250">
        <v>0</v>
      </c>
      <c r="AM199" s="250">
        <v>0</v>
      </c>
      <c r="AN199" s="250">
        <v>0</v>
      </c>
      <c r="AO199" s="250">
        <v>0</v>
      </c>
      <c r="AP199" s="250">
        <v>0</v>
      </c>
      <c r="AQ199" s="250">
        <v>0</v>
      </c>
      <c r="AR199" s="250">
        <v>0</v>
      </c>
      <c r="AS199" s="250">
        <v>0</v>
      </c>
      <c r="AT199" s="250">
        <v>0</v>
      </c>
      <c r="AU199" s="250">
        <v>0</v>
      </c>
      <c r="AV199" s="250"/>
      <c r="AW199" s="252">
        <v>0</v>
      </c>
      <c r="AX199" s="252">
        <v>0</v>
      </c>
      <c r="AY199" s="245" t="s">
        <v>129</v>
      </c>
      <c r="AZ199" s="245" t="s">
        <v>776</v>
      </c>
      <c r="BA199" s="248" t="s">
        <v>777</v>
      </c>
      <c r="BB199" s="253"/>
      <c r="BC199" s="254"/>
      <c r="BD199" s="254"/>
      <c r="BE199" s="254"/>
      <c r="BF199" s="254"/>
      <c r="BG199" s="255"/>
      <c r="BH199" s="255"/>
      <c r="BI199" s="255"/>
      <c r="BJ199" s="255"/>
      <c r="BK199" s="290" t="s">
        <v>827</v>
      </c>
    </row>
    <row r="200" spans="1:64" s="292" customFormat="1" ht="12.95" customHeight="1" x14ac:dyDescent="0.25">
      <c r="A200" s="245" t="s">
        <v>217</v>
      </c>
      <c r="B200" s="230"/>
      <c r="C200" s="246" t="s">
        <v>841</v>
      </c>
      <c r="D200" s="247"/>
      <c r="E200" s="230"/>
      <c r="F200" s="230" t="s">
        <v>221</v>
      </c>
      <c r="G200" s="230" t="s">
        <v>222</v>
      </c>
      <c r="H200" s="248" t="s">
        <v>223</v>
      </c>
      <c r="I200" s="245" t="s">
        <v>120</v>
      </c>
      <c r="J200" s="245"/>
      <c r="K200" s="245"/>
      <c r="L200" s="245">
        <v>40</v>
      </c>
      <c r="M200" s="245" t="s">
        <v>122</v>
      </c>
      <c r="N200" s="245" t="s">
        <v>224</v>
      </c>
      <c r="O200" s="245" t="s">
        <v>840</v>
      </c>
      <c r="P200" s="245" t="s">
        <v>125</v>
      </c>
      <c r="Q200" s="245">
        <v>230000000</v>
      </c>
      <c r="R200" s="245" t="s">
        <v>511</v>
      </c>
      <c r="S200" s="245"/>
      <c r="T200" s="274" t="s">
        <v>146</v>
      </c>
      <c r="U200" s="245"/>
      <c r="V200" s="245"/>
      <c r="W200" s="245">
        <v>30</v>
      </c>
      <c r="X200" s="245" t="s">
        <v>106</v>
      </c>
      <c r="Y200" s="245">
        <v>10</v>
      </c>
      <c r="Z200" s="250"/>
      <c r="AA200" s="251" t="s">
        <v>138</v>
      </c>
      <c r="AB200" s="245"/>
      <c r="AC200" s="245"/>
      <c r="AD200" s="250">
        <v>275000000</v>
      </c>
      <c r="AE200" s="275">
        <v>308000000</v>
      </c>
      <c r="AF200" s="250"/>
      <c r="AG200" s="250"/>
      <c r="AH200" s="250">
        <v>330144046</v>
      </c>
      <c r="AI200" s="275">
        <v>369761331.52000004</v>
      </c>
      <c r="AJ200" s="250"/>
      <c r="AK200" s="250"/>
      <c r="AL200" s="250"/>
      <c r="AM200" s="250"/>
      <c r="AN200" s="250"/>
      <c r="AO200" s="250"/>
      <c r="AP200" s="250"/>
      <c r="AQ200" s="250"/>
      <c r="AR200" s="250"/>
      <c r="AS200" s="250"/>
      <c r="AT200" s="250"/>
      <c r="AU200" s="250"/>
      <c r="AV200" s="250"/>
      <c r="AW200" s="275">
        <v>0</v>
      </c>
      <c r="AX200" s="275">
        <f>AW200*1.12</f>
        <v>0</v>
      </c>
      <c r="AY200" s="245" t="s">
        <v>129</v>
      </c>
      <c r="AZ200" s="245" t="s">
        <v>776</v>
      </c>
      <c r="BA200" s="248" t="s">
        <v>777</v>
      </c>
      <c r="BB200" s="253"/>
      <c r="BC200" s="254"/>
      <c r="BD200" s="254"/>
      <c r="BE200" s="254"/>
      <c r="BF200" s="254"/>
      <c r="BG200" s="255"/>
      <c r="BH200" s="255"/>
      <c r="BI200" s="255"/>
      <c r="BJ200" s="255"/>
      <c r="BK200" s="290" t="s">
        <v>827</v>
      </c>
    </row>
    <row r="201" spans="1:64" s="292" customFormat="1" ht="12.95" customHeight="1" x14ac:dyDescent="0.25">
      <c r="A201" s="245" t="s">
        <v>217</v>
      </c>
      <c r="B201" s="230" t="s">
        <v>852</v>
      </c>
      <c r="C201" s="246" t="s">
        <v>853</v>
      </c>
      <c r="D201" s="247"/>
      <c r="E201" s="230"/>
      <c r="F201" s="230" t="s">
        <v>221</v>
      </c>
      <c r="G201" s="230" t="s">
        <v>222</v>
      </c>
      <c r="H201" s="248" t="s">
        <v>223</v>
      </c>
      <c r="I201" s="245" t="s">
        <v>120</v>
      </c>
      <c r="J201" s="245"/>
      <c r="K201" s="245"/>
      <c r="L201" s="245">
        <v>40</v>
      </c>
      <c r="M201" s="245" t="s">
        <v>122</v>
      </c>
      <c r="N201" s="245" t="s">
        <v>224</v>
      </c>
      <c r="O201" s="245" t="s">
        <v>854</v>
      </c>
      <c r="P201" s="245" t="s">
        <v>125</v>
      </c>
      <c r="Q201" s="245">
        <v>230000000</v>
      </c>
      <c r="R201" s="245" t="s">
        <v>511</v>
      </c>
      <c r="S201" s="245"/>
      <c r="T201" s="274" t="s">
        <v>146</v>
      </c>
      <c r="U201" s="245"/>
      <c r="V201" s="245"/>
      <c r="W201" s="245">
        <v>30</v>
      </c>
      <c r="X201" s="245" t="s">
        <v>106</v>
      </c>
      <c r="Y201" s="245">
        <v>10</v>
      </c>
      <c r="Z201" s="250"/>
      <c r="AA201" s="251" t="s">
        <v>138</v>
      </c>
      <c r="AB201" s="245"/>
      <c r="AC201" s="245"/>
      <c r="AD201" s="250">
        <v>226336870</v>
      </c>
      <c r="AE201" s="275">
        <v>253497294.40000004</v>
      </c>
      <c r="AF201" s="250"/>
      <c r="AG201" s="250"/>
      <c r="AH201" s="250">
        <v>356498020</v>
      </c>
      <c r="AI201" s="275">
        <v>399277782.40000004</v>
      </c>
      <c r="AJ201" s="250"/>
      <c r="AK201" s="250"/>
      <c r="AL201" s="250"/>
      <c r="AM201" s="250"/>
      <c r="AN201" s="250"/>
      <c r="AO201" s="250"/>
      <c r="AP201" s="250"/>
      <c r="AQ201" s="250"/>
      <c r="AR201" s="250"/>
      <c r="AS201" s="250"/>
      <c r="AT201" s="250"/>
      <c r="AU201" s="250"/>
      <c r="AV201" s="250"/>
      <c r="AW201" s="250">
        <f>AD201+AH201</f>
        <v>582834890</v>
      </c>
      <c r="AX201" s="250">
        <f>AW201*1.12</f>
        <v>652775076.80000007</v>
      </c>
      <c r="AY201" s="245" t="s">
        <v>129</v>
      </c>
      <c r="AZ201" s="245" t="s">
        <v>776</v>
      </c>
      <c r="BA201" s="248" t="s">
        <v>777</v>
      </c>
      <c r="BB201" s="253"/>
      <c r="BC201" s="254"/>
      <c r="BD201" s="254"/>
      <c r="BE201" s="254"/>
      <c r="BF201" s="254"/>
      <c r="BG201" s="255"/>
      <c r="BH201" s="255"/>
      <c r="BI201" s="255"/>
      <c r="BJ201" s="255"/>
      <c r="BK201" s="290" t="s">
        <v>855</v>
      </c>
    </row>
    <row r="202" spans="1:64" s="293" customFormat="1" ht="21" customHeight="1" x14ac:dyDescent="0.25">
      <c r="A202" s="256" t="s">
        <v>150</v>
      </c>
      <c r="B202" s="256"/>
      <c r="C202" s="256" t="s">
        <v>828</v>
      </c>
      <c r="D202" s="256"/>
      <c r="E202" s="231"/>
      <c r="F202" s="257" t="s">
        <v>829</v>
      </c>
      <c r="G202" s="258" t="s">
        <v>830</v>
      </c>
      <c r="H202" s="258" t="s">
        <v>831</v>
      </c>
      <c r="I202" s="259" t="s">
        <v>120</v>
      </c>
      <c r="J202" s="256"/>
      <c r="K202" s="259"/>
      <c r="L202" s="260">
        <v>30</v>
      </c>
      <c r="M202" s="261">
        <v>230000000</v>
      </c>
      <c r="N202" s="261" t="s">
        <v>123</v>
      </c>
      <c r="O202" s="256" t="s">
        <v>806</v>
      </c>
      <c r="P202" s="261" t="s">
        <v>125</v>
      </c>
      <c r="Q202" s="257">
        <v>230000000</v>
      </c>
      <c r="R202" s="262" t="s">
        <v>382</v>
      </c>
      <c r="S202" s="256"/>
      <c r="T202" s="256" t="s">
        <v>146</v>
      </c>
      <c r="U202" s="256"/>
      <c r="V202" s="256"/>
      <c r="W202" s="260">
        <v>0</v>
      </c>
      <c r="X202" s="263">
        <v>100</v>
      </c>
      <c r="Y202" s="260">
        <v>0</v>
      </c>
      <c r="Z202" s="259"/>
      <c r="AA202" s="256" t="s">
        <v>138</v>
      </c>
      <c r="AB202" s="259"/>
      <c r="AC202" s="264">
        <v>551061225</v>
      </c>
      <c r="AD202" s="264">
        <v>551061225</v>
      </c>
      <c r="AE202" s="264">
        <f>AD202*1.12</f>
        <v>617188572</v>
      </c>
      <c r="AF202" s="264"/>
      <c r="AG202" s="264">
        <v>65083557</v>
      </c>
      <c r="AH202" s="264">
        <v>65083557</v>
      </c>
      <c r="AI202" s="264">
        <f>AH202*1.12</f>
        <v>72893583.840000004</v>
      </c>
      <c r="AJ202" s="264"/>
      <c r="AK202" s="264"/>
      <c r="AL202" s="264"/>
      <c r="AM202" s="264">
        <f>AL202*1.12</f>
        <v>0</v>
      </c>
      <c r="AN202" s="265"/>
      <c r="AO202" s="264"/>
      <c r="AP202" s="264"/>
      <c r="AQ202" s="264"/>
      <c r="AR202" s="265"/>
      <c r="AS202" s="266"/>
      <c r="AT202" s="266"/>
      <c r="AU202" s="266"/>
      <c r="AV202" s="256"/>
      <c r="AW202" s="264">
        <v>0</v>
      </c>
      <c r="AX202" s="264">
        <v>0</v>
      </c>
      <c r="AY202" s="267" t="s">
        <v>129</v>
      </c>
      <c r="AZ202" s="268" t="s">
        <v>832</v>
      </c>
      <c r="BA202" s="268" t="s">
        <v>833</v>
      </c>
      <c r="BB202" s="269"/>
      <c r="BC202" s="269"/>
      <c r="BD202" s="269"/>
      <c r="BE202" s="269"/>
      <c r="BF202" s="269"/>
      <c r="BG202" s="269"/>
      <c r="BH202" s="269"/>
      <c r="BI202" s="269"/>
      <c r="BJ202" s="269"/>
      <c r="BK202" s="291" t="s">
        <v>403</v>
      </c>
      <c r="BL202" s="270"/>
    </row>
    <row r="203" spans="1:64" s="292" customFormat="1" ht="12.95" customHeight="1" x14ac:dyDescent="0.25">
      <c r="A203" s="245" t="s">
        <v>150</v>
      </c>
      <c r="B203" s="230"/>
      <c r="C203" s="246" t="s">
        <v>839</v>
      </c>
      <c r="D203" s="247"/>
      <c r="E203" s="230"/>
      <c r="F203" s="230" t="s">
        <v>829</v>
      </c>
      <c r="G203" s="230" t="s">
        <v>830</v>
      </c>
      <c r="H203" s="248" t="s">
        <v>831</v>
      </c>
      <c r="I203" s="245" t="s">
        <v>120</v>
      </c>
      <c r="J203" s="245"/>
      <c r="K203" s="245"/>
      <c r="L203" s="245">
        <v>30</v>
      </c>
      <c r="M203" s="245">
        <v>230000000</v>
      </c>
      <c r="N203" s="245" t="s">
        <v>123</v>
      </c>
      <c r="O203" s="245" t="s">
        <v>840</v>
      </c>
      <c r="P203" s="245" t="s">
        <v>125</v>
      </c>
      <c r="Q203" s="245">
        <v>230000000</v>
      </c>
      <c r="R203" s="245" t="s">
        <v>382</v>
      </c>
      <c r="S203" s="245"/>
      <c r="T203" s="274" t="s">
        <v>146</v>
      </c>
      <c r="U203" s="245"/>
      <c r="V203" s="245"/>
      <c r="W203" s="245">
        <v>0</v>
      </c>
      <c r="X203" s="245">
        <v>100</v>
      </c>
      <c r="Y203" s="245">
        <v>0</v>
      </c>
      <c r="Z203" s="250"/>
      <c r="AA203" s="251" t="s">
        <v>138</v>
      </c>
      <c r="AB203" s="245"/>
      <c r="AC203" s="245">
        <v>551061225</v>
      </c>
      <c r="AD203" s="250">
        <v>551061225</v>
      </c>
      <c r="AE203" s="275">
        <v>617188572</v>
      </c>
      <c r="AF203" s="250"/>
      <c r="AG203" s="250">
        <v>65083557</v>
      </c>
      <c r="AH203" s="250">
        <v>65083557</v>
      </c>
      <c r="AI203" s="275">
        <v>72893583.840000004</v>
      </c>
      <c r="AJ203" s="250"/>
      <c r="AK203" s="250"/>
      <c r="AL203" s="250"/>
      <c r="AM203" s="250">
        <v>0</v>
      </c>
      <c r="AN203" s="250"/>
      <c r="AO203" s="250"/>
      <c r="AP203" s="250"/>
      <c r="AQ203" s="250"/>
      <c r="AR203" s="250"/>
      <c r="AS203" s="250"/>
      <c r="AT203" s="250"/>
      <c r="AU203" s="250"/>
      <c r="AV203" s="250"/>
      <c r="AW203" s="275">
        <f>AD203+AH203</f>
        <v>616144782</v>
      </c>
      <c r="AX203" s="275">
        <v>690082155.84000003</v>
      </c>
      <c r="AY203" s="245" t="s">
        <v>129</v>
      </c>
      <c r="AZ203" s="245" t="s">
        <v>832</v>
      </c>
      <c r="BA203" s="248" t="s">
        <v>833</v>
      </c>
      <c r="BB203" s="253"/>
      <c r="BC203" s="254"/>
      <c r="BD203" s="254"/>
      <c r="BE203" s="254"/>
      <c r="BF203" s="254"/>
      <c r="BG203" s="255"/>
      <c r="BH203" s="255"/>
      <c r="BI203" s="255"/>
      <c r="BJ203" s="255"/>
      <c r="BK203" s="290" t="s">
        <v>827</v>
      </c>
    </row>
    <row r="204" spans="1:64" s="292" customFormat="1" ht="12.95" customHeight="1" x14ac:dyDescent="0.25">
      <c r="A204" s="320" t="s">
        <v>217</v>
      </c>
      <c r="B204" s="321"/>
      <c r="C204" s="322" t="s">
        <v>925</v>
      </c>
      <c r="D204" s="323"/>
      <c r="E204" s="321"/>
      <c r="F204" s="321" t="s">
        <v>221</v>
      </c>
      <c r="G204" s="321" t="s">
        <v>222</v>
      </c>
      <c r="H204" s="324" t="s">
        <v>223</v>
      </c>
      <c r="I204" s="325" t="s">
        <v>120</v>
      </c>
      <c r="J204" s="325"/>
      <c r="K204" s="325"/>
      <c r="L204" s="325">
        <v>40</v>
      </c>
      <c r="M204" s="325" t="s">
        <v>122</v>
      </c>
      <c r="N204" s="325" t="s">
        <v>224</v>
      </c>
      <c r="O204" s="325" t="s">
        <v>907</v>
      </c>
      <c r="P204" s="325" t="s">
        <v>125</v>
      </c>
      <c r="Q204" s="325">
        <v>230000000</v>
      </c>
      <c r="R204" s="325" t="s">
        <v>908</v>
      </c>
      <c r="S204" s="325"/>
      <c r="T204" s="326" t="s">
        <v>146</v>
      </c>
      <c r="U204" s="325"/>
      <c r="V204" s="325"/>
      <c r="W204" s="325">
        <v>30</v>
      </c>
      <c r="X204" s="325" t="s">
        <v>106</v>
      </c>
      <c r="Y204" s="325">
        <v>10</v>
      </c>
      <c r="Z204" s="327"/>
      <c r="AA204" s="328" t="s">
        <v>138</v>
      </c>
      <c r="AB204" s="325"/>
      <c r="AC204" s="325"/>
      <c r="AD204" s="327">
        <v>285737988</v>
      </c>
      <c r="AE204" s="329">
        <v>320026546.56</v>
      </c>
      <c r="AF204" s="327"/>
      <c r="AG204" s="327"/>
      <c r="AH204" s="327">
        <v>700092341</v>
      </c>
      <c r="AI204" s="329">
        <v>784103421.92000008</v>
      </c>
      <c r="AJ204" s="327">
        <v>0</v>
      </c>
      <c r="AK204" s="327">
        <v>0</v>
      </c>
      <c r="AL204" s="327">
        <v>0</v>
      </c>
      <c r="AM204" s="327">
        <v>0</v>
      </c>
      <c r="AN204" s="327">
        <v>0</v>
      </c>
      <c r="AO204" s="327">
        <v>0</v>
      </c>
      <c r="AP204" s="327">
        <v>0</v>
      </c>
      <c r="AQ204" s="327">
        <v>0</v>
      </c>
      <c r="AR204" s="327">
        <v>0</v>
      </c>
      <c r="AS204" s="327">
        <v>0</v>
      </c>
      <c r="AT204" s="327">
        <v>0</v>
      </c>
      <c r="AU204" s="327">
        <v>0</v>
      </c>
      <c r="AV204" s="327"/>
      <c r="AW204" s="329">
        <v>985830329</v>
      </c>
      <c r="AX204" s="329">
        <v>1104129968.48</v>
      </c>
      <c r="AY204" s="325" t="s">
        <v>129</v>
      </c>
      <c r="AZ204" s="325" t="s">
        <v>909</v>
      </c>
      <c r="BA204" s="324" t="s">
        <v>910</v>
      </c>
      <c r="BB204" s="253"/>
      <c r="BC204" s="254"/>
      <c r="BD204" s="254"/>
      <c r="BE204" s="254"/>
      <c r="BF204" s="254"/>
      <c r="BG204" s="308"/>
      <c r="BH204" s="255"/>
      <c r="BI204" s="255"/>
      <c r="BJ204" s="308"/>
      <c r="BK204" s="309" t="s">
        <v>403</v>
      </c>
    </row>
    <row r="205" spans="1:64" s="292" customFormat="1" ht="12.95" customHeight="1" x14ac:dyDescent="0.25">
      <c r="A205" s="320" t="s">
        <v>217</v>
      </c>
      <c r="B205" s="321"/>
      <c r="C205" s="322" t="s">
        <v>924</v>
      </c>
      <c r="D205" s="323"/>
      <c r="E205" s="321"/>
      <c r="F205" s="321" t="s">
        <v>502</v>
      </c>
      <c r="G205" s="321" t="s">
        <v>503</v>
      </c>
      <c r="H205" s="324" t="s">
        <v>503</v>
      </c>
      <c r="I205" s="325" t="s">
        <v>120</v>
      </c>
      <c r="J205" s="325"/>
      <c r="K205" s="325"/>
      <c r="L205" s="325">
        <v>40</v>
      </c>
      <c r="M205" s="325">
        <v>230000000</v>
      </c>
      <c r="N205" s="325" t="s">
        <v>165</v>
      </c>
      <c r="O205" s="325" t="s">
        <v>907</v>
      </c>
      <c r="P205" s="325" t="s">
        <v>125</v>
      </c>
      <c r="Q205" s="325">
        <v>230000000</v>
      </c>
      <c r="R205" s="325" t="s">
        <v>174</v>
      </c>
      <c r="S205" s="325"/>
      <c r="T205" s="326" t="s">
        <v>146</v>
      </c>
      <c r="U205" s="325"/>
      <c r="V205" s="325"/>
      <c r="W205" s="325">
        <v>30</v>
      </c>
      <c r="X205" s="325" t="s">
        <v>106</v>
      </c>
      <c r="Y205" s="325">
        <v>10</v>
      </c>
      <c r="Z205" s="327"/>
      <c r="AA205" s="328" t="s">
        <v>138</v>
      </c>
      <c r="AB205" s="325"/>
      <c r="AC205" s="325"/>
      <c r="AD205" s="327">
        <v>279354680</v>
      </c>
      <c r="AE205" s="329">
        <v>312877241.60000002</v>
      </c>
      <c r="AF205" s="327"/>
      <c r="AG205" s="327"/>
      <c r="AH205" s="327">
        <v>378237000</v>
      </c>
      <c r="AI205" s="329">
        <v>423625440.00000006</v>
      </c>
      <c r="AJ205" s="327"/>
      <c r="AK205" s="327"/>
      <c r="AL205" s="327"/>
      <c r="AM205" s="327">
        <v>0</v>
      </c>
      <c r="AN205" s="327"/>
      <c r="AO205" s="327"/>
      <c r="AP205" s="327"/>
      <c r="AQ205" s="327">
        <v>0</v>
      </c>
      <c r="AR205" s="327"/>
      <c r="AS205" s="327"/>
      <c r="AT205" s="327"/>
      <c r="AU205" s="327">
        <v>0</v>
      </c>
      <c r="AV205" s="327"/>
      <c r="AW205" s="329">
        <v>657591680</v>
      </c>
      <c r="AX205" s="329">
        <v>736502681.60000002</v>
      </c>
      <c r="AY205" s="325" t="s">
        <v>129</v>
      </c>
      <c r="AZ205" s="325" t="s">
        <v>911</v>
      </c>
      <c r="BA205" s="324" t="s">
        <v>912</v>
      </c>
      <c r="BB205" s="253"/>
      <c r="BC205" s="254"/>
      <c r="BD205" s="254"/>
      <c r="BE205" s="254"/>
      <c r="BF205" s="254"/>
      <c r="BG205" s="308"/>
      <c r="BH205" s="255"/>
      <c r="BI205" s="255"/>
      <c r="BJ205" s="308"/>
      <c r="BK205" s="309" t="s">
        <v>403</v>
      </c>
    </row>
    <row r="206" spans="1:64" ht="12.95" customHeight="1" x14ac:dyDescent="0.25">
      <c r="A206" s="139"/>
      <c r="B206" s="135"/>
      <c r="C206" s="135"/>
      <c r="D206" s="135"/>
      <c r="E206" s="44" t="s">
        <v>234</v>
      </c>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40"/>
      <c r="AD206" s="140"/>
      <c r="AE206" s="140"/>
      <c r="AF206" s="140"/>
      <c r="AG206" s="140"/>
      <c r="AH206" s="140"/>
      <c r="AI206" s="140"/>
      <c r="AJ206" s="140"/>
      <c r="AK206" s="140"/>
      <c r="AL206" s="140"/>
      <c r="AM206" s="140"/>
      <c r="AN206" s="140"/>
      <c r="AO206" s="140"/>
      <c r="AP206" s="140"/>
      <c r="AQ206" s="140"/>
      <c r="AR206" s="140"/>
      <c r="AS206" s="140"/>
      <c r="AT206" s="140"/>
      <c r="AU206" s="140"/>
      <c r="AV206" s="136"/>
      <c r="AW206" s="125">
        <f>SUM(AW161:AW205)</f>
        <v>17630250610</v>
      </c>
      <c r="AX206" s="125">
        <f>SUM(AX161:AX205)</f>
        <v>19745880683.199997</v>
      </c>
      <c r="AY206" s="135"/>
      <c r="AZ206" s="135"/>
      <c r="BA206" s="135"/>
      <c r="BB206" s="135"/>
      <c r="BC206" s="135"/>
      <c r="BD206" s="135"/>
      <c r="BE206" s="135"/>
      <c r="BF206" s="135"/>
      <c r="BG206" s="141"/>
      <c r="BH206" s="135"/>
      <c r="BI206" s="135"/>
      <c r="BJ206" s="141"/>
      <c r="BK206" s="141"/>
    </row>
    <row r="207" spans="1:64" s="164" customFormat="1" ht="12.95" customHeight="1" x14ac:dyDescent="0.25">
      <c r="A207" s="135"/>
      <c r="B207" s="135"/>
      <c r="C207" s="135"/>
      <c r="D207" s="135"/>
      <c r="E207" s="215" t="s">
        <v>112</v>
      </c>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42"/>
      <c r="AE207" s="142"/>
      <c r="AF207" s="142"/>
      <c r="AG207" s="142"/>
      <c r="AH207" s="142"/>
      <c r="AI207" s="142"/>
      <c r="AJ207" s="142"/>
      <c r="AK207" s="142"/>
      <c r="AL207" s="142"/>
      <c r="AM207" s="142"/>
      <c r="AN207" s="142"/>
      <c r="AO207" s="142"/>
      <c r="AP207" s="142"/>
      <c r="AQ207" s="142"/>
      <c r="AR207" s="142"/>
      <c r="AS207" s="142"/>
      <c r="AT207" s="142"/>
      <c r="AU207" s="142"/>
      <c r="AV207" s="143"/>
      <c r="AW207" s="143"/>
      <c r="AX207" s="143"/>
      <c r="AY207" s="135"/>
      <c r="AZ207" s="135"/>
      <c r="BA207" s="135"/>
      <c r="BB207" s="135"/>
      <c r="BC207" s="135"/>
      <c r="BD207" s="135"/>
      <c r="BE207" s="135"/>
      <c r="BF207" s="135"/>
      <c r="BG207" s="135"/>
      <c r="BH207" s="135"/>
      <c r="BI207" s="135"/>
      <c r="BJ207" s="141"/>
      <c r="BK207" s="126"/>
    </row>
    <row r="208" spans="1:64" s="165" customFormat="1" ht="12.95" customHeight="1" x14ac:dyDescent="0.25">
      <c r="A208" s="15" t="s">
        <v>133</v>
      </c>
      <c r="B208" s="15" t="s">
        <v>157</v>
      </c>
      <c r="C208" s="174" t="s">
        <v>235</v>
      </c>
      <c r="D208" s="174"/>
      <c r="E208" s="174" t="s">
        <v>236</v>
      </c>
      <c r="F208" s="22" t="s">
        <v>237</v>
      </c>
      <c r="G208" s="22" t="s">
        <v>238</v>
      </c>
      <c r="H208" s="22" t="s">
        <v>238</v>
      </c>
      <c r="I208" s="23" t="s">
        <v>120</v>
      </c>
      <c r="J208" s="23"/>
      <c r="K208" s="23"/>
      <c r="L208" s="22">
        <v>100</v>
      </c>
      <c r="M208" s="5">
        <v>230000000</v>
      </c>
      <c r="N208" s="5" t="s">
        <v>137</v>
      </c>
      <c r="O208" s="5" t="s">
        <v>239</v>
      </c>
      <c r="P208" s="23" t="s">
        <v>125</v>
      </c>
      <c r="Q208" s="24">
        <v>230000000</v>
      </c>
      <c r="R208" s="25" t="s">
        <v>174</v>
      </c>
      <c r="S208" s="25"/>
      <c r="T208" s="23"/>
      <c r="U208" s="5" t="s">
        <v>126</v>
      </c>
      <c r="V208" s="23" t="s">
        <v>127</v>
      </c>
      <c r="W208" s="23">
        <v>0</v>
      </c>
      <c r="X208" s="23">
        <v>100</v>
      </c>
      <c r="Y208" s="23">
        <v>0</v>
      </c>
      <c r="Z208" s="39"/>
      <c r="AA208" s="5" t="s">
        <v>138</v>
      </c>
      <c r="AB208" s="26"/>
      <c r="AC208" s="26"/>
      <c r="AD208" s="26">
        <v>350349359.97000003</v>
      </c>
      <c r="AE208" s="26">
        <v>392391283.16640007</v>
      </c>
      <c r="AF208" s="26"/>
      <c r="AG208" s="26"/>
      <c r="AH208" s="26">
        <v>350349359.97000003</v>
      </c>
      <c r="AI208" s="26">
        <v>392391283.16640007</v>
      </c>
      <c r="AJ208" s="19"/>
      <c r="AK208" s="19"/>
      <c r="AL208" s="19">
        <v>350349359.97000003</v>
      </c>
      <c r="AM208" s="19">
        <v>392391283.16640007</v>
      </c>
      <c r="AN208" s="19">
        <v>0</v>
      </c>
      <c r="AO208" s="19">
        <v>0</v>
      </c>
      <c r="AP208" s="19">
        <v>0</v>
      </c>
      <c r="AQ208" s="19">
        <v>0</v>
      </c>
      <c r="AR208" s="19">
        <v>0</v>
      </c>
      <c r="AS208" s="19">
        <v>0</v>
      </c>
      <c r="AT208" s="19">
        <v>0</v>
      </c>
      <c r="AU208" s="19">
        <v>0</v>
      </c>
      <c r="AV208" s="41"/>
      <c r="AW208" s="41">
        <f t="shared" ref="AW208" si="149">AD208+AH208+AL208+AP208+AT208</f>
        <v>1051048079.9100001</v>
      </c>
      <c r="AX208" s="41">
        <f t="shared" ref="AX208" si="150">AW208*1.12</f>
        <v>1177173849.4992001</v>
      </c>
      <c r="AY208" s="12" t="s">
        <v>129</v>
      </c>
      <c r="AZ208" s="1" t="s">
        <v>240</v>
      </c>
      <c r="BA208" s="1" t="s">
        <v>241</v>
      </c>
      <c r="BB208" s="5"/>
      <c r="BC208" s="5"/>
      <c r="BD208" s="5"/>
      <c r="BE208" s="5"/>
      <c r="BF208" s="5"/>
      <c r="BG208" s="5"/>
      <c r="BH208" s="5"/>
      <c r="BI208" s="5"/>
      <c r="BJ208" s="167"/>
      <c r="BK208" s="27"/>
    </row>
    <row r="209" spans="1:66" s="165" customFormat="1" ht="12.95" customHeight="1" x14ac:dyDescent="0.25">
      <c r="A209" s="15" t="s">
        <v>133</v>
      </c>
      <c r="B209" s="15" t="s">
        <v>218</v>
      </c>
      <c r="C209" s="174" t="s">
        <v>242</v>
      </c>
      <c r="D209" s="174"/>
      <c r="E209" s="174" t="s">
        <v>243</v>
      </c>
      <c r="F209" s="22" t="s">
        <v>244</v>
      </c>
      <c r="G209" s="22" t="s">
        <v>245</v>
      </c>
      <c r="H209" s="22" t="s">
        <v>246</v>
      </c>
      <c r="I209" s="23" t="s">
        <v>120</v>
      </c>
      <c r="J209" s="23"/>
      <c r="K209" s="23"/>
      <c r="L209" s="22">
        <v>100</v>
      </c>
      <c r="M209" s="5">
        <v>230000000</v>
      </c>
      <c r="N209" s="5" t="s">
        <v>137</v>
      </c>
      <c r="O209" s="5" t="s">
        <v>239</v>
      </c>
      <c r="P209" s="23" t="s">
        <v>125</v>
      </c>
      <c r="Q209" s="24">
        <v>230000001</v>
      </c>
      <c r="R209" s="25" t="s">
        <v>174</v>
      </c>
      <c r="S209" s="25"/>
      <c r="T209" s="23"/>
      <c r="U209" s="5" t="s">
        <v>126</v>
      </c>
      <c r="V209" s="23" t="s">
        <v>127</v>
      </c>
      <c r="W209" s="23">
        <v>0</v>
      </c>
      <c r="X209" s="23">
        <v>100</v>
      </c>
      <c r="Y209" s="23">
        <v>0</v>
      </c>
      <c r="Z209" s="39"/>
      <c r="AA209" s="5" t="s">
        <v>138</v>
      </c>
      <c r="AB209" s="26"/>
      <c r="AC209" s="26"/>
      <c r="AD209" s="26">
        <v>8866176.0000000037</v>
      </c>
      <c r="AE209" s="26">
        <v>9930117.1200000048</v>
      </c>
      <c r="AF209" s="26"/>
      <c r="AG209" s="26"/>
      <c r="AH209" s="26">
        <v>8866176.0000000037</v>
      </c>
      <c r="AI209" s="26">
        <v>9930117.1200000048</v>
      </c>
      <c r="AJ209" s="19"/>
      <c r="AK209" s="19"/>
      <c r="AL209" s="19">
        <v>8866176.0000000037</v>
      </c>
      <c r="AM209" s="19">
        <v>9930117.1200000048</v>
      </c>
      <c r="AN209" s="19">
        <v>0</v>
      </c>
      <c r="AO209" s="19">
        <v>0</v>
      </c>
      <c r="AP209" s="19">
        <v>0</v>
      </c>
      <c r="AQ209" s="19">
        <v>0</v>
      </c>
      <c r="AR209" s="19">
        <v>0</v>
      </c>
      <c r="AS209" s="19">
        <v>0</v>
      </c>
      <c r="AT209" s="19">
        <v>0</v>
      </c>
      <c r="AU209" s="19">
        <v>0</v>
      </c>
      <c r="AV209" s="41"/>
      <c r="AW209" s="41">
        <f t="shared" ref="AW209:AW252" si="151">AD209+AH209+AL209+AP209+AT209</f>
        <v>26598528.000000011</v>
      </c>
      <c r="AX209" s="41">
        <f t="shared" ref="AX209:AX274" si="152">AW209*1.12</f>
        <v>29790351.360000014</v>
      </c>
      <c r="AY209" s="12" t="s">
        <v>129</v>
      </c>
      <c r="AZ209" s="1" t="s">
        <v>247</v>
      </c>
      <c r="BA209" s="1" t="s">
        <v>248</v>
      </c>
      <c r="BB209" s="5"/>
      <c r="BC209" s="5"/>
      <c r="BD209" s="5"/>
      <c r="BE209" s="5"/>
      <c r="BF209" s="5"/>
      <c r="BG209" s="5"/>
      <c r="BH209" s="5"/>
      <c r="BI209" s="5"/>
      <c r="BJ209" s="167"/>
      <c r="BK209" s="27"/>
    </row>
    <row r="210" spans="1:66" s="165" customFormat="1" ht="12.75" x14ac:dyDescent="0.25">
      <c r="A210" s="15" t="s">
        <v>133</v>
      </c>
      <c r="B210" s="15" t="s">
        <v>218</v>
      </c>
      <c r="C210" s="174" t="s">
        <v>249</v>
      </c>
      <c r="D210" s="174"/>
      <c r="E210" s="174" t="s">
        <v>250</v>
      </c>
      <c r="F210" s="22" t="s">
        <v>251</v>
      </c>
      <c r="G210" s="22" t="s">
        <v>252</v>
      </c>
      <c r="H210" s="22" t="s">
        <v>252</v>
      </c>
      <c r="I210" s="23" t="s">
        <v>120</v>
      </c>
      <c r="J210" s="23"/>
      <c r="K210" s="23"/>
      <c r="L210" s="22">
        <v>100</v>
      </c>
      <c r="M210" s="5">
        <v>230000000</v>
      </c>
      <c r="N210" s="5" t="s">
        <v>137</v>
      </c>
      <c r="O210" s="5" t="s">
        <v>239</v>
      </c>
      <c r="P210" s="23" t="s">
        <v>125</v>
      </c>
      <c r="Q210" s="24">
        <v>230000000</v>
      </c>
      <c r="R210" s="25" t="s">
        <v>145</v>
      </c>
      <c r="S210" s="25"/>
      <c r="T210" s="23"/>
      <c r="U210" s="5" t="s">
        <v>126</v>
      </c>
      <c r="V210" s="23" t="s">
        <v>127</v>
      </c>
      <c r="W210" s="23">
        <v>0</v>
      </c>
      <c r="X210" s="23">
        <v>100</v>
      </c>
      <c r="Y210" s="23">
        <v>0</v>
      </c>
      <c r="Z210" s="39"/>
      <c r="AA210" s="5" t="s">
        <v>138</v>
      </c>
      <c r="AB210" s="26"/>
      <c r="AC210" s="26"/>
      <c r="AD210" s="26">
        <v>341627670</v>
      </c>
      <c r="AE210" s="26">
        <v>382622990.40000004</v>
      </c>
      <c r="AF210" s="26"/>
      <c r="AG210" s="26"/>
      <c r="AH210" s="26">
        <v>341627670</v>
      </c>
      <c r="AI210" s="26">
        <v>382622990.40000004</v>
      </c>
      <c r="AJ210" s="19"/>
      <c r="AK210" s="19"/>
      <c r="AL210" s="19">
        <v>341627670</v>
      </c>
      <c r="AM210" s="19">
        <v>382622990.40000004</v>
      </c>
      <c r="AN210" s="19">
        <v>0</v>
      </c>
      <c r="AO210" s="19">
        <v>0</v>
      </c>
      <c r="AP210" s="19">
        <v>0</v>
      </c>
      <c r="AQ210" s="19">
        <v>0</v>
      </c>
      <c r="AR210" s="19">
        <v>0</v>
      </c>
      <c r="AS210" s="19">
        <v>0</v>
      </c>
      <c r="AT210" s="19">
        <v>0</v>
      </c>
      <c r="AU210" s="19">
        <v>0</v>
      </c>
      <c r="AV210" s="41"/>
      <c r="AW210" s="41">
        <v>0</v>
      </c>
      <c r="AX210" s="41">
        <f t="shared" si="152"/>
        <v>0</v>
      </c>
      <c r="AY210" s="9" t="s">
        <v>129</v>
      </c>
      <c r="AZ210" s="1" t="s">
        <v>253</v>
      </c>
      <c r="BA210" s="2" t="s">
        <v>254</v>
      </c>
      <c r="BB210" s="5"/>
      <c r="BC210" s="5"/>
      <c r="BD210" s="5"/>
      <c r="BE210" s="5"/>
      <c r="BF210" s="5"/>
      <c r="BG210" s="5"/>
      <c r="BH210" s="5"/>
      <c r="BI210" s="5"/>
      <c r="BJ210" s="167"/>
      <c r="BK210" s="27"/>
    </row>
    <row r="211" spans="1:66" s="165" customFormat="1" ht="12.95" customHeight="1" x14ac:dyDescent="0.25">
      <c r="A211" s="294" t="s">
        <v>133</v>
      </c>
      <c r="B211" s="294" t="s">
        <v>218</v>
      </c>
      <c r="C211" s="174" t="s">
        <v>891</v>
      </c>
      <c r="D211" s="174"/>
      <c r="E211" s="174" t="s">
        <v>250</v>
      </c>
      <c r="F211" s="22" t="s">
        <v>251</v>
      </c>
      <c r="G211" s="22" t="s">
        <v>252</v>
      </c>
      <c r="H211" s="22" t="s">
        <v>252</v>
      </c>
      <c r="I211" s="23" t="s">
        <v>120</v>
      </c>
      <c r="J211" s="23"/>
      <c r="K211" s="23"/>
      <c r="L211" s="22">
        <v>100</v>
      </c>
      <c r="M211" s="5">
        <v>230000000</v>
      </c>
      <c r="N211" s="5" t="s">
        <v>137</v>
      </c>
      <c r="O211" s="5" t="s">
        <v>239</v>
      </c>
      <c r="P211" s="23" t="s">
        <v>125</v>
      </c>
      <c r="Q211" s="24">
        <v>230000000</v>
      </c>
      <c r="R211" s="25" t="s">
        <v>145</v>
      </c>
      <c r="S211" s="25"/>
      <c r="T211" s="23"/>
      <c r="U211" s="5" t="s">
        <v>126</v>
      </c>
      <c r="V211" s="23" t="s">
        <v>127</v>
      </c>
      <c r="W211" s="23">
        <v>0</v>
      </c>
      <c r="X211" s="23">
        <v>100</v>
      </c>
      <c r="Y211" s="23">
        <v>0</v>
      </c>
      <c r="Z211" s="39"/>
      <c r="AA211" s="5" t="s">
        <v>138</v>
      </c>
      <c r="AB211" s="26"/>
      <c r="AC211" s="26"/>
      <c r="AD211" s="295">
        <f>341627670-76089614</f>
        <v>265538056</v>
      </c>
      <c r="AE211" s="296">
        <f t="shared" ref="AE211" si="153">AD211*1.12</f>
        <v>297402622.72000003</v>
      </c>
      <c r="AF211" s="295"/>
      <c r="AG211" s="295"/>
      <c r="AH211" s="295">
        <v>341627670</v>
      </c>
      <c r="AI211" s="295">
        <v>382622990.40000004</v>
      </c>
      <c r="AJ211" s="19"/>
      <c r="AK211" s="19"/>
      <c r="AL211" s="19">
        <v>341627670</v>
      </c>
      <c r="AM211" s="19">
        <v>382622990.40000004</v>
      </c>
      <c r="AN211" s="19">
        <v>0</v>
      </c>
      <c r="AO211" s="19">
        <v>0</v>
      </c>
      <c r="AP211" s="19">
        <v>0</v>
      </c>
      <c r="AQ211" s="19">
        <v>0</v>
      </c>
      <c r="AR211" s="19">
        <v>0</v>
      </c>
      <c r="AS211" s="19">
        <v>0</v>
      </c>
      <c r="AT211" s="19">
        <v>0</v>
      </c>
      <c r="AU211" s="19">
        <v>0</v>
      </c>
      <c r="AV211" s="19"/>
      <c r="AW211" s="19">
        <f>Z211+AD211+AH211+AL211+AP211</f>
        <v>948793396</v>
      </c>
      <c r="AX211" s="19">
        <f>AW211*1.12</f>
        <v>1062648603.5200001</v>
      </c>
      <c r="AY211" s="19" t="s">
        <v>129</v>
      </c>
      <c r="AZ211" s="41" t="s">
        <v>253</v>
      </c>
      <c r="BA211" s="41" t="s">
        <v>254</v>
      </c>
      <c r="BB211" s="41"/>
      <c r="BC211" s="9"/>
      <c r="BD211" s="1"/>
      <c r="BE211" s="2"/>
      <c r="BF211" s="5"/>
      <c r="BG211" s="5"/>
      <c r="BH211" s="5"/>
      <c r="BI211" s="5"/>
      <c r="BJ211" s="5"/>
      <c r="BK211" s="167" t="s">
        <v>892</v>
      </c>
      <c r="BL211" s="38"/>
      <c r="BM211" s="38"/>
      <c r="BN211" s="38"/>
    </row>
    <row r="212" spans="1:66" s="165" customFormat="1" ht="12.95" customHeight="1" x14ac:dyDescent="0.25">
      <c r="A212" s="15" t="s">
        <v>133</v>
      </c>
      <c r="B212" s="15" t="s">
        <v>218</v>
      </c>
      <c r="C212" s="174" t="s">
        <v>255</v>
      </c>
      <c r="D212" s="174"/>
      <c r="E212" s="174" t="s">
        <v>256</v>
      </c>
      <c r="F212" s="22" t="s">
        <v>251</v>
      </c>
      <c r="G212" s="22" t="s">
        <v>252</v>
      </c>
      <c r="H212" s="22" t="s">
        <v>252</v>
      </c>
      <c r="I212" s="23" t="s">
        <v>120</v>
      </c>
      <c r="J212" s="23"/>
      <c r="K212" s="23"/>
      <c r="L212" s="22">
        <v>100</v>
      </c>
      <c r="M212" s="5">
        <v>230000000</v>
      </c>
      <c r="N212" s="5" t="s">
        <v>137</v>
      </c>
      <c r="O212" s="5" t="s">
        <v>239</v>
      </c>
      <c r="P212" s="23" t="s">
        <v>125</v>
      </c>
      <c r="Q212" s="24">
        <v>230000000</v>
      </c>
      <c r="R212" s="25" t="s">
        <v>257</v>
      </c>
      <c r="S212" s="25"/>
      <c r="T212" s="23"/>
      <c r="U212" s="5" t="s">
        <v>126</v>
      </c>
      <c r="V212" s="23" t="s">
        <v>127</v>
      </c>
      <c r="W212" s="23">
        <v>0</v>
      </c>
      <c r="X212" s="23">
        <v>100</v>
      </c>
      <c r="Y212" s="23">
        <v>0</v>
      </c>
      <c r="Z212" s="39"/>
      <c r="AA212" s="5" t="s">
        <v>138</v>
      </c>
      <c r="AB212" s="26"/>
      <c r="AC212" s="26"/>
      <c r="AD212" s="26">
        <v>474799299.99999964</v>
      </c>
      <c r="AE212" s="26">
        <v>531775215.99999964</v>
      </c>
      <c r="AF212" s="26"/>
      <c r="AG212" s="26"/>
      <c r="AH212" s="26">
        <v>474799299.99999964</v>
      </c>
      <c r="AI212" s="26">
        <v>531775215.99999964</v>
      </c>
      <c r="AJ212" s="19"/>
      <c r="AK212" s="19"/>
      <c r="AL212" s="19">
        <v>474799300</v>
      </c>
      <c r="AM212" s="19">
        <v>531775216.00000006</v>
      </c>
      <c r="AN212" s="19">
        <v>0</v>
      </c>
      <c r="AO212" s="19">
        <v>0</v>
      </c>
      <c r="AP212" s="19">
        <v>0</v>
      </c>
      <c r="AQ212" s="19">
        <v>0</v>
      </c>
      <c r="AR212" s="19">
        <v>0</v>
      </c>
      <c r="AS212" s="19">
        <v>0</v>
      </c>
      <c r="AT212" s="19">
        <v>0</v>
      </c>
      <c r="AU212" s="19">
        <v>0</v>
      </c>
      <c r="AV212" s="41"/>
      <c r="AW212" s="41">
        <v>0</v>
      </c>
      <c r="AX212" s="41">
        <f t="shared" si="152"/>
        <v>0</v>
      </c>
      <c r="AY212" s="9" t="s">
        <v>129</v>
      </c>
      <c r="AZ212" s="1" t="s">
        <v>258</v>
      </c>
      <c r="BA212" s="2" t="s">
        <v>259</v>
      </c>
      <c r="BB212" s="5"/>
      <c r="BC212" s="5"/>
      <c r="BD212" s="5"/>
      <c r="BE212" s="5"/>
      <c r="BF212" s="5"/>
      <c r="BG212" s="5"/>
      <c r="BH212" s="5"/>
      <c r="BI212" s="5"/>
      <c r="BJ212" s="167"/>
      <c r="BK212" s="27"/>
    </row>
    <row r="213" spans="1:66" s="165" customFormat="1" ht="12.95" customHeight="1" x14ac:dyDescent="0.25">
      <c r="A213" s="15" t="s">
        <v>133</v>
      </c>
      <c r="B213" s="15" t="s">
        <v>218</v>
      </c>
      <c r="C213" s="174" t="s">
        <v>893</v>
      </c>
      <c r="D213" s="174"/>
      <c r="E213" s="174" t="s">
        <v>256</v>
      </c>
      <c r="F213" s="22" t="s">
        <v>251</v>
      </c>
      <c r="G213" s="22" t="s">
        <v>252</v>
      </c>
      <c r="H213" s="22" t="s">
        <v>252</v>
      </c>
      <c r="I213" s="23" t="s">
        <v>120</v>
      </c>
      <c r="J213" s="23"/>
      <c r="K213" s="23"/>
      <c r="L213" s="22">
        <v>100</v>
      </c>
      <c r="M213" s="5">
        <v>230000000</v>
      </c>
      <c r="N213" s="5" t="s">
        <v>137</v>
      </c>
      <c r="O213" s="5" t="s">
        <v>239</v>
      </c>
      <c r="P213" s="23" t="s">
        <v>125</v>
      </c>
      <c r="Q213" s="24">
        <v>230000000</v>
      </c>
      <c r="R213" s="25" t="s">
        <v>257</v>
      </c>
      <c r="S213" s="25"/>
      <c r="T213" s="23"/>
      <c r="U213" s="5" t="s">
        <v>126</v>
      </c>
      <c r="V213" s="23" t="s">
        <v>127</v>
      </c>
      <c r="W213" s="23">
        <v>0</v>
      </c>
      <c r="X213" s="23">
        <v>100</v>
      </c>
      <c r="Y213" s="23">
        <v>0</v>
      </c>
      <c r="Z213" s="39"/>
      <c r="AA213" s="5" t="s">
        <v>138</v>
      </c>
      <c r="AB213" s="26"/>
      <c r="AC213" s="26"/>
      <c r="AD213" s="295">
        <f>474799300+26956800-133697235</f>
        <v>368058865</v>
      </c>
      <c r="AE213" s="296">
        <f t="shared" ref="AE213" si="154">AD213*1.12</f>
        <v>412225928.80000001</v>
      </c>
      <c r="AF213" s="295"/>
      <c r="AG213" s="295"/>
      <c r="AH213" s="295">
        <v>474799299.99999964</v>
      </c>
      <c r="AI213" s="295">
        <v>531775215.99999964</v>
      </c>
      <c r="AJ213" s="19"/>
      <c r="AK213" s="19"/>
      <c r="AL213" s="19">
        <v>474799300</v>
      </c>
      <c r="AM213" s="19">
        <v>531775216.00000006</v>
      </c>
      <c r="AN213" s="19">
        <v>0</v>
      </c>
      <c r="AO213" s="19">
        <v>0</v>
      </c>
      <c r="AP213" s="19">
        <v>0</v>
      </c>
      <c r="AQ213" s="19">
        <v>0</v>
      </c>
      <c r="AR213" s="19">
        <v>0</v>
      </c>
      <c r="AS213" s="19">
        <v>0</v>
      </c>
      <c r="AT213" s="19">
        <v>0</v>
      </c>
      <c r="AU213" s="19">
        <v>0</v>
      </c>
      <c r="AV213" s="19"/>
      <c r="AW213" s="41">
        <f>Z213+AD213+AH213+AL213+AP213</f>
        <v>1317657464.9999995</v>
      </c>
      <c r="AX213" s="19">
        <f>AW213*1.12</f>
        <v>1475776360.7999997</v>
      </c>
      <c r="AY213" s="9" t="s">
        <v>129</v>
      </c>
      <c r="AZ213" s="1" t="s">
        <v>258</v>
      </c>
      <c r="BA213" s="2" t="s">
        <v>259</v>
      </c>
      <c r="BB213" s="5"/>
      <c r="BC213" s="5"/>
      <c r="BD213" s="5"/>
      <c r="BE213" s="5"/>
      <c r="BF213" s="5"/>
      <c r="BG213" s="5"/>
      <c r="BH213" s="5"/>
      <c r="BI213" s="5"/>
      <c r="BJ213" s="167"/>
      <c r="BK213" s="27" t="s">
        <v>892</v>
      </c>
      <c r="BM213" s="38"/>
      <c r="BN213" s="38"/>
    </row>
    <row r="214" spans="1:66" s="165" customFormat="1" ht="12.95" customHeight="1" x14ac:dyDescent="0.25">
      <c r="A214" s="15" t="s">
        <v>133</v>
      </c>
      <c r="B214" s="15" t="s">
        <v>218</v>
      </c>
      <c r="C214" s="174" t="s">
        <v>260</v>
      </c>
      <c r="D214" s="174"/>
      <c r="E214" s="174" t="s">
        <v>261</v>
      </c>
      <c r="F214" s="22" t="s">
        <v>251</v>
      </c>
      <c r="G214" s="22" t="s">
        <v>252</v>
      </c>
      <c r="H214" s="22" t="s">
        <v>252</v>
      </c>
      <c r="I214" s="23" t="s">
        <v>120</v>
      </c>
      <c r="J214" s="23"/>
      <c r="K214" s="23"/>
      <c r="L214" s="22">
        <v>100</v>
      </c>
      <c r="M214" s="5">
        <v>230000000</v>
      </c>
      <c r="N214" s="5" t="s">
        <v>137</v>
      </c>
      <c r="O214" s="5" t="s">
        <v>239</v>
      </c>
      <c r="P214" s="23" t="s">
        <v>125</v>
      </c>
      <c r="Q214" s="24">
        <v>230000000</v>
      </c>
      <c r="R214" s="25" t="s">
        <v>262</v>
      </c>
      <c r="S214" s="25"/>
      <c r="T214" s="23"/>
      <c r="U214" s="5" t="s">
        <v>126</v>
      </c>
      <c r="V214" s="23" t="s">
        <v>127</v>
      </c>
      <c r="W214" s="23">
        <v>0</v>
      </c>
      <c r="X214" s="23">
        <v>100</v>
      </c>
      <c r="Y214" s="23">
        <v>0</v>
      </c>
      <c r="Z214" s="39"/>
      <c r="AA214" s="5" t="s">
        <v>138</v>
      </c>
      <c r="AB214" s="26"/>
      <c r="AC214" s="26"/>
      <c r="AD214" s="26">
        <v>282220650</v>
      </c>
      <c r="AE214" s="26">
        <v>316087128.00000006</v>
      </c>
      <c r="AF214" s="26"/>
      <c r="AG214" s="26"/>
      <c r="AH214" s="26">
        <v>282220650</v>
      </c>
      <c r="AI214" s="26">
        <v>316087128.00000006</v>
      </c>
      <c r="AJ214" s="19"/>
      <c r="AK214" s="19"/>
      <c r="AL214" s="19">
        <v>282220650</v>
      </c>
      <c r="AM214" s="19">
        <v>316087128.00000006</v>
      </c>
      <c r="AN214" s="19">
        <v>0</v>
      </c>
      <c r="AO214" s="19">
        <v>0</v>
      </c>
      <c r="AP214" s="19">
        <v>0</v>
      </c>
      <c r="AQ214" s="19">
        <v>0</v>
      </c>
      <c r="AR214" s="19">
        <v>0</v>
      </c>
      <c r="AS214" s="19">
        <v>0</v>
      </c>
      <c r="AT214" s="19">
        <v>0</v>
      </c>
      <c r="AU214" s="19">
        <v>0</v>
      </c>
      <c r="AV214" s="41"/>
      <c r="AW214" s="41">
        <v>0</v>
      </c>
      <c r="AX214" s="41">
        <f t="shared" si="152"/>
        <v>0</v>
      </c>
      <c r="AY214" s="9" t="s">
        <v>129</v>
      </c>
      <c r="AZ214" s="1" t="s">
        <v>263</v>
      </c>
      <c r="BA214" s="2" t="s">
        <v>264</v>
      </c>
      <c r="BB214" s="5"/>
      <c r="BC214" s="5"/>
      <c r="BD214" s="5"/>
      <c r="BE214" s="5"/>
      <c r="BF214" s="5"/>
      <c r="BG214" s="5"/>
      <c r="BH214" s="5"/>
      <c r="BI214" s="5"/>
      <c r="BJ214" s="167"/>
      <c r="BK214" s="27"/>
    </row>
    <row r="215" spans="1:66" s="165" customFormat="1" ht="12.95" customHeight="1" x14ac:dyDescent="0.25">
      <c r="A215" s="15" t="s">
        <v>133</v>
      </c>
      <c r="B215" s="15" t="s">
        <v>218</v>
      </c>
      <c r="C215" s="174" t="s">
        <v>894</v>
      </c>
      <c r="D215" s="174"/>
      <c r="E215" s="174" t="s">
        <v>261</v>
      </c>
      <c r="F215" s="22" t="s">
        <v>251</v>
      </c>
      <c r="G215" s="22" t="s">
        <v>252</v>
      </c>
      <c r="H215" s="22" t="s">
        <v>252</v>
      </c>
      <c r="I215" s="23" t="s">
        <v>120</v>
      </c>
      <c r="J215" s="23"/>
      <c r="K215" s="23"/>
      <c r="L215" s="22">
        <v>100</v>
      </c>
      <c r="M215" s="5">
        <v>230000000</v>
      </c>
      <c r="N215" s="5" t="s">
        <v>137</v>
      </c>
      <c r="O215" s="5" t="s">
        <v>239</v>
      </c>
      <c r="P215" s="23" t="s">
        <v>125</v>
      </c>
      <c r="Q215" s="24">
        <v>230000000</v>
      </c>
      <c r="R215" s="25" t="s">
        <v>262</v>
      </c>
      <c r="S215" s="25"/>
      <c r="T215" s="23"/>
      <c r="U215" s="5" t="s">
        <v>126</v>
      </c>
      <c r="V215" s="23" t="s">
        <v>127</v>
      </c>
      <c r="W215" s="23">
        <v>0</v>
      </c>
      <c r="X215" s="23">
        <v>100</v>
      </c>
      <c r="Y215" s="23">
        <v>0</v>
      </c>
      <c r="Z215" s="39"/>
      <c r="AA215" s="5" t="s">
        <v>138</v>
      </c>
      <c r="AB215" s="26"/>
      <c r="AC215" s="26"/>
      <c r="AD215" s="295">
        <f>282220650-78321043</f>
        <v>203899607</v>
      </c>
      <c r="AE215" s="296">
        <f t="shared" ref="AE215" si="155">AD215*1.12</f>
        <v>228367559.84000003</v>
      </c>
      <c r="AF215" s="295"/>
      <c r="AG215" s="295"/>
      <c r="AH215" s="295">
        <v>282220650</v>
      </c>
      <c r="AI215" s="295">
        <v>316087128.00000006</v>
      </c>
      <c r="AJ215" s="19"/>
      <c r="AK215" s="19"/>
      <c r="AL215" s="19">
        <v>282220650</v>
      </c>
      <c r="AM215" s="19">
        <v>316087128.00000006</v>
      </c>
      <c r="AN215" s="19">
        <v>0</v>
      </c>
      <c r="AO215" s="19">
        <v>0</v>
      </c>
      <c r="AP215" s="19">
        <v>0</v>
      </c>
      <c r="AQ215" s="19">
        <v>0</v>
      </c>
      <c r="AR215" s="19">
        <v>0</v>
      </c>
      <c r="AS215" s="19">
        <v>0</v>
      </c>
      <c r="AT215" s="19">
        <v>0</v>
      </c>
      <c r="AU215" s="19">
        <v>0</v>
      </c>
      <c r="AV215" s="19"/>
      <c r="AW215" s="41">
        <f>Z215+AD215+AH215+AL215+AP215</f>
        <v>768340907</v>
      </c>
      <c r="AX215" s="19">
        <f>AW215*1.12</f>
        <v>860541815.84000003</v>
      </c>
      <c r="AY215" s="9" t="s">
        <v>129</v>
      </c>
      <c r="AZ215" s="1" t="s">
        <v>263</v>
      </c>
      <c r="BA215" s="2" t="s">
        <v>264</v>
      </c>
      <c r="BB215" s="5"/>
      <c r="BC215" s="5"/>
      <c r="BD215" s="5"/>
      <c r="BE215" s="5"/>
      <c r="BF215" s="5"/>
      <c r="BG215" s="5"/>
      <c r="BH215" s="5"/>
      <c r="BI215" s="5"/>
      <c r="BJ215" s="167"/>
      <c r="BK215" s="27" t="s">
        <v>892</v>
      </c>
      <c r="BM215" s="38"/>
      <c r="BN215" s="38"/>
    </row>
    <row r="216" spans="1:66" s="165" customFormat="1" ht="12.95" customHeight="1" x14ac:dyDescent="0.25">
      <c r="A216" s="15" t="s">
        <v>133</v>
      </c>
      <c r="B216" s="15" t="s">
        <v>218</v>
      </c>
      <c r="C216" s="174" t="s">
        <v>265</v>
      </c>
      <c r="D216" s="174"/>
      <c r="E216" s="174" t="s">
        <v>242</v>
      </c>
      <c r="F216" s="22" t="s">
        <v>251</v>
      </c>
      <c r="G216" s="22" t="s">
        <v>252</v>
      </c>
      <c r="H216" s="22" t="s">
        <v>252</v>
      </c>
      <c r="I216" s="23" t="s">
        <v>120</v>
      </c>
      <c r="J216" s="23"/>
      <c r="K216" s="23"/>
      <c r="L216" s="22">
        <v>100</v>
      </c>
      <c r="M216" s="5">
        <v>230000000</v>
      </c>
      <c r="N216" s="5" t="s">
        <v>137</v>
      </c>
      <c r="O216" s="5" t="s">
        <v>239</v>
      </c>
      <c r="P216" s="23" t="s">
        <v>125</v>
      </c>
      <c r="Q216" s="24">
        <v>230000000</v>
      </c>
      <c r="R216" s="25" t="s">
        <v>266</v>
      </c>
      <c r="S216" s="25"/>
      <c r="T216" s="23"/>
      <c r="U216" s="5" t="s">
        <v>126</v>
      </c>
      <c r="V216" s="23" t="s">
        <v>127</v>
      </c>
      <c r="W216" s="23">
        <v>0</v>
      </c>
      <c r="X216" s="23">
        <v>100</v>
      </c>
      <c r="Y216" s="23">
        <v>0</v>
      </c>
      <c r="Z216" s="39"/>
      <c r="AA216" s="5" t="s">
        <v>138</v>
      </c>
      <c r="AB216" s="26"/>
      <c r="AC216" s="26"/>
      <c r="AD216" s="26">
        <v>298980990</v>
      </c>
      <c r="AE216" s="26">
        <v>334858708.80000001</v>
      </c>
      <c r="AF216" s="26"/>
      <c r="AG216" s="26"/>
      <c r="AH216" s="26">
        <v>298980990</v>
      </c>
      <c r="AI216" s="26">
        <v>334858708.80000001</v>
      </c>
      <c r="AJ216" s="19"/>
      <c r="AK216" s="19"/>
      <c r="AL216" s="19">
        <v>298980990</v>
      </c>
      <c r="AM216" s="19">
        <v>334858708.80000001</v>
      </c>
      <c r="AN216" s="19">
        <v>0</v>
      </c>
      <c r="AO216" s="19">
        <v>0</v>
      </c>
      <c r="AP216" s="19">
        <v>0</v>
      </c>
      <c r="AQ216" s="19">
        <v>0</v>
      </c>
      <c r="AR216" s="19">
        <v>0</v>
      </c>
      <c r="AS216" s="19">
        <v>0</v>
      </c>
      <c r="AT216" s="19">
        <v>0</v>
      </c>
      <c r="AU216" s="19">
        <v>0</v>
      </c>
      <c r="AV216" s="41"/>
      <c r="AW216" s="41"/>
      <c r="AX216" s="41">
        <v>0</v>
      </c>
      <c r="AY216" s="9" t="s">
        <v>129</v>
      </c>
      <c r="AZ216" s="1" t="s">
        <v>267</v>
      </c>
      <c r="BA216" s="2" t="s">
        <v>268</v>
      </c>
      <c r="BB216" s="5"/>
      <c r="BC216" s="5"/>
      <c r="BD216" s="5"/>
      <c r="BE216" s="5"/>
      <c r="BF216" s="5"/>
      <c r="BG216" s="5"/>
      <c r="BH216" s="5"/>
      <c r="BI216" s="5"/>
      <c r="BJ216" s="167"/>
      <c r="BK216" s="27"/>
    </row>
    <row r="217" spans="1:66" s="165" customFormat="1" ht="12.95" customHeight="1" x14ac:dyDescent="0.25">
      <c r="A217" s="15" t="s">
        <v>133</v>
      </c>
      <c r="B217" s="15" t="s">
        <v>218</v>
      </c>
      <c r="C217" s="174" t="s">
        <v>895</v>
      </c>
      <c r="D217" s="174"/>
      <c r="E217" s="174" t="s">
        <v>242</v>
      </c>
      <c r="F217" s="22" t="s">
        <v>251</v>
      </c>
      <c r="G217" s="22" t="s">
        <v>252</v>
      </c>
      <c r="H217" s="22" t="s">
        <v>252</v>
      </c>
      <c r="I217" s="23" t="s">
        <v>120</v>
      </c>
      <c r="J217" s="23"/>
      <c r="K217" s="23"/>
      <c r="L217" s="22">
        <v>100</v>
      </c>
      <c r="M217" s="5">
        <v>230000000</v>
      </c>
      <c r="N217" s="5" t="s">
        <v>137</v>
      </c>
      <c r="O217" s="5" t="s">
        <v>239</v>
      </c>
      <c r="P217" s="23" t="s">
        <v>125</v>
      </c>
      <c r="Q217" s="24">
        <v>230000000</v>
      </c>
      <c r="R217" s="25" t="s">
        <v>266</v>
      </c>
      <c r="S217" s="25"/>
      <c r="T217" s="23"/>
      <c r="U217" s="5" t="s">
        <v>126</v>
      </c>
      <c r="V217" s="23" t="s">
        <v>127</v>
      </c>
      <c r="W217" s="23">
        <v>0</v>
      </c>
      <c r="X217" s="23">
        <v>100</v>
      </c>
      <c r="Y217" s="23">
        <v>0</v>
      </c>
      <c r="Z217" s="39"/>
      <c r="AA217" s="5" t="s">
        <v>138</v>
      </c>
      <c r="AB217" s="26"/>
      <c r="AC217" s="26"/>
      <c r="AD217" s="295">
        <f>298980990-68968842</f>
        <v>230012148</v>
      </c>
      <c r="AE217" s="296">
        <f t="shared" ref="AE217" si="156">AD217*1.12</f>
        <v>257613605.76000002</v>
      </c>
      <c r="AF217" s="295"/>
      <c r="AG217" s="295"/>
      <c r="AH217" s="295">
        <v>298980990</v>
      </c>
      <c r="AI217" s="295">
        <v>334858708.80000001</v>
      </c>
      <c r="AJ217" s="19"/>
      <c r="AK217" s="19"/>
      <c r="AL217" s="19">
        <v>298980990</v>
      </c>
      <c r="AM217" s="19">
        <v>334858708.80000001</v>
      </c>
      <c r="AN217" s="19">
        <v>0</v>
      </c>
      <c r="AO217" s="19">
        <v>0</v>
      </c>
      <c r="AP217" s="19">
        <v>0</v>
      </c>
      <c r="AQ217" s="19">
        <v>0</v>
      </c>
      <c r="AR217" s="19">
        <v>0</v>
      </c>
      <c r="AS217" s="19">
        <v>0</v>
      </c>
      <c r="AT217" s="19">
        <v>0</v>
      </c>
      <c r="AU217" s="19">
        <v>0</v>
      </c>
      <c r="AV217" s="19"/>
      <c r="AW217" s="41">
        <f>Z217+AD217+AH217+AL217+AP217</f>
        <v>827974128</v>
      </c>
      <c r="AX217" s="19">
        <f>AW217*1.12</f>
        <v>927331023.36000013</v>
      </c>
      <c r="AY217" s="9" t="s">
        <v>129</v>
      </c>
      <c r="AZ217" s="1" t="s">
        <v>267</v>
      </c>
      <c r="BA217" s="2" t="s">
        <v>268</v>
      </c>
      <c r="BB217" s="5"/>
      <c r="BC217" s="5"/>
      <c r="BD217" s="5"/>
      <c r="BE217" s="5"/>
      <c r="BF217" s="5"/>
      <c r="BG217" s="5"/>
      <c r="BH217" s="5"/>
      <c r="BI217" s="5"/>
      <c r="BJ217" s="167"/>
      <c r="BK217" s="27" t="s">
        <v>892</v>
      </c>
      <c r="BM217" s="38"/>
      <c r="BN217" s="38"/>
    </row>
    <row r="218" spans="1:66" s="165" customFormat="1" ht="12.95" customHeight="1" x14ac:dyDescent="0.25">
      <c r="A218" s="15" t="s">
        <v>133</v>
      </c>
      <c r="B218" s="15" t="s">
        <v>218</v>
      </c>
      <c r="C218" s="174" t="s">
        <v>269</v>
      </c>
      <c r="D218" s="174"/>
      <c r="E218" s="174" t="s">
        <v>270</v>
      </c>
      <c r="F218" s="22" t="s">
        <v>251</v>
      </c>
      <c r="G218" s="22" t="s">
        <v>252</v>
      </c>
      <c r="H218" s="22" t="s">
        <v>252</v>
      </c>
      <c r="I218" s="23" t="s">
        <v>120</v>
      </c>
      <c r="J218" s="23"/>
      <c r="K218" s="23"/>
      <c r="L218" s="22">
        <v>100</v>
      </c>
      <c r="M218" s="5">
        <v>230000000</v>
      </c>
      <c r="N218" s="5" t="s">
        <v>137</v>
      </c>
      <c r="O218" s="5" t="s">
        <v>239</v>
      </c>
      <c r="P218" s="23" t="s">
        <v>125</v>
      </c>
      <c r="Q218" s="24">
        <v>230000000</v>
      </c>
      <c r="R218" s="25" t="s">
        <v>174</v>
      </c>
      <c r="S218" s="25"/>
      <c r="T218" s="23"/>
      <c r="U218" s="5" t="s">
        <v>126</v>
      </c>
      <c r="V218" s="23" t="s">
        <v>127</v>
      </c>
      <c r="W218" s="23">
        <v>0</v>
      </c>
      <c r="X218" s="23">
        <v>100</v>
      </c>
      <c r="Y218" s="23">
        <v>0</v>
      </c>
      <c r="Z218" s="39"/>
      <c r="AA218" s="5" t="s">
        <v>138</v>
      </c>
      <c r="AB218" s="26"/>
      <c r="AC218" s="26"/>
      <c r="AD218" s="26">
        <v>244204314</v>
      </c>
      <c r="AE218" s="26">
        <v>273508831.68000001</v>
      </c>
      <c r="AF218" s="26"/>
      <c r="AG218" s="26"/>
      <c r="AH218" s="26">
        <v>244204314</v>
      </c>
      <c r="AI218" s="26">
        <v>273508831.68000001</v>
      </c>
      <c r="AJ218" s="19"/>
      <c r="AK218" s="19"/>
      <c r="AL218" s="19">
        <v>244204314</v>
      </c>
      <c r="AM218" s="19">
        <v>273508831.68000001</v>
      </c>
      <c r="AN218" s="19">
        <v>0</v>
      </c>
      <c r="AO218" s="19">
        <v>0</v>
      </c>
      <c r="AP218" s="19">
        <v>0</v>
      </c>
      <c r="AQ218" s="19">
        <v>0</v>
      </c>
      <c r="AR218" s="19">
        <v>0</v>
      </c>
      <c r="AS218" s="19">
        <v>0</v>
      </c>
      <c r="AT218" s="19">
        <v>0</v>
      </c>
      <c r="AU218" s="19">
        <v>0</v>
      </c>
      <c r="AV218" s="41"/>
      <c r="AW218" s="41">
        <v>0</v>
      </c>
      <c r="AX218" s="41">
        <f t="shared" si="152"/>
        <v>0</v>
      </c>
      <c r="AY218" s="12" t="s">
        <v>129</v>
      </c>
      <c r="AZ218" s="1" t="s">
        <v>271</v>
      </c>
      <c r="BA218" s="1" t="s">
        <v>272</v>
      </c>
      <c r="BB218" s="5"/>
      <c r="BC218" s="5"/>
      <c r="BD218" s="5"/>
      <c r="BE218" s="5"/>
      <c r="BF218" s="5"/>
      <c r="BG218" s="5"/>
      <c r="BH218" s="5"/>
      <c r="BI218" s="5"/>
      <c r="BJ218" s="167"/>
      <c r="BK218" s="27" t="s">
        <v>375</v>
      </c>
    </row>
    <row r="219" spans="1:66" s="165" customFormat="1" ht="12.95" customHeight="1" x14ac:dyDescent="0.25">
      <c r="A219" s="15" t="s">
        <v>133</v>
      </c>
      <c r="B219" s="15" t="s">
        <v>218</v>
      </c>
      <c r="C219" s="174" t="s">
        <v>273</v>
      </c>
      <c r="D219" s="174"/>
      <c r="E219" s="174" t="s">
        <v>274</v>
      </c>
      <c r="F219" s="22" t="s">
        <v>275</v>
      </c>
      <c r="G219" s="22" t="s">
        <v>276</v>
      </c>
      <c r="H219" s="22" t="s">
        <v>276</v>
      </c>
      <c r="I219" s="23" t="s">
        <v>120</v>
      </c>
      <c r="J219" s="23"/>
      <c r="K219" s="23"/>
      <c r="L219" s="22">
        <v>100</v>
      </c>
      <c r="M219" s="5">
        <v>230000000</v>
      </c>
      <c r="N219" s="5" t="s">
        <v>137</v>
      </c>
      <c r="O219" s="5" t="s">
        <v>239</v>
      </c>
      <c r="P219" s="23" t="s">
        <v>125</v>
      </c>
      <c r="Q219" s="24">
        <v>230000000</v>
      </c>
      <c r="R219" s="25" t="s">
        <v>145</v>
      </c>
      <c r="S219" s="25"/>
      <c r="T219" s="23"/>
      <c r="U219" s="5" t="s">
        <v>126</v>
      </c>
      <c r="V219" s="23" t="s">
        <v>127</v>
      </c>
      <c r="W219" s="23">
        <v>0</v>
      </c>
      <c r="X219" s="23">
        <v>100</v>
      </c>
      <c r="Y219" s="23">
        <v>0</v>
      </c>
      <c r="Z219" s="39"/>
      <c r="AA219" s="5" t="s">
        <v>138</v>
      </c>
      <c r="AB219" s="26"/>
      <c r="AC219" s="26"/>
      <c r="AD219" s="26">
        <v>522385633</v>
      </c>
      <c r="AE219" s="26">
        <v>585071908.96000004</v>
      </c>
      <c r="AF219" s="26"/>
      <c r="AG219" s="26"/>
      <c r="AH219" s="26">
        <v>522385633</v>
      </c>
      <c r="AI219" s="26">
        <v>585071908.96000004</v>
      </c>
      <c r="AJ219" s="19"/>
      <c r="AK219" s="19"/>
      <c r="AL219" s="19">
        <v>522385633</v>
      </c>
      <c r="AM219" s="19">
        <v>585071908.96000004</v>
      </c>
      <c r="AN219" s="19">
        <v>0</v>
      </c>
      <c r="AO219" s="19">
        <v>0</v>
      </c>
      <c r="AP219" s="19">
        <v>0</v>
      </c>
      <c r="AQ219" s="19">
        <v>0</v>
      </c>
      <c r="AR219" s="19">
        <v>0</v>
      </c>
      <c r="AS219" s="19">
        <v>0</v>
      </c>
      <c r="AT219" s="19">
        <v>0</v>
      </c>
      <c r="AU219" s="19">
        <v>0</v>
      </c>
      <c r="AV219" s="41"/>
      <c r="AW219" s="41">
        <v>0</v>
      </c>
      <c r="AX219" s="41">
        <f t="shared" si="152"/>
        <v>0</v>
      </c>
      <c r="AY219" s="9" t="s">
        <v>129</v>
      </c>
      <c r="AZ219" s="1" t="s">
        <v>277</v>
      </c>
      <c r="BA219" s="1" t="s">
        <v>278</v>
      </c>
      <c r="BB219" s="5"/>
      <c r="BC219" s="5"/>
      <c r="BD219" s="5"/>
      <c r="BE219" s="5"/>
      <c r="BF219" s="5"/>
      <c r="BG219" s="5"/>
      <c r="BH219" s="5"/>
      <c r="BI219" s="5"/>
      <c r="BJ219" s="167"/>
      <c r="BK219" s="27"/>
    </row>
    <row r="220" spans="1:66" s="165" customFormat="1" ht="12.95" customHeight="1" x14ac:dyDescent="0.25">
      <c r="A220" s="15" t="s">
        <v>133</v>
      </c>
      <c r="B220" s="15" t="s">
        <v>218</v>
      </c>
      <c r="C220" s="178" t="s">
        <v>901</v>
      </c>
      <c r="D220" s="4"/>
      <c r="E220" s="4"/>
      <c r="F220" s="22" t="s">
        <v>275</v>
      </c>
      <c r="G220" s="22" t="s">
        <v>276</v>
      </c>
      <c r="H220" s="22" t="s">
        <v>276</v>
      </c>
      <c r="I220" s="23" t="s">
        <v>120</v>
      </c>
      <c r="J220" s="297"/>
      <c r="K220" s="297"/>
      <c r="L220" s="22">
        <v>100</v>
      </c>
      <c r="M220" s="5">
        <v>230000000</v>
      </c>
      <c r="N220" s="5" t="s">
        <v>137</v>
      </c>
      <c r="O220" s="5" t="s">
        <v>239</v>
      </c>
      <c r="P220" s="23" t="s">
        <v>125</v>
      </c>
      <c r="Q220" s="24">
        <v>230000000</v>
      </c>
      <c r="R220" s="25" t="s">
        <v>145</v>
      </c>
      <c r="S220" s="25"/>
      <c r="T220" s="23"/>
      <c r="U220" s="5" t="s">
        <v>126</v>
      </c>
      <c r="V220" s="23" t="s">
        <v>127</v>
      </c>
      <c r="W220" s="23">
        <v>0</v>
      </c>
      <c r="X220" s="23">
        <v>100</v>
      </c>
      <c r="Y220" s="23">
        <v>0</v>
      </c>
      <c r="Z220" s="39"/>
      <c r="AA220" s="5" t="s">
        <v>138</v>
      </c>
      <c r="AB220" s="26"/>
      <c r="AC220" s="26"/>
      <c r="AD220" s="26">
        <f>522385633-32193173</f>
        <v>490192460</v>
      </c>
      <c r="AE220" s="296">
        <f t="shared" ref="AE220" si="157">AD220*1.12</f>
        <v>549015555.20000005</v>
      </c>
      <c r="AF220" s="295"/>
      <c r="AG220" s="295"/>
      <c r="AH220" s="26">
        <v>522385633</v>
      </c>
      <c r="AI220" s="26">
        <v>585071908.96000004</v>
      </c>
      <c r="AJ220" s="19"/>
      <c r="AK220" s="19"/>
      <c r="AL220" s="19">
        <v>522385633</v>
      </c>
      <c r="AM220" s="19">
        <v>585071908.96000004</v>
      </c>
      <c r="AN220" s="19"/>
      <c r="AO220" s="19"/>
      <c r="AP220" s="19"/>
      <c r="AQ220" s="19"/>
      <c r="AR220" s="19"/>
      <c r="AS220" s="19"/>
      <c r="AT220" s="19"/>
      <c r="AU220" s="19"/>
      <c r="AV220" s="19"/>
      <c r="AW220" s="41">
        <f>Z220+AD220+AH220+AL220+AP220</f>
        <v>1534963726</v>
      </c>
      <c r="AX220" s="19">
        <f>AW220*1.12</f>
        <v>1719159373.1200001</v>
      </c>
      <c r="AY220" s="9" t="s">
        <v>129</v>
      </c>
      <c r="AZ220" s="1" t="s">
        <v>277</v>
      </c>
      <c r="BA220" s="1" t="s">
        <v>278</v>
      </c>
      <c r="BB220" s="5"/>
      <c r="BC220" s="5"/>
      <c r="BD220" s="5"/>
      <c r="BE220" s="5"/>
      <c r="BF220" s="5"/>
      <c r="BG220" s="5"/>
      <c r="BH220" s="5"/>
      <c r="BI220" s="5"/>
      <c r="BJ220" s="167"/>
      <c r="BK220" s="27" t="s">
        <v>892</v>
      </c>
      <c r="BM220" s="38"/>
      <c r="BN220" s="38"/>
    </row>
    <row r="221" spans="1:66" s="165" customFormat="1" ht="12.95" customHeight="1" x14ac:dyDescent="0.25">
      <c r="A221" s="15" t="s">
        <v>133</v>
      </c>
      <c r="B221" s="15" t="s">
        <v>218</v>
      </c>
      <c r="C221" s="174" t="s">
        <v>279</v>
      </c>
      <c r="D221" s="174"/>
      <c r="E221" s="174" t="s">
        <v>273</v>
      </c>
      <c r="F221" s="22" t="s">
        <v>275</v>
      </c>
      <c r="G221" s="22" t="s">
        <v>276</v>
      </c>
      <c r="H221" s="22" t="s">
        <v>276</v>
      </c>
      <c r="I221" s="23" t="s">
        <v>120</v>
      </c>
      <c r="J221" s="23"/>
      <c r="K221" s="23"/>
      <c r="L221" s="22">
        <v>100</v>
      </c>
      <c r="M221" s="5">
        <v>230000000</v>
      </c>
      <c r="N221" s="5" t="s">
        <v>137</v>
      </c>
      <c r="O221" s="5" t="s">
        <v>239</v>
      </c>
      <c r="P221" s="23" t="s">
        <v>125</v>
      </c>
      <c r="Q221" s="24">
        <v>230000000</v>
      </c>
      <c r="R221" s="25" t="s">
        <v>257</v>
      </c>
      <c r="S221" s="25"/>
      <c r="T221" s="23"/>
      <c r="U221" s="5" t="s">
        <v>126</v>
      </c>
      <c r="V221" s="23" t="s">
        <v>127</v>
      </c>
      <c r="W221" s="23">
        <v>0</v>
      </c>
      <c r="X221" s="23">
        <v>100</v>
      </c>
      <c r="Y221" s="23">
        <v>0</v>
      </c>
      <c r="Z221" s="39"/>
      <c r="AA221" s="5" t="s">
        <v>138</v>
      </c>
      <c r="AB221" s="26"/>
      <c r="AC221" s="26"/>
      <c r="AD221" s="26">
        <v>855214259.99999964</v>
      </c>
      <c r="AE221" s="26">
        <v>957839971.19999969</v>
      </c>
      <c r="AF221" s="26"/>
      <c r="AG221" s="26"/>
      <c r="AH221" s="26">
        <v>855214259.99999964</v>
      </c>
      <c r="AI221" s="26">
        <v>957839971.19999969</v>
      </c>
      <c r="AJ221" s="19"/>
      <c r="AK221" s="19"/>
      <c r="AL221" s="19">
        <v>855214259.99999964</v>
      </c>
      <c r="AM221" s="19">
        <v>957839971.19999969</v>
      </c>
      <c r="AN221" s="19">
        <v>0</v>
      </c>
      <c r="AO221" s="19">
        <v>0</v>
      </c>
      <c r="AP221" s="19">
        <v>0</v>
      </c>
      <c r="AQ221" s="19">
        <v>0</v>
      </c>
      <c r="AR221" s="19">
        <v>0</v>
      </c>
      <c r="AS221" s="19">
        <v>0</v>
      </c>
      <c r="AT221" s="19">
        <v>0</v>
      </c>
      <c r="AU221" s="19">
        <v>0</v>
      </c>
      <c r="AV221" s="41"/>
      <c r="AW221" s="41">
        <v>0</v>
      </c>
      <c r="AX221" s="41">
        <f t="shared" si="152"/>
        <v>0</v>
      </c>
      <c r="AY221" s="9" t="s">
        <v>129</v>
      </c>
      <c r="AZ221" s="1" t="s">
        <v>280</v>
      </c>
      <c r="BA221" s="1" t="s">
        <v>281</v>
      </c>
      <c r="BB221" s="5"/>
      <c r="BC221" s="5"/>
      <c r="BD221" s="5"/>
      <c r="BE221" s="5"/>
      <c r="BF221" s="5"/>
      <c r="BG221" s="5"/>
      <c r="BH221" s="5"/>
      <c r="BI221" s="5"/>
      <c r="BJ221" s="167"/>
      <c r="BK221" s="27"/>
    </row>
    <row r="222" spans="1:66" s="165" customFormat="1" ht="12.95" customHeight="1" x14ac:dyDescent="0.25">
      <c r="A222" s="15" t="s">
        <v>133</v>
      </c>
      <c r="B222" s="15" t="s">
        <v>218</v>
      </c>
      <c r="C222" s="174" t="s">
        <v>897</v>
      </c>
      <c r="D222" s="174"/>
      <c r="E222" s="174" t="s">
        <v>273</v>
      </c>
      <c r="F222" s="22" t="s">
        <v>275</v>
      </c>
      <c r="G222" s="22" t="s">
        <v>276</v>
      </c>
      <c r="H222" s="22" t="s">
        <v>276</v>
      </c>
      <c r="I222" s="23" t="s">
        <v>120</v>
      </c>
      <c r="J222" s="23"/>
      <c r="K222" s="23"/>
      <c r="L222" s="22">
        <v>100</v>
      </c>
      <c r="M222" s="5">
        <v>230000000</v>
      </c>
      <c r="N222" s="5" t="s">
        <v>137</v>
      </c>
      <c r="O222" s="5" t="s">
        <v>239</v>
      </c>
      <c r="P222" s="23" t="s">
        <v>125</v>
      </c>
      <c r="Q222" s="24">
        <v>230000000</v>
      </c>
      <c r="R222" s="25" t="s">
        <v>257</v>
      </c>
      <c r="S222" s="25"/>
      <c r="T222" s="23"/>
      <c r="U222" s="5" t="s">
        <v>126</v>
      </c>
      <c r="V222" s="23" t="s">
        <v>127</v>
      </c>
      <c r="W222" s="23">
        <v>0</v>
      </c>
      <c r="X222" s="23">
        <v>100</v>
      </c>
      <c r="Y222" s="23">
        <v>0</v>
      </c>
      <c r="Z222" s="39"/>
      <c r="AA222" s="5" t="s">
        <v>138</v>
      </c>
      <c r="AB222" s="26"/>
      <c r="AC222" s="26"/>
      <c r="AD222" s="295">
        <f>855214260+1451300</f>
        <v>856665560</v>
      </c>
      <c r="AE222" s="296">
        <f t="shared" ref="AE222" si="158">AD222*1.12</f>
        <v>959465427.20000005</v>
      </c>
      <c r="AF222" s="26"/>
      <c r="AG222" s="26"/>
      <c r="AH222" s="26">
        <v>855214259.99999964</v>
      </c>
      <c r="AI222" s="295">
        <v>957839971.19999969</v>
      </c>
      <c r="AJ222" s="19"/>
      <c r="AK222" s="19"/>
      <c r="AL222" s="19">
        <v>855214259.99999964</v>
      </c>
      <c r="AM222" s="19">
        <v>957839971.19999969</v>
      </c>
      <c r="AN222" s="19">
        <v>0</v>
      </c>
      <c r="AO222" s="19">
        <v>0</v>
      </c>
      <c r="AP222" s="19">
        <v>0</v>
      </c>
      <c r="AQ222" s="19">
        <v>0</v>
      </c>
      <c r="AR222" s="19">
        <v>0</v>
      </c>
      <c r="AS222" s="19">
        <v>0</v>
      </c>
      <c r="AT222" s="19">
        <v>0</v>
      </c>
      <c r="AU222" s="19">
        <v>0</v>
      </c>
      <c r="AV222" s="19"/>
      <c r="AW222" s="19">
        <f>Z222+AD222+AH222+AL222+AP222</f>
        <v>2567094079.999999</v>
      </c>
      <c r="AX222" s="19">
        <f>AW222*1.12</f>
        <v>2875145369.5999994</v>
      </c>
      <c r="AY222" s="19" t="s">
        <v>129</v>
      </c>
      <c r="AZ222" s="41" t="s">
        <v>280</v>
      </c>
      <c r="BA222" s="41" t="s">
        <v>281</v>
      </c>
      <c r="BB222" s="41"/>
      <c r="BC222" s="9"/>
      <c r="BD222" s="1"/>
      <c r="BE222" s="1"/>
      <c r="BF222" s="5"/>
      <c r="BG222" s="5"/>
      <c r="BH222" s="5"/>
      <c r="BI222" s="5"/>
      <c r="BJ222" s="5"/>
      <c r="BK222" s="167" t="s">
        <v>898</v>
      </c>
      <c r="BL222" s="38"/>
      <c r="BM222" s="38"/>
      <c r="BN222" s="38"/>
    </row>
    <row r="223" spans="1:66" s="165" customFormat="1" ht="12.95" customHeight="1" x14ac:dyDescent="0.25">
      <c r="A223" s="15" t="s">
        <v>133</v>
      </c>
      <c r="B223" s="15" t="s">
        <v>218</v>
      </c>
      <c r="C223" s="174" t="s">
        <v>270</v>
      </c>
      <c r="D223" s="174"/>
      <c r="E223" s="174" t="s">
        <v>279</v>
      </c>
      <c r="F223" s="22" t="s">
        <v>275</v>
      </c>
      <c r="G223" s="22" t="s">
        <v>276</v>
      </c>
      <c r="H223" s="22" t="s">
        <v>276</v>
      </c>
      <c r="I223" s="23" t="s">
        <v>120</v>
      </c>
      <c r="J223" s="23"/>
      <c r="K223" s="23"/>
      <c r="L223" s="22">
        <v>100</v>
      </c>
      <c r="M223" s="5">
        <v>230000000</v>
      </c>
      <c r="N223" s="5" t="s">
        <v>137</v>
      </c>
      <c r="O223" s="5" t="s">
        <v>239</v>
      </c>
      <c r="P223" s="23" t="s">
        <v>125</v>
      </c>
      <c r="Q223" s="24">
        <v>230000000</v>
      </c>
      <c r="R223" s="25" t="s">
        <v>262</v>
      </c>
      <c r="S223" s="25"/>
      <c r="T223" s="23"/>
      <c r="U223" s="5" t="s">
        <v>126</v>
      </c>
      <c r="V223" s="23" t="s">
        <v>127</v>
      </c>
      <c r="W223" s="23">
        <v>0</v>
      </c>
      <c r="X223" s="23">
        <v>100</v>
      </c>
      <c r="Y223" s="23">
        <v>0</v>
      </c>
      <c r="Z223" s="39"/>
      <c r="AA223" s="5" t="s">
        <v>138</v>
      </c>
      <c r="AB223" s="26"/>
      <c r="AC223" s="26"/>
      <c r="AD223" s="26">
        <v>302011129.00000006</v>
      </c>
      <c r="AE223" s="26">
        <v>338252464.48000008</v>
      </c>
      <c r="AF223" s="26"/>
      <c r="AG223" s="26"/>
      <c r="AH223" s="26">
        <v>302011129.00000006</v>
      </c>
      <c r="AI223" s="26">
        <v>338252464.48000008</v>
      </c>
      <c r="AJ223" s="19"/>
      <c r="AK223" s="19"/>
      <c r="AL223" s="19">
        <v>302011129.00000006</v>
      </c>
      <c r="AM223" s="19">
        <v>338252464.48000008</v>
      </c>
      <c r="AN223" s="19">
        <v>0</v>
      </c>
      <c r="AO223" s="19">
        <v>0</v>
      </c>
      <c r="AP223" s="19">
        <v>0</v>
      </c>
      <c r="AQ223" s="19">
        <v>0</v>
      </c>
      <c r="AR223" s="19">
        <v>0</v>
      </c>
      <c r="AS223" s="19">
        <v>0</v>
      </c>
      <c r="AT223" s="19">
        <v>0</v>
      </c>
      <c r="AU223" s="19">
        <v>0</v>
      </c>
      <c r="AV223" s="41"/>
      <c r="AW223" s="41"/>
      <c r="AX223" s="41">
        <f t="shared" si="152"/>
        <v>0</v>
      </c>
      <c r="AY223" s="9" t="s">
        <v>129</v>
      </c>
      <c r="AZ223" s="1" t="s">
        <v>282</v>
      </c>
      <c r="BA223" s="1" t="s">
        <v>283</v>
      </c>
      <c r="BB223" s="5"/>
      <c r="BC223" s="5"/>
      <c r="BD223" s="5"/>
      <c r="BE223" s="5"/>
      <c r="BF223" s="5"/>
      <c r="BG223" s="5"/>
      <c r="BH223" s="5"/>
      <c r="BI223" s="5"/>
      <c r="BJ223" s="167"/>
      <c r="BK223" s="27"/>
    </row>
    <row r="224" spans="1:66" s="165" customFormat="1" ht="12.95" customHeight="1" x14ac:dyDescent="0.25">
      <c r="A224" s="15" t="s">
        <v>133</v>
      </c>
      <c r="B224" s="15" t="s">
        <v>218</v>
      </c>
      <c r="C224" s="4" t="s">
        <v>900</v>
      </c>
      <c r="D224" s="4"/>
      <c r="E224" s="4"/>
      <c r="F224" s="22" t="s">
        <v>275</v>
      </c>
      <c r="G224" s="22" t="s">
        <v>276</v>
      </c>
      <c r="H224" s="22" t="s">
        <v>276</v>
      </c>
      <c r="I224" s="23" t="s">
        <v>120</v>
      </c>
      <c r="J224" s="23"/>
      <c r="K224" s="23"/>
      <c r="L224" s="22">
        <v>100</v>
      </c>
      <c r="M224" s="5">
        <v>230000000</v>
      </c>
      <c r="N224" s="5" t="s">
        <v>137</v>
      </c>
      <c r="O224" s="5" t="s">
        <v>239</v>
      </c>
      <c r="P224" s="23" t="s">
        <v>125</v>
      </c>
      <c r="Q224" s="24">
        <v>230000000</v>
      </c>
      <c r="R224" s="25" t="s">
        <v>262</v>
      </c>
      <c r="S224" s="25"/>
      <c r="T224" s="23"/>
      <c r="U224" s="5" t="s">
        <v>126</v>
      </c>
      <c r="V224" s="23" t="s">
        <v>127</v>
      </c>
      <c r="W224" s="23">
        <v>0</v>
      </c>
      <c r="X224" s="23">
        <v>100</v>
      </c>
      <c r="Y224" s="23">
        <v>0</v>
      </c>
      <c r="Z224" s="39"/>
      <c r="AA224" s="5" t="s">
        <v>138</v>
      </c>
      <c r="AB224" s="26"/>
      <c r="AC224" s="26"/>
      <c r="AD224" s="26">
        <f>302011129-41975522</f>
        <v>260035607</v>
      </c>
      <c r="AE224" s="296">
        <f t="shared" ref="AE224" si="159">AD224*1.12</f>
        <v>291239879.84000003</v>
      </c>
      <c r="AF224" s="295"/>
      <c r="AG224" s="295"/>
      <c r="AH224" s="26">
        <v>302011129.00000006</v>
      </c>
      <c r="AI224" s="26">
        <v>338252464.48000008</v>
      </c>
      <c r="AJ224" s="19"/>
      <c r="AK224" s="19"/>
      <c r="AL224" s="19">
        <v>302011129.00000006</v>
      </c>
      <c r="AM224" s="19">
        <v>338252464.48000008</v>
      </c>
      <c r="AN224" s="19"/>
      <c r="AO224" s="19"/>
      <c r="AP224" s="19"/>
      <c r="AQ224" s="19"/>
      <c r="AR224" s="19"/>
      <c r="AS224" s="19"/>
      <c r="AT224" s="19"/>
      <c r="AU224" s="19"/>
      <c r="AV224" s="19"/>
      <c r="AW224" s="19">
        <f>Z224+AD224+AH224+AL224+AP224</f>
        <v>864057865</v>
      </c>
      <c r="AX224" s="19">
        <f>AW224*1.12</f>
        <v>967744808.80000007</v>
      </c>
      <c r="AY224" s="19" t="s">
        <v>129</v>
      </c>
      <c r="AZ224" s="41" t="s">
        <v>282</v>
      </c>
      <c r="BA224" s="41" t="s">
        <v>283</v>
      </c>
      <c r="BB224" s="41"/>
      <c r="BC224" s="9"/>
      <c r="BD224" s="1"/>
      <c r="BE224" s="1"/>
      <c r="BF224" s="5"/>
      <c r="BG224" s="5"/>
      <c r="BH224" s="5"/>
      <c r="BI224" s="5"/>
      <c r="BJ224" s="5"/>
      <c r="BK224" s="167" t="s">
        <v>892</v>
      </c>
      <c r="BL224" s="38"/>
      <c r="BM224" s="38"/>
      <c r="BN224" s="38"/>
    </row>
    <row r="225" spans="1:66" s="165" customFormat="1" ht="12.95" customHeight="1" x14ac:dyDescent="0.25">
      <c r="A225" s="15" t="s">
        <v>133</v>
      </c>
      <c r="B225" s="15" t="s">
        <v>218</v>
      </c>
      <c r="C225" s="174" t="s">
        <v>274</v>
      </c>
      <c r="D225" s="174"/>
      <c r="E225" s="174" t="s">
        <v>284</v>
      </c>
      <c r="F225" s="22" t="s">
        <v>275</v>
      </c>
      <c r="G225" s="22" t="s">
        <v>276</v>
      </c>
      <c r="H225" s="22" t="s">
        <v>276</v>
      </c>
      <c r="I225" s="23" t="s">
        <v>120</v>
      </c>
      <c r="J225" s="23"/>
      <c r="K225" s="23"/>
      <c r="L225" s="22">
        <v>100</v>
      </c>
      <c r="M225" s="5">
        <v>230000000</v>
      </c>
      <c r="N225" s="5" t="s">
        <v>137</v>
      </c>
      <c r="O225" s="5" t="s">
        <v>239</v>
      </c>
      <c r="P225" s="23" t="s">
        <v>125</v>
      </c>
      <c r="Q225" s="24">
        <v>230000000</v>
      </c>
      <c r="R225" s="25" t="s">
        <v>266</v>
      </c>
      <c r="S225" s="25"/>
      <c r="T225" s="23"/>
      <c r="U225" s="5" t="s">
        <v>126</v>
      </c>
      <c r="V225" s="23" t="s">
        <v>127</v>
      </c>
      <c r="W225" s="23">
        <v>0</v>
      </c>
      <c r="X225" s="23">
        <v>100</v>
      </c>
      <c r="Y225" s="23">
        <v>0</v>
      </c>
      <c r="Z225" s="39"/>
      <c r="AA225" s="5" t="s">
        <v>138</v>
      </c>
      <c r="AB225" s="26"/>
      <c r="AC225" s="26"/>
      <c r="AD225" s="26">
        <v>222408390</v>
      </c>
      <c r="AE225" s="26">
        <v>249097396.80000001</v>
      </c>
      <c r="AF225" s="26"/>
      <c r="AG225" s="26"/>
      <c r="AH225" s="26">
        <v>222408390</v>
      </c>
      <c r="AI225" s="26">
        <v>249097396.80000001</v>
      </c>
      <c r="AJ225" s="19"/>
      <c r="AK225" s="19"/>
      <c r="AL225" s="19">
        <v>222408390</v>
      </c>
      <c r="AM225" s="19">
        <v>249097396.80000001</v>
      </c>
      <c r="AN225" s="19">
        <v>0</v>
      </c>
      <c r="AO225" s="19">
        <v>0</v>
      </c>
      <c r="AP225" s="19">
        <v>0</v>
      </c>
      <c r="AQ225" s="19">
        <v>0</v>
      </c>
      <c r="AR225" s="19">
        <v>0</v>
      </c>
      <c r="AS225" s="19">
        <v>0</v>
      </c>
      <c r="AT225" s="19">
        <v>0</v>
      </c>
      <c r="AU225" s="19">
        <v>0</v>
      </c>
      <c r="AV225" s="41"/>
      <c r="AW225" s="41"/>
      <c r="AX225" s="41">
        <f t="shared" si="152"/>
        <v>0</v>
      </c>
      <c r="AY225" s="9" t="s">
        <v>129</v>
      </c>
      <c r="AZ225" s="1" t="s">
        <v>285</v>
      </c>
      <c r="BA225" s="1" t="s">
        <v>286</v>
      </c>
      <c r="BB225" s="5"/>
      <c r="BC225" s="5"/>
      <c r="BD225" s="5"/>
      <c r="BE225" s="5"/>
      <c r="BF225" s="5"/>
      <c r="BG225" s="5"/>
      <c r="BH225" s="5"/>
      <c r="BI225" s="5"/>
      <c r="BJ225" s="167"/>
      <c r="BK225" s="27"/>
    </row>
    <row r="226" spans="1:66" s="165" customFormat="1" ht="12.95" customHeight="1" x14ac:dyDescent="0.25">
      <c r="A226" s="15" t="s">
        <v>133</v>
      </c>
      <c r="B226" s="15" t="s">
        <v>218</v>
      </c>
      <c r="C226" s="298" t="s">
        <v>899</v>
      </c>
      <c r="D226" s="298"/>
      <c r="E226" s="299" t="s">
        <v>275</v>
      </c>
      <c r="F226" s="299" t="s">
        <v>275</v>
      </c>
      <c r="G226" s="300" t="s">
        <v>276</v>
      </c>
      <c r="H226" s="300" t="s">
        <v>276</v>
      </c>
      <c r="I226" s="180" t="s">
        <v>120</v>
      </c>
      <c r="J226" s="180"/>
      <c r="K226" s="300"/>
      <c r="L226" s="300">
        <v>100</v>
      </c>
      <c r="M226" s="181">
        <v>230000000</v>
      </c>
      <c r="N226" s="181" t="s">
        <v>137</v>
      </c>
      <c r="O226" s="181" t="s">
        <v>239</v>
      </c>
      <c r="P226" s="180" t="s">
        <v>125</v>
      </c>
      <c r="Q226" s="182">
        <v>230000000</v>
      </c>
      <c r="R226" s="183" t="s">
        <v>266</v>
      </c>
      <c r="S226" s="180"/>
      <c r="T226" s="181"/>
      <c r="U226" s="181" t="s">
        <v>126</v>
      </c>
      <c r="V226" s="180" t="s">
        <v>127</v>
      </c>
      <c r="W226" s="180">
        <v>0</v>
      </c>
      <c r="X226" s="180">
        <v>100</v>
      </c>
      <c r="Y226" s="180">
        <v>0</v>
      </c>
      <c r="Z226" s="184"/>
      <c r="AA226" s="181" t="s">
        <v>138</v>
      </c>
      <c r="AB226" s="301"/>
      <c r="AC226" s="301"/>
      <c r="AD226" s="301">
        <f>222408390-11140495</f>
        <v>211267895</v>
      </c>
      <c r="AE226" s="302">
        <f t="shared" ref="AE226" si="160">AD226*1.12</f>
        <v>236620042.40000004</v>
      </c>
      <c r="AF226" s="301"/>
      <c r="AG226" s="301"/>
      <c r="AH226" s="301">
        <v>222408390</v>
      </c>
      <c r="AI226" s="301">
        <v>249097396.80000001</v>
      </c>
      <c r="AJ226" s="303"/>
      <c r="AK226" s="303"/>
      <c r="AL226" s="303">
        <v>222408390</v>
      </c>
      <c r="AM226" s="303">
        <v>249097396.80000001</v>
      </c>
      <c r="AN226" s="303">
        <v>0</v>
      </c>
      <c r="AO226" s="303">
        <v>0</v>
      </c>
      <c r="AP226" s="303">
        <v>0</v>
      </c>
      <c r="AQ226" s="303">
        <v>0</v>
      </c>
      <c r="AR226" s="303">
        <v>0</v>
      </c>
      <c r="AS226" s="303">
        <v>0</v>
      </c>
      <c r="AT226" s="303">
        <v>0</v>
      </c>
      <c r="AU226" s="161"/>
      <c r="AV226" s="161"/>
      <c r="AW226" s="161">
        <f>Z226+AD226+AH226+AL226+AP226</f>
        <v>656084675</v>
      </c>
      <c r="AX226" s="19">
        <f>AW226*1.12</f>
        <v>734814836.00000012</v>
      </c>
      <c r="AY226" s="161" t="s">
        <v>129</v>
      </c>
      <c r="AZ226" s="161" t="s">
        <v>285</v>
      </c>
      <c r="BA226" s="161" t="s">
        <v>286</v>
      </c>
      <c r="BB226" s="161"/>
      <c r="BC226" s="193"/>
      <c r="BD226" s="152"/>
      <c r="BE226" s="152"/>
      <c r="BF226" s="181"/>
      <c r="BG226" s="181"/>
      <c r="BH226" s="181"/>
      <c r="BI226" s="181"/>
      <c r="BJ226" s="181"/>
      <c r="BK226" s="167" t="s">
        <v>892</v>
      </c>
      <c r="BL226" s="38"/>
      <c r="BM226" s="38"/>
    </row>
    <row r="227" spans="1:66" s="165" customFormat="1" ht="12.95" customHeight="1" x14ac:dyDescent="0.25">
      <c r="A227" s="15" t="s">
        <v>133</v>
      </c>
      <c r="B227" s="15" t="s">
        <v>218</v>
      </c>
      <c r="C227" s="174" t="s">
        <v>284</v>
      </c>
      <c r="D227" s="174"/>
      <c r="E227" s="174" t="s">
        <v>287</v>
      </c>
      <c r="F227" s="22" t="s">
        <v>275</v>
      </c>
      <c r="G227" s="22" t="s">
        <v>288</v>
      </c>
      <c r="H227" s="22" t="s">
        <v>289</v>
      </c>
      <c r="I227" s="23" t="s">
        <v>120</v>
      </c>
      <c r="J227" s="23"/>
      <c r="K227" s="23"/>
      <c r="L227" s="22">
        <v>100</v>
      </c>
      <c r="M227" s="5">
        <v>230000000</v>
      </c>
      <c r="N227" s="5" t="s">
        <v>137</v>
      </c>
      <c r="O227" s="5" t="s">
        <v>239</v>
      </c>
      <c r="P227" s="23" t="s">
        <v>125</v>
      </c>
      <c r="Q227" s="24">
        <v>230000000</v>
      </c>
      <c r="R227" s="25" t="s">
        <v>174</v>
      </c>
      <c r="S227" s="25"/>
      <c r="T227" s="23"/>
      <c r="U227" s="5" t="s">
        <v>126</v>
      </c>
      <c r="V227" s="23" t="s">
        <v>127</v>
      </c>
      <c r="W227" s="23">
        <v>0</v>
      </c>
      <c r="X227" s="23">
        <v>100</v>
      </c>
      <c r="Y227" s="23">
        <v>0</v>
      </c>
      <c r="Z227" s="39"/>
      <c r="AA227" s="5" t="s">
        <v>138</v>
      </c>
      <c r="AB227" s="26"/>
      <c r="AC227" s="26"/>
      <c r="AD227" s="26">
        <v>296417422.80000001</v>
      </c>
      <c r="AE227" s="26">
        <v>331987513.53600007</v>
      </c>
      <c r="AF227" s="26"/>
      <c r="AG227" s="26"/>
      <c r="AH227" s="26">
        <v>296417422.80000001</v>
      </c>
      <c r="AI227" s="26">
        <v>331987513.53600007</v>
      </c>
      <c r="AJ227" s="19"/>
      <c r="AK227" s="19"/>
      <c r="AL227" s="19">
        <v>296417422.80000001</v>
      </c>
      <c r="AM227" s="19">
        <v>331987513.53600007</v>
      </c>
      <c r="AN227" s="19">
        <v>0</v>
      </c>
      <c r="AO227" s="19">
        <v>0</v>
      </c>
      <c r="AP227" s="19">
        <v>0</v>
      </c>
      <c r="AQ227" s="19">
        <v>0</v>
      </c>
      <c r="AR227" s="19">
        <v>0</v>
      </c>
      <c r="AS227" s="19">
        <v>0</v>
      </c>
      <c r="AT227" s="19">
        <v>0</v>
      </c>
      <c r="AU227" s="19">
        <v>0</v>
      </c>
      <c r="AV227" s="41"/>
      <c r="AW227" s="41"/>
      <c r="AX227" s="41">
        <f t="shared" si="152"/>
        <v>0</v>
      </c>
      <c r="AY227" s="9" t="s">
        <v>129</v>
      </c>
      <c r="AZ227" s="1" t="s">
        <v>290</v>
      </c>
      <c r="BA227" s="1" t="s">
        <v>291</v>
      </c>
      <c r="BB227" s="5"/>
      <c r="BC227" s="5"/>
      <c r="BD227" s="5"/>
      <c r="BE227" s="5"/>
      <c r="BF227" s="5"/>
      <c r="BG227" s="5"/>
      <c r="BH227" s="5"/>
      <c r="BI227" s="5"/>
      <c r="BJ227" s="167"/>
      <c r="BK227" s="27"/>
    </row>
    <row r="228" spans="1:66" s="165" customFormat="1" ht="12.95" customHeight="1" x14ac:dyDescent="0.25">
      <c r="A228" s="15" t="s">
        <v>133</v>
      </c>
      <c r="B228" s="15" t="s">
        <v>218</v>
      </c>
      <c r="C228" s="178" t="s">
        <v>902</v>
      </c>
      <c r="D228" s="4"/>
      <c r="E228" s="4"/>
      <c r="F228" s="22" t="s">
        <v>275</v>
      </c>
      <c r="G228" s="22" t="s">
        <v>288</v>
      </c>
      <c r="H228" s="22" t="s">
        <v>289</v>
      </c>
      <c r="I228" s="23" t="s">
        <v>120</v>
      </c>
      <c r="J228" s="297"/>
      <c r="K228" s="297"/>
      <c r="L228" s="22">
        <v>100</v>
      </c>
      <c r="M228" s="5">
        <v>230000000</v>
      </c>
      <c r="N228" s="5" t="s">
        <v>137</v>
      </c>
      <c r="O228" s="5" t="s">
        <v>239</v>
      </c>
      <c r="P228" s="23" t="s">
        <v>125</v>
      </c>
      <c r="Q228" s="24">
        <v>230000000</v>
      </c>
      <c r="R228" s="25" t="s">
        <v>174</v>
      </c>
      <c r="S228" s="25"/>
      <c r="T228" s="23"/>
      <c r="U228" s="5" t="s">
        <v>126</v>
      </c>
      <c r="V228" s="23" t="s">
        <v>127</v>
      </c>
      <c r="W228" s="23">
        <v>0</v>
      </c>
      <c r="X228" s="23">
        <v>100</v>
      </c>
      <c r="Y228" s="23">
        <v>0</v>
      </c>
      <c r="Z228" s="39"/>
      <c r="AA228" s="5" t="s">
        <v>138</v>
      </c>
      <c r="AB228" s="26"/>
      <c r="AC228" s="26"/>
      <c r="AD228" s="26">
        <f>296417422.8-41052464</f>
        <v>255364958.80000001</v>
      </c>
      <c r="AE228" s="296">
        <f t="shared" ref="AE228" si="161">AD228*1.12</f>
        <v>286008753.85600007</v>
      </c>
      <c r="AF228" s="295"/>
      <c r="AG228" s="295"/>
      <c r="AH228" s="26">
        <v>296417422.80000001</v>
      </c>
      <c r="AI228" s="26">
        <v>331987513.53600007</v>
      </c>
      <c r="AJ228" s="19"/>
      <c r="AK228" s="19"/>
      <c r="AL228" s="19">
        <v>296417422.80000001</v>
      </c>
      <c r="AM228" s="19">
        <v>331987513.53600007</v>
      </c>
      <c r="AN228" s="19"/>
      <c r="AO228" s="19"/>
      <c r="AP228" s="19"/>
      <c r="AQ228" s="19"/>
      <c r="AR228" s="19"/>
      <c r="AS228" s="19"/>
      <c r="AT228" s="19"/>
      <c r="AU228" s="19"/>
      <c r="AV228" s="19"/>
      <c r="AW228" s="19">
        <f>Z228+AD228+AH228+AL228+AP228</f>
        <v>848199804.4000001</v>
      </c>
      <c r="AX228" s="19">
        <f>AW228*1.12</f>
        <v>949983780.92800021</v>
      </c>
      <c r="AY228" s="19" t="s">
        <v>129</v>
      </c>
      <c r="AZ228" s="41" t="s">
        <v>290</v>
      </c>
      <c r="BA228" s="41" t="s">
        <v>291</v>
      </c>
      <c r="BB228" s="41"/>
      <c r="BC228" s="9"/>
      <c r="BD228" s="1"/>
      <c r="BE228" s="1"/>
      <c r="BF228" s="5"/>
      <c r="BG228" s="5"/>
      <c r="BH228" s="5"/>
      <c r="BI228" s="5"/>
      <c r="BJ228" s="5"/>
      <c r="BK228" s="167" t="s">
        <v>892</v>
      </c>
      <c r="BL228" s="38"/>
      <c r="BM228" s="38"/>
      <c r="BN228" s="38"/>
    </row>
    <row r="229" spans="1:66" s="165" customFormat="1" ht="12.95" customHeight="1" x14ac:dyDescent="0.25">
      <c r="A229" s="15" t="s">
        <v>133</v>
      </c>
      <c r="B229" s="15" t="s">
        <v>218</v>
      </c>
      <c r="C229" s="174" t="s">
        <v>292</v>
      </c>
      <c r="D229" s="174"/>
      <c r="E229" s="174" t="s">
        <v>292</v>
      </c>
      <c r="F229" s="22" t="s">
        <v>293</v>
      </c>
      <c r="G229" s="22" t="s">
        <v>294</v>
      </c>
      <c r="H229" s="22" t="s">
        <v>294</v>
      </c>
      <c r="I229" s="23" t="s">
        <v>120</v>
      </c>
      <c r="J229" s="23"/>
      <c r="K229" s="23"/>
      <c r="L229" s="22">
        <v>100</v>
      </c>
      <c r="M229" s="5">
        <v>230000000</v>
      </c>
      <c r="N229" s="5" t="s">
        <v>123</v>
      </c>
      <c r="O229" s="5" t="s">
        <v>239</v>
      </c>
      <c r="P229" s="23" t="s">
        <v>125</v>
      </c>
      <c r="Q229" s="24">
        <v>230000000</v>
      </c>
      <c r="R229" s="25" t="s">
        <v>187</v>
      </c>
      <c r="S229" s="25"/>
      <c r="T229" s="23"/>
      <c r="U229" s="5" t="s">
        <v>126</v>
      </c>
      <c r="V229" s="23" t="s">
        <v>127</v>
      </c>
      <c r="W229" s="23">
        <v>0</v>
      </c>
      <c r="X229" s="23">
        <v>100</v>
      </c>
      <c r="Y229" s="23">
        <v>0</v>
      </c>
      <c r="Z229" s="39"/>
      <c r="AA229" s="5" t="s">
        <v>138</v>
      </c>
      <c r="AB229" s="26"/>
      <c r="AC229" s="26"/>
      <c r="AD229" s="26">
        <v>101541119.99999996</v>
      </c>
      <c r="AE229" s="26">
        <v>113726054.39999996</v>
      </c>
      <c r="AF229" s="26"/>
      <c r="AG229" s="26"/>
      <c r="AH229" s="26">
        <v>101541119.99999996</v>
      </c>
      <c r="AI229" s="26">
        <v>113726054.39999996</v>
      </c>
      <c r="AJ229" s="19"/>
      <c r="AK229" s="19"/>
      <c r="AL229" s="19">
        <v>101541119.99999996</v>
      </c>
      <c r="AM229" s="19">
        <v>113726054.39999996</v>
      </c>
      <c r="AN229" s="19">
        <v>0</v>
      </c>
      <c r="AO229" s="19">
        <v>0</v>
      </c>
      <c r="AP229" s="19">
        <v>0</v>
      </c>
      <c r="AQ229" s="19">
        <v>0</v>
      </c>
      <c r="AR229" s="19">
        <v>0</v>
      </c>
      <c r="AS229" s="19">
        <v>0</v>
      </c>
      <c r="AT229" s="19">
        <v>0</v>
      </c>
      <c r="AU229" s="19">
        <v>0</v>
      </c>
      <c r="AV229" s="41"/>
      <c r="AW229" s="41">
        <v>0</v>
      </c>
      <c r="AX229" s="41">
        <f t="shared" si="152"/>
        <v>0</v>
      </c>
      <c r="AY229" s="9" t="s">
        <v>129</v>
      </c>
      <c r="AZ229" s="18" t="s">
        <v>295</v>
      </c>
      <c r="BA229" s="2" t="s">
        <v>296</v>
      </c>
      <c r="BB229" s="5"/>
      <c r="BC229" s="5"/>
      <c r="BD229" s="5"/>
      <c r="BE229" s="5"/>
      <c r="BF229" s="5"/>
      <c r="BG229" s="5"/>
      <c r="BH229" s="5"/>
      <c r="BI229" s="5"/>
      <c r="BJ229" s="167"/>
      <c r="BK229" s="27"/>
    </row>
    <row r="230" spans="1:66" s="165" customFormat="1" ht="12.95" customHeight="1" x14ac:dyDescent="0.25">
      <c r="A230" s="15" t="s">
        <v>133</v>
      </c>
      <c r="B230" s="15" t="s">
        <v>218</v>
      </c>
      <c r="C230" s="175" t="s">
        <v>387</v>
      </c>
      <c r="D230" s="176"/>
      <c r="E230" s="4" t="s">
        <v>292</v>
      </c>
      <c r="F230" s="22" t="s">
        <v>293</v>
      </c>
      <c r="G230" s="22" t="s">
        <v>294</v>
      </c>
      <c r="H230" s="22" t="s">
        <v>294</v>
      </c>
      <c r="I230" s="23" t="s">
        <v>120</v>
      </c>
      <c r="J230" s="23"/>
      <c r="K230" s="23"/>
      <c r="L230" s="22">
        <v>100</v>
      </c>
      <c r="M230" s="5">
        <v>230000000</v>
      </c>
      <c r="N230" s="5" t="s">
        <v>123</v>
      </c>
      <c r="O230" s="1" t="s">
        <v>126</v>
      </c>
      <c r="P230" s="23" t="s">
        <v>125</v>
      </c>
      <c r="Q230" s="24">
        <v>230000000</v>
      </c>
      <c r="R230" s="25" t="s">
        <v>187</v>
      </c>
      <c r="S230" s="25"/>
      <c r="T230" s="23" t="s">
        <v>127</v>
      </c>
      <c r="U230" s="5"/>
      <c r="V230" s="23"/>
      <c r="W230" s="23">
        <v>0</v>
      </c>
      <c r="X230" s="23">
        <v>100</v>
      </c>
      <c r="Y230" s="23">
        <v>0</v>
      </c>
      <c r="Z230" s="39"/>
      <c r="AA230" s="5" t="s">
        <v>138</v>
      </c>
      <c r="AB230" s="26"/>
      <c r="AC230" s="26"/>
      <c r="AD230" s="26">
        <v>79076512</v>
      </c>
      <c r="AE230" s="18">
        <f t="shared" ref="AE230:AE231" si="162">AD230*1.12</f>
        <v>88565693.440000013</v>
      </c>
      <c r="AF230" s="26"/>
      <c r="AG230" s="26"/>
      <c r="AH230" s="26">
        <v>101541119.99999996</v>
      </c>
      <c r="AI230" s="18">
        <f t="shared" ref="AI230:AI231" si="163">AH230*1.12</f>
        <v>113726054.39999996</v>
      </c>
      <c r="AJ230" s="19"/>
      <c r="AK230" s="19"/>
      <c r="AL230" s="19">
        <v>101541119.99999996</v>
      </c>
      <c r="AM230" s="18">
        <f t="shared" ref="AM230:AM231" si="164">AL230*1.12</f>
        <v>113726054.39999996</v>
      </c>
      <c r="AN230" s="19">
        <v>0</v>
      </c>
      <c r="AO230" s="19">
        <v>0</v>
      </c>
      <c r="AP230" s="19">
        <v>0</v>
      </c>
      <c r="AQ230" s="19">
        <v>0</v>
      </c>
      <c r="AR230" s="19">
        <v>0</v>
      </c>
      <c r="AS230" s="19">
        <v>0</v>
      </c>
      <c r="AT230" s="19">
        <v>0</v>
      </c>
      <c r="AU230" s="19">
        <v>0</v>
      </c>
      <c r="AV230" s="64"/>
      <c r="AW230" s="41">
        <v>0</v>
      </c>
      <c r="AX230" s="41">
        <f t="shared" ref="AX230" si="165">AW230*1.12</f>
        <v>0</v>
      </c>
      <c r="AY230" s="12" t="s">
        <v>129</v>
      </c>
      <c r="AZ230" s="1" t="s">
        <v>295</v>
      </c>
      <c r="BA230" s="1" t="s">
        <v>296</v>
      </c>
      <c r="BB230" s="5"/>
      <c r="BC230" s="5"/>
      <c r="BD230" s="5"/>
      <c r="BE230" s="5"/>
      <c r="BF230" s="5"/>
      <c r="BG230" s="5"/>
      <c r="BH230" s="5"/>
      <c r="BI230" s="5"/>
      <c r="BJ230" s="167"/>
      <c r="BK230" s="27" t="s">
        <v>388</v>
      </c>
    </row>
    <row r="231" spans="1:66" s="165" customFormat="1" ht="12.95" customHeight="1" x14ac:dyDescent="0.25">
      <c r="A231" s="15" t="s">
        <v>133</v>
      </c>
      <c r="B231" s="15" t="s">
        <v>218</v>
      </c>
      <c r="C231" s="175" t="s">
        <v>545</v>
      </c>
      <c r="D231" s="177"/>
      <c r="E231" s="4" t="s">
        <v>292</v>
      </c>
      <c r="F231" s="22" t="s">
        <v>293</v>
      </c>
      <c r="G231" s="22" t="s">
        <v>294</v>
      </c>
      <c r="H231" s="22" t="s">
        <v>294</v>
      </c>
      <c r="I231" s="23" t="s">
        <v>120</v>
      </c>
      <c r="J231" s="23"/>
      <c r="K231" s="23"/>
      <c r="L231" s="22">
        <v>100</v>
      </c>
      <c r="M231" s="5">
        <v>230000000</v>
      </c>
      <c r="N231" s="5" t="s">
        <v>123</v>
      </c>
      <c r="O231" s="1" t="s">
        <v>166</v>
      </c>
      <c r="P231" s="23" t="s">
        <v>125</v>
      </c>
      <c r="Q231" s="24">
        <v>230000000</v>
      </c>
      <c r="R231" s="2" t="s">
        <v>382</v>
      </c>
      <c r="S231" s="25"/>
      <c r="T231" s="23" t="s">
        <v>127</v>
      </c>
      <c r="U231" s="5"/>
      <c r="V231" s="23"/>
      <c r="W231" s="23">
        <v>0</v>
      </c>
      <c r="X231" s="23">
        <v>100</v>
      </c>
      <c r="Y231" s="23">
        <v>0</v>
      </c>
      <c r="Z231" s="39"/>
      <c r="AA231" s="5" t="s">
        <v>138</v>
      </c>
      <c r="AB231" s="26"/>
      <c r="AC231" s="26"/>
      <c r="AD231" s="26">
        <v>79076512</v>
      </c>
      <c r="AE231" s="18">
        <f t="shared" si="162"/>
        <v>88565693.440000013</v>
      </c>
      <c r="AF231" s="26"/>
      <c r="AG231" s="26"/>
      <c r="AH231" s="26">
        <v>101541119.99999996</v>
      </c>
      <c r="AI231" s="18">
        <f t="shared" si="163"/>
        <v>113726054.39999996</v>
      </c>
      <c r="AJ231" s="19"/>
      <c r="AK231" s="19"/>
      <c r="AL231" s="19">
        <v>101541119.99999996</v>
      </c>
      <c r="AM231" s="18">
        <f t="shared" si="164"/>
        <v>113726054.39999996</v>
      </c>
      <c r="AN231" s="19"/>
      <c r="AO231" s="19"/>
      <c r="AP231" s="19"/>
      <c r="AQ231" s="19"/>
      <c r="AR231" s="19"/>
      <c r="AS231" s="19"/>
      <c r="AT231" s="19"/>
      <c r="AU231" s="19"/>
      <c r="AV231" s="64"/>
      <c r="AW231" s="41">
        <v>0</v>
      </c>
      <c r="AX231" s="41">
        <f t="shared" si="152"/>
        <v>0</v>
      </c>
      <c r="AY231" s="12" t="s">
        <v>129</v>
      </c>
      <c r="AZ231" s="1" t="s">
        <v>295</v>
      </c>
      <c r="BA231" s="1" t="s">
        <v>296</v>
      </c>
      <c r="BB231" s="5"/>
      <c r="BC231" s="5"/>
      <c r="BD231" s="5"/>
      <c r="BE231" s="5"/>
      <c r="BF231" s="5"/>
      <c r="BG231" s="5"/>
      <c r="BH231" s="5"/>
      <c r="BI231" s="5"/>
      <c r="BJ231" s="167"/>
      <c r="BK231" s="27" t="s">
        <v>375</v>
      </c>
    </row>
    <row r="232" spans="1:66" s="165" customFormat="1" ht="12.95" customHeight="1" x14ac:dyDescent="0.25">
      <c r="A232" s="15" t="s">
        <v>133</v>
      </c>
      <c r="B232" s="15" t="s">
        <v>218</v>
      </c>
      <c r="C232" s="174" t="s">
        <v>287</v>
      </c>
      <c r="D232" s="174"/>
      <c r="E232" s="174" t="s">
        <v>297</v>
      </c>
      <c r="F232" s="22" t="s">
        <v>298</v>
      </c>
      <c r="G232" s="22" t="s">
        <v>299</v>
      </c>
      <c r="H232" s="22" t="s">
        <v>299</v>
      </c>
      <c r="I232" s="23" t="s">
        <v>120</v>
      </c>
      <c r="J232" s="23"/>
      <c r="K232" s="23"/>
      <c r="L232" s="22">
        <v>100</v>
      </c>
      <c r="M232" s="5">
        <v>230000000</v>
      </c>
      <c r="N232" s="5" t="s">
        <v>137</v>
      </c>
      <c r="O232" s="5" t="s">
        <v>239</v>
      </c>
      <c r="P232" s="23" t="s">
        <v>125</v>
      </c>
      <c r="Q232" s="24">
        <v>230000000</v>
      </c>
      <c r="R232" s="25" t="s">
        <v>189</v>
      </c>
      <c r="S232" s="25"/>
      <c r="T232" s="23"/>
      <c r="U232" s="5" t="s">
        <v>126</v>
      </c>
      <c r="V232" s="23" t="s">
        <v>127</v>
      </c>
      <c r="W232" s="23">
        <v>0</v>
      </c>
      <c r="X232" s="23">
        <v>100</v>
      </c>
      <c r="Y232" s="23">
        <v>0</v>
      </c>
      <c r="Z232" s="39"/>
      <c r="AA232" s="5" t="s">
        <v>138</v>
      </c>
      <c r="AB232" s="26"/>
      <c r="AC232" s="26"/>
      <c r="AD232" s="26">
        <v>521302350.00000024</v>
      </c>
      <c r="AE232" s="26">
        <v>583858632.00000036</v>
      </c>
      <c r="AF232" s="26"/>
      <c r="AG232" s="26"/>
      <c r="AH232" s="26">
        <v>521302350.00000024</v>
      </c>
      <c r="AI232" s="26">
        <v>583858632.00000036</v>
      </c>
      <c r="AJ232" s="19"/>
      <c r="AK232" s="19"/>
      <c r="AL232" s="19">
        <v>521302350.00000024</v>
      </c>
      <c r="AM232" s="19">
        <v>583858632.00000036</v>
      </c>
      <c r="AN232" s="19">
        <v>0</v>
      </c>
      <c r="AO232" s="19">
        <v>0</v>
      </c>
      <c r="AP232" s="19">
        <v>0</v>
      </c>
      <c r="AQ232" s="19">
        <v>0</v>
      </c>
      <c r="AR232" s="19">
        <v>0</v>
      </c>
      <c r="AS232" s="19">
        <v>0</v>
      </c>
      <c r="AT232" s="19">
        <v>0</v>
      </c>
      <c r="AU232" s="19">
        <v>0</v>
      </c>
      <c r="AV232" s="41"/>
      <c r="AW232" s="41">
        <v>0</v>
      </c>
      <c r="AX232" s="41">
        <f t="shared" ref="AX232:AX233" si="166">AW232*1.12</f>
        <v>0</v>
      </c>
      <c r="AY232" s="12" t="s">
        <v>129</v>
      </c>
      <c r="AZ232" s="1" t="s">
        <v>300</v>
      </c>
      <c r="BA232" s="1" t="s">
        <v>301</v>
      </c>
      <c r="BB232" s="5"/>
      <c r="BC232" s="5"/>
      <c r="BD232" s="5"/>
      <c r="BE232" s="5"/>
      <c r="BF232" s="5"/>
      <c r="BG232" s="5"/>
      <c r="BH232" s="5"/>
      <c r="BI232" s="5"/>
      <c r="BJ232" s="167"/>
      <c r="BK232" s="27"/>
    </row>
    <row r="233" spans="1:66" s="165" customFormat="1" ht="12.95" customHeight="1" x14ac:dyDescent="0.25">
      <c r="A233" s="15" t="s">
        <v>133</v>
      </c>
      <c r="B233" s="15" t="s">
        <v>218</v>
      </c>
      <c r="C233" s="175" t="s">
        <v>389</v>
      </c>
      <c r="D233" s="176"/>
      <c r="E233" s="4" t="s">
        <v>297</v>
      </c>
      <c r="F233" s="22" t="s">
        <v>298</v>
      </c>
      <c r="G233" s="22" t="s">
        <v>299</v>
      </c>
      <c r="H233" s="22" t="s">
        <v>299</v>
      </c>
      <c r="I233" s="23" t="s">
        <v>120</v>
      </c>
      <c r="J233" s="23"/>
      <c r="K233" s="23"/>
      <c r="L233" s="22">
        <v>100</v>
      </c>
      <c r="M233" s="5">
        <v>230000000</v>
      </c>
      <c r="N233" s="5" t="s">
        <v>137</v>
      </c>
      <c r="O233" s="1" t="s">
        <v>126</v>
      </c>
      <c r="P233" s="23" t="s">
        <v>125</v>
      </c>
      <c r="Q233" s="24">
        <v>230000000</v>
      </c>
      <c r="R233" s="25" t="s">
        <v>189</v>
      </c>
      <c r="S233" s="25"/>
      <c r="T233" s="23" t="s">
        <v>127</v>
      </c>
      <c r="U233" s="5"/>
      <c r="V233" s="23"/>
      <c r="W233" s="23">
        <v>0</v>
      </c>
      <c r="X233" s="23">
        <v>100</v>
      </c>
      <c r="Y233" s="23">
        <v>0</v>
      </c>
      <c r="Z233" s="39"/>
      <c r="AA233" s="5" t="s">
        <v>138</v>
      </c>
      <c r="AB233" s="26"/>
      <c r="AC233" s="26"/>
      <c r="AD233" s="26">
        <v>395285850</v>
      </c>
      <c r="AE233" s="18">
        <f t="shared" ref="AE233:AE234" si="167">AD233*1.12</f>
        <v>442720152.00000006</v>
      </c>
      <c r="AF233" s="26"/>
      <c r="AG233" s="26"/>
      <c r="AH233" s="26">
        <v>521302350.00000024</v>
      </c>
      <c r="AI233" s="18">
        <f t="shared" ref="AI233:AI234" si="168">AH233*1.12</f>
        <v>583858632.00000036</v>
      </c>
      <c r="AJ233" s="19"/>
      <c r="AK233" s="19"/>
      <c r="AL233" s="19">
        <v>521302350.00000024</v>
      </c>
      <c r="AM233" s="18">
        <f t="shared" ref="AM233:AM234" si="169">AL233*1.12</f>
        <v>583858632.00000036</v>
      </c>
      <c r="AN233" s="19">
        <v>0</v>
      </c>
      <c r="AO233" s="19">
        <v>0</v>
      </c>
      <c r="AP233" s="19">
        <v>0</v>
      </c>
      <c r="AQ233" s="19">
        <v>0</v>
      </c>
      <c r="AR233" s="19">
        <v>0</v>
      </c>
      <c r="AS233" s="19">
        <v>0</v>
      </c>
      <c r="AT233" s="19">
        <v>0</v>
      </c>
      <c r="AU233" s="19">
        <v>0</v>
      </c>
      <c r="AV233" s="64"/>
      <c r="AW233" s="41">
        <v>0</v>
      </c>
      <c r="AX233" s="41">
        <f t="shared" si="166"/>
        <v>0</v>
      </c>
      <c r="AY233" s="12" t="s">
        <v>129</v>
      </c>
      <c r="AZ233" s="1" t="s">
        <v>300</v>
      </c>
      <c r="BA233" s="1" t="s">
        <v>301</v>
      </c>
      <c r="BB233" s="5"/>
      <c r="BC233" s="5"/>
      <c r="BD233" s="5"/>
      <c r="BE233" s="5"/>
      <c r="BF233" s="5"/>
      <c r="BG233" s="5"/>
      <c r="BH233" s="5"/>
      <c r="BI233" s="5"/>
      <c r="BJ233" s="167"/>
      <c r="BK233" s="27" t="s">
        <v>388</v>
      </c>
    </row>
    <row r="234" spans="1:66" s="165" customFormat="1" ht="12.95" customHeight="1" x14ac:dyDescent="0.25">
      <c r="A234" s="15" t="s">
        <v>133</v>
      </c>
      <c r="B234" s="15" t="s">
        <v>218</v>
      </c>
      <c r="C234" s="175" t="s">
        <v>546</v>
      </c>
      <c r="D234" s="177"/>
      <c r="E234" s="4" t="s">
        <v>297</v>
      </c>
      <c r="F234" s="22" t="s">
        <v>298</v>
      </c>
      <c r="G234" s="22" t="s">
        <v>299</v>
      </c>
      <c r="H234" s="22" t="s">
        <v>299</v>
      </c>
      <c r="I234" s="23" t="s">
        <v>120</v>
      </c>
      <c r="J234" s="23"/>
      <c r="K234" s="23"/>
      <c r="L234" s="22">
        <v>100</v>
      </c>
      <c r="M234" s="5">
        <v>230000000</v>
      </c>
      <c r="N234" s="5" t="s">
        <v>137</v>
      </c>
      <c r="O234" s="1" t="s">
        <v>166</v>
      </c>
      <c r="P234" s="23" t="s">
        <v>125</v>
      </c>
      <c r="Q234" s="24">
        <v>230000000</v>
      </c>
      <c r="R234" s="2" t="s">
        <v>382</v>
      </c>
      <c r="S234" s="25"/>
      <c r="T234" s="23" t="s">
        <v>127</v>
      </c>
      <c r="U234" s="5"/>
      <c r="V234" s="23"/>
      <c r="W234" s="23">
        <v>0</v>
      </c>
      <c r="X234" s="23">
        <v>100</v>
      </c>
      <c r="Y234" s="23">
        <v>0</v>
      </c>
      <c r="Z234" s="39"/>
      <c r="AA234" s="5" t="s">
        <v>138</v>
      </c>
      <c r="AB234" s="26"/>
      <c r="AC234" s="26"/>
      <c r="AD234" s="26">
        <v>395285850</v>
      </c>
      <c r="AE234" s="18">
        <f t="shared" si="167"/>
        <v>442720152.00000006</v>
      </c>
      <c r="AF234" s="26"/>
      <c r="AG234" s="26"/>
      <c r="AH234" s="26">
        <v>521302350.00000024</v>
      </c>
      <c r="AI234" s="18">
        <f t="shared" si="168"/>
        <v>583858632.00000036</v>
      </c>
      <c r="AJ234" s="19"/>
      <c r="AK234" s="19"/>
      <c r="AL234" s="19">
        <v>521302350.00000024</v>
      </c>
      <c r="AM234" s="18">
        <f t="shared" si="169"/>
        <v>583858632.00000036</v>
      </c>
      <c r="AN234" s="19"/>
      <c r="AO234" s="19"/>
      <c r="AP234" s="19"/>
      <c r="AQ234" s="19"/>
      <c r="AR234" s="19"/>
      <c r="AS234" s="19"/>
      <c r="AT234" s="19"/>
      <c r="AU234" s="19"/>
      <c r="AV234" s="64"/>
      <c r="AW234" s="41">
        <v>0</v>
      </c>
      <c r="AX234" s="41">
        <f t="shared" si="152"/>
        <v>0</v>
      </c>
      <c r="AY234" s="12" t="s">
        <v>129</v>
      </c>
      <c r="AZ234" s="1" t="s">
        <v>300</v>
      </c>
      <c r="BA234" s="1" t="s">
        <v>301</v>
      </c>
      <c r="BB234" s="5"/>
      <c r="BC234" s="5"/>
      <c r="BD234" s="5"/>
      <c r="BE234" s="5"/>
      <c r="BF234" s="5"/>
      <c r="BG234" s="5"/>
      <c r="BH234" s="5"/>
      <c r="BI234" s="5"/>
      <c r="BJ234" s="167"/>
      <c r="BK234" s="27" t="s">
        <v>375</v>
      </c>
    </row>
    <row r="235" spans="1:66" s="165" customFormat="1" ht="12.95" customHeight="1" x14ac:dyDescent="0.25">
      <c r="A235" s="15" t="s">
        <v>133</v>
      </c>
      <c r="B235" s="15" t="s">
        <v>218</v>
      </c>
      <c r="C235" s="174" t="s">
        <v>302</v>
      </c>
      <c r="D235" s="174"/>
      <c r="E235" s="174" t="s">
        <v>260</v>
      </c>
      <c r="F235" s="22" t="s">
        <v>303</v>
      </c>
      <c r="G235" s="22" t="s">
        <v>304</v>
      </c>
      <c r="H235" s="22" t="s">
        <v>304</v>
      </c>
      <c r="I235" s="23" t="s">
        <v>120</v>
      </c>
      <c r="J235" s="23"/>
      <c r="K235" s="23"/>
      <c r="L235" s="22">
        <v>100</v>
      </c>
      <c r="M235" s="5">
        <v>230000000</v>
      </c>
      <c r="N235" s="5" t="s">
        <v>137</v>
      </c>
      <c r="O235" s="5" t="s">
        <v>239</v>
      </c>
      <c r="P235" s="23" t="s">
        <v>125</v>
      </c>
      <c r="Q235" s="24">
        <v>230000000</v>
      </c>
      <c r="R235" s="25" t="s">
        <v>189</v>
      </c>
      <c r="S235" s="25"/>
      <c r="T235" s="23"/>
      <c r="U235" s="5" t="s">
        <v>126</v>
      </c>
      <c r="V235" s="23" t="s">
        <v>127</v>
      </c>
      <c r="W235" s="23">
        <v>0</v>
      </c>
      <c r="X235" s="23">
        <v>100</v>
      </c>
      <c r="Y235" s="23">
        <v>0</v>
      </c>
      <c r="Z235" s="39"/>
      <c r="AA235" s="5" t="s">
        <v>138</v>
      </c>
      <c r="AB235" s="26"/>
      <c r="AC235" s="26"/>
      <c r="AD235" s="26">
        <v>243107652</v>
      </c>
      <c r="AE235" s="26">
        <v>272280570.24000001</v>
      </c>
      <c r="AF235" s="26"/>
      <c r="AG235" s="26"/>
      <c r="AH235" s="26">
        <v>243107652</v>
      </c>
      <c r="AI235" s="26">
        <v>272280570.24000001</v>
      </c>
      <c r="AJ235" s="19"/>
      <c r="AK235" s="19"/>
      <c r="AL235" s="19">
        <v>243107652</v>
      </c>
      <c r="AM235" s="19">
        <v>272280570.24000001</v>
      </c>
      <c r="AN235" s="19">
        <v>0</v>
      </c>
      <c r="AO235" s="19">
        <v>0</v>
      </c>
      <c r="AP235" s="19">
        <v>0</v>
      </c>
      <c r="AQ235" s="19">
        <v>0</v>
      </c>
      <c r="AR235" s="19">
        <v>0</v>
      </c>
      <c r="AS235" s="19">
        <v>0</v>
      </c>
      <c r="AT235" s="19">
        <v>0</v>
      </c>
      <c r="AU235" s="19">
        <v>0</v>
      </c>
      <c r="AV235" s="41"/>
      <c r="AW235" s="41">
        <v>0</v>
      </c>
      <c r="AX235" s="41">
        <f t="shared" ref="AX235:AX236" si="170">AW235*1.12</f>
        <v>0</v>
      </c>
      <c r="AY235" s="9" t="s">
        <v>129</v>
      </c>
      <c r="AZ235" s="1" t="s">
        <v>305</v>
      </c>
      <c r="BA235" s="1" t="s">
        <v>306</v>
      </c>
      <c r="BB235" s="5"/>
      <c r="BC235" s="5"/>
      <c r="BD235" s="5"/>
      <c r="BE235" s="5"/>
      <c r="BF235" s="5"/>
      <c r="BG235" s="5"/>
      <c r="BH235" s="5"/>
      <c r="BI235" s="5"/>
      <c r="BJ235" s="167"/>
      <c r="BK235" s="27"/>
    </row>
    <row r="236" spans="1:66" s="165" customFormat="1" ht="12.95" customHeight="1" x14ac:dyDescent="0.25">
      <c r="A236" s="15" t="s">
        <v>133</v>
      </c>
      <c r="B236" s="15" t="s">
        <v>218</v>
      </c>
      <c r="C236" s="175" t="s">
        <v>390</v>
      </c>
      <c r="D236" s="176"/>
      <c r="E236" s="4" t="s">
        <v>260</v>
      </c>
      <c r="F236" s="22" t="s">
        <v>303</v>
      </c>
      <c r="G236" s="22" t="s">
        <v>304</v>
      </c>
      <c r="H236" s="22" t="s">
        <v>304</v>
      </c>
      <c r="I236" s="23" t="s">
        <v>120</v>
      </c>
      <c r="J236" s="23"/>
      <c r="K236" s="23"/>
      <c r="L236" s="22">
        <v>100</v>
      </c>
      <c r="M236" s="5">
        <v>230000000</v>
      </c>
      <c r="N236" s="5" t="s">
        <v>137</v>
      </c>
      <c r="O236" s="1" t="s">
        <v>126</v>
      </c>
      <c r="P236" s="23" t="s">
        <v>125</v>
      </c>
      <c r="Q236" s="24">
        <v>230000000</v>
      </c>
      <c r="R236" s="25" t="s">
        <v>189</v>
      </c>
      <c r="S236" s="25"/>
      <c r="T236" s="23" t="s">
        <v>127</v>
      </c>
      <c r="U236" s="5"/>
      <c r="V236" s="23"/>
      <c r="W236" s="23">
        <v>0</v>
      </c>
      <c r="X236" s="23">
        <v>100</v>
      </c>
      <c r="Y236" s="23">
        <v>0</v>
      </c>
      <c r="Z236" s="39"/>
      <c r="AA236" s="5" t="s">
        <v>138</v>
      </c>
      <c r="AB236" s="26"/>
      <c r="AC236" s="26"/>
      <c r="AD236" s="26">
        <v>188750236</v>
      </c>
      <c r="AE236" s="18">
        <f t="shared" ref="AE236:AE237" si="171">AD236*1.12</f>
        <v>211400264.32000002</v>
      </c>
      <c r="AF236" s="26"/>
      <c r="AG236" s="26"/>
      <c r="AH236" s="26">
        <v>243107652</v>
      </c>
      <c r="AI236" s="18">
        <f t="shared" ref="AI236:AI237" si="172">AH236*1.12</f>
        <v>272280570.24000001</v>
      </c>
      <c r="AJ236" s="19"/>
      <c r="AK236" s="19"/>
      <c r="AL236" s="19">
        <v>243107652</v>
      </c>
      <c r="AM236" s="18">
        <f t="shared" ref="AM236:AM237" si="173">AL236*1.12</f>
        <v>272280570.24000001</v>
      </c>
      <c r="AN236" s="19">
        <v>0</v>
      </c>
      <c r="AO236" s="19">
        <v>0</v>
      </c>
      <c r="AP236" s="19">
        <v>0</v>
      </c>
      <c r="AQ236" s="19">
        <v>0</v>
      </c>
      <c r="AR236" s="19">
        <v>0</v>
      </c>
      <c r="AS236" s="19">
        <v>0</v>
      </c>
      <c r="AT236" s="19">
        <v>0</v>
      </c>
      <c r="AU236" s="19">
        <v>0</v>
      </c>
      <c r="AV236" s="64"/>
      <c r="AW236" s="41">
        <v>0</v>
      </c>
      <c r="AX236" s="41">
        <f t="shared" si="170"/>
        <v>0</v>
      </c>
      <c r="AY236" s="9" t="s">
        <v>129</v>
      </c>
      <c r="AZ236" s="1" t="s">
        <v>305</v>
      </c>
      <c r="BA236" s="1" t="s">
        <v>306</v>
      </c>
      <c r="BB236" s="5"/>
      <c r="BC236" s="5"/>
      <c r="BD236" s="5"/>
      <c r="BE236" s="5"/>
      <c r="BF236" s="5"/>
      <c r="BG236" s="5"/>
      <c r="BH236" s="5"/>
      <c r="BI236" s="5"/>
      <c r="BJ236" s="167"/>
      <c r="BK236" s="27" t="s">
        <v>388</v>
      </c>
    </row>
    <row r="237" spans="1:66" s="165" customFormat="1" ht="12.95" customHeight="1" x14ac:dyDescent="0.25">
      <c r="A237" s="15" t="s">
        <v>133</v>
      </c>
      <c r="B237" s="15" t="s">
        <v>218</v>
      </c>
      <c r="C237" s="175" t="s">
        <v>547</v>
      </c>
      <c r="D237" s="177"/>
      <c r="E237" s="4" t="s">
        <v>260</v>
      </c>
      <c r="F237" s="22" t="s">
        <v>303</v>
      </c>
      <c r="G237" s="22" t="s">
        <v>304</v>
      </c>
      <c r="H237" s="22" t="s">
        <v>304</v>
      </c>
      <c r="I237" s="23" t="s">
        <v>120</v>
      </c>
      <c r="J237" s="23"/>
      <c r="K237" s="23"/>
      <c r="L237" s="22">
        <v>100</v>
      </c>
      <c r="M237" s="5">
        <v>230000000</v>
      </c>
      <c r="N237" s="5" t="s">
        <v>137</v>
      </c>
      <c r="O237" s="1" t="s">
        <v>166</v>
      </c>
      <c r="P237" s="23" t="s">
        <v>125</v>
      </c>
      <c r="Q237" s="24">
        <v>230000000</v>
      </c>
      <c r="R237" s="2" t="s">
        <v>382</v>
      </c>
      <c r="S237" s="25"/>
      <c r="T237" s="23" t="s">
        <v>127</v>
      </c>
      <c r="U237" s="5"/>
      <c r="V237" s="23"/>
      <c r="W237" s="23">
        <v>0</v>
      </c>
      <c r="X237" s="23">
        <v>100</v>
      </c>
      <c r="Y237" s="23">
        <v>0</v>
      </c>
      <c r="Z237" s="39"/>
      <c r="AA237" s="5" t="s">
        <v>138</v>
      </c>
      <c r="AB237" s="26"/>
      <c r="AC237" s="26"/>
      <c r="AD237" s="26">
        <v>188750236</v>
      </c>
      <c r="AE237" s="18">
        <f t="shared" si="171"/>
        <v>211400264.32000002</v>
      </c>
      <c r="AF237" s="26"/>
      <c r="AG237" s="26"/>
      <c r="AH237" s="26">
        <v>243107652</v>
      </c>
      <c r="AI237" s="18">
        <f t="shared" si="172"/>
        <v>272280570.24000001</v>
      </c>
      <c r="AJ237" s="19"/>
      <c r="AK237" s="19"/>
      <c r="AL237" s="19">
        <v>243107652</v>
      </c>
      <c r="AM237" s="18">
        <f t="shared" si="173"/>
        <v>272280570.24000001</v>
      </c>
      <c r="AN237" s="19"/>
      <c r="AO237" s="19"/>
      <c r="AP237" s="19"/>
      <c r="AQ237" s="19"/>
      <c r="AR237" s="19"/>
      <c r="AS237" s="19"/>
      <c r="AT237" s="19"/>
      <c r="AU237" s="19"/>
      <c r="AV237" s="64"/>
      <c r="AW237" s="41">
        <v>0</v>
      </c>
      <c r="AX237" s="41">
        <f t="shared" si="152"/>
        <v>0</v>
      </c>
      <c r="AY237" s="9" t="s">
        <v>129</v>
      </c>
      <c r="AZ237" s="1" t="s">
        <v>305</v>
      </c>
      <c r="BA237" s="1" t="s">
        <v>306</v>
      </c>
      <c r="BB237" s="5"/>
      <c r="BC237" s="5"/>
      <c r="BD237" s="5"/>
      <c r="BE237" s="5"/>
      <c r="BF237" s="5"/>
      <c r="BG237" s="5"/>
      <c r="BH237" s="5"/>
      <c r="BI237" s="5"/>
      <c r="BJ237" s="167"/>
      <c r="BK237" s="27" t="s">
        <v>375</v>
      </c>
    </row>
    <row r="238" spans="1:66" s="165" customFormat="1" ht="12.95" customHeight="1" x14ac:dyDescent="0.25">
      <c r="A238" s="15" t="s">
        <v>133</v>
      </c>
      <c r="B238" s="15" t="s">
        <v>218</v>
      </c>
      <c r="C238" s="174" t="s">
        <v>307</v>
      </c>
      <c r="D238" s="174"/>
      <c r="E238" s="174" t="s">
        <v>308</v>
      </c>
      <c r="F238" s="22" t="s">
        <v>309</v>
      </c>
      <c r="G238" s="22" t="s">
        <v>310</v>
      </c>
      <c r="H238" s="22" t="s">
        <v>310</v>
      </c>
      <c r="I238" s="23" t="s">
        <v>120</v>
      </c>
      <c r="J238" s="23"/>
      <c r="K238" s="23"/>
      <c r="L238" s="22">
        <v>100</v>
      </c>
      <c r="M238" s="5">
        <v>230000000</v>
      </c>
      <c r="N238" s="5" t="s">
        <v>137</v>
      </c>
      <c r="O238" s="5" t="s">
        <v>239</v>
      </c>
      <c r="P238" s="23" t="s">
        <v>125</v>
      </c>
      <c r="Q238" s="24">
        <v>230000000</v>
      </c>
      <c r="R238" s="25" t="s">
        <v>189</v>
      </c>
      <c r="S238" s="25"/>
      <c r="T238" s="23"/>
      <c r="U238" s="5" t="s">
        <v>126</v>
      </c>
      <c r="V238" s="23" t="s">
        <v>127</v>
      </c>
      <c r="W238" s="23">
        <v>0</v>
      </c>
      <c r="X238" s="23">
        <v>100</v>
      </c>
      <c r="Y238" s="23">
        <v>0</v>
      </c>
      <c r="Z238" s="39"/>
      <c r="AA238" s="5" t="s">
        <v>138</v>
      </c>
      <c r="AB238" s="26"/>
      <c r="AC238" s="26"/>
      <c r="AD238" s="26">
        <v>517685594.99999988</v>
      </c>
      <c r="AE238" s="26">
        <v>579807866.39999998</v>
      </c>
      <c r="AF238" s="26"/>
      <c r="AG238" s="26"/>
      <c r="AH238" s="26">
        <v>517685594.99999988</v>
      </c>
      <c r="AI238" s="26">
        <v>579807866.39999998</v>
      </c>
      <c r="AJ238" s="19"/>
      <c r="AK238" s="19"/>
      <c r="AL238" s="19">
        <v>517685594.99999988</v>
      </c>
      <c r="AM238" s="19">
        <v>579807866.39999998</v>
      </c>
      <c r="AN238" s="19">
        <v>0</v>
      </c>
      <c r="AO238" s="19">
        <v>0</v>
      </c>
      <c r="AP238" s="19">
        <v>0</v>
      </c>
      <c r="AQ238" s="19">
        <v>0</v>
      </c>
      <c r="AR238" s="19">
        <v>0</v>
      </c>
      <c r="AS238" s="19">
        <v>0</v>
      </c>
      <c r="AT238" s="19">
        <v>0</v>
      </c>
      <c r="AU238" s="19">
        <v>0</v>
      </c>
      <c r="AV238" s="41"/>
      <c r="AW238" s="41">
        <v>0</v>
      </c>
      <c r="AX238" s="41">
        <f t="shared" ref="AX238:AX239" si="174">AW238*1.12</f>
        <v>0</v>
      </c>
      <c r="AY238" s="9" t="s">
        <v>129</v>
      </c>
      <c r="AZ238" s="1" t="s">
        <v>311</v>
      </c>
      <c r="BA238" s="1" t="s">
        <v>312</v>
      </c>
      <c r="BB238" s="5"/>
      <c r="BC238" s="5"/>
      <c r="BD238" s="5"/>
      <c r="BE238" s="5"/>
      <c r="BF238" s="5"/>
      <c r="BG238" s="5"/>
      <c r="BH238" s="5"/>
      <c r="BI238" s="5"/>
      <c r="BJ238" s="167"/>
      <c r="BK238" s="27"/>
    </row>
    <row r="239" spans="1:66" s="165" customFormat="1" ht="12.95" customHeight="1" x14ac:dyDescent="0.25">
      <c r="A239" s="15" t="s">
        <v>133</v>
      </c>
      <c r="B239" s="15" t="s">
        <v>218</v>
      </c>
      <c r="C239" s="175" t="s">
        <v>391</v>
      </c>
      <c r="D239" s="176"/>
      <c r="E239" s="4" t="s">
        <v>308</v>
      </c>
      <c r="F239" s="22" t="s">
        <v>309</v>
      </c>
      <c r="G239" s="22" t="s">
        <v>310</v>
      </c>
      <c r="H239" s="22" t="s">
        <v>310</v>
      </c>
      <c r="I239" s="23" t="s">
        <v>120</v>
      </c>
      <c r="J239" s="23"/>
      <c r="K239" s="23"/>
      <c r="L239" s="22">
        <v>100</v>
      </c>
      <c r="M239" s="5">
        <v>230000000</v>
      </c>
      <c r="N239" s="5" t="s">
        <v>137</v>
      </c>
      <c r="O239" s="1" t="s">
        <v>126</v>
      </c>
      <c r="P239" s="23" t="s">
        <v>125</v>
      </c>
      <c r="Q239" s="24">
        <v>230000000</v>
      </c>
      <c r="R239" s="25" t="s">
        <v>189</v>
      </c>
      <c r="S239" s="25"/>
      <c r="T239" s="23" t="s">
        <v>127</v>
      </c>
      <c r="U239" s="5"/>
      <c r="V239" s="23"/>
      <c r="W239" s="23">
        <v>0</v>
      </c>
      <c r="X239" s="23">
        <v>100</v>
      </c>
      <c r="Y239" s="23">
        <v>0</v>
      </c>
      <c r="Z239" s="39"/>
      <c r="AA239" s="5" t="s">
        <v>138</v>
      </c>
      <c r="AB239" s="26"/>
      <c r="AC239" s="26"/>
      <c r="AD239" s="26">
        <v>397111415</v>
      </c>
      <c r="AE239" s="18">
        <f t="shared" ref="AE239:AE240" si="175">AD239*1.12</f>
        <v>444764784.80000007</v>
      </c>
      <c r="AF239" s="26"/>
      <c r="AG239" s="26"/>
      <c r="AH239" s="26">
        <v>517685594.99999988</v>
      </c>
      <c r="AI239" s="18">
        <f t="shared" ref="AI239:AI240" si="176">AH239*1.12</f>
        <v>579807866.39999998</v>
      </c>
      <c r="AJ239" s="19"/>
      <c r="AK239" s="19"/>
      <c r="AL239" s="19">
        <v>517685594.99999988</v>
      </c>
      <c r="AM239" s="18">
        <f t="shared" ref="AM239:AM240" si="177">AL239*1.12</f>
        <v>579807866.39999998</v>
      </c>
      <c r="AN239" s="19">
        <v>0</v>
      </c>
      <c r="AO239" s="19">
        <v>0</v>
      </c>
      <c r="AP239" s="19">
        <v>0</v>
      </c>
      <c r="AQ239" s="19">
        <v>0</v>
      </c>
      <c r="AR239" s="19">
        <v>0</v>
      </c>
      <c r="AS239" s="19">
        <v>0</v>
      </c>
      <c r="AT239" s="19">
        <v>0</v>
      </c>
      <c r="AU239" s="19">
        <v>0</v>
      </c>
      <c r="AV239" s="64"/>
      <c r="AW239" s="41">
        <v>0</v>
      </c>
      <c r="AX239" s="41">
        <f t="shared" si="174"/>
        <v>0</v>
      </c>
      <c r="AY239" s="9" t="s">
        <v>129</v>
      </c>
      <c r="AZ239" s="1" t="s">
        <v>311</v>
      </c>
      <c r="BA239" s="1" t="s">
        <v>312</v>
      </c>
      <c r="BB239" s="5"/>
      <c r="BC239" s="5"/>
      <c r="BD239" s="5"/>
      <c r="BE239" s="5"/>
      <c r="BF239" s="5"/>
      <c r="BG239" s="5"/>
      <c r="BH239" s="5"/>
      <c r="BI239" s="5"/>
      <c r="BJ239" s="167"/>
      <c r="BK239" s="27" t="s">
        <v>388</v>
      </c>
    </row>
    <row r="240" spans="1:66" s="165" customFormat="1" ht="12.95" customHeight="1" x14ac:dyDescent="0.25">
      <c r="A240" s="15" t="s">
        <v>133</v>
      </c>
      <c r="B240" s="15" t="s">
        <v>218</v>
      </c>
      <c r="C240" s="175" t="s">
        <v>548</v>
      </c>
      <c r="D240" s="177"/>
      <c r="E240" s="4" t="s">
        <v>308</v>
      </c>
      <c r="F240" s="22" t="s">
        <v>309</v>
      </c>
      <c r="G240" s="22" t="s">
        <v>310</v>
      </c>
      <c r="H240" s="22" t="s">
        <v>310</v>
      </c>
      <c r="I240" s="23" t="s">
        <v>120</v>
      </c>
      <c r="J240" s="23"/>
      <c r="K240" s="23"/>
      <c r="L240" s="22">
        <v>100</v>
      </c>
      <c r="M240" s="5">
        <v>230000000</v>
      </c>
      <c r="N240" s="5" t="s">
        <v>137</v>
      </c>
      <c r="O240" s="1" t="s">
        <v>166</v>
      </c>
      <c r="P240" s="23" t="s">
        <v>125</v>
      </c>
      <c r="Q240" s="24">
        <v>230000000</v>
      </c>
      <c r="R240" s="2" t="s">
        <v>382</v>
      </c>
      <c r="S240" s="25"/>
      <c r="T240" s="23" t="s">
        <v>127</v>
      </c>
      <c r="U240" s="5"/>
      <c r="V240" s="23"/>
      <c r="W240" s="23">
        <v>0</v>
      </c>
      <c r="X240" s="23">
        <v>100</v>
      </c>
      <c r="Y240" s="23">
        <v>0</v>
      </c>
      <c r="Z240" s="39"/>
      <c r="AA240" s="5" t="s">
        <v>138</v>
      </c>
      <c r="AB240" s="26"/>
      <c r="AC240" s="26"/>
      <c r="AD240" s="26">
        <v>397111415</v>
      </c>
      <c r="AE240" s="18">
        <f t="shared" si="175"/>
        <v>444764784.80000007</v>
      </c>
      <c r="AF240" s="26"/>
      <c r="AG240" s="26"/>
      <c r="AH240" s="26">
        <v>517685594.99999988</v>
      </c>
      <c r="AI240" s="18">
        <f t="shared" si="176"/>
        <v>579807866.39999998</v>
      </c>
      <c r="AJ240" s="19"/>
      <c r="AK240" s="19"/>
      <c r="AL240" s="19">
        <v>517685594.99999988</v>
      </c>
      <c r="AM240" s="18">
        <f t="shared" si="177"/>
        <v>579807866.39999998</v>
      </c>
      <c r="AN240" s="19"/>
      <c r="AO240" s="19"/>
      <c r="AP240" s="19"/>
      <c r="AQ240" s="19"/>
      <c r="AR240" s="19"/>
      <c r="AS240" s="19"/>
      <c r="AT240" s="19"/>
      <c r="AU240" s="19"/>
      <c r="AV240" s="64"/>
      <c r="AW240" s="41">
        <v>0</v>
      </c>
      <c r="AX240" s="41">
        <f t="shared" si="152"/>
        <v>0</v>
      </c>
      <c r="AY240" s="9" t="s">
        <v>129</v>
      </c>
      <c r="AZ240" s="1" t="s">
        <v>311</v>
      </c>
      <c r="BA240" s="1" t="s">
        <v>312</v>
      </c>
      <c r="BB240" s="5"/>
      <c r="BC240" s="5"/>
      <c r="BD240" s="5"/>
      <c r="BE240" s="5"/>
      <c r="BF240" s="5"/>
      <c r="BG240" s="5"/>
      <c r="BH240" s="5"/>
      <c r="BI240" s="5"/>
      <c r="BJ240" s="167"/>
      <c r="BK240" s="27" t="s">
        <v>375</v>
      </c>
    </row>
    <row r="241" spans="1:66" s="165" customFormat="1" ht="12.95" customHeight="1" x14ac:dyDescent="0.25">
      <c r="A241" s="15" t="s">
        <v>133</v>
      </c>
      <c r="B241" s="15" t="s">
        <v>218</v>
      </c>
      <c r="C241" s="174" t="s">
        <v>313</v>
      </c>
      <c r="D241" s="174"/>
      <c r="E241" s="174" t="s">
        <v>314</v>
      </c>
      <c r="F241" s="22" t="s">
        <v>315</v>
      </c>
      <c r="G241" s="22" t="s">
        <v>316</v>
      </c>
      <c r="H241" s="22" t="s">
        <v>317</v>
      </c>
      <c r="I241" s="23" t="s">
        <v>120</v>
      </c>
      <c r="J241" s="23"/>
      <c r="K241" s="23"/>
      <c r="L241" s="22">
        <v>100</v>
      </c>
      <c r="M241" s="5">
        <v>230000000</v>
      </c>
      <c r="N241" s="5" t="s">
        <v>137</v>
      </c>
      <c r="O241" s="5" t="s">
        <v>239</v>
      </c>
      <c r="P241" s="23" t="s">
        <v>125</v>
      </c>
      <c r="Q241" s="24">
        <v>230000000</v>
      </c>
      <c r="R241" s="25" t="s">
        <v>145</v>
      </c>
      <c r="S241" s="25"/>
      <c r="T241" s="23"/>
      <c r="U241" s="5" t="s">
        <v>126</v>
      </c>
      <c r="V241" s="23" t="s">
        <v>127</v>
      </c>
      <c r="W241" s="23">
        <v>0</v>
      </c>
      <c r="X241" s="23">
        <v>100</v>
      </c>
      <c r="Y241" s="23">
        <v>0</v>
      </c>
      <c r="Z241" s="39"/>
      <c r="AA241" s="5" t="s">
        <v>138</v>
      </c>
      <c r="AB241" s="26"/>
      <c r="AC241" s="26"/>
      <c r="AD241" s="26">
        <v>214564730.00000018</v>
      </c>
      <c r="AE241" s="26">
        <v>240312497.60000023</v>
      </c>
      <c r="AF241" s="26"/>
      <c r="AG241" s="26"/>
      <c r="AH241" s="26">
        <v>214564730.00000018</v>
      </c>
      <c r="AI241" s="26">
        <v>240312497.60000023</v>
      </c>
      <c r="AJ241" s="19"/>
      <c r="AK241" s="19"/>
      <c r="AL241" s="19">
        <v>214564730.00000018</v>
      </c>
      <c r="AM241" s="19">
        <v>240312497.60000023</v>
      </c>
      <c r="AN241" s="19">
        <v>0</v>
      </c>
      <c r="AO241" s="19">
        <v>0</v>
      </c>
      <c r="AP241" s="19">
        <v>0</v>
      </c>
      <c r="AQ241" s="19">
        <v>0</v>
      </c>
      <c r="AR241" s="19">
        <v>0</v>
      </c>
      <c r="AS241" s="19">
        <v>0</v>
      </c>
      <c r="AT241" s="19">
        <v>0</v>
      </c>
      <c r="AU241" s="19">
        <v>0</v>
      </c>
      <c r="AV241" s="41"/>
      <c r="AW241" s="41">
        <v>0</v>
      </c>
      <c r="AX241" s="41">
        <f t="shared" ref="AX241:AX242" si="178">AW241*1.12</f>
        <v>0</v>
      </c>
      <c r="AY241" s="9" t="s">
        <v>129</v>
      </c>
      <c r="AZ241" s="1" t="s">
        <v>318</v>
      </c>
      <c r="BA241" s="1" t="s">
        <v>319</v>
      </c>
      <c r="BB241" s="5"/>
      <c r="BC241" s="5"/>
      <c r="BD241" s="5"/>
      <c r="BE241" s="5"/>
      <c r="BF241" s="5"/>
      <c r="BG241" s="5"/>
      <c r="BH241" s="5"/>
      <c r="BI241" s="5"/>
      <c r="BJ241" s="167"/>
      <c r="BK241" s="27"/>
    </row>
    <row r="242" spans="1:66" s="165" customFormat="1" ht="12.95" customHeight="1" x14ac:dyDescent="0.25">
      <c r="A242" s="15" t="s">
        <v>133</v>
      </c>
      <c r="B242" s="15" t="s">
        <v>218</v>
      </c>
      <c r="C242" s="175" t="s">
        <v>392</v>
      </c>
      <c r="D242" s="176"/>
      <c r="E242" s="4" t="s">
        <v>314</v>
      </c>
      <c r="F242" s="22" t="s">
        <v>315</v>
      </c>
      <c r="G242" s="22" t="s">
        <v>316</v>
      </c>
      <c r="H242" s="22" t="s">
        <v>317</v>
      </c>
      <c r="I242" s="23" t="s">
        <v>120</v>
      </c>
      <c r="J242" s="23"/>
      <c r="K242" s="23"/>
      <c r="L242" s="22">
        <v>100</v>
      </c>
      <c r="M242" s="5">
        <v>230000000</v>
      </c>
      <c r="N242" s="5" t="s">
        <v>137</v>
      </c>
      <c r="O242" s="1" t="s">
        <v>126</v>
      </c>
      <c r="P242" s="23" t="s">
        <v>125</v>
      </c>
      <c r="Q242" s="24">
        <v>230000000</v>
      </c>
      <c r="R242" s="25" t="s">
        <v>145</v>
      </c>
      <c r="S242" s="25"/>
      <c r="T242" s="23" t="s">
        <v>127</v>
      </c>
      <c r="U242" s="5"/>
      <c r="V242" s="23"/>
      <c r="W242" s="23">
        <v>0</v>
      </c>
      <c r="X242" s="23">
        <v>100</v>
      </c>
      <c r="Y242" s="23">
        <v>0</v>
      </c>
      <c r="Z242" s="39"/>
      <c r="AA242" s="5" t="s">
        <v>138</v>
      </c>
      <c r="AB242" s="26"/>
      <c r="AC242" s="26"/>
      <c r="AD242" s="26">
        <v>161644870</v>
      </c>
      <c r="AE242" s="18">
        <f t="shared" ref="AE242:AE243" si="179">AD242*1.12</f>
        <v>181042254.40000001</v>
      </c>
      <c r="AF242" s="26"/>
      <c r="AG242" s="26"/>
      <c r="AH242" s="26">
        <v>214564730.00000018</v>
      </c>
      <c r="AI242" s="18">
        <f t="shared" ref="AI242:AI243" si="180">AH242*1.12</f>
        <v>240312497.60000023</v>
      </c>
      <c r="AJ242" s="19"/>
      <c r="AK242" s="19"/>
      <c r="AL242" s="19">
        <v>214564730.00000018</v>
      </c>
      <c r="AM242" s="18">
        <f t="shared" ref="AM242:AM243" si="181">AL242*1.12</f>
        <v>240312497.60000023</v>
      </c>
      <c r="AN242" s="19">
        <v>0</v>
      </c>
      <c r="AO242" s="19">
        <v>0</v>
      </c>
      <c r="AP242" s="19">
        <v>0</v>
      </c>
      <c r="AQ242" s="19">
        <v>0</v>
      </c>
      <c r="AR242" s="19">
        <v>0</v>
      </c>
      <c r="AS242" s="19">
        <v>0</v>
      </c>
      <c r="AT242" s="19">
        <v>0</v>
      </c>
      <c r="AU242" s="19">
        <v>0</v>
      </c>
      <c r="AV242" s="64"/>
      <c r="AW242" s="41">
        <v>0</v>
      </c>
      <c r="AX242" s="41">
        <f t="shared" si="178"/>
        <v>0</v>
      </c>
      <c r="AY242" s="9" t="s">
        <v>129</v>
      </c>
      <c r="AZ242" s="1" t="s">
        <v>318</v>
      </c>
      <c r="BA242" s="1" t="s">
        <v>319</v>
      </c>
      <c r="BB242" s="5"/>
      <c r="BC242" s="5"/>
      <c r="BD242" s="5"/>
      <c r="BE242" s="5"/>
      <c r="BF242" s="5"/>
      <c r="BG242" s="5"/>
      <c r="BH242" s="5"/>
      <c r="BI242" s="5"/>
      <c r="BJ242" s="167"/>
      <c r="BK242" s="27" t="s">
        <v>388</v>
      </c>
    </row>
    <row r="243" spans="1:66" s="165" customFormat="1" ht="12.95" customHeight="1" x14ac:dyDescent="0.25">
      <c r="A243" s="15" t="s">
        <v>133</v>
      </c>
      <c r="B243" s="15" t="s">
        <v>218</v>
      </c>
      <c r="C243" s="175" t="s">
        <v>539</v>
      </c>
      <c r="D243" s="177"/>
      <c r="E243" s="4" t="s">
        <v>314</v>
      </c>
      <c r="F243" s="22" t="s">
        <v>315</v>
      </c>
      <c r="G243" s="22" t="s">
        <v>316</v>
      </c>
      <c r="H243" s="22" t="s">
        <v>317</v>
      </c>
      <c r="I243" s="23" t="s">
        <v>120</v>
      </c>
      <c r="J243" s="23"/>
      <c r="K243" s="23"/>
      <c r="L243" s="22">
        <v>100</v>
      </c>
      <c r="M243" s="5">
        <v>230000000</v>
      </c>
      <c r="N243" s="5" t="s">
        <v>137</v>
      </c>
      <c r="O243" s="1" t="s">
        <v>166</v>
      </c>
      <c r="P243" s="23" t="s">
        <v>125</v>
      </c>
      <c r="Q243" s="24">
        <v>230000000</v>
      </c>
      <c r="R243" s="25" t="s">
        <v>145</v>
      </c>
      <c r="S243" s="25"/>
      <c r="T243" s="23" t="s">
        <v>127</v>
      </c>
      <c r="U243" s="5"/>
      <c r="V243" s="23"/>
      <c r="W243" s="23">
        <v>0</v>
      </c>
      <c r="X243" s="23">
        <v>100</v>
      </c>
      <c r="Y243" s="23">
        <v>0</v>
      </c>
      <c r="Z243" s="39"/>
      <c r="AA243" s="5" t="s">
        <v>138</v>
      </c>
      <c r="AB243" s="26"/>
      <c r="AC243" s="26"/>
      <c r="AD243" s="26">
        <v>161644870</v>
      </c>
      <c r="AE243" s="18">
        <f t="shared" si="179"/>
        <v>181042254.40000001</v>
      </c>
      <c r="AF243" s="26"/>
      <c r="AG243" s="26"/>
      <c r="AH243" s="26">
        <v>214564730.00000018</v>
      </c>
      <c r="AI243" s="18">
        <f t="shared" si="180"/>
        <v>240312497.60000023</v>
      </c>
      <c r="AJ243" s="19"/>
      <c r="AK243" s="19"/>
      <c r="AL243" s="19">
        <v>214564730.00000018</v>
      </c>
      <c r="AM243" s="18">
        <f t="shared" si="181"/>
        <v>240312497.60000023</v>
      </c>
      <c r="AN243" s="19"/>
      <c r="AO243" s="19"/>
      <c r="AP243" s="19"/>
      <c r="AQ243" s="19"/>
      <c r="AR243" s="19"/>
      <c r="AS243" s="19"/>
      <c r="AT243" s="19"/>
      <c r="AU243" s="19"/>
      <c r="AV243" s="64"/>
      <c r="AW243" s="41">
        <f t="shared" si="151"/>
        <v>590774330.00000036</v>
      </c>
      <c r="AX243" s="41">
        <f t="shared" si="152"/>
        <v>661667249.6000005</v>
      </c>
      <c r="AY243" s="9" t="s">
        <v>129</v>
      </c>
      <c r="AZ243" s="1" t="s">
        <v>318</v>
      </c>
      <c r="BA243" s="1" t="s">
        <v>319</v>
      </c>
      <c r="BB243" s="5"/>
      <c r="BC243" s="5"/>
      <c r="BD243" s="5"/>
      <c r="BE243" s="5"/>
      <c r="BF243" s="5"/>
      <c r="BG243" s="5"/>
      <c r="BH243" s="5"/>
      <c r="BI243" s="5"/>
      <c r="BJ243" s="167"/>
      <c r="BK243" s="27">
        <v>14</v>
      </c>
    </row>
    <row r="244" spans="1:66" s="165" customFormat="1" ht="12.95" customHeight="1" x14ac:dyDescent="0.25">
      <c r="A244" s="15" t="s">
        <v>133</v>
      </c>
      <c r="B244" s="15" t="s">
        <v>218</v>
      </c>
      <c r="C244" s="174" t="s">
        <v>320</v>
      </c>
      <c r="D244" s="174"/>
      <c r="E244" s="174" t="s">
        <v>321</v>
      </c>
      <c r="F244" s="22" t="s">
        <v>315</v>
      </c>
      <c r="G244" s="22" t="s">
        <v>316</v>
      </c>
      <c r="H244" s="22" t="s">
        <v>317</v>
      </c>
      <c r="I244" s="23" t="s">
        <v>120</v>
      </c>
      <c r="J244" s="23"/>
      <c r="K244" s="23"/>
      <c r="L244" s="22">
        <v>100</v>
      </c>
      <c r="M244" s="5">
        <v>230000000</v>
      </c>
      <c r="N244" s="5" t="s">
        <v>137</v>
      </c>
      <c r="O244" s="5" t="s">
        <v>239</v>
      </c>
      <c r="P244" s="23" t="s">
        <v>125</v>
      </c>
      <c r="Q244" s="24">
        <v>230000000</v>
      </c>
      <c r="R244" s="25" t="s">
        <v>257</v>
      </c>
      <c r="S244" s="25"/>
      <c r="T244" s="23"/>
      <c r="U244" s="5" t="s">
        <v>126</v>
      </c>
      <c r="V244" s="23" t="s">
        <v>127</v>
      </c>
      <c r="W244" s="23">
        <v>0</v>
      </c>
      <c r="X244" s="23">
        <v>100</v>
      </c>
      <c r="Y244" s="23">
        <v>0</v>
      </c>
      <c r="Z244" s="39"/>
      <c r="AA244" s="5" t="s">
        <v>138</v>
      </c>
      <c r="AB244" s="26"/>
      <c r="AC244" s="26"/>
      <c r="AD244" s="26">
        <v>351351750</v>
      </c>
      <c r="AE244" s="26">
        <v>393513960.00000006</v>
      </c>
      <c r="AF244" s="26"/>
      <c r="AG244" s="26"/>
      <c r="AH244" s="26">
        <v>351351750</v>
      </c>
      <c r="AI244" s="26">
        <v>393513960.00000006</v>
      </c>
      <c r="AJ244" s="19"/>
      <c r="AK244" s="19"/>
      <c r="AL244" s="19">
        <v>351351750</v>
      </c>
      <c r="AM244" s="19">
        <v>393513960.00000006</v>
      </c>
      <c r="AN244" s="19">
        <v>0</v>
      </c>
      <c r="AO244" s="19">
        <v>0</v>
      </c>
      <c r="AP244" s="19">
        <v>0</v>
      </c>
      <c r="AQ244" s="19">
        <v>0</v>
      </c>
      <c r="AR244" s="19">
        <v>0</v>
      </c>
      <c r="AS244" s="19">
        <v>0</v>
      </c>
      <c r="AT244" s="19">
        <v>0</v>
      </c>
      <c r="AU244" s="19">
        <v>0</v>
      </c>
      <c r="AV244" s="41"/>
      <c r="AW244" s="41">
        <v>0</v>
      </c>
      <c r="AX244" s="41">
        <f t="shared" ref="AX244:AX245" si="182">AW244*1.12</f>
        <v>0</v>
      </c>
      <c r="AY244" s="9" t="s">
        <v>129</v>
      </c>
      <c r="AZ244" s="1" t="s">
        <v>322</v>
      </c>
      <c r="BA244" s="1" t="s">
        <v>323</v>
      </c>
      <c r="BB244" s="5"/>
      <c r="BC244" s="5"/>
      <c r="BD244" s="5"/>
      <c r="BE244" s="5"/>
      <c r="BF244" s="5"/>
      <c r="BG244" s="5"/>
      <c r="BH244" s="5"/>
      <c r="BI244" s="5"/>
      <c r="BJ244" s="167"/>
      <c r="BK244" s="27"/>
    </row>
    <row r="245" spans="1:66" s="165" customFormat="1" ht="12.95" customHeight="1" x14ac:dyDescent="0.25">
      <c r="A245" s="15" t="s">
        <v>133</v>
      </c>
      <c r="B245" s="15" t="s">
        <v>218</v>
      </c>
      <c r="C245" s="175" t="s">
        <v>393</v>
      </c>
      <c r="D245" s="176"/>
      <c r="E245" s="4" t="s">
        <v>321</v>
      </c>
      <c r="F245" s="22" t="s">
        <v>315</v>
      </c>
      <c r="G245" s="22" t="s">
        <v>316</v>
      </c>
      <c r="H245" s="22" t="s">
        <v>317</v>
      </c>
      <c r="I245" s="23" t="s">
        <v>120</v>
      </c>
      <c r="J245" s="23"/>
      <c r="K245" s="23"/>
      <c r="L245" s="22">
        <v>100</v>
      </c>
      <c r="M245" s="5">
        <v>230000000</v>
      </c>
      <c r="N245" s="5" t="s">
        <v>137</v>
      </c>
      <c r="O245" s="1" t="s">
        <v>126</v>
      </c>
      <c r="P245" s="23" t="s">
        <v>125</v>
      </c>
      <c r="Q245" s="24">
        <v>230000000</v>
      </c>
      <c r="R245" s="25" t="s">
        <v>257</v>
      </c>
      <c r="S245" s="25"/>
      <c r="T245" s="23" t="s">
        <v>127</v>
      </c>
      <c r="U245" s="5"/>
      <c r="V245" s="23"/>
      <c r="W245" s="23">
        <v>0</v>
      </c>
      <c r="X245" s="23">
        <v>100</v>
      </c>
      <c r="Y245" s="23">
        <v>0</v>
      </c>
      <c r="Z245" s="39"/>
      <c r="AA245" s="5" t="s">
        <v>138</v>
      </c>
      <c r="AB245" s="26"/>
      <c r="AC245" s="26"/>
      <c r="AD245" s="26">
        <v>266160350</v>
      </c>
      <c r="AE245" s="18">
        <f t="shared" ref="AE245:AE246" si="183">AD245*1.12</f>
        <v>298099592</v>
      </c>
      <c r="AF245" s="26"/>
      <c r="AG245" s="26"/>
      <c r="AH245" s="26">
        <v>351351750</v>
      </c>
      <c r="AI245" s="18">
        <f t="shared" ref="AI245:AI246" si="184">AH245*1.12</f>
        <v>393513960.00000006</v>
      </c>
      <c r="AJ245" s="19"/>
      <c r="AK245" s="19"/>
      <c r="AL245" s="19">
        <v>351351750</v>
      </c>
      <c r="AM245" s="18">
        <f t="shared" ref="AM245:AM246" si="185">AL245*1.12</f>
        <v>393513960.00000006</v>
      </c>
      <c r="AN245" s="19">
        <v>0</v>
      </c>
      <c r="AO245" s="19">
        <v>0</v>
      </c>
      <c r="AP245" s="19">
        <v>0</v>
      </c>
      <c r="AQ245" s="19">
        <v>0</v>
      </c>
      <c r="AR245" s="19">
        <v>0</v>
      </c>
      <c r="AS245" s="19">
        <v>0</v>
      </c>
      <c r="AT245" s="19">
        <v>0</v>
      </c>
      <c r="AU245" s="19">
        <v>0</v>
      </c>
      <c r="AV245" s="64"/>
      <c r="AW245" s="41">
        <v>0</v>
      </c>
      <c r="AX245" s="41">
        <f t="shared" si="182"/>
        <v>0</v>
      </c>
      <c r="AY245" s="9" t="s">
        <v>129</v>
      </c>
      <c r="AZ245" s="1" t="s">
        <v>322</v>
      </c>
      <c r="BA245" s="1" t="s">
        <v>323</v>
      </c>
      <c r="BB245" s="5"/>
      <c r="BC245" s="5"/>
      <c r="BD245" s="5"/>
      <c r="BE245" s="5"/>
      <c r="BF245" s="5"/>
      <c r="BG245" s="5"/>
      <c r="BH245" s="5"/>
      <c r="BI245" s="5"/>
      <c r="BJ245" s="167"/>
      <c r="BK245" s="27" t="s">
        <v>388</v>
      </c>
    </row>
    <row r="246" spans="1:66" s="165" customFormat="1" ht="12.95" customHeight="1" x14ac:dyDescent="0.25">
      <c r="A246" s="15" t="s">
        <v>133</v>
      </c>
      <c r="B246" s="15" t="s">
        <v>218</v>
      </c>
      <c r="C246" s="175" t="s">
        <v>540</v>
      </c>
      <c r="D246" s="177"/>
      <c r="E246" s="4" t="s">
        <v>321</v>
      </c>
      <c r="F246" s="22" t="s">
        <v>315</v>
      </c>
      <c r="G246" s="22" t="s">
        <v>316</v>
      </c>
      <c r="H246" s="22" t="s">
        <v>317</v>
      </c>
      <c r="I246" s="23" t="s">
        <v>120</v>
      </c>
      <c r="J246" s="23"/>
      <c r="K246" s="23"/>
      <c r="L246" s="22">
        <v>100</v>
      </c>
      <c r="M246" s="5">
        <v>230000000</v>
      </c>
      <c r="N246" s="5" t="s">
        <v>137</v>
      </c>
      <c r="O246" s="1" t="s">
        <v>166</v>
      </c>
      <c r="P246" s="23" t="s">
        <v>125</v>
      </c>
      <c r="Q246" s="24">
        <v>230000000</v>
      </c>
      <c r="R246" s="25" t="s">
        <v>257</v>
      </c>
      <c r="S246" s="25"/>
      <c r="T246" s="23" t="s">
        <v>127</v>
      </c>
      <c r="U246" s="5"/>
      <c r="V246" s="23"/>
      <c r="W246" s="23">
        <v>0</v>
      </c>
      <c r="X246" s="23">
        <v>100</v>
      </c>
      <c r="Y246" s="23">
        <v>0</v>
      </c>
      <c r="Z246" s="39"/>
      <c r="AA246" s="5" t="s">
        <v>138</v>
      </c>
      <c r="AB246" s="26"/>
      <c r="AC246" s="26"/>
      <c r="AD246" s="26">
        <v>266160350</v>
      </c>
      <c r="AE246" s="18">
        <f t="shared" si="183"/>
        <v>298099592</v>
      </c>
      <c r="AF246" s="26"/>
      <c r="AG246" s="26"/>
      <c r="AH246" s="26">
        <v>351351750</v>
      </c>
      <c r="AI246" s="18">
        <f t="shared" si="184"/>
        <v>393513960.00000006</v>
      </c>
      <c r="AJ246" s="19"/>
      <c r="AK246" s="19"/>
      <c r="AL246" s="19">
        <v>351351750</v>
      </c>
      <c r="AM246" s="18">
        <f t="shared" si="185"/>
        <v>393513960.00000006</v>
      </c>
      <c r="AN246" s="19"/>
      <c r="AO246" s="19"/>
      <c r="AP246" s="19"/>
      <c r="AQ246" s="19"/>
      <c r="AR246" s="19"/>
      <c r="AS246" s="19"/>
      <c r="AT246" s="19"/>
      <c r="AU246" s="19"/>
      <c r="AV246" s="64"/>
      <c r="AW246" s="41">
        <f t="shared" si="151"/>
        <v>968863850</v>
      </c>
      <c r="AX246" s="41">
        <f t="shared" si="152"/>
        <v>1085127512</v>
      </c>
      <c r="AY246" s="9" t="s">
        <v>129</v>
      </c>
      <c r="AZ246" s="1" t="s">
        <v>322</v>
      </c>
      <c r="BA246" s="1" t="s">
        <v>323</v>
      </c>
      <c r="BB246" s="5"/>
      <c r="BC246" s="5"/>
      <c r="BD246" s="5"/>
      <c r="BE246" s="5"/>
      <c r="BF246" s="5"/>
      <c r="BG246" s="5"/>
      <c r="BH246" s="5"/>
      <c r="BI246" s="5"/>
      <c r="BJ246" s="167"/>
      <c r="BK246" s="27">
        <v>14</v>
      </c>
    </row>
    <row r="247" spans="1:66" s="165" customFormat="1" ht="12.95" customHeight="1" x14ac:dyDescent="0.25">
      <c r="A247" s="15" t="s">
        <v>133</v>
      </c>
      <c r="B247" s="15" t="s">
        <v>218</v>
      </c>
      <c r="C247" s="174" t="s">
        <v>297</v>
      </c>
      <c r="D247" s="174"/>
      <c r="E247" s="174" t="s">
        <v>324</v>
      </c>
      <c r="F247" s="22" t="s">
        <v>315</v>
      </c>
      <c r="G247" s="22" t="s">
        <v>316</v>
      </c>
      <c r="H247" s="22" t="s">
        <v>317</v>
      </c>
      <c r="I247" s="23" t="s">
        <v>120</v>
      </c>
      <c r="J247" s="23"/>
      <c r="K247" s="23"/>
      <c r="L247" s="22">
        <v>100</v>
      </c>
      <c r="M247" s="5">
        <v>230000000</v>
      </c>
      <c r="N247" s="5" t="s">
        <v>137</v>
      </c>
      <c r="O247" s="5" t="s">
        <v>239</v>
      </c>
      <c r="P247" s="23" t="s">
        <v>125</v>
      </c>
      <c r="Q247" s="24">
        <v>230000000</v>
      </c>
      <c r="R247" s="25" t="s">
        <v>262</v>
      </c>
      <c r="S247" s="25"/>
      <c r="T247" s="23"/>
      <c r="U247" s="5" t="s">
        <v>126</v>
      </c>
      <c r="V247" s="23" t="s">
        <v>127</v>
      </c>
      <c r="W247" s="23">
        <v>0</v>
      </c>
      <c r="X247" s="23">
        <v>100</v>
      </c>
      <c r="Y247" s="23">
        <v>0</v>
      </c>
      <c r="Z247" s="39"/>
      <c r="AA247" s="5" t="s">
        <v>138</v>
      </c>
      <c r="AB247" s="26"/>
      <c r="AC247" s="26"/>
      <c r="AD247" s="26">
        <v>219333109.99999997</v>
      </c>
      <c r="AE247" s="26">
        <v>245653083.19999999</v>
      </c>
      <c r="AF247" s="26"/>
      <c r="AG247" s="26"/>
      <c r="AH247" s="26">
        <v>219333109.99999997</v>
      </c>
      <c r="AI247" s="26">
        <v>245653083.19999999</v>
      </c>
      <c r="AJ247" s="19"/>
      <c r="AK247" s="19"/>
      <c r="AL247" s="19">
        <v>219333109.99999997</v>
      </c>
      <c r="AM247" s="19">
        <v>245653083.19999999</v>
      </c>
      <c r="AN247" s="19">
        <v>0</v>
      </c>
      <c r="AO247" s="19">
        <v>0</v>
      </c>
      <c r="AP247" s="19">
        <v>0</v>
      </c>
      <c r="AQ247" s="19">
        <v>0</v>
      </c>
      <c r="AR247" s="19">
        <v>0</v>
      </c>
      <c r="AS247" s="19">
        <v>0</v>
      </c>
      <c r="AT247" s="19">
        <v>0</v>
      </c>
      <c r="AU247" s="19">
        <v>0</v>
      </c>
      <c r="AV247" s="41"/>
      <c r="AW247" s="41">
        <v>0</v>
      </c>
      <c r="AX247" s="41">
        <f t="shared" ref="AX247:AX248" si="186">AW247*1.12</f>
        <v>0</v>
      </c>
      <c r="AY247" s="9" t="s">
        <v>129</v>
      </c>
      <c r="AZ247" s="1" t="s">
        <v>325</v>
      </c>
      <c r="BA247" s="1" t="s">
        <v>326</v>
      </c>
      <c r="BB247" s="5"/>
      <c r="BC247" s="5"/>
      <c r="BD247" s="5"/>
      <c r="BE247" s="5"/>
      <c r="BF247" s="5"/>
      <c r="BG247" s="5"/>
      <c r="BH247" s="5"/>
      <c r="BI247" s="5"/>
      <c r="BJ247" s="167"/>
      <c r="BK247" s="27"/>
    </row>
    <row r="248" spans="1:66" s="165" customFormat="1" ht="12.95" customHeight="1" x14ac:dyDescent="0.25">
      <c r="A248" s="15" t="s">
        <v>133</v>
      </c>
      <c r="B248" s="15" t="s">
        <v>218</v>
      </c>
      <c r="C248" s="175" t="s">
        <v>394</v>
      </c>
      <c r="D248" s="176"/>
      <c r="E248" s="4" t="s">
        <v>324</v>
      </c>
      <c r="F248" s="22" t="s">
        <v>315</v>
      </c>
      <c r="G248" s="22" t="s">
        <v>316</v>
      </c>
      <c r="H248" s="22" t="s">
        <v>317</v>
      </c>
      <c r="I248" s="23" t="s">
        <v>120</v>
      </c>
      <c r="J248" s="23"/>
      <c r="K248" s="23"/>
      <c r="L248" s="22">
        <v>100</v>
      </c>
      <c r="M248" s="5">
        <v>230000000</v>
      </c>
      <c r="N248" s="5" t="s">
        <v>137</v>
      </c>
      <c r="O248" s="1" t="s">
        <v>126</v>
      </c>
      <c r="P248" s="23" t="s">
        <v>125</v>
      </c>
      <c r="Q248" s="24">
        <v>230000000</v>
      </c>
      <c r="R248" s="25" t="s">
        <v>262</v>
      </c>
      <c r="S248" s="25"/>
      <c r="T248" s="23" t="s">
        <v>127</v>
      </c>
      <c r="U248" s="5"/>
      <c r="V248" s="23"/>
      <c r="W248" s="23">
        <v>0</v>
      </c>
      <c r="X248" s="23">
        <v>100</v>
      </c>
      <c r="Y248" s="23">
        <v>0</v>
      </c>
      <c r="Z248" s="39"/>
      <c r="AA248" s="5" t="s">
        <v>138</v>
      </c>
      <c r="AB248" s="26"/>
      <c r="AC248" s="26"/>
      <c r="AD248" s="26">
        <v>165437054</v>
      </c>
      <c r="AE248" s="18">
        <f t="shared" ref="AE248:AE249" si="187">AD248*1.12</f>
        <v>185289500.48000002</v>
      </c>
      <c r="AF248" s="26"/>
      <c r="AG248" s="26"/>
      <c r="AH248" s="26">
        <v>219333109.99999997</v>
      </c>
      <c r="AI248" s="18">
        <f t="shared" ref="AI248:AI249" si="188">AH248*1.12</f>
        <v>245653083.19999999</v>
      </c>
      <c r="AJ248" s="19"/>
      <c r="AK248" s="19"/>
      <c r="AL248" s="19">
        <v>219333109.99999997</v>
      </c>
      <c r="AM248" s="18">
        <f t="shared" ref="AM248:AM249" si="189">AL248*1.12</f>
        <v>245653083.19999999</v>
      </c>
      <c r="AN248" s="19">
        <v>0</v>
      </c>
      <c r="AO248" s="19">
        <v>0</v>
      </c>
      <c r="AP248" s="19">
        <v>0</v>
      </c>
      <c r="AQ248" s="19">
        <v>0</v>
      </c>
      <c r="AR248" s="19">
        <v>0</v>
      </c>
      <c r="AS248" s="19">
        <v>0</v>
      </c>
      <c r="AT248" s="19">
        <v>0</v>
      </c>
      <c r="AU248" s="19">
        <v>0</v>
      </c>
      <c r="AV248" s="64"/>
      <c r="AW248" s="41">
        <v>0</v>
      </c>
      <c r="AX248" s="41">
        <f t="shared" si="186"/>
        <v>0</v>
      </c>
      <c r="AY248" s="9" t="s">
        <v>129</v>
      </c>
      <c r="AZ248" s="1" t="s">
        <v>325</v>
      </c>
      <c r="BA248" s="1" t="s">
        <v>326</v>
      </c>
      <c r="BB248" s="5"/>
      <c r="BC248" s="5"/>
      <c r="BD248" s="5"/>
      <c r="BE248" s="5"/>
      <c r="BF248" s="5"/>
      <c r="BG248" s="5"/>
      <c r="BH248" s="5"/>
      <c r="BI248" s="5"/>
      <c r="BJ248" s="167"/>
      <c r="BK248" s="27" t="s">
        <v>388</v>
      </c>
    </row>
    <row r="249" spans="1:66" s="165" customFormat="1" ht="12.95" customHeight="1" x14ac:dyDescent="0.25">
      <c r="A249" s="15" t="s">
        <v>133</v>
      </c>
      <c r="B249" s="15" t="s">
        <v>218</v>
      </c>
      <c r="C249" s="175" t="s">
        <v>541</v>
      </c>
      <c r="D249" s="177"/>
      <c r="E249" s="4" t="s">
        <v>324</v>
      </c>
      <c r="F249" s="22" t="s">
        <v>315</v>
      </c>
      <c r="G249" s="22" t="s">
        <v>316</v>
      </c>
      <c r="H249" s="22" t="s">
        <v>317</v>
      </c>
      <c r="I249" s="23" t="s">
        <v>120</v>
      </c>
      <c r="J249" s="23"/>
      <c r="K249" s="23"/>
      <c r="L249" s="22">
        <v>100</v>
      </c>
      <c r="M249" s="5">
        <v>230000000</v>
      </c>
      <c r="N249" s="5" t="s">
        <v>137</v>
      </c>
      <c r="O249" s="1" t="s">
        <v>166</v>
      </c>
      <c r="P249" s="23" t="s">
        <v>125</v>
      </c>
      <c r="Q249" s="24">
        <v>230000000</v>
      </c>
      <c r="R249" s="25" t="s">
        <v>262</v>
      </c>
      <c r="S249" s="25"/>
      <c r="T249" s="23" t="s">
        <v>127</v>
      </c>
      <c r="U249" s="5"/>
      <c r="V249" s="23"/>
      <c r="W249" s="23">
        <v>0</v>
      </c>
      <c r="X249" s="23">
        <v>100</v>
      </c>
      <c r="Y249" s="23">
        <v>0</v>
      </c>
      <c r="Z249" s="39"/>
      <c r="AA249" s="5" t="s">
        <v>138</v>
      </c>
      <c r="AB249" s="26"/>
      <c r="AC249" s="26"/>
      <c r="AD249" s="26">
        <v>165437054</v>
      </c>
      <c r="AE249" s="18">
        <f t="shared" si="187"/>
        <v>185289500.48000002</v>
      </c>
      <c r="AF249" s="26"/>
      <c r="AG249" s="26"/>
      <c r="AH249" s="26">
        <v>219333109.99999997</v>
      </c>
      <c r="AI249" s="18">
        <f t="shared" si="188"/>
        <v>245653083.19999999</v>
      </c>
      <c r="AJ249" s="19"/>
      <c r="AK249" s="19"/>
      <c r="AL249" s="19">
        <v>219333109.99999997</v>
      </c>
      <c r="AM249" s="18">
        <f t="shared" si="189"/>
        <v>245653083.19999999</v>
      </c>
      <c r="AN249" s="19"/>
      <c r="AO249" s="19"/>
      <c r="AP249" s="19"/>
      <c r="AQ249" s="19"/>
      <c r="AR249" s="19"/>
      <c r="AS249" s="19"/>
      <c r="AT249" s="19"/>
      <c r="AU249" s="19"/>
      <c r="AV249" s="64"/>
      <c r="AW249" s="41">
        <f t="shared" si="151"/>
        <v>604103274</v>
      </c>
      <c r="AX249" s="41">
        <f t="shared" si="152"/>
        <v>676595666.88000011</v>
      </c>
      <c r="AY249" s="9" t="s">
        <v>129</v>
      </c>
      <c r="AZ249" s="1" t="s">
        <v>325</v>
      </c>
      <c r="BA249" s="1" t="s">
        <v>326</v>
      </c>
      <c r="BB249" s="5"/>
      <c r="BC249" s="5"/>
      <c r="BD249" s="5"/>
      <c r="BE249" s="5"/>
      <c r="BF249" s="5"/>
      <c r="BG249" s="5"/>
      <c r="BH249" s="5"/>
      <c r="BI249" s="5"/>
      <c r="BJ249" s="167"/>
      <c r="BK249" s="27">
        <v>14</v>
      </c>
    </row>
    <row r="250" spans="1:66" s="165" customFormat="1" ht="12.95" customHeight="1" x14ac:dyDescent="0.25">
      <c r="A250" s="15" t="s">
        <v>133</v>
      </c>
      <c r="B250" s="15" t="s">
        <v>218</v>
      </c>
      <c r="C250" s="174" t="s">
        <v>327</v>
      </c>
      <c r="D250" s="174"/>
      <c r="E250" s="174" t="s">
        <v>328</v>
      </c>
      <c r="F250" s="22" t="s">
        <v>315</v>
      </c>
      <c r="G250" s="22" t="s">
        <v>316</v>
      </c>
      <c r="H250" s="22" t="s">
        <v>317</v>
      </c>
      <c r="I250" s="23" t="s">
        <v>120</v>
      </c>
      <c r="J250" s="23"/>
      <c r="K250" s="23"/>
      <c r="L250" s="22">
        <v>100</v>
      </c>
      <c r="M250" s="5">
        <v>230000000</v>
      </c>
      <c r="N250" s="5" t="s">
        <v>137</v>
      </c>
      <c r="O250" s="5" t="s">
        <v>239</v>
      </c>
      <c r="P250" s="23" t="s">
        <v>125</v>
      </c>
      <c r="Q250" s="24">
        <v>230000000</v>
      </c>
      <c r="R250" s="25" t="s">
        <v>266</v>
      </c>
      <c r="S250" s="25"/>
      <c r="T250" s="23"/>
      <c r="U250" s="5" t="s">
        <v>126</v>
      </c>
      <c r="V250" s="23" t="s">
        <v>127</v>
      </c>
      <c r="W250" s="23">
        <v>0</v>
      </c>
      <c r="X250" s="23">
        <v>100</v>
      </c>
      <c r="Y250" s="23">
        <v>0</v>
      </c>
      <c r="Z250" s="39"/>
      <c r="AA250" s="5" t="s">
        <v>138</v>
      </c>
      <c r="AB250" s="26"/>
      <c r="AC250" s="26"/>
      <c r="AD250" s="26">
        <v>262048700</v>
      </c>
      <c r="AE250" s="26">
        <v>293494544</v>
      </c>
      <c r="AF250" s="26"/>
      <c r="AG250" s="26"/>
      <c r="AH250" s="26">
        <v>262048700</v>
      </c>
      <c r="AI250" s="26">
        <v>293494544</v>
      </c>
      <c r="AJ250" s="19"/>
      <c r="AK250" s="19"/>
      <c r="AL250" s="19">
        <v>262048700</v>
      </c>
      <c r="AM250" s="19">
        <v>293494544</v>
      </c>
      <c r="AN250" s="19">
        <v>0</v>
      </c>
      <c r="AO250" s="19">
        <v>0</v>
      </c>
      <c r="AP250" s="19">
        <v>0</v>
      </c>
      <c r="AQ250" s="19">
        <v>0</v>
      </c>
      <c r="AR250" s="19">
        <v>0</v>
      </c>
      <c r="AS250" s="19">
        <v>0</v>
      </c>
      <c r="AT250" s="19">
        <v>0</v>
      </c>
      <c r="AU250" s="19">
        <v>0</v>
      </c>
      <c r="AV250" s="41"/>
      <c r="AW250" s="41">
        <v>0</v>
      </c>
      <c r="AX250" s="41">
        <f t="shared" ref="AX250:AX251" si="190">AW250*1.12</f>
        <v>0</v>
      </c>
      <c r="AY250" s="9" t="s">
        <v>129</v>
      </c>
      <c r="AZ250" s="1" t="s">
        <v>329</v>
      </c>
      <c r="BA250" s="1" t="s">
        <v>330</v>
      </c>
      <c r="BB250" s="5"/>
      <c r="BC250" s="5"/>
      <c r="BD250" s="5"/>
      <c r="BE250" s="5"/>
      <c r="BF250" s="5"/>
      <c r="BG250" s="5"/>
      <c r="BH250" s="5"/>
      <c r="BI250" s="5"/>
      <c r="BJ250" s="167"/>
      <c r="BK250" s="27"/>
    </row>
    <row r="251" spans="1:66" s="165" customFormat="1" ht="12.95" customHeight="1" x14ac:dyDescent="0.25">
      <c r="A251" s="15" t="s">
        <v>133</v>
      </c>
      <c r="B251" s="15" t="s">
        <v>218</v>
      </c>
      <c r="C251" s="175" t="s">
        <v>395</v>
      </c>
      <c r="D251" s="176"/>
      <c r="E251" s="4" t="s">
        <v>328</v>
      </c>
      <c r="F251" s="22" t="s">
        <v>315</v>
      </c>
      <c r="G251" s="22" t="s">
        <v>316</v>
      </c>
      <c r="H251" s="22" t="s">
        <v>317</v>
      </c>
      <c r="I251" s="23" t="s">
        <v>120</v>
      </c>
      <c r="J251" s="23"/>
      <c r="K251" s="23"/>
      <c r="L251" s="22">
        <v>100</v>
      </c>
      <c r="M251" s="5">
        <v>230000000</v>
      </c>
      <c r="N251" s="5" t="s">
        <v>137</v>
      </c>
      <c r="O251" s="1" t="s">
        <v>126</v>
      </c>
      <c r="P251" s="23" t="s">
        <v>125</v>
      </c>
      <c r="Q251" s="24">
        <v>230000000</v>
      </c>
      <c r="R251" s="25" t="s">
        <v>266</v>
      </c>
      <c r="S251" s="25"/>
      <c r="T251" s="23" t="s">
        <v>127</v>
      </c>
      <c r="U251" s="5"/>
      <c r="V251" s="23"/>
      <c r="W251" s="23">
        <v>0</v>
      </c>
      <c r="X251" s="23">
        <v>100</v>
      </c>
      <c r="Y251" s="23">
        <v>0</v>
      </c>
      <c r="Z251" s="39"/>
      <c r="AA251" s="5" t="s">
        <v>138</v>
      </c>
      <c r="AB251" s="26"/>
      <c r="AC251" s="26"/>
      <c r="AD251" s="26">
        <v>204374300</v>
      </c>
      <c r="AE251" s="18">
        <f t="shared" ref="AE251:AE252" si="191">AD251*1.12</f>
        <v>228899216.00000003</v>
      </c>
      <c r="AF251" s="26"/>
      <c r="AG251" s="26"/>
      <c r="AH251" s="26">
        <v>262048700</v>
      </c>
      <c r="AI251" s="18">
        <f t="shared" ref="AI251:AI252" si="192">AH251*1.12</f>
        <v>293494544</v>
      </c>
      <c r="AJ251" s="19"/>
      <c r="AK251" s="19"/>
      <c r="AL251" s="19">
        <v>262048700</v>
      </c>
      <c r="AM251" s="18">
        <f t="shared" ref="AM251:AM252" si="193">AL251*1.12</f>
        <v>293494544</v>
      </c>
      <c r="AN251" s="19">
        <v>0</v>
      </c>
      <c r="AO251" s="19">
        <v>0</v>
      </c>
      <c r="AP251" s="19">
        <v>0</v>
      </c>
      <c r="AQ251" s="19">
        <v>0</v>
      </c>
      <c r="AR251" s="19">
        <v>0</v>
      </c>
      <c r="AS251" s="19">
        <v>0</v>
      </c>
      <c r="AT251" s="19">
        <v>0</v>
      </c>
      <c r="AU251" s="19">
        <v>0</v>
      </c>
      <c r="AV251" s="64"/>
      <c r="AW251" s="41">
        <v>0</v>
      </c>
      <c r="AX251" s="41">
        <f t="shared" si="190"/>
        <v>0</v>
      </c>
      <c r="AY251" s="9" t="s">
        <v>129</v>
      </c>
      <c r="AZ251" s="1" t="s">
        <v>329</v>
      </c>
      <c r="BA251" s="1" t="s">
        <v>330</v>
      </c>
      <c r="BB251" s="5"/>
      <c r="BC251" s="5"/>
      <c r="BD251" s="5"/>
      <c r="BE251" s="5"/>
      <c r="BF251" s="5"/>
      <c r="BG251" s="5"/>
      <c r="BH251" s="5"/>
      <c r="BI251" s="5"/>
      <c r="BJ251" s="167"/>
      <c r="BK251" s="27" t="s">
        <v>388</v>
      </c>
    </row>
    <row r="252" spans="1:66" s="165" customFormat="1" ht="12.95" customHeight="1" x14ac:dyDescent="0.25">
      <c r="A252" s="15" t="s">
        <v>133</v>
      </c>
      <c r="B252" s="15" t="s">
        <v>218</v>
      </c>
      <c r="C252" s="175" t="s">
        <v>542</v>
      </c>
      <c r="D252" s="177"/>
      <c r="E252" s="4" t="s">
        <v>328</v>
      </c>
      <c r="F252" s="22" t="s">
        <v>315</v>
      </c>
      <c r="G252" s="22" t="s">
        <v>316</v>
      </c>
      <c r="H252" s="22" t="s">
        <v>317</v>
      </c>
      <c r="I252" s="23" t="s">
        <v>120</v>
      </c>
      <c r="J252" s="23"/>
      <c r="K252" s="23"/>
      <c r="L252" s="22">
        <v>100</v>
      </c>
      <c r="M252" s="5">
        <v>230000000</v>
      </c>
      <c r="N252" s="5" t="s">
        <v>137</v>
      </c>
      <c r="O252" s="1" t="s">
        <v>166</v>
      </c>
      <c r="P252" s="23" t="s">
        <v>125</v>
      </c>
      <c r="Q252" s="24">
        <v>230000000</v>
      </c>
      <c r="R252" s="25" t="s">
        <v>266</v>
      </c>
      <c r="S252" s="25"/>
      <c r="T252" s="23" t="s">
        <v>127</v>
      </c>
      <c r="U252" s="5"/>
      <c r="V252" s="23"/>
      <c r="W252" s="23">
        <v>0</v>
      </c>
      <c r="X252" s="23">
        <v>100</v>
      </c>
      <c r="Y252" s="23">
        <v>0</v>
      </c>
      <c r="Z252" s="39"/>
      <c r="AA252" s="5" t="s">
        <v>138</v>
      </c>
      <c r="AB252" s="26"/>
      <c r="AC252" s="26"/>
      <c r="AD252" s="26">
        <v>204374300</v>
      </c>
      <c r="AE252" s="18">
        <f t="shared" si="191"/>
        <v>228899216.00000003</v>
      </c>
      <c r="AF252" s="26"/>
      <c r="AG252" s="26"/>
      <c r="AH252" s="26">
        <v>262048700</v>
      </c>
      <c r="AI252" s="18">
        <f t="shared" si="192"/>
        <v>293494544</v>
      </c>
      <c r="AJ252" s="19"/>
      <c r="AK252" s="19"/>
      <c r="AL252" s="19">
        <v>262048700</v>
      </c>
      <c r="AM252" s="18">
        <f t="shared" si="193"/>
        <v>293494544</v>
      </c>
      <c r="AN252" s="19"/>
      <c r="AO252" s="19"/>
      <c r="AP252" s="19"/>
      <c r="AQ252" s="19"/>
      <c r="AR252" s="19"/>
      <c r="AS252" s="19"/>
      <c r="AT252" s="19"/>
      <c r="AU252" s="19"/>
      <c r="AV252" s="64"/>
      <c r="AW252" s="41">
        <f t="shared" si="151"/>
        <v>728471700</v>
      </c>
      <c r="AX252" s="41">
        <f t="shared" si="152"/>
        <v>815888304.00000012</v>
      </c>
      <c r="AY252" s="9" t="s">
        <v>129</v>
      </c>
      <c r="AZ252" s="1" t="s">
        <v>329</v>
      </c>
      <c r="BA252" s="1" t="s">
        <v>330</v>
      </c>
      <c r="BB252" s="5"/>
      <c r="BC252" s="5"/>
      <c r="BD252" s="5"/>
      <c r="BE252" s="5"/>
      <c r="BF252" s="5"/>
      <c r="BG252" s="5"/>
      <c r="BH252" s="5"/>
      <c r="BI252" s="5"/>
      <c r="BJ252" s="167"/>
      <c r="BK252" s="27">
        <v>14</v>
      </c>
    </row>
    <row r="253" spans="1:66" s="165" customFormat="1" ht="12.95" customHeight="1" x14ac:dyDescent="0.25">
      <c r="A253" s="15" t="s">
        <v>133</v>
      </c>
      <c r="B253" s="15" t="s">
        <v>218</v>
      </c>
      <c r="C253" s="174" t="s">
        <v>331</v>
      </c>
      <c r="D253" s="174"/>
      <c r="E253" s="174" t="s">
        <v>332</v>
      </c>
      <c r="F253" s="22" t="s">
        <v>315</v>
      </c>
      <c r="G253" s="22" t="s">
        <v>316</v>
      </c>
      <c r="H253" s="22" t="s">
        <v>317</v>
      </c>
      <c r="I253" s="23" t="s">
        <v>120</v>
      </c>
      <c r="J253" s="23"/>
      <c r="K253" s="23"/>
      <c r="L253" s="22">
        <v>100</v>
      </c>
      <c r="M253" s="5">
        <v>230000000</v>
      </c>
      <c r="N253" s="5" t="s">
        <v>137</v>
      </c>
      <c r="O253" s="5" t="s">
        <v>239</v>
      </c>
      <c r="P253" s="23" t="s">
        <v>125</v>
      </c>
      <c r="Q253" s="24">
        <v>230000000</v>
      </c>
      <c r="R253" s="25" t="s">
        <v>174</v>
      </c>
      <c r="S253" s="25"/>
      <c r="T253" s="23"/>
      <c r="U253" s="5" t="s">
        <v>126</v>
      </c>
      <c r="V253" s="23" t="s">
        <v>127</v>
      </c>
      <c r="W253" s="23">
        <v>0</v>
      </c>
      <c r="X253" s="23">
        <v>100</v>
      </c>
      <c r="Y253" s="23">
        <v>0</v>
      </c>
      <c r="Z253" s="39"/>
      <c r="AA253" s="5" t="s">
        <v>138</v>
      </c>
      <c r="AB253" s="26"/>
      <c r="AC253" s="26"/>
      <c r="AD253" s="26">
        <v>152219303.81</v>
      </c>
      <c r="AE253" s="26">
        <v>170485620.26720002</v>
      </c>
      <c r="AF253" s="26"/>
      <c r="AG253" s="26"/>
      <c r="AH253" s="26">
        <v>152219303.81</v>
      </c>
      <c r="AI253" s="26">
        <v>170485620.26720002</v>
      </c>
      <c r="AJ253" s="19"/>
      <c r="AK253" s="19"/>
      <c r="AL253" s="19">
        <v>152219303.81</v>
      </c>
      <c r="AM253" s="19">
        <v>170485620.26720002</v>
      </c>
      <c r="AN253" s="19">
        <v>0</v>
      </c>
      <c r="AO253" s="19">
        <v>0</v>
      </c>
      <c r="AP253" s="19">
        <v>0</v>
      </c>
      <c r="AQ253" s="19">
        <v>0</v>
      </c>
      <c r="AR253" s="19">
        <v>0</v>
      </c>
      <c r="AS253" s="19">
        <v>0</v>
      </c>
      <c r="AT253" s="19">
        <v>0</v>
      </c>
      <c r="AU253" s="19">
        <v>0</v>
      </c>
      <c r="AV253" s="41"/>
      <c r="AW253" s="41">
        <v>0</v>
      </c>
      <c r="AX253" s="41">
        <f t="shared" ref="AX253:AX254" si="194">AW253*1.12</f>
        <v>0</v>
      </c>
      <c r="AY253" s="9" t="s">
        <v>129</v>
      </c>
      <c r="AZ253" s="1" t="s">
        <v>333</v>
      </c>
      <c r="BA253" s="1" t="s">
        <v>334</v>
      </c>
      <c r="BB253" s="5"/>
      <c r="BC253" s="5"/>
      <c r="BD253" s="5"/>
      <c r="BE253" s="5"/>
      <c r="BF253" s="5"/>
      <c r="BG253" s="5"/>
      <c r="BH253" s="5"/>
      <c r="BI253" s="5"/>
      <c r="BJ253" s="167"/>
      <c r="BK253" s="27"/>
    </row>
    <row r="254" spans="1:66" s="165" customFormat="1" ht="12.95" customHeight="1" x14ac:dyDescent="0.25">
      <c r="A254" s="15" t="s">
        <v>133</v>
      </c>
      <c r="B254" s="15" t="s">
        <v>218</v>
      </c>
      <c r="C254" s="175" t="s">
        <v>396</v>
      </c>
      <c r="D254" s="176"/>
      <c r="E254" s="4" t="s">
        <v>332</v>
      </c>
      <c r="F254" s="22" t="s">
        <v>315</v>
      </c>
      <c r="G254" s="22" t="s">
        <v>316</v>
      </c>
      <c r="H254" s="22" t="s">
        <v>317</v>
      </c>
      <c r="I254" s="23" t="s">
        <v>120</v>
      </c>
      <c r="J254" s="23"/>
      <c r="K254" s="23"/>
      <c r="L254" s="22">
        <v>100</v>
      </c>
      <c r="M254" s="5">
        <v>230000000</v>
      </c>
      <c r="N254" s="5" t="s">
        <v>137</v>
      </c>
      <c r="O254" s="1" t="s">
        <v>126</v>
      </c>
      <c r="P254" s="23" t="s">
        <v>125</v>
      </c>
      <c r="Q254" s="24">
        <v>230000000</v>
      </c>
      <c r="R254" s="25" t="s">
        <v>174</v>
      </c>
      <c r="S254" s="25"/>
      <c r="T254" s="23" t="s">
        <v>127</v>
      </c>
      <c r="U254" s="5"/>
      <c r="V254" s="23"/>
      <c r="W254" s="23">
        <v>0</v>
      </c>
      <c r="X254" s="23">
        <v>100</v>
      </c>
      <c r="Y254" s="23">
        <v>0</v>
      </c>
      <c r="Z254" s="39"/>
      <c r="AA254" s="5" t="s">
        <v>138</v>
      </c>
      <c r="AB254" s="26"/>
      <c r="AC254" s="26"/>
      <c r="AD254" s="26">
        <v>114743394</v>
      </c>
      <c r="AE254" s="18">
        <f t="shared" ref="AE254:AE256" si="195">AD254*1.12</f>
        <v>128512601.28000002</v>
      </c>
      <c r="AF254" s="26"/>
      <c r="AG254" s="26"/>
      <c r="AH254" s="26">
        <v>152219303.81</v>
      </c>
      <c r="AI254" s="18">
        <f t="shared" ref="AI254:AI256" si="196">AH254*1.12</f>
        <v>170485620.26720002</v>
      </c>
      <c r="AJ254" s="19"/>
      <c r="AK254" s="19"/>
      <c r="AL254" s="19">
        <v>152219303.81</v>
      </c>
      <c r="AM254" s="18">
        <f t="shared" ref="AM254:AM256" si="197">AL254*1.12</f>
        <v>170485620.26720002</v>
      </c>
      <c r="AN254" s="19">
        <v>0</v>
      </c>
      <c r="AO254" s="19">
        <v>0</v>
      </c>
      <c r="AP254" s="19">
        <v>0</v>
      </c>
      <c r="AQ254" s="19">
        <v>0</v>
      </c>
      <c r="AR254" s="19">
        <v>0</v>
      </c>
      <c r="AS254" s="19">
        <v>0</v>
      </c>
      <c r="AT254" s="19">
        <v>0</v>
      </c>
      <c r="AU254" s="19">
        <v>0</v>
      </c>
      <c r="AV254" s="64"/>
      <c r="AW254" s="41">
        <v>0</v>
      </c>
      <c r="AX254" s="41">
        <f t="shared" si="194"/>
        <v>0</v>
      </c>
      <c r="AY254" s="9" t="s">
        <v>129</v>
      </c>
      <c r="AZ254" s="1" t="s">
        <v>333</v>
      </c>
      <c r="BA254" s="1" t="s">
        <v>334</v>
      </c>
      <c r="BB254" s="5"/>
      <c r="BC254" s="5"/>
      <c r="BD254" s="5"/>
      <c r="BE254" s="5"/>
      <c r="BF254" s="5"/>
      <c r="BG254" s="5"/>
      <c r="BH254" s="5"/>
      <c r="BI254" s="5"/>
      <c r="BJ254" s="167"/>
      <c r="BK254" s="27" t="s">
        <v>388</v>
      </c>
    </row>
    <row r="255" spans="1:66" s="165" customFormat="1" ht="12.95" customHeight="1" x14ac:dyDescent="0.25">
      <c r="A255" s="15" t="s">
        <v>133</v>
      </c>
      <c r="B255" s="15" t="s">
        <v>218</v>
      </c>
      <c r="C255" s="175" t="s">
        <v>543</v>
      </c>
      <c r="D255" s="177"/>
      <c r="E255" s="4" t="s">
        <v>332</v>
      </c>
      <c r="F255" s="22" t="s">
        <v>315</v>
      </c>
      <c r="G255" s="22" t="s">
        <v>316</v>
      </c>
      <c r="H255" s="22" t="s">
        <v>317</v>
      </c>
      <c r="I255" s="23" t="s">
        <v>120</v>
      </c>
      <c r="J255" s="23"/>
      <c r="K255" s="23"/>
      <c r="L255" s="22">
        <v>100</v>
      </c>
      <c r="M255" s="5">
        <v>230000000</v>
      </c>
      <c r="N255" s="5" t="s">
        <v>137</v>
      </c>
      <c r="O255" s="1" t="s">
        <v>166</v>
      </c>
      <c r="P255" s="23" t="s">
        <v>125</v>
      </c>
      <c r="Q255" s="24">
        <v>230000000</v>
      </c>
      <c r="R255" s="25" t="s">
        <v>174</v>
      </c>
      <c r="S255" s="25"/>
      <c r="T255" s="23" t="s">
        <v>127</v>
      </c>
      <c r="U255" s="5"/>
      <c r="V255" s="23"/>
      <c r="W255" s="23">
        <v>0</v>
      </c>
      <c r="X255" s="23">
        <v>100</v>
      </c>
      <c r="Y255" s="23">
        <v>0</v>
      </c>
      <c r="Z255" s="39"/>
      <c r="AA255" s="5" t="s">
        <v>138</v>
      </c>
      <c r="AB255" s="26"/>
      <c r="AC255" s="26"/>
      <c r="AD255" s="26">
        <v>114743394</v>
      </c>
      <c r="AE255" s="18">
        <f t="shared" si="195"/>
        <v>128512601.28000002</v>
      </c>
      <c r="AF255" s="26"/>
      <c r="AG255" s="26"/>
      <c r="AH255" s="26">
        <v>152219303.81</v>
      </c>
      <c r="AI255" s="18">
        <f t="shared" si="196"/>
        <v>170485620.26720002</v>
      </c>
      <c r="AJ255" s="19"/>
      <c r="AK255" s="19"/>
      <c r="AL255" s="19">
        <v>152219303.81</v>
      </c>
      <c r="AM255" s="18">
        <f t="shared" si="197"/>
        <v>170485620.26720002</v>
      </c>
      <c r="AN255" s="19"/>
      <c r="AO255" s="19"/>
      <c r="AP255" s="19"/>
      <c r="AQ255" s="19"/>
      <c r="AR255" s="19"/>
      <c r="AS255" s="19"/>
      <c r="AT255" s="19"/>
      <c r="AU255" s="19"/>
      <c r="AV255" s="64"/>
      <c r="AW255" s="41"/>
      <c r="AX255" s="41">
        <f t="shared" si="152"/>
        <v>0</v>
      </c>
      <c r="AY255" s="9" t="s">
        <v>129</v>
      </c>
      <c r="AZ255" s="1" t="s">
        <v>333</v>
      </c>
      <c r="BA255" s="1" t="s">
        <v>334</v>
      </c>
      <c r="BB255" s="5"/>
      <c r="BC255" s="5"/>
      <c r="BD255" s="5"/>
      <c r="BE255" s="5"/>
      <c r="BF255" s="5"/>
      <c r="BG255" s="5"/>
      <c r="BH255" s="5"/>
      <c r="BI255" s="5"/>
      <c r="BJ255" s="167"/>
      <c r="BK255" s="27">
        <v>14</v>
      </c>
    </row>
    <row r="256" spans="1:66" s="165" customFormat="1" ht="12.95" customHeight="1" x14ac:dyDescent="0.25">
      <c r="A256" s="15" t="s">
        <v>133</v>
      </c>
      <c r="B256" s="15" t="s">
        <v>218</v>
      </c>
      <c r="C256" s="178" t="s">
        <v>904</v>
      </c>
      <c r="D256" s="304"/>
      <c r="E256" s="4" t="s">
        <v>332</v>
      </c>
      <c r="F256" s="22" t="s">
        <v>315</v>
      </c>
      <c r="G256" s="22" t="s">
        <v>316</v>
      </c>
      <c r="H256" s="22" t="s">
        <v>317</v>
      </c>
      <c r="I256" s="23" t="s">
        <v>120</v>
      </c>
      <c r="J256" s="23"/>
      <c r="K256" s="23"/>
      <c r="L256" s="22">
        <v>100</v>
      </c>
      <c r="M256" s="5">
        <v>230000000</v>
      </c>
      <c r="N256" s="5" t="s">
        <v>137</v>
      </c>
      <c r="O256" s="1" t="s">
        <v>854</v>
      </c>
      <c r="P256" s="23" t="s">
        <v>125</v>
      </c>
      <c r="Q256" s="24">
        <v>230000000</v>
      </c>
      <c r="R256" s="25" t="s">
        <v>174</v>
      </c>
      <c r="S256" s="25"/>
      <c r="T256" s="23" t="s">
        <v>127</v>
      </c>
      <c r="U256" s="5"/>
      <c r="V256" s="23"/>
      <c r="W256" s="23">
        <v>0</v>
      </c>
      <c r="X256" s="23">
        <v>100</v>
      </c>
      <c r="Y256" s="23">
        <v>0</v>
      </c>
      <c r="Z256" s="39"/>
      <c r="AA256" s="5" t="s">
        <v>138</v>
      </c>
      <c r="AB256" s="26"/>
      <c r="AC256" s="26"/>
      <c r="AD256" s="26">
        <v>50739768</v>
      </c>
      <c r="AE256" s="296">
        <f t="shared" si="195"/>
        <v>56828540.160000004</v>
      </c>
      <c r="AF256" s="26"/>
      <c r="AG256" s="26"/>
      <c r="AH256" s="26">
        <v>152219303.81</v>
      </c>
      <c r="AI256" s="296">
        <f t="shared" si="196"/>
        <v>170485620.26720002</v>
      </c>
      <c r="AJ256" s="19"/>
      <c r="AK256" s="19"/>
      <c r="AL256" s="19">
        <v>152219303.81</v>
      </c>
      <c r="AM256" s="18">
        <f t="shared" si="197"/>
        <v>170485620.26720002</v>
      </c>
      <c r="AN256" s="19"/>
      <c r="AO256" s="19"/>
      <c r="AP256" s="19"/>
      <c r="AQ256" s="19"/>
      <c r="AR256" s="19"/>
      <c r="AS256" s="19"/>
      <c r="AT256" s="19"/>
      <c r="AU256" s="19"/>
      <c r="AV256" s="19"/>
      <c r="AW256" s="19">
        <f>Z256+AD256+AH256+AL256+AP256</f>
        <v>355178375.62</v>
      </c>
      <c r="AX256" s="19">
        <f>AW256*1.12</f>
        <v>397799780.69440007</v>
      </c>
      <c r="AY256" s="19" t="s">
        <v>129</v>
      </c>
      <c r="AZ256" s="64" t="s">
        <v>333</v>
      </c>
      <c r="BA256" s="41" t="s">
        <v>903</v>
      </c>
      <c r="BB256" s="41"/>
      <c r="BC256" s="9"/>
      <c r="BD256" s="1"/>
      <c r="BE256" s="1"/>
      <c r="BF256" s="5"/>
      <c r="BG256" s="5"/>
      <c r="BH256" s="5"/>
      <c r="BI256" s="5"/>
      <c r="BJ256" s="5"/>
      <c r="BK256" s="167">
        <v>14</v>
      </c>
      <c r="BL256" s="38"/>
      <c r="BM256" s="38"/>
      <c r="BN256" s="38"/>
    </row>
    <row r="257" spans="1:63" s="165" customFormat="1" ht="12.95" customHeight="1" x14ac:dyDescent="0.25">
      <c r="A257" s="15" t="s">
        <v>150</v>
      </c>
      <c r="B257" s="15" t="s">
        <v>335</v>
      </c>
      <c r="C257" s="174" t="s">
        <v>256</v>
      </c>
      <c r="D257" s="174"/>
      <c r="E257" s="174" t="s">
        <v>235</v>
      </c>
      <c r="F257" s="22" t="s">
        <v>336</v>
      </c>
      <c r="G257" s="22" t="s">
        <v>337</v>
      </c>
      <c r="H257" s="22" t="s">
        <v>337</v>
      </c>
      <c r="I257" s="23" t="s">
        <v>120</v>
      </c>
      <c r="J257" s="23"/>
      <c r="K257" s="23"/>
      <c r="L257" s="22">
        <v>100</v>
      </c>
      <c r="M257" s="5" t="s">
        <v>122</v>
      </c>
      <c r="N257" s="5" t="s">
        <v>123</v>
      </c>
      <c r="O257" s="5" t="s">
        <v>199</v>
      </c>
      <c r="P257" s="23" t="s">
        <v>125</v>
      </c>
      <c r="Q257" s="24" t="s">
        <v>122</v>
      </c>
      <c r="R257" s="25" t="s">
        <v>338</v>
      </c>
      <c r="S257" s="25"/>
      <c r="T257" s="23"/>
      <c r="U257" s="5" t="s">
        <v>126</v>
      </c>
      <c r="V257" s="23" t="s">
        <v>127</v>
      </c>
      <c r="W257" s="23">
        <v>0</v>
      </c>
      <c r="X257" s="23">
        <v>100</v>
      </c>
      <c r="Y257" s="23">
        <v>0</v>
      </c>
      <c r="Z257" s="39"/>
      <c r="AA257" s="5" t="s">
        <v>138</v>
      </c>
      <c r="AB257" s="26">
        <v>1</v>
      </c>
      <c r="AC257" s="26">
        <v>67894200</v>
      </c>
      <c r="AD257" s="26">
        <v>67894200</v>
      </c>
      <c r="AE257" s="26">
        <v>76041504</v>
      </c>
      <c r="AF257" s="26">
        <v>1</v>
      </c>
      <c r="AG257" s="26">
        <v>67894200</v>
      </c>
      <c r="AH257" s="26">
        <v>67894200</v>
      </c>
      <c r="AI257" s="26">
        <v>76041504</v>
      </c>
      <c r="AJ257" s="19">
        <v>1</v>
      </c>
      <c r="AK257" s="19">
        <v>67894200</v>
      </c>
      <c r="AL257" s="19">
        <v>67894200</v>
      </c>
      <c r="AM257" s="19">
        <v>76041504</v>
      </c>
      <c r="AN257" s="19">
        <v>0</v>
      </c>
      <c r="AO257" s="19">
        <v>0</v>
      </c>
      <c r="AP257" s="19">
        <v>0</v>
      </c>
      <c r="AQ257" s="19">
        <v>0</v>
      </c>
      <c r="AR257" s="19">
        <v>0</v>
      </c>
      <c r="AS257" s="19">
        <v>0</v>
      </c>
      <c r="AT257" s="19">
        <v>0</v>
      </c>
      <c r="AU257" s="19">
        <v>0</v>
      </c>
      <c r="AV257" s="41"/>
      <c r="AW257" s="41">
        <v>0</v>
      </c>
      <c r="AX257" s="41">
        <f t="shared" si="152"/>
        <v>0</v>
      </c>
      <c r="AY257" s="6" t="s">
        <v>129</v>
      </c>
      <c r="AZ257" s="4" t="s">
        <v>339</v>
      </c>
      <c r="BA257" s="4" t="s">
        <v>340</v>
      </c>
      <c r="BB257" s="5"/>
      <c r="BC257" s="5"/>
      <c r="BD257" s="5"/>
      <c r="BE257" s="5"/>
      <c r="BF257" s="5"/>
      <c r="BG257" s="5"/>
      <c r="BH257" s="5"/>
      <c r="BI257" s="5"/>
      <c r="BJ257" s="167"/>
      <c r="BK257" s="27" t="s">
        <v>375</v>
      </c>
    </row>
    <row r="258" spans="1:63" s="165" customFormat="1" ht="12.95" customHeight="1" x14ac:dyDescent="0.25">
      <c r="A258" s="15" t="s">
        <v>150</v>
      </c>
      <c r="B258" s="15" t="s">
        <v>335</v>
      </c>
      <c r="C258" s="174" t="s">
        <v>250</v>
      </c>
      <c r="D258" s="174"/>
      <c r="E258" s="174" t="s">
        <v>341</v>
      </c>
      <c r="F258" s="22" t="s">
        <v>336</v>
      </c>
      <c r="G258" s="22" t="s">
        <v>337</v>
      </c>
      <c r="H258" s="22" t="s">
        <v>337</v>
      </c>
      <c r="I258" s="23" t="s">
        <v>120</v>
      </c>
      <c r="J258" s="23"/>
      <c r="K258" s="23"/>
      <c r="L258" s="22">
        <v>100</v>
      </c>
      <c r="M258" s="5" t="s">
        <v>122</v>
      </c>
      <c r="N258" s="5" t="s">
        <v>123</v>
      </c>
      <c r="O258" s="5" t="s">
        <v>199</v>
      </c>
      <c r="P258" s="23" t="s">
        <v>125</v>
      </c>
      <c r="Q258" s="24" t="s">
        <v>122</v>
      </c>
      <c r="R258" s="25" t="s">
        <v>338</v>
      </c>
      <c r="S258" s="25"/>
      <c r="T258" s="23"/>
      <c r="U258" s="5" t="s">
        <v>126</v>
      </c>
      <c r="V258" s="23" t="s">
        <v>127</v>
      </c>
      <c r="W258" s="23">
        <v>0</v>
      </c>
      <c r="X258" s="23">
        <v>100</v>
      </c>
      <c r="Y258" s="23">
        <v>0</v>
      </c>
      <c r="Z258" s="39"/>
      <c r="AA258" s="5" t="s">
        <v>138</v>
      </c>
      <c r="AB258" s="26">
        <v>1</v>
      </c>
      <c r="AC258" s="26">
        <v>41596500</v>
      </c>
      <c r="AD258" s="26">
        <v>41596500</v>
      </c>
      <c r="AE258" s="26">
        <v>46588080.000000007</v>
      </c>
      <c r="AF258" s="26">
        <v>1</v>
      </c>
      <c r="AG258" s="26">
        <v>41596500</v>
      </c>
      <c r="AH258" s="26">
        <v>41596500</v>
      </c>
      <c r="AI258" s="26">
        <v>46588080.000000007</v>
      </c>
      <c r="AJ258" s="19">
        <v>1</v>
      </c>
      <c r="AK258" s="19">
        <v>41596500</v>
      </c>
      <c r="AL258" s="19">
        <v>41596500</v>
      </c>
      <c r="AM258" s="19">
        <v>46588080.000000007</v>
      </c>
      <c r="AN258" s="19">
        <v>0</v>
      </c>
      <c r="AO258" s="19">
        <v>0</v>
      </c>
      <c r="AP258" s="19">
        <v>0</v>
      </c>
      <c r="AQ258" s="19">
        <v>0</v>
      </c>
      <c r="AR258" s="19">
        <v>0</v>
      </c>
      <c r="AS258" s="19">
        <v>0</v>
      </c>
      <c r="AT258" s="19">
        <v>0</v>
      </c>
      <c r="AU258" s="19">
        <v>0</v>
      </c>
      <c r="AV258" s="41"/>
      <c r="AW258" s="41">
        <v>0</v>
      </c>
      <c r="AX258" s="41">
        <f t="shared" si="152"/>
        <v>0</v>
      </c>
      <c r="AY258" s="6" t="s">
        <v>129</v>
      </c>
      <c r="AZ258" s="4" t="s">
        <v>342</v>
      </c>
      <c r="BA258" s="4" t="s">
        <v>343</v>
      </c>
      <c r="BB258" s="5"/>
      <c r="BC258" s="5"/>
      <c r="BD258" s="5"/>
      <c r="BE258" s="5"/>
      <c r="BF258" s="5"/>
      <c r="BG258" s="5"/>
      <c r="BH258" s="5"/>
      <c r="BI258" s="5"/>
      <c r="BJ258" s="167"/>
      <c r="BK258" s="27" t="s">
        <v>375</v>
      </c>
    </row>
    <row r="259" spans="1:63" s="165" customFormat="1" ht="12.95" customHeight="1" x14ac:dyDescent="0.25">
      <c r="A259" s="15" t="s">
        <v>344</v>
      </c>
      <c r="B259" s="15" t="s">
        <v>335</v>
      </c>
      <c r="C259" s="174" t="s">
        <v>261</v>
      </c>
      <c r="D259" s="174"/>
      <c r="E259" s="174" t="s">
        <v>345</v>
      </c>
      <c r="F259" s="22" t="s">
        <v>346</v>
      </c>
      <c r="G259" s="22" t="s">
        <v>347</v>
      </c>
      <c r="H259" s="22" t="s">
        <v>347</v>
      </c>
      <c r="I259" s="23" t="s">
        <v>120</v>
      </c>
      <c r="J259" s="23"/>
      <c r="K259" s="23"/>
      <c r="L259" s="22">
        <v>100</v>
      </c>
      <c r="M259" s="5" t="s">
        <v>122</v>
      </c>
      <c r="N259" s="5" t="s">
        <v>123</v>
      </c>
      <c r="O259" s="5" t="s">
        <v>199</v>
      </c>
      <c r="P259" s="23" t="s">
        <v>125</v>
      </c>
      <c r="Q259" s="24" t="s">
        <v>122</v>
      </c>
      <c r="R259" s="25" t="s">
        <v>338</v>
      </c>
      <c r="S259" s="25"/>
      <c r="T259" s="23"/>
      <c r="U259" s="5" t="s">
        <v>126</v>
      </c>
      <c r="V259" s="23" t="s">
        <v>167</v>
      </c>
      <c r="W259" s="23">
        <v>0</v>
      </c>
      <c r="X259" s="23">
        <v>100</v>
      </c>
      <c r="Y259" s="23">
        <v>0</v>
      </c>
      <c r="Z259" s="39"/>
      <c r="AA259" s="5" t="s">
        <v>138</v>
      </c>
      <c r="AB259" s="26"/>
      <c r="AC259" s="26"/>
      <c r="AD259" s="26">
        <v>94520378.149999991</v>
      </c>
      <c r="AE259" s="26">
        <v>105862823.528</v>
      </c>
      <c r="AF259" s="26"/>
      <c r="AG259" s="26"/>
      <c r="AH259" s="26">
        <v>94520378.149999991</v>
      </c>
      <c r="AI259" s="26">
        <v>105862823.528</v>
      </c>
      <c r="AJ259" s="19"/>
      <c r="AK259" s="19"/>
      <c r="AL259" s="19">
        <v>94520378.149999991</v>
      </c>
      <c r="AM259" s="19">
        <v>105862823.528</v>
      </c>
      <c r="AN259" s="19"/>
      <c r="AO259" s="19"/>
      <c r="AP259" s="19">
        <v>94520378.149999991</v>
      </c>
      <c r="AQ259" s="19">
        <v>105862823.528</v>
      </c>
      <c r="AR259" s="19"/>
      <c r="AS259" s="19"/>
      <c r="AT259" s="19">
        <v>94520378.149999991</v>
      </c>
      <c r="AU259" s="19">
        <v>105862823.528</v>
      </c>
      <c r="AV259" s="41"/>
      <c r="AW259" s="41">
        <v>0</v>
      </c>
      <c r="AX259" s="41">
        <f t="shared" si="152"/>
        <v>0</v>
      </c>
      <c r="AY259" s="5" t="s">
        <v>129</v>
      </c>
      <c r="AZ259" s="5" t="s">
        <v>348</v>
      </c>
      <c r="BA259" s="5" t="s">
        <v>349</v>
      </c>
      <c r="BB259" s="5"/>
      <c r="BC259" s="5"/>
      <c r="BD259" s="5"/>
      <c r="BE259" s="5"/>
      <c r="BF259" s="5"/>
      <c r="BG259" s="5"/>
      <c r="BH259" s="5"/>
      <c r="BI259" s="5"/>
      <c r="BJ259" s="167"/>
      <c r="BK259" s="27" t="s">
        <v>375</v>
      </c>
    </row>
    <row r="260" spans="1:63" s="165" customFormat="1" ht="12.95" customHeight="1" x14ac:dyDescent="0.25">
      <c r="A260" s="15" t="s">
        <v>116</v>
      </c>
      <c r="B260" s="15" t="s">
        <v>218</v>
      </c>
      <c r="C260" s="174" t="s">
        <v>328</v>
      </c>
      <c r="D260" s="174"/>
      <c r="E260" s="174" t="s">
        <v>350</v>
      </c>
      <c r="F260" s="22" t="s">
        <v>351</v>
      </c>
      <c r="G260" s="22" t="s">
        <v>352</v>
      </c>
      <c r="H260" s="22" t="s">
        <v>352</v>
      </c>
      <c r="I260" s="23" t="s">
        <v>120</v>
      </c>
      <c r="J260" s="23"/>
      <c r="K260" s="23"/>
      <c r="L260" s="22" t="s">
        <v>121</v>
      </c>
      <c r="M260" s="5" t="s">
        <v>122</v>
      </c>
      <c r="N260" s="5" t="s">
        <v>123</v>
      </c>
      <c r="O260" s="5" t="s">
        <v>239</v>
      </c>
      <c r="P260" s="23" t="s">
        <v>125</v>
      </c>
      <c r="Q260" s="24" t="s">
        <v>122</v>
      </c>
      <c r="R260" s="25" t="s">
        <v>338</v>
      </c>
      <c r="S260" s="25"/>
      <c r="T260" s="23"/>
      <c r="U260" s="5" t="s">
        <v>126</v>
      </c>
      <c r="V260" s="23" t="s">
        <v>127</v>
      </c>
      <c r="W260" s="23" t="s">
        <v>128</v>
      </c>
      <c r="X260" s="23" t="s">
        <v>121</v>
      </c>
      <c r="Y260" s="23" t="s">
        <v>128</v>
      </c>
      <c r="Z260" s="39"/>
      <c r="AA260" s="5" t="s">
        <v>138</v>
      </c>
      <c r="AB260" s="26">
        <v>1</v>
      </c>
      <c r="AC260" s="26">
        <v>65203234.32</v>
      </c>
      <c r="AD260" s="26">
        <v>65203234.32</v>
      </c>
      <c r="AE260" s="26">
        <v>73027622.4384</v>
      </c>
      <c r="AF260" s="26">
        <v>1</v>
      </c>
      <c r="AG260" s="26">
        <v>65203234.32</v>
      </c>
      <c r="AH260" s="26">
        <v>65203234.32</v>
      </c>
      <c r="AI260" s="26">
        <v>73027622.4384</v>
      </c>
      <c r="AJ260" s="19">
        <v>1</v>
      </c>
      <c r="AK260" s="19">
        <v>65203234.32</v>
      </c>
      <c r="AL260" s="19">
        <v>65203234.32</v>
      </c>
      <c r="AM260" s="19">
        <v>73027622.4384</v>
      </c>
      <c r="AN260" s="19">
        <v>0</v>
      </c>
      <c r="AO260" s="19">
        <v>0</v>
      </c>
      <c r="AP260" s="19">
        <v>0</v>
      </c>
      <c r="AQ260" s="19">
        <v>0</v>
      </c>
      <c r="AR260" s="19">
        <v>0</v>
      </c>
      <c r="AS260" s="19">
        <v>0</v>
      </c>
      <c r="AT260" s="19">
        <v>0</v>
      </c>
      <c r="AU260" s="19">
        <v>0</v>
      </c>
      <c r="AV260" s="41"/>
      <c r="AW260" s="41">
        <f>AD260+AH260+AL260+AP260+AT260</f>
        <v>195609702.96000001</v>
      </c>
      <c r="AX260" s="41">
        <f t="shared" si="152"/>
        <v>219082867.31520003</v>
      </c>
      <c r="AY260" s="6" t="s">
        <v>129</v>
      </c>
      <c r="AZ260" s="6" t="s">
        <v>353</v>
      </c>
      <c r="BA260" s="6" t="s">
        <v>354</v>
      </c>
      <c r="BB260" s="5"/>
      <c r="BC260" s="5"/>
      <c r="BD260" s="5"/>
      <c r="BE260" s="5"/>
      <c r="BF260" s="5"/>
      <c r="BG260" s="5"/>
      <c r="BH260" s="5"/>
      <c r="BI260" s="5"/>
      <c r="BJ260" s="167"/>
      <c r="BK260" s="27"/>
    </row>
    <row r="261" spans="1:63" s="165" customFormat="1" ht="12.95" customHeight="1" x14ac:dyDescent="0.25">
      <c r="A261" s="15" t="s">
        <v>116</v>
      </c>
      <c r="B261" s="15" t="s">
        <v>218</v>
      </c>
      <c r="C261" s="174" t="s">
        <v>324</v>
      </c>
      <c r="D261" s="174"/>
      <c r="E261" s="174" t="s">
        <v>355</v>
      </c>
      <c r="F261" s="22" t="s">
        <v>356</v>
      </c>
      <c r="G261" s="22" t="s">
        <v>357</v>
      </c>
      <c r="H261" s="22" t="s">
        <v>357</v>
      </c>
      <c r="I261" s="23" t="s">
        <v>172</v>
      </c>
      <c r="J261" s="23" t="s">
        <v>358</v>
      </c>
      <c r="K261" s="23"/>
      <c r="L261" s="22">
        <v>100</v>
      </c>
      <c r="M261" s="5" t="s">
        <v>122</v>
      </c>
      <c r="N261" s="5" t="s">
        <v>123</v>
      </c>
      <c r="O261" s="5" t="s">
        <v>124</v>
      </c>
      <c r="P261" s="23" t="s">
        <v>125</v>
      </c>
      <c r="Q261" s="24" t="s">
        <v>122</v>
      </c>
      <c r="R261" s="25" t="s">
        <v>338</v>
      </c>
      <c r="S261" s="25"/>
      <c r="T261" s="23"/>
      <c r="U261" s="5" t="s">
        <v>126</v>
      </c>
      <c r="V261" s="23" t="s">
        <v>146</v>
      </c>
      <c r="W261" s="23" t="s">
        <v>128</v>
      </c>
      <c r="X261" s="23" t="s">
        <v>121</v>
      </c>
      <c r="Y261" s="23" t="s">
        <v>128</v>
      </c>
      <c r="Z261" s="39"/>
      <c r="AA261" s="5" t="s">
        <v>138</v>
      </c>
      <c r="AB261" s="26">
        <v>1</v>
      </c>
      <c r="AC261" s="26">
        <v>33933286</v>
      </c>
      <c r="AD261" s="26">
        <v>33933286</v>
      </c>
      <c r="AE261" s="26">
        <v>38005280.32</v>
      </c>
      <c r="AF261" s="26">
        <v>1</v>
      </c>
      <c r="AG261" s="26">
        <v>33933286</v>
      </c>
      <c r="AH261" s="26">
        <v>33933286</v>
      </c>
      <c r="AI261" s="26">
        <v>38005280.32</v>
      </c>
      <c r="AJ261" s="19">
        <v>1</v>
      </c>
      <c r="AK261" s="19"/>
      <c r="AL261" s="19"/>
      <c r="AM261" s="19"/>
      <c r="AN261" s="19">
        <v>0</v>
      </c>
      <c r="AO261" s="19">
        <v>0</v>
      </c>
      <c r="AP261" s="19">
        <v>0</v>
      </c>
      <c r="AQ261" s="19">
        <v>0</v>
      </c>
      <c r="AR261" s="19">
        <v>0</v>
      </c>
      <c r="AS261" s="19">
        <v>0</v>
      </c>
      <c r="AT261" s="19">
        <v>0</v>
      </c>
      <c r="AU261" s="19">
        <v>0</v>
      </c>
      <c r="AV261" s="41"/>
      <c r="AW261" s="41">
        <f>AD261+AH261+AL261+AP261+AT261</f>
        <v>67866572</v>
      </c>
      <c r="AX261" s="41">
        <f t="shared" si="152"/>
        <v>76010560.640000001</v>
      </c>
      <c r="AY261" s="6" t="s">
        <v>129</v>
      </c>
      <c r="AZ261" s="6" t="s">
        <v>359</v>
      </c>
      <c r="BA261" s="6" t="s">
        <v>360</v>
      </c>
      <c r="BB261" s="5"/>
      <c r="BC261" s="5"/>
      <c r="BD261" s="5"/>
      <c r="BE261" s="5"/>
      <c r="BF261" s="5"/>
      <c r="BG261" s="5"/>
      <c r="BH261" s="5"/>
      <c r="BI261" s="5"/>
      <c r="BJ261" s="167"/>
      <c r="BK261" s="27"/>
    </row>
    <row r="262" spans="1:63" s="165" customFormat="1" ht="12.95" customHeight="1" x14ac:dyDescent="0.25">
      <c r="A262" s="15" t="s">
        <v>361</v>
      </c>
      <c r="B262" s="15" t="s">
        <v>218</v>
      </c>
      <c r="C262" s="174" t="s">
        <v>332</v>
      </c>
      <c r="D262" s="174"/>
      <c r="E262" s="174" t="s">
        <v>362</v>
      </c>
      <c r="F262" s="22" t="s">
        <v>363</v>
      </c>
      <c r="G262" s="22" t="s">
        <v>364</v>
      </c>
      <c r="H262" s="22" t="s">
        <v>364</v>
      </c>
      <c r="I262" s="23" t="s">
        <v>120</v>
      </c>
      <c r="J262" s="23"/>
      <c r="K262" s="23"/>
      <c r="L262" s="22">
        <v>100</v>
      </c>
      <c r="M262" s="5" t="s">
        <v>197</v>
      </c>
      <c r="N262" s="5" t="s">
        <v>365</v>
      </c>
      <c r="O262" s="5" t="s">
        <v>239</v>
      </c>
      <c r="P262" s="23" t="s">
        <v>125</v>
      </c>
      <c r="Q262" s="24" t="s">
        <v>122</v>
      </c>
      <c r="R262" s="25" t="s">
        <v>338</v>
      </c>
      <c r="S262" s="25"/>
      <c r="T262" s="23" t="s">
        <v>127</v>
      </c>
      <c r="U262" s="5"/>
      <c r="V262" s="23"/>
      <c r="W262" s="23">
        <v>0</v>
      </c>
      <c r="X262" s="23">
        <v>90</v>
      </c>
      <c r="Y262" s="23">
        <v>10</v>
      </c>
      <c r="Z262" s="39"/>
      <c r="AA262" s="5" t="s">
        <v>138</v>
      </c>
      <c r="AB262" s="26"/>
      <c r="AC262" s="26"/>
      <c r="AD262" s="26">
        <v>708580278</v>
      </c>
      <c r="AE262" s="26">
        <v>793609911.36000013</v>
      </c>
      <c r="AF262" s="26"/>
      <c r="AG262" s="26"/>
      <c r="AH262" s="26">
        <v>736923502.22000003</v>
      </c>
      <c r="AI262" s="26">
        <v>825354322.48640013</v>
      </c>
      <c r="AJ262" s="19"/>
      <c r="AK262" s="19"/>
      <c r="AL262" s="19">
        <v>758066298.31295991</v>
      </c>
      <c r="AM262" s="19">
        <v>849034254.11051524</v>
      </c>
      <c r="AN262" s="19">
        <v>0</v>
      </c>
      <c r="AO262" s="19">
        <v>0</v>
      </c>
      <c r="AP262" s="19">
        <v>0</v>
      </c>
      <c r="AQ262" s="19">
        <v>0</v>
      </c>
      <c r="AR262" s="19">
        <v>0</v>
      </c>
      <c r="AS262" s="19">
        <v>0</v>
      </c>
      <c r="AT262" s="19">
        <v>0</v>
      </c>
      <c r="AU262" s="19">
        <v>0</v>
      </c>
      <c r="AV262" s="41"/>
      <c r="AW262" s="41">
        <f>AD262+AH262+AL262+AP262+AT262</f>
        <v>2203570078.5329599</v>
      </c>
      <c r="AX262" s="41">
        <f t="shared" si="152"/>
        <v>2467998487.9569154</v>
      </c>
      <c r="AY262" s="6" t="s">
        <v>203</v>
      </c>
      <c r="AZ262" s="1" t="s">
        <v>366</v>
      </c>
      <c r="BA262" s="1" t="s">
        <v>367</v>
      </c>
      <c r="BB262" s="5"/>
      <c r="BC262" s="5"/>
      <c r="BD262" s="5"/>
      <c r="BE262" s="5"/>
      <c r="BF262" s="5"/>
      <c r="BG262" s="5"/>
      <c r="BH262" s="5"/>
      <c r="BI262" s="5"/>
      <c r="BJ262" s="167"/>
      <c r="BK262" s="27"/>
    </row>
    <row r="263" spans="1:63" s="165" customFormat="1" ht="12.95" customHeight="1" x14ac:dyDescent="0.25">
      <c r="A263" s="1" t="s">
        <v>116</v>
      </c>
      <c r="B263" s="6" t="s">
        <v>152</v>
      </c>
      <c r="C263" s="174" t="s">
        <v>314</v>
      </c>
      <c r="D263" s="1"/>
      <c r="E263" s="1"/>
      <c r="F263" s="2" t="s">
        <v>117</v>
      </c>
      <c r="G263" s="3" t="s">
        <v>118</v>
      </c>
      <c r="H263" s="3" t="s">
        <v>119</v>
      </c>
      <c r="I263" s="4" t="s">
        <v>120</v>
      </c>
      <c r="J263" s="1"/>
      <c r="K263" s="1"/>
      <c r="L263" s="1" t="s">
        <v>121</v>
      </c>
      <c r="M263" s="6" t="s">
        <v>122</v>
      </c>
      <c r="N263" s="6" t="s">
        <v>123</v>
      </c>
      <c r="O263" s="1" t="s">
        <v>124</v>
      </c>
      <c r="P263" s="6" t="s">
        <v>125</v>
      </c>
      <c r="Q263" s="6" t="s">
        <v>122</v>
      </c>
      <c r="R263" s="6" t="s">
        <v>188</v>
      </c>
      <c r="S263" s="6"/>
      <c r="T263" s="1" t="s">
        <v>127</v>
      </c>
      <c r="U263" s="1"/>
      <c r="V263" s="1"/>
      <c r="W263" s="6" t="s">
        <v>128</v>
      </c>
      <c r="X263" s="6" t="s">
        <v>121</v>
      </c>
      <c r="Y263" s="6" t="s">
        <v>128</v>
      </c>
      <c r="Z263" s="7"/>
      <c r="AA263" s="4" t="s">
        <v>138</v>
      </c>
      <c r="AB263" s="8" t="s">
        <v>47</v>
      </c>
      <c r="AC263" s="14">
        <v>1222615032.8</v>
      </c>
      <c r="AD263" s="14">
        <v>1222615032.8</v>
      </c>
      <c r="AE263" s="21">
        <v>1369328836.7360001</v>
      </c>
      <c r="AF263" s="8" t="s">
        <v>47</v>
      </c>
      <c r="AG263" s="14">
        <v>1316697870.8</v>
      </c>
      <c r="AH263" s="14">
        <v>1316697870.8</v>
      </c>
      <c r="AI263" s="21">
        <v>1474701615.296</v>
      </c>
      <c r="AJ263" s="8" t="s">
        <v>47</v>
      </c>
      <c r="AK263" s="14">
        <v>1411091688.8</v>
      </c>
      <c r="AL263" s="14">
        <v>1411091688.8</v>
      </c>
      <c r="AM263" s="21">
        <v>1580422691.4560001</v>
      </c>
      <c r="AN263" s="6"/>
      <c r="AO263" s="6"/>
      <c r="AP263" s="6"/>
      <c r="AQ263" s="6"/>
      <c r="AR263" s="6"/>
      <c r="AS263" s="9"/>
      <c r="AT263" s="8"/>
      <c r="AU263" s="10"/>
      <c r="AV263" s="51"/>
      <c r="AW263" s="41">
        <v>0</v>
      </c>
      <c r="AX263" s="41">
        <f t="shared" si="152"/>
        <v>0</v>
      </c>
      <c r="AY263" s="6" t="s">
        <v>129</v>
      </c>
      <c r="AZ263" s="6" t="s">
        <v>130</v>
      </c>
      <c r="BA263" s="6" t="s">
        <v>130</v>
      </c>
      <c r="BB263" s="6"/>
      <c r="BC263" s="6"/>
      <c r="BD263" s="6"/>
      <c r="BE263" s="6"/>
      <c r="BF263" s="6"/>
      <c r="BG263" s="6"/>
      <c r="BH263" s="6"/>
      <c r="BI263" s="6"/>
      <c r="BJ263" s="13"/>
      <c r="BK263" s="27"/>
    </row>
    <row r="264" spans="1:63" s="165" customFormat="1" ht="12.95" customHeight="1" x14ac:dyDescent="0.25">
      <c r="A264" s="1" t="s">
        <v>116</v>
      </c>
      <c r="B264" s="6" t="s">
        <v>152</v>
      </c>
      <c r="C264" s="4" t="s">
        <v>802</v>
      </c>
      <c r="D264" s="1"/>
      <c r="E264" s="1"/>
      <c r="F264" s="2" t="s">
        <v>117</v>
      </c>
      <c r="G264" s="3" t="s">
        <v>118</v>
      </c>
      <c r="H264" s="3" t="s">
        <v>119</v>
      </c>
      <c r="I264" s="4" t="s">
        <v>120</v>
      </c>
      <c r="J264" s="1"/>
      <c r="K264" s="1"/>
      <c r="L264" s="1" t="s">
        <v>121</v>
      </c>
      <c r="M264" s="6" t="s">
        <v>122</v>
      </c>
      <c r="N264" s="6" t="s">
        <v>123</v>
      </c>
      <c r="O264" s="1" t="s">
        <v>124</v>
      </c>
      <c r="P264" s="6" t="s">
        <v>125</v>
      </c>
      <c r="Q264" s="6" t="s">
        <v>122</v>
      </c>
      <c r="R264" s="6" t="s">
        <v>338</v>
      </c>
      <c r="S264" s="6"/>
      <c r="T264" s="1" t="s">
        <v>127</v>
      </c>
      <c r="U264" s="1"/>
      <c r="V264" s="1"/>
      <c r="W264" s="6" t="s">
        <v>128</v>
      </c>
      <c r="X264" s="6" t="s">
        <v>121</v>
      </c>
      <c r="Y264" s="6" t="s">
        <v>128</v>
      </c>
      <c r="Z264" s="6"/>
      <c r="AA264" s="4" t="s">
        <v>138</v>
      </c>
      <c r="AB264" s="8"/>
      <c r="AC264" s="14"/>
      <c r="AD264" s="19">
        <v>1311661752</v>
      </c>
      <c r="AE264" s="71">
        <f>AD264*1.12</f>
        <v>1469061162.2400002</v>
      </c>
      <c r="AF264" s="19"/>
      <c r="AG264" s="19"/>
      <c r="AH264" s="19">
        <v>1455372174.8</v>
      </c>
      <c r="AI264" s="71">
        <f>AH264*1.12</f>
        <v>1630016835.776</v>
      </c>
      <c r="AJ264" s="19"/>
      <c r="AK264" s="19"/>
      <c r="AL264" s="19">
        <v>1555323336.8</v>
      </c>
      <c r="AM264" s="71">
        <f>AL264*1.12</f>
        <v>1741962137.2160001</v>
      </c>
      <c r="AN264" s="19"/>
      <c r="AO264" s="19"/>
      <c r="AP264" s="19"/>
      <c r="AQ264" s="19"/>
      <c r="AR264" s="19"/>
      <c r="AS264" s="71"/>
      <c r="AT264" s="19"/>
      <c r="AU264" s="19"/>
      <c r="AV264" s="19"/>
      <c r="AW264" s="41">
        <f>AD264+AH264+AL264+AP264+AT264</f>
        <v>4322357263.6000004</v>
      </c>
      <c r="AX264" s="41">
        <f t="shared" si="152"/>
        <v>4841040135.2320013</v>
      </c>
      <c r="AY264" s="6" t="s">
        <v>129</v>
      </c>
      <c r="AZ264" s="6" t="s">
        <v>130</v>
      </c>
      <c r="BA264" s="6" t="s">
        <v>130</v>
      </c>
      <c r="BB264" s="6"/>
      <c r="BC264" s="6"/>
      <c r="BD264" s="6"/>
      <c r="BE264" s="6"/>
      <c r="BF264" s="6"/>
      <c r="BG264" s="6"/>
      <c r="BH264" s="6"/>
      <c r="BI264" s="6"/>
      <c r="BJ264" s="6"/>
      <c r="BK264" s="27" t="s">
        <v>803</v>
      </c>
    </row>
    <row r="265" spans="1:63" ht="12.95" customHeight="1" x14ac:dyDescent="0.25">
      <c r="A265" s="1" t="s">
        <v>116</v>
      </c>
      <c r="B265" s="6" t="s">
        <v>157</v>
      </c>
      <c r="C265" s="174" t="s">
        <v>321</v>
      </c>
      <c r="D265" s="1"/>
      <c r="E265" s="1"/>
      <c r="F265" s="2" t="s">
        <v>117</v>
      </c>
      <c r="G265" s="3" t="s">
        <v>118</v>
      </c>
      <c r="H265" s="3" t="s">
        <v>119</v>
      </c>
      <c r="I265" s="4" t="s">
        <v>120</v>
      </c>
      <c r="J265" s="1"/>
      <c r="K265" s="1"/>
      <c r="L265" s="2">
        <v>100</v>
      </c>
      <c r="M265" s="6" t="s">
        <v>122</v>
      </c>
      <c r="N265" s="6" t="s">
        <v>131</v>
      </c>
      <c r="O265" s="1" t="s">
        <v>124</v>
      </c>
      <c r="P265" s="6" t="s">
        <v>125</v>
      </c>
      <c r="Q265" s="6" t="s">
        <v>122</v>
      </c>
      <c r="R265" s="6" t="s">
        <v>190</v>
      </c>
      <c r="S265" s="1"/>
      <c r="T265" s="1" t="s">
        <v>127</v>
      </c>
      <c r="U265" s="1"/>
      <c r="V265" s="1"/>
      <c r="W265" s="6" t="s">
        <v>128</v>
      </c>
      <c r="X265" s="6" t="s">
        <v>121</v>
      </c>
      <c r="Y265" s="6" t="s">
        <v>128</v>
      </c>
      <c r="Z265" s="7"/>
      <c r="AA265" s="4" t="s">
        <v>138</v>
      </c>
      <c r="AB265" s="8">
        <v>1</v>
      </c>
      <c r="AC265" s="18">
        <v>132661440</v>
      </c>
      <c r="AD265" s="8">
        <v>132661440</v>
      </c>
      <c r="AE265" s="21">
        <v>148580812.80000001</v>
      </c>
      <c r="AF265" s="18">
        <v>1</v>
      </c>
      <c r="AG265" s="18">
        <v>158787264</v>
      </c>
      <c r="AH265" s="18">
        <v>158787264</v>
      </c>
      <c r="AI265" s="21">
        <v>177841735.68000001</v>
      </c>
      <c r="AJ265" s="18">
        <v>1</v>
      </c>
      <c r="AK265" s="18">
        <v>164344608</v>
      </c>
      <c r="AL265" s="18">
        <v>164344608</v>
      </c>
      <c r="AM265" s="21">
        <v>184065960.96000001</v>
      </c>
      <c r="AN265" s="18"/>
      <c r="AO265" s="18"/>
      <c r="AP265" s="18"/>
      <c r="AQ265" s="18"/>
      <c r="AR265" s="18"/>
      <c r="AS265" s="18"/>
      <c r="AT265" s="18"/>
      <c r="AU265" s="18"/>
      <c r="AV265" s="51"/>
      <c r="AW265" s="41">
        <v>0</v>
      </c>
      <c r="AX265" s="41">
        <f t="shared" si="152"/>
        <v>0</v>
      </c>
      <c r="AY265" s="6" t="s">
        <v>129</v>
      </c>
      <c r="AZ265" s="6" t="s">
        <v>132</v>
      </c>
      <c r="BA265" s="6" t="s">
        <v>132</v>
      </c>
      <c r="BB265" s="1"/>
      <c r="BC265" s="1"/>
      <c r="BD265" s="1"/>
      <c r="BE265" s="1"/>
      <c r="BF265" s="1"/>
      <c r="BG265" s="1"/>
      <c r="BH265" s="1"/>
      <c r="BI265" s="1"/>
      <c r="BJ265" s="28"/>
      <c r="BK265" s="28"/>
    </row>
    <row r="266" spans="1:63" ht="12.95" customHeight="1" x14ac:dyDescent="0.25">
      <c r="A266" s="73" t="s">
        <v>116</v>
      </c>
      <c r="B266" s="6" t="s">
        <v>157</v>
      </c>
      <c r="C266" s="174" t="s">
        <v>376</v>
      </c>
      <c r="D266" s="1"/>
      <c r="E266" s="1"/>
      <c r="F266" s="74" t="s">
        <v>117</v>
      </c>
      <c r="G266" s="75" t="s">
        <v>118</v>
      </c>
      <c r="H266" s="75" t="s">
        <v>119</v>
      </c>
      <c r="I266" s="75" t="s">
        <v>120</v>
      </c>
      <c r="J266" s="76"/>
      <c r="K266" s="76"/>
      <c r="L266" s="74">
        <v>100</v>
      </c>
      <c r="M266" s="73" t="s">
        <v>122</v>
      </c>
      <c r="N266" s="77" t="s">
        <v>131</v>
      </c>
      <c r="O266" s="76" t="s">
        <v>124</v>
      </c>
      <c r="P266" s="73" t="s">
        <v>125</v>
      </c>
      <c r="Q266" s="73" t="s">
        <v>122</v>
      </c>
      <c r="R266" s="73" t="s">
        <v>190</v>
      </c>
      <c r="S266" s="1"/>
      <c r="T266" s="1" t="s">
        <v>127</v>
      </c>
      <c r="U266" s="76"/>
      <c r="V266" s="76"/>
      <c r="W266" s="78" t="s">
        <v>128</v>
      </c>
      <c r="X266" s="78" t="s">
        <v>121</v>
      </c>
      <c r="Y266" s="78" t="s">
        <v>128</v>
      </c>
      <c r="Z266" s="1"/>
      <c r="AA266" s="79" t="s">
        <v>138</v>
      </c>
      <c r="AB266" s="1">
        <v>1</v>
      </c>
      <c r="AC266" s="1">
        <v>132661440</v>
      </c>
      <c r="AD266" s="21">
        <v>132661440</v>
      </c>
      <c r="AE266" s="21">
        <f>AD266*1.12</f>
        <v>148580812.80000001</v>
      </c>
      <c r="AF266" s="1">
        <v>1</v>
      </c>
      <c r="AG266" s="1">
        <v>138674304</v>
      </c>
      <c r="AH266" s="80">
        <v>138674304</v>
      </c>
      <c r="AI266" s="80">
        <f>AH266*1.12</f>
        <v>155315220.48000002</v>
      </c>
      <c r="AJ266" s="1">
        <v>1</v>
      </c>
      <c r="AK266" s="1">
        <v>144231648</v>
      </c>
      <c r="AL266" s="80">
        <v>144231648</v>
      </c>
      <c r="AM266" s="80">
        <f>AL266*1.12</f>
        <v>161539445.76000002</v>
      </c>
      <c r="AN266" s="1"/>
      <c r="AO266" s="1"/>
      <c r="AP266" s="80"/>
      <c r="AQ266" s="80"/>
      <c r="AR266" s="1"/>
      <c r="AS266" s="80"/>
      <c r="AT266" s="80"/>
      <c r="AU266" s="81"/>
      <c r="AV266" s="82"/>
      <c r="AW266" s="41">
        <v>0</v>
      </c>
      <c r="AX266" s="41">
        <f t="shared" ref="AX266:AX267" si="198">AW266*1.12</f>
        <v>0</v>
      </c>
      <c r="AY266" s="6" t="s">
        <v>129</v>
      </c>
      <c r="AZ266" s="1" t="s">
        <v>132</v>
      </c>
      <c r="BA266" s="1" t="s">
        <v>132</v>
      </c>
      <c r="BB266" s="1"/>
      <c r="BC266" s="1"/>
      <c r="BD266" s="1"/>
      <c r="BE266" s="1"/>
      <c r="BF266" s="1"/>
      <c r="BG266" s="83"/>
      <c r="BH266" s="1"/>
      <c r="BI266" s="1"/>
      <c r="BJ266" s="28"/>
      <c r="BK266" s="28" t="s">
        <v>375</v>
      </c>
    </row>
    <row r="267" spans="1:63" s="165" customFormat="1" ht="12.95" customHeight="1" x14ac:dyDescent="0.25">
      <c r="A267" s="6" t="s">
        <v>133</v>
      </c>
      <c r="B267" s="6" t="s">
        <v>152</v>
      </c>
      <c r="C267" s="174" t="s">
        <v>236</v>
      </c>
      <c r="D267" s="1"/>
      <c r="E267" s="1"/>
      <c r="F267" s="12" t="s">
        <v>134</v>
      </c>
      <c r="G267" s="12" t="s">
        <v>135</v>
      </c>
      <c r="H267" s="12" t="s">
        <v>136</v>
      </c>
      <c r="I267" s="6" t="s">
        <v>120</v>
      </c>
      <c r="J267" s="1"/>
      <c r="K267" s="1"/>
      <c r="L267" s="6">
        <v>100</v>
      </c>
      <c r="M267" s="6">
        <v>230000000</v>
      </c>
      <c r="N267" s="6" t="s">
        <v>137</v>
      </c>
      <c r="O267" s="6" t="s">
        <v>126</v>
      </c>
      <c r="P267" s="12" t="s">
        <v>125</v>
      </c>
      <c r="Q267" s="12">
        <v>230000000</v>
      </c>
      <c r="R267" s="2" t="s">
        <v>189</v>
      </c>
      <c r="S267" s="1"/>
      <c r="T267" s="1" t="s">
        <v>127</v>
      </c>
      <c r="U267" s="1"/>
      <c r="V267" s="1"/>
      <c r="W267" s="16"/>
      <c r="X267" s="17">
        <v>100</v>
      </c>
      <c r="Y267" s="16"/>
      <c r="Z267" s="1"/>
      <c r="AA267" s="4" t="s">
        <v>138</v>
      </c>
      <c r="AB267" s="18"/>
      <c r="AC267" s="18"/>
      <c r="AD267" s="8">
        <v>51768204</v>
      </c>
      <c r="AE267" s="18">
        <f>AD267*1.12</f>
        <v>57980388.480000004</v>
      </c>
      <c r="AF267" s="18"/>
      <c r="AG267" s="18"/>
      <c r="AH267" s="8">
        <v>51768204</v>
      </c>
      <c r="AI267" s="18">
        <f>AH267*1.12</f>
        <v>57980388.480000004</v>
      </c>
      <c r="AJ267" s="18"/>
      <c r="AK267" s="18"/>
      <c r="AL267" s="8">
        <v>51768204</v>
      </c>
      <c r="AM267" s="18">
        <f>AL267*1.12</f>
        <v>57980388.480000004</v>
      </c>
      <c r="AN267" s="18"/>
      <c r="AO267" s="18"/>
      <c r="AP267" s="18"/>
      <c r="AQ267" s="18"/>
      <c r="AR267" s="18"/>
      <c r="AS267" s="18"/>
      <c r="AT267" s="18"/>
      <c r="AU267" s="18"/>
      <c r="AV267" s="18"/>
      <c r="AW267" s="41">
        <v>0</v>
      </c>
      <c r="AX267" s="41">
        <f t="shared" si="198"/>
        <v>0</v>
      </c>
      <c r="AY267" s="12" t="s">
        <v>129</v>
      </c>
      <c r="AZ267" s="12" t="s">
        <v>139</v>
      </c>
      <c r="BA267" s="6" t="s">
        <v>136</v>
      </c>
      <c r="BB267" s="1"/>
      <c r="BC267" s="1"/>
      <c r="BD267" s="1"/>
      <c r="BE267" s="1"/>
      <c r="BF267" s="1"/>
      <c r="BG267" s="4"/>
      <c r="BH267" s="4"/>
      <c r="BI267" s="4"/>
      <c r="BJ267" s="32"/>
      <c r="BK267" s="27"/>
    </row>
    <row r="268" spans="1:63" s="165" customFormat="1" ht="12.95" customHeight="1" x14ac:dyDescent="0.25">
      <c r="A268" s="6" t="s">
        <v>133</v>
      </c>
      <c r="B268" s="6" t="s">
        <v>152</v>
      </c>
      <c r="C268" s="175" t="s">
        <v>544</v>
      </c>
      <c r="D268" s="1"/>
      <c r="E268" s="1"/>
      <c r="F268" s="12" t="s">
        <v>134</v>
      </c>
      <c r="G268" s="12" t="s">
        <v>135</v>
      </c>
      <c r="H268" s="12" t="s">
        <v>136</v>
      </c>
      <c r="I268" s="6" t="s">
        <v>120</v>
      </c>
      <c r="J268" s="1"/>
      <c r="K268" s="1"/>
      <c r="L268" s="6">
        <v>100</v>
      </c>
      <c r="M268" s="6">
        <v>230000000</v>
      </c>
      <c r="N268" s="6" t="s">
        <v>137</v>
      </c>
      <c r="O268" s="1" t="s">
        <v>166</v>
      </c>
      <c r="P268" s="12" t="s">
        <v>125</v>
      </c>
      <c r="Q268" s="12">
        <v>230000000</v>
      </c>
      <c r="R268" s="2" t="s">
        <v>382</v>
      </c>
      <c r="S268" s="1"/>
      <c r="T268" s="1" t="s">
        <v>127</v>
      </c>
      <c r="U268" s="1"/>
      <c r="V268" s="1"/>
      <c r="W268" s="16"/>
      <c r="X268" s="17">
        <v>100</v>
      </c>
      <c r="Y268" s="16"/>
      <c r="Z268" s="1"/>
      <c r="AA268" s="4" t="s">
        <v>138</v>
      </c>
      <c r="AB268" s="18"/>
      <c r="AC268" s="18"/>
      <c r="AD268" s="8">
        <v>51768204</v>
      </c>
      <c r="AE268" s="18">
        <f t="shared" ref="AE268:AE269" si="199">AD268*1.12</f>
        <v>57980388.480000004</v>
      </c>
      <c r="AF268" s="18"/>
      <c r="AG268" s="18"/>
      <c r="AH268" s="8">
        <v>51768204</v>
      </c>
      <c r="AI268" s="18">
        <f t="shared" ref="AI268:AI269" si="200">AH268*1.12</f>
        <v>57980388.480000004</v>
      </c>
      <c r="AJ268" s="18"/>
      <c r="AK268" s="18"/>
      <c r="AL268" s="8">
        <v>51768204</v>
      </c>
      <c r="AM268" s="18">
        <f t="shared" ref="AM268:AM269" si="201">AL268*1.12</f>
        <v>57980388.480000004</v>
      </c>
      <c r="AN268" s="18"/>
      <c r="AO268" s="18"/>
      <c r="AP268" s="18"/>
      <c r="AQ268" s="18"/>
      <c r="AR268" s="18"/>
      <c r="AS268" s="18"/>
      <c r="AT268" s="18"/>
      <c r="AU268" s="18"/>
      <c r="AV268" s="18"/>
      <c r="AW268" s="41">
        <v>0</v>
      </c>
      <c r="AX268" s="41">
        <f t="shared" si="152"/>
        <v>0</v>
      </c>
      <c r="AY268" s="12" t="s">
        <v>129</v>
      </c>
      <c r="AZ268" s="12" t="s">
        <v>139</v>
      </c>
      <c r="BA268" s="6" t="s">
        <v>136</v>
      </c>
      <c r="BB268" s="1"/>
      <c r="BC268" s="1"/>
      <c r="BD268" s="1"/>
      <c r="BE268" s="1"/>
      <c r="BF268" s="1"/>
      <c r="BG268" s="4"/>
      <c r="BH268" s="4"/>
      <c r="BI268" s="4"/>
      <c r="BJ268" s="32"/>
      <c r="BK268" s="27">
        <v>14</v>
      </c>
    </row>
    <row r="269" spans="1:63" s="165" customFormat="1" ht="12.95" customHeight="1" x14ac:dyDescent="0.25">
      <c r="A269" s="6" t="s">
        <v>133</v>
      </c>
      <c r="B269" s="6" t="s">
        <v>152</v>
      </c>
      <c r="C269" s="178" t="s">
        <v>642</v>
      </c>
      <c r="D269" s="1"/>
      <c r="E269" s="1"/>
      <c r="F269" s="12" t="s">
        <v>134</v>
      </c>
      <c r="G269" s="12" t="s">
        <v>135</v>
      </c>
      <c r="H269" s="12" t="s">
        <v>136</v>
      </c>
      <c r="I269" s="151" t="s">
        <v>143</v>
      </c>
      <c r="J269" s="152" t="s">
        <v>149</v>
      </c>
      <c r="K269" s="1"/>
      <c r="L269" s="6">
        <v>100</v>
      </c>
      <c r="M269" s="6">
        <v>230000000</v>
      </c>
      <c r="N269" s="6" t="s">
        <v>137</v>
      </c>
      <c r="O269" s="153" t="s">
        <v>144</v>
      </c>
      <c r="P269" s="154" t="s">
        <v>125</v>
      </c>
      <c r="Q269" s="154">
        <v>230000000</v>
      </c>
      <c r="R269" s="155" t="s">
        <v>382</v>
      </c>
      <c r="S269" s="152"/>
      <c r="T269" s="152" t="s">
        <v>127</v>
      </c>
      <c r="U269" s="152"/>
      <c r="V269" s="152"/>
      <c r="W269" s="156"/>
      <c r="X269" s="157">
        <v>100</v>
      </c>
      <c r="Y269" s="156"/>
      <c r="Z269" s="152"/>
      <c r="AA269" s="158" t="s">
        <v>138</v>
      </c>
      <c r="AB269" s="159"/>
      <c r="AC269" s="159"/>
      <c r="AD269" s="160">
        <v>51768204</v>
      </c>
      <c r="AE269" s="159">
        <f t="shared" si="199"/>
        <v>57980388.480000004</v>
      </c>
      <c r="AF269" s="159"/>
      <c r="AG269" s="159"/>
      <c r="AH269" s="160">
        <v>51768204</v>
      </c>
      <c r="AI269" s="159">
        <f t="shared" si="200"/>
        <v>57980388.480000004</v>
      </c>
      <c r="AJ269" s="159"/>
      <c r="AK269" s="159"/>
      <c r="AL269" s="160">
        <v>51768204</v>
      </c>
      <c r="AM269" s="159">
        <f t="shared" si="201"/>
        <v>57980388.480000004</v>
      </c>
      <c r="AN269" s="159"/>
      <c r="AO269" s="159"/>
      <c r="AP269" s="159"/>
      <c r="AQ269" s="159"/>
      <c r="AR269" s="159"/>
      <c r="AS269" s="159"/>
      <c r="AT269" s="159"/>
      <c r="AU269" s="159"/>
      <c r="AV269" s="159"/>
      <c r="AW269" s="161">
        <f t="shared" ref="AW269:AW278" si="202">AD269+AH269+AL269+AP269+AT269</f>
        <v>155304612</v>
      </c>
      <c r="AX269" s="161">
        <f t="shared" si="152"/>
        <v>173941165.44000003</v>
      </c>
      <c r="AY269" s="154" t="s">
        <v>129</v>
      </c>
      <c r="AZ269" s="154" t="s">
        <v>139</v>
      </c>
      <c r="BA269" s="151" t="s">
        <v>136</v>
      </c>
      <c r="BB269" s="152"/>
      <c r="BC269" s="152"/>
      <c r="BD269" s="152"/>
      <c r="BE269" s="152"/>
      <c r="BF269" s="152"/>
      <c r="BG269" s="158"/>
      <c r="BH269" s="158"/>
      <c r="BI269" s="158"/>
      <c r="BJ269" s="32"/>
      <c r="BK269" s="27" t="s">
        <v>644</v>
      </c>
    </row>
    <row r="270" spans="1:63" s="165" customFormat="1" ht="12.95" customHeight="1" x14ac:dyDescent="0.25">
      <c r="A270" s="6" t="s">
        <v>151</v>
      </c>
      <c r="B270" s="6" t="s">
        <v>152</v>
      </c>
      <c r="C270" s="174" t="s">
        <v>243</v>
      </c>
      <c r="D270" s="1"/>
      <c r="E270" s="1"/>
      <c r="F270" s="4" t="s">
        <v>158</v>
      </c>
      <c r="G270" s="4" t="s">
        <v>159</v>
      </c>
      <c r="H270" s="32" t="s">
        <v>159</v>
      </c>
      <c r="I270" s="4" t="s">
        <v>120</v>
      </c>
      <c r="J270" s="15"/>
      <c r="K270" s="15"/>
      <c r="L270" s="4">
        <v>45</v>
      </c>
      <c r="M270" s="4">
        <v>230000000</v>
      </c>
      <c r="N270" s="2" t="s">
        <v>123</v>
      </c>
      <c r="O270" s="6" t="s">
        <v>126</v>
      </c>
      <c r="P270" s="1" t="s">
        <v>125</v>
      </c>
      <c r="Q270" s="4">
        <v>230000000</v>
      </c>
      <c r="R270" s="2" t="s">
        <v>187</v>
      </c>
      <c r="S270" s="15"/>
      <c r="T270" s="6" t="s">
        <v>127</v>
      </c>
      <c r="U270" s="28"/>
      <c r="V270" s="15"/>
      <c r="W270" s="16">
        <v>0</v>
      </c>
      <c r="X270" s="16">
        <v>90</v>
      </c>
      <c r="Y270" s="16">
        <v>10</v>
      </c>
      <c r="Z270" s="15"/>
      <c r="AA270" s="4" t="s">
        <v>138</v>
      </c>
      <c r="AB270" s="15"/>
      <c r="AC270" s="15"/>
      <c r="AD270" s="8">
        <v>10831695</v>
      </c>
      <c r="AE270" s="8">
        <v>12131498.4</v>
      </c>
      <c r="AF270" s="8">
        <v>0</v>
      </c>
      <c r="AG270" s="8">
        <v>0</v>
      </c>
      <c r="AH270" s="8">
        <v>11264962.800000001</v>
      </c>
      <c r="AI270" s="8">
        <v>12616758.335999999</v>
      </c>
      <c r="AJ270" s="8">
        <v>0</v>
      </c>
      <c r="AK270" s="8">
        <v>0</v>
      </c>
      <c r="AL270" s="8">
        <v>11715561.312000001</v>
      </c>
      <c r="AM270" s="8">
        <v>13121428.669439999</v>
      </c>
      <c r="AN270" s="15"/>
      <c r="AO270" s="15"/>
      <c r="AP270" s="8"/>
      <c r="AQ270" s="33"/>
      <c r="AR270" s="8"/>
      <c r="AS270" s="8"/>
      <c r="AT270" s="8"/>
      <c r="AU270" s="8"/>
      <c r="AV270" s="51"/>
      <c r="AW270" s="41">
        <f t="shared" si="202"/>
        <v>33812219.112000003</v>
      </c>
      <c r="AX270" s="41">
        <f t="shared" si="152"/>
        <v>37869685.40544001</v>
      </c>
      <c r="AY270" s="12" t="s">
        <v>129</v>
      </c>
      <c r="AZ270" s="34" t="s">
        <v>160</v>
      </c>
      <c r="BA270" s="34" t="s">
        <v>161</v>
      </c>
      <c r="BB270" s="15"/>
      <c r="BC270" s="15"/>
      <c r="BD270" s="15"/>
      <c r="BE270" s="15"/>
      <c r="BF270" s="15"/>
      <c r="BG270" s="15"/>
      <c r="BH270" s="15"/>
      <c r="BI270" s="15"/>
      <c r="BJ270" s="27"/>
      <c r="BK270" s="27"/>
    </row>
    <row r="271" spans="1:63" s="165" customFormat="1" ht="12.95" customHeight="1" x14ac:dyDescent="0.25">
      <c r="A271" s="1" t="s">
        <v>162</v>
      </c>
      <c r="B271" s="6" t="s">
        <v>152</v>
      </c>
      <c r="C271" s="174" t="s">
        <v>368</v>
      </c>
      <c r="D271" s="1"/>
      <c r="E271" s="1"/>
      <c r="F271" s="2" t="s">
        <v>163</v>
      </c>
      <c r="G271" s="3" t="s">
        <v>164</v>
      </c>
      <c r="H271" s="3" t="s">
        <v>164</v>
      </c>
      <c r="I271" s="4" t="s">
        <v>120</v>
      </c>
      <c r="J271" s="1"/>
      <c r="K271" s="1"/>
      <c r="L271" s="2">
        <v>50</v>
      </c>
      <c r="M271" s="5">
        <v>230000000</v>
      </c>
      <c r="N271" s="2" t="s">
        <v>165</v>
      </c>
      <c r="O271" s="1" t="s">
        <v>166</v>
      </c>
      <c r="P271" s="1" t="s">
        <v>125</v>
      </c>
      <c r="Q271" s="9">
        <v>230000000</v>
      </c>
      <c r="R271" s="2" t="s">
        <v>189</v>
      </c>
      <c r="S271" s="1"/>
      <c r="T271" s="2" t="s">
        <v>167</v>
      </c>
      <c r="U271" s="1"/>
      <c r="V271" s="2"/>
      <c r="W271" s="16">
        <v>0</v>
      </c>
      <c r="X271" s="16">
        <v>90</v>
      </c>
      <c r="Y271" s="16">
        <v>10</v>
      </c>
      <c r="Z271" s="1"/>
      <c r="AA271" s="4" t="s">
        <v>138</v>
      </c>
      <c r="AB271" s="18"/>
      <c r="AC271" s="18"/>
      <c r="AD271" s="8">
        <v>488037500</v>
      </c>
      <c r="AE271" s="18">
        <f>AD271*1.12</f>
        <v>546602000</v>
      </c>
      <c r="AF271" s="18"/>
      <c r="AG271" s="18"/>
      <c r="AH271" s="18">
        <v>1265475000</v>
      </c>
      <c r="AI271" s="18">
        <f>AH271*1.12</f>
        <v>1417332000.0000002</v>
      </c>
      <c r="AJ271" s="18"/>
      <c r="AK271" s="18"/>
      <c r="AL271" s="18">
        <v>1265475000</v>
      </c>
      <c r="AM271" s="18">
        <f>AL271*1.12</f>
        <v>1417332000.0000002</v>
      </c>
      <c r="AN271" s="18"/>
      <c r="AO271" s="18"/>
      <c r="AP271" s="18">
        <v>1265475000</v>
      </c>
      <c r="AQ271" s="18">
        <f>AP271*1.12</f>
        <v>1417332000.0000002</v>
      </c>
      <c r="AR271" s="18"/>
      <c r="AS271" s="18"/>
      <c r="AT271" s="18">
        <v>1265475000</v>
      </c>
      <c r="AU271" s="18">
        <f>AT271*1.12</f>
        <v>1417332000.0000002</v>
      </c>
      <c r="AV271" s="18"/>
      <c r="AW271" s="41">
        <v>0</v>
      </c>
      <c r="AX271" s="41">
        <f t="shared" ref="AX271" si="203">AW271*1.12</f>
        <v>0</v>
      </c>
      <c r="AY271" s="6" t="s">
        <v>129</v>
      </c>
      <c r="AZ271" s="2" t="s">
        <v>168</v>
      </c>
      <c r="BA271" s="2" t="s">
        <v>168</v>
      </c>
      <c r="BB271" s="1"/>
      <c r="BC271" s="1"/>
      <c r="BD271" s="1"/>
      <c r="BE271" s="1"/>
      <c r="BF271" s="1"/>
      <c r="BG271" s="4"/>
      <c r="BH271" s="4"/>
      <c r="BI271" s="4"/>
      <c r="BJ271" s="32"/>
      <c r="BK271" s="27"/>
    </row>
    <row r="272" spans="1:63" s="165" customFormat="1" ht="12.95" customHeight="1" x14ac:dyDescent="0.25">
      <c r="A272" s="1" t="s">
        <v>162</v>
      </c>
      <c r="B272" s="6" t="s">
        <v>152</v>
      </c>
      <c r="C272" s="175" t="s">
        <v>538</v>
      </c>
      <c r="D272" s="1"/>
      <c r="E272" s="1"/>
      <c r="F272" s="2" t="s">
        <v>163</v>
      </c>
      <c r="G272" s="3" t="s">
        <v>164</v>
      </c>
      <c r="H272" s="3" t="s">
        <v>164</v>
      </c>
      <c r="I272" s="4" t="s">
        <v>120</v>
      </c>
      <c r="J272" s="1"/>
      <c r="K272" s="1"/>
      <c r="L272" s="2">
        <v>50</v>
      </c>
      <c r="M272" s="5">
        <v>230000000</v>
      </c>
      <c r="N272" s="2" t="s">
        <v>165</v>
      </c>
      <c r="O272" s="1" t="s">
        <v>144</v>
      </c>
      <c r="P272" s="1" t="s">
        <v>125</v>
      </c>
      <c r="Q272" s="9">
        <v>230000000</v>
      </c>
      <c r="R272" s="2" t="s">
        <v>382</v>
      </c>
      <c r="S272" s="1"/>
      <c r="T272" s="2" t="s">
        <v>167</v>
      </c>
      <c r="U272" s="1"/>
      <c r="V272" s="2"/>
      <c r="W272" s="16">
        <v>0</v>
      </c>
      <c r="X272" s="16">
        <v>90</v>
      </c>
      <c r="Y272" s="16">
        <v>10</v>
      </c>
      <c r="Z272" s="1"/>
      <c r="AA272" s="4" t="s">
        <v>138</v>
      </c>
      <c r="AB272" s="18"/>
      <c r="AC272" s="18"/>
      <c r="AD272" s="8">
        <v>488037500</v>
      </c>
      <c r="AE272" s="18">
        <f>AD272*1.12</f>
        <v>546602000</v>
      </c>
      <c r="AF272" s="18"/>
      <c r="AG272" s="18"/>
      <c r="AH272" s="18">
        <v>1265475000</v>
      </c>
      <c r="AI272" s="18">
        <f>AH272*1.12</f>
        <v>1417332000.0000002</v>
      </c>
      <c r="AJ272" s="18"/>
      <c r="AK272" s="18"/>
      <c r="AL272" s="18">
        <v>1265475000</v>
      </c>
      <c r="AM272" s="18">
        <f>AL272*1.12</f>
        <v>1417332000.0000002</v>
      </c>
      <c r="AN272" s="18"/>
      <c r="AO272" s="18"/>
      <c r="AP272" s="18">
        <v>1265475000</v>
      </c>
      <c r="AQ272" s="18">
        <f>AP272*1.12</f>
        <v>1417332000.0000002</v>
      </c>
      <c r="AR272" s="18"/>
      <c r="AS272" s="18"/>
      <c r="AT272" s="18">
        <v>1265475000</v>
      </c>
      <c r="AU272" s="18">
        <f>AT272*1.12</f>
        <v>1417332000.0000002</v>
      </c>
      <c r="AV272" s="18"/>
      <c r="AW272" s="41">
        <v>0</v>
      </c>
      <c r="AX272" s="41">
        <f t="shared" ref="AX272" si="204">AW272*1.12</f>
        <v>0</v>
      </c>
      <c r="AY272" s="6" t="s">
        <v>129</v>
      </c>
      <c r="AZ272" s="2" t="s">
        <v>168</v>
      </c>
      <c r="BA272" s="2" t="s">
        <v>168</v>
      </c>
      <c r="BB272" s="1"/>
      <c r="BC272" s="1"/>
      <c r="BD272" s="1"/>
      <c r="BE272" s="1"/>
      <c r="BF272" s="1"/>
      <c r="BG272" s="4"/>
      <c r="BH272" s="4"/>
      <c r="BI272" s="4"/>
      <c r="BJ272" s="32"/>
      <c r="BK272" s="27">
        <v>14</v>
      </c>
    </row>
    <row r="273" spans="1:64" s="187" customFormat="1" ht="12.95" customHeight="1" x14ac:dyDescent="0.25">
      <c r="A273" s="1" t="s">
        <v>162</v>
      </c>
      <c r="B273" s="1" t="s">
        <v>152</v>
      </c>
      <c r="C273" s="4" t="s">
        <v>730</v>
      </c>
      <c r="D273" s="1"/>
      <c r="E273" s="1"/>
      <c r="F273" s="2" t="s">
        <v>163</v>
      </c>
      <c r="G273" s="3" t="s">
        <v>164</v>
      </c>
      <c r="H273" s="3" t="s">
        <v>164</v>
      </c>
      <c r="I273" s="4" t="s">
        <v>120</v>
      </c>
      <c r="J273" s="1"/>
      <c r="K273" s="1"/>
      <c r="L273" s="2">
        <v>50</v>
      </c>
      <c r="M273" s="5">
        <v>230000000</v>
      </c>
      <c r="N273" s="5" t="s">
        <v>224</v>
      </c>
      <c r="O273" s="1" t="s">
        <v>398</v>
      </c>
      <c r="P273" s="1" t="s">
        <v>125</v>
      </c>
      <c r="Q273" s="9">
        <v>230000000</v>
      </c>
      <c r="R273" s="2" t="s">
        <v>382</v>
      </c>
      <c r="S273" s="1"/>
      <c r="T273" s="2" t="s">
        <v>167</v>
      </c>
      <c r="U273" s="1"/>
      <c r="V273" s="2"/>
      <c r="W273" s="16">
        <v>0</v>
      </c>
      <c r="X273" s="16">
        <v>90</v>
      </c>
      <c r="Y273" s="16">
        <v>10</v>
      </c>
      <c r="Z273" s="1"/>
      <c r="AA273" s="4" t="s">
        <v>138</v>
      </c>
      <c r="AB273" s="71"/>
      <c r="AC273" s="71"/>
      <c r="AD273" s="71">
        <v>488037500</v>
      </c>
      <c r="AE273" s="71">
        <f>AD273*1.12</f>
        <v>546602000</v>
      </c>
      <c r="AF273" s="71"/>
      <c r="AG273" s="71"/>
      <c r="AH273" s="71">
        <v>1265475000</v>
      </c>
      <c r="AI273" s="71">
        <f>AH273*1.12</f>
        <v>1417332000.0000002</v>
      </c>
      <c r="AJ273" s="71"/>
      <c r="AK273" s="71"/>
      <c r="AL273" s="71">
        <v>1265475000</v>
      </c>
      <c r="AM273" s="71">
        <f>AL273*1.12</f>
        <v>1417332000.0000002</v>
      </c>
      <c r="AN273" s="71"/>
      <c r="AO273" s="71"/>
      <c r="AP273" s="71">
        <v>1265475000</v>
      </c>
      <c r="AQ273" s="71">
        <f>AP273*1.12</f>
        <v>1417332000.0000002</v>
      </c>
      <c r="AR273" s="71"/>
      <c r="AS273" s="71"/>
      <c r="AT273" s="71">
        <v>1265475000</v>
      </c>
      <c r="AU273" s="71">
        <f>AT273*1.12</f>
        <v>1417332000.0000002</v>
      </c>
      <c r="AV273" s="71"/>
      <c r="AW273" s="42">
        <f t="shared" si="202"/>
        <v>5549937500</v>
      </c>
      <c r="AX273" s="42">
        <f t="shared" si="152"/>
        <v>6215930000.000001</v>
      </c>
      <c r="AY273" s="1" t="s">
        <v>129</v>
      </c>
      <c r="AZ273" s="2" t="s">
        <v>168</v>
      </c>
      <c r="BA273" s="2" t="s">
        <v>168</v>
      </c>
      <c r="BB273" s="1"/>
      <c r="BC273" s="1"/>
      <c r="BD273" s="1"/>
      <c r="BE273" s="1"/>
      <c r="BF273" s="1"/>
      <c r="BG273" s="4"/>
      <c r="BH273" s="4"/>
      <c r="BI273" s="4"/>
      <c r="BJ273" s="32"/>
      <c r="BK273" s="32">
        <v>14</v>
      </c>
    </row>
    <row r="274" spans="1:64" ht="12.95" customHeight="1" x14ac:dyDescent="0.25">
      <c r="A274" s="73" t="s">
        <v>169</v>
      </c>
      <c r="B274" s="6" t="s">
        <v>157</v>
      </c>
      <c r="C274" s="174" t="s">
        <v>308</v>
      </c>
      <c r="D274" s="1"/>
      <c r="E274" s="1"/>
      <c r="F274" s="74" t="s">
        <v>170</v>
      </c>
      <c r="G274" s="75" t="s">
        <v>171</v>
      </c>
      <c r="H274" s="75" t="s">
        <v>171</v>
      </c>
      <c r="I274" s="75" t="s">
        <v>172</v>
      </c>
      <c r="J274" s="76" t="s">
        <v>173</v>
      </c>
      <c r="K274" s="76"/>
      <c r="L274" s="74">
        <v>100</v>
      </c>
      <c r="M274" s="73">
        <v>230000000</v>
      </c>
      <c r="N274" s="77" t="s">
        <v>165</v>
      </c>
      <c r="O274" s="76" t="s">
        <v>124</v>
      </c>
      <c r="P274" s="73" t="s">
        <v>125</v>
      </c>
      <c r="Q274" s="73">
        <v>230000000</v>
      </c>
      <c r="R274" s="73" t="s">
        <v>174</v>
      </c>
      <c r="S274" s="1"/>
      <c r="T274" s="1"/>
      <c r="U274" s="76" t="s">
        <v>126</v>
      </c>
      <c r="V274" s="76" t="s">
        <v>127</v>
      </c>
      <c r="W274" s="78">
        <v>0</v>
      </c>
      <c r="X274" s="78">
        <v>100</v>
      </c>
      <c r="Y274" s="78">
        <v>0</v>
      </c>
      <c r="Z274" s="1"/>
      <c r="AA274" s="79" t="s">
        <v>138</v>
      </c>
      <c r="AB274" s="1"/>
      <c r="AC274" s="1"/>
      <c r="AD274" s="21">
        <v>43528810</v>
      </c>
      <c r="AE274" s="21">
        <v>48752267.200000003</v>
      </c>
      <c r="AF274" s="1"/>
      <c r="AG274" s="1"/>
      <c r="AH274" s="80">
        <v>45000000</v>
      </c>
      <c r="AI274" s="80">
        <v>50400000.000000007</v>
      </c>
      <c r="AJ274" s="1"/>
      <c r="AK274" s="1"/>
      <c r="AL274" s="80">
        <v>45000000</v>
      </c>
      <c r="AM274" s="80">
        <v>50400000.000000007</v>
      </c>
      <c r="AN274" s="1"/>
      <c r="AO274" s="1"/>
      <c r="AP274" s="80"/>
      <c r="AQ274" s="80"/>
      <c r="AR274" s="1"/>
      <c r="AS274" s="80"/>
      <c r="AT274" s="80"/>
      <c r="AU274" s="81"/>
      <c r="AV274" s="82"/>
      <c r="AW274" s="41">
        <v>0</v>
      </c>
      <c r="AX274" s="41">
        <f t="shared" si="152"/>
        <v>0</v>
      </c>
      <c r="AY274" s="6" t="s">
        <v>129</v>
      </c>
      <c r="AZ274" s="1" t="s">
        <v>175</v>
      </c>
      <c r="BA274" s="1" t="s">
        <v>176</v>
      </c>
      <c r="BB274" s="1"/>
      <c r="BC274" s="1"/>
      <c r="BD274" s="1"/>
      <c r="BE274" s="1"/>
      <c r="BF274" s="1"/>
      <c r="BG274" s="83"/>
      <c r="BH274" s="1"/>
      <c r="BI274" s="1"/>
      <c r="BJ274" s="28"/>
      <c r="BK274" s="28" t="s">
        <v>375</v>
      </c>
    </row>
    <row r="275" spans="1:64" ht="12.95" customHeight="1" x14ac:dyDescent="0.25">
      <c r="A275" s="73" t="s">
        <v>177</v>
      </c>
      <c r="B275" s="6" t="s">
        <v>152</v>
      </c>
      <c r="C275" s="174" t="s">
        <v>369</v>
      </c>
      <c r="D275" s="1"/>
      <c r="E275" s="1"/>
      <c r="F275" s="74" t="s">
        <v>178</v>
      </c>
      <c r="G275" s="75" t="s">
        <v>179</v>
      </c>
      <c r="H275" s="75" t="s">
        <v>180</v>
      </c>
      <c r="I275" s="75" t="s">
        <v>120</v>
      </c>
      <c r="J275" s="76"/>
      <c r="K275" s="76"/>
      <c r="L275" s="74">
        <v>100</v>
      </c>
      <c r="M275" s="73">
        <v>230000000</v>
      </c>
      <c r="N275" s="77" t="s">
        <v>123</v>
      </c>
      <c r="O275" s="76" t="s">
        <v>124</v>
      </c>
      <c r="P275" s="73" t="s">
        <v>125</v>
      </c>
      <c r="Q275" s="73">
        <v>230000000</v>
      </c>
      <c r="R275" s="73" t="s">
        <v>174</v>
      </c>
      <c r="S275" s="1"/>
      <c r="T275" s="1" t="s">
        <v>167</v>
      </c>
      <c r="U275" s="76"/>
      <c r="V275" s="76"/>
      <c r="W275" s="78">
        <v>0</v>
      </c>
      <c r="X275" s="78">
        <v>100</v>
      </c>
      <c r="Y275" s="78">
        <v>0</v>
      </c>
      <c r="Z275" s="1"/>
      <c r="AA275" s="79" t="s">
        <v>181</v>
      </c>
      <c r="AB275" s="1"/>
      <c r="AC275" s="1"/>
      <c r="AD275" s="21">
        <f>9143.46*1000</f>
        <v>9143460</v>
      </c>
      <c r="AE275" s="21">
        <f>AD275*1.12</f>
        <v>10240675.200000001</v>
      </c>
      <c r="AF275" s="1"/>
      <c r="AG275" s="1"/>
      <c r="AH275" s="80">
        <f>9143.46*1000</f>
        <v>9143460</v>
      </c>
      <c r="AI275" s="80">
        <f>AH275*1.12</f>
        <v>10240675.200000001</v>
      </c>
      <c r="AJ275" s="1"/>
      <c r="AK275" s="1"/>
      <c r="AL275" s="80">
        <f>9143.46*1000</f>
        <v>9143460</v>
      </c>
      <c r="AM275" s="80">
        <f>AL275*1.12</f>
        <v>10240675.200000001</v>
      </c>
      <c r="AN275" s="1"/>
      <c r="AO275" s="1"/>
      <c r="AP275" s="80">
        <f>9143.46*1000</f>
        <v>9143460</v>
      </c>
      <c r="AQ275" s="80">
        <f>AP275*1.12</f>
        <v>10240675.200000001</v>
      </c>
      <c r="AR275" s="1"/>
      <c r="AS275" s="80"/>
      <c r="AT275" s="80">
        <f>9143.46*1000</f>
        <v>9143460</v>
      </c>
      <c r="AU275" s="81">
        <f>AT275*1.12</f>
        <v>10240675.200000001</v>
      </c>
      <c r="AV275" s="82"/>
      <c r="AW275" s="41">
        <v>0</v>
      </c>
      <c r="AX275" s="41">
        <f t="shared" ref="AX275" si="205">AW275*1.12</f>
        <v>0</v>
      </c>
      <c r="AY275" s="6" t="s">
        <v>129</v>
      </c>
      <c r="AZ275" s="1" t="s">
        <v>182</v>
      </c>
      <c r="BA275" s="1" t="s">
        <v>183</v>
      </c>
      <c r="BB275" s="1"/>
      <c r="BC275" s="1"/>
      <c r="BD275" s="1"/>
      <c r="BE275" s="1"/>
      <c r="BF275" s="1"/>
      <c r="BG275" s="83"/>
      <c r="BH275" s="1"/>
      <c r="BI275" s="1"/>
      <c r="BJ275" s="28"/>
      <c r="BK275" s="28" t="s">
        <v>375</v>
      </c>
    </row>
    <row r="276" spans="1:64" s="164" customFormat="1" ht="12.95" customHeight="1" x14ac:dyDescent="0.25">
      <c r="A276" s="46" t="s">
        <v>361</v>
      </c>
      <c r="B276" s="46"/>
      <c r="C276" s="46" t="s">
        <v>341</v>
      </c>
      <c r="D276" s="46"/>
      <c r="E276" s="46"/>
      <c r="F276" s="46" t="s">
        <v>377</v>
      </c>
      <c r="G276" s="46" t="s">
        <v>378</v>
      </c>
      <c r="H276" s="46" t="s">
        <v>379</v>
      </c>
      <c r="I276" s="46" t="s">
        <v>643</v>
      </c>
      <c r="J276" s="46" t="s">
        <v>380</v>
      </c>
      <c r="K276" s="46"/>
      <c r="L276" s="47">
        <v>100</v>
      </c>
      <c r="M276" s="47" t="s">
        <v>197</v>
      </c>
      <c r="N276" s="46" t="s">
        <v>381</v>
      </c>
      <c r="O276" s="46" t="s">
        <v>126</v>
      </c>
      <c r="P276" s="46" t="s">
        <v>125</v>
      </c>
      <c r="Q276" s="46" t="s">
        <v>122</v>
      </c>
      <c r="R276" s="46" t="s">
        <v>382</v>
      </c>
      <c r="S276" s="46"/>
      <c r="T276" s="46" t="s">
        <v>146</v>
      </c>
      <c r="U276" s="46"/>
      <c r="V276" s="46"/>
      <c r="W276" s="46" t="s">
        <v>128</v>
      </c>
      <c r="X276" s="46" t="s">
        <v>121</v>
      </c>
      <c r="Y276" s="46" t="s">
        <v>128</v>
      </c>
      <c r="Z276" s="46"/>
      <c r="AA276" s="46" t="s">
        <v>138</v>
      </c>
      <c r="AB276" s="45"/>
      <c r="AC276" s="45"/>
      <c r="AD276" s="45">
        <v>174000000</v>
      </c>
      <c r="AE276" s="45">
        <f>AD276*1.12</f>
        <v>194880000.00000003</v>
      </c>
      <c r="AF276" s="45"/>
      <c r="AG276" s="45"/>
      <c r="AH276" s="48">
        <v>174000000</v>
      </c>
      <c r="AI276" s="45">
        <f>AH276*1.12</f>
        <v>194880000.00000003</v>
      </c>
      <c r="AJ276" s="45"/>
      <c r="AK276" s="45"/>
      <c r="AL276" s="48"/>
      <c r="AM276" s="45"/>
      <c r="AN276" s="45"/>
      <c r="AO276" s="45"/>
      <c r="AP276" s="45"/>
      <c r="AQ276" s="45"/>
      <c r="AR276" s="45"/>
      <c r="AS276" s="45"/>
      <c r="AT276" s="45"/>
      <c r="AU276" s="45"/>
      <c r="AV276" s="53"/>
      <c r="AW276" s="41">
        <v>0</v>
      </c>
      <c r="AX276" s="53">
        <f>AW276*1.12</f>
        <v>0</v>
      </c>
      <c r="AY276" s="1" t="s">
        <v>383</v>
      </c>
      <c r="AZ276" s="1" t="s">
        <v>384</v>
      </c>
      <c r="BA276" s="1" t="s">
        <v>385</v>
      </c>
      <c r="BB276" s="1"/>
      <c r="BC276" s="1"/>
      <c r="BD276" s="1"/>
      <c r="BE276" s="1"/>
      <c r="BF276" s="1"/>
      <c r="BG276" s="1"/>
      <c r="BH276" s="1"/>
      <c r="BI276" s="1"/>
      <c r="BJ276" s="28"/>
      <c r="BK276" s="28" t="s">
        <v>386</v>
      </c>
    </row>
    <row r="277" spans="1:64" s="164" customFormat="1" ht="12.95" customHeight="1" x14ac:dyDescent="0.25">
      <c r="A277" s="1" t="s">
        <v>361</v>
      </c>
      <c r="B277" s="1"/>
      <c r="C277" s="1" t="s">
        <v>641</v>
      </c>
      <c r="D277" s="1"/>
      <c r="E277" s="1"/>
      <c r="F277" s="1" t="s">
        <v>377</v>
      </c>
      <c r="G277" s="1" t="s">
        <v>378</v>
      </c>
      <c r="H277" s="1" t="s">
        <v>379</v>
      </c>
      <c r="I277" s="1" t="s">
        <v>643</v>
      </c>
      <c r="J277" s="1" t="s">
        <v>380</v>
      </c>
      <c r="K277" s="1"/>
      <c r="L277" s="15">
        <v>100</v>
      </c>
      <c r="M277" s="15" t="s">
        <v>197</v>
      </c>
      <c r="N277" s="1" t="s">
        <v>381</v>
      </c>
      <c r="O277" s="1" t="s">
        <v>166</v>
      </c>
      <c r="P277" s="1" t="s">
        <v>125</v>
      </c>
      <c r="Q277" s="1" t="s">
        <v>122</v>
      </c>
      <c r="R277" s="1" t="s">
        <v>382</v>
      </c>
      <c r="S277" s="1"/>
      <c r="T277" s="1" t="s">
        <v>146</v>
      </c>
      <c r="U277" s="1"/>
      <c r="V277" s="1"/>
      <c r="W277" s="1" t="s">
        <v>128</v>
      </c>
      <c r="X277" s="1" t="s">
        <v>121</v>
      </c>
      <c r="Y277" s="1" t="s">
        <v>128</v>
      </c>
      <c r="Z277" s="1"/>
      <c r="AA277" s="1" t="s">
        <v>138</v>
      </c>
      <c r="AB277" s="40"/>
      <c r="AC277" s="40"/>
      <c r="AD277" s="40">
        <v>174000000</v>
      </c>
      <c r="AE277" s="40">
        <f>AD277*1.12</f>
        <v>194880000.00000003</v>
      </c>
      <c r="AF277" s="40"/>
      <c r="AG277" s="40"/>
      <c r="AH277" s="102">
        <v>174000000</v>
      </c>
      <c r="AI277" s="40">
        <f>AH277*1.12</f>
        <v>194880000.00000003</v>
      </c>
      <c r="AJ277" s="40"/>
      <c r="AK277" s="40"/>
      <c r="AL277" s="102"/>
      <c r="AM277" s="40"/>
      <c r="AN277" s="40"/>
      <c r="AO277" s="40"/>
      <c r="AP277" s="40"/>
      <c r="AQ277" s="40"/>
      <c r="AR277" s="40"/>
      <c r="AS277" s="40"/>
      <c r="AT277" s="40"/>
      <c r="AU277" s="40"/>
      <c r="AV277" s="42"/>
      <c r="AW277" s="41">
        <f t="shared" si="202"/>
        <v>348000000</v>
      </c>
      <c r="AX277" s="42">
        <f>AW277*1.12</f>
        <v>389760000.00000006</v>
      </c>
      <c r="AY277" s="1" t="s">
        <v>383</v>
      </c>
      <c r="AZ277" s="1" t="s">
        <v>384</v>
      </c>
      <c r="BA277" s="1" t="s">
        <v>385</v>
      </c>
      <c r="BB277" s="1"/>
      <c r="BC277" s="1"/>
      <c r="BD277" s="1"/>
      <c r="BE277" s="1"/>
      <c r="BF277" s="1"/>
      <c r="BG277" s="1"/>
      <c r="BH277" s="1"/>
      <c r="BI277" s="1"/>
      <c r="BJ277" s="28"/>
      <c r="BK277" s="27">
        <v>14</v>
      </c>
    </row>
    <row r="278" spans="1:64" ht="12.95" customHeight="1" x14ac:dyDescent="0.25">
      <c r="A278" s="57" t="s">
        <v>177</v>
      </c>
      <c r="B278" s="57" t="s">
        <v>152</v>
      </c>
      <c r="C278" s="189" t="s">
        <v>345</v>
      </c>
      <c r="D278" s="84"/>
      <c r="E278" s="1"/>
      <c r="F278" s="2" t="s">
        <v>178</v>
      </c>
      <c r="G278" s="3" t="s">
        <v>179</v>
      </c>
      <c r="H278" s="3" t="s">
        <v>180</v>
      </c>
      <c r="I278" s="4" t="s">
        <v>120</v>
      </c>
      <c r="J278" s="1"/>
      <c r="K278" s="1"/>
      <c r="L278" s="2">
        <v>100</v>
      </c>
      <c r="M278" s="1">
        <v>230000000</v>
      </c>
      <c r="N278" s="1" t="s">
        <v>123</v>
      </c>
      <c r="O278" s="1" t="s">
        <v>126</v>
      </c>
      <c r="P278" s="1" t="s">
        <v>125</v>
      </c>
      <c r="Q278" s="1">
        <v>230000000</v>
      </c>
      <c r="R278" s="1" t="s">
        <v>174</v>
      </c>
      <c r="S278" s="1"/>
      <c r="T278" s="1" t="s">
        <v>167</v>
      </c>
      <c r="U278" s="1"/>
      <c r="V278" s="1"/>
      <c r="W278" s="1">
        <v>0</v>
      </c>
      <c r="X278" s="1">
        <v>100</v>
      </c>
      <c r="Y278" s="1">
        <v>0</v>
      </c>
      <c r="Z278" s="1"/>
      <c r="AA278" s="4" t="s">
        <v>138</v>
      </c>
      <c r="AB278" s="21"/>
      <c r="AC278" s="18"/>
      <c r="AD278" s="21">
        <f>9143.46*1000</f>
        <v>9143460</v>
      </c>
      <c r="AE278" s="40">
        <f>AD278*1.12</f>
        <v>10240675.200000001</v>
      </c>
      <c r="AF278" s="18"/>
      <c r="AG278" s="18"/>
      <c r="AH278" s="18">
        <f>9143.46*1000</f>
        <v>9143460</v>
      </c>
      <c r="AI278" s="40">
        <f>AH278*1.12</f>
        <v>10240675.200000001</v>
      </c>
      <c r="AJ278" s="18"/>
      <c r="AK278" s="18"/>
      <c r="AL278" s="18">
        <f>9143.46*1000</f>
        <v>9143460</v>
      </c>
      <c r="AM278" s="40">
        <f>AL278*1.12</f>
        <v>10240675.200000001</v>
      </c>
      <c r="AN278" s="71"/>
      <c r="AO278" s="71"/>
      <c r="AP278" s="71">
        <f>9143.46*1000</f>
        <v>9143460</v>
      </c>
      <c r="AQ278" s="71">
        <f>AP278*1.12</f>
        <v>10240675.200000001</v>
      </c>
      <c r="AR278" s="71"/>
      <c r="AS278" s="71"/>
      <c r="AT278" s="71">
        <f>9143.46*1000</f>
        <v>9143460</v>
      </c>
      <c r="AU278" s="71">
        <f>AT278*1.12</f>
        <v>10240675.200000001</v>
      </c>
      <c r="AV278" s="85"/>
      <c r="AW278" s="42">
        <f t="shared" si="202"/>
        <v>45717300</v>
      </c>
      <c r="AX278" s="42">
        <f t="shared" ref="AX278:AX328" si="206">AW278*1.12</f>
        <v>51203376.000000007</v>
      </c>
      <c r="AY278" s="6" t="s">
        <v>129</v>
      </c>
      <c r="AZ278" s="6" t="s">
        <v>402</v>
      </c>
      <c r="BA278" s="6" t="s">
        <v>402</v>
      </c>
      <c r="BB278" s="1"/>
      <c r="BC278" s="1"/>
      <c r="BD278" s="1"/>
      <c r="BE278" s="1"/>
      <c r="BF278" s="1"/>
      <c r="BG278" s="1"/>
      <c r="BH278" s="1"/>
      <c r="BI278" s="1"/>
      <c r="BJ278" s="28"/>
      <c r="BK278" s="32"/>
    </row>
    <row r="279" spans="1:64" ht="12.95" customHeight="1" x14ac:dyDescent="0.25">
      <c r="A279" s="1" t="s">
        <v>116</v>
      </c>
      <c r="B279" s="1" t="s">
        <v>157</v>
      </c>
      <c r="C279" s="175" t="s">
        <v>350</v>
      </c>
      <c r="D279" s="28"/>
      <c r="E279" s="1"/>
      <c r="F279" s="2" t="s">
        <v>117</v>
      </c>
      <c r="G279" s="3" t="s">
        <v>118</v>
      </c>
      <c r="H279" s="3" t="s">
        <v>119</v>
      </c>
      <c r="I279" s="4" t="s">
        <v>120</v>
      </c>
      <c r="J279" s="1"/>
      <c r="K279" s="1"/>
      <c r="L279" s="2">
        <v>100</v>
      </c>
      <c r="M279" s="1" t="s">
        <v>122</v>
      </c>
      <c r="N279" s="1" t="s">
        <v>131</v>
      </c>
      <c r="O279" s="1" t="s">
        <v>126</v>
      </c>
      <c r="P279" s="1" t="s">
        <v>125</v>
      </c>
      <c r="Q279" s="1" t="s">
        <v>122</v>
      </c>
      <c r="R279" s="1" t="s">
        <v>338</v>
      </c>
      <c r="S279" s="1"/>
      <c r="T279" s="1" t="s">
        <v>127</v>
      </c>
      <c r="U279" s="1"/>
      <c r="V279" s="1"/>
      <c r="W279" s="1" t="s">
        <v>128</v>
      </c>
      <c r="X279" s="1" t="s">
        <v>121</v>
      </c>
      <c r="Y279" s="1" t="s">
        <v>128</v>
      </c>
      <c r="Z279" s="1" t="s">
        <v>500</v>
      </c>
      <c r="AA279" s="4" t="s">
        <v>138</v>
      </c>
      <c r="AB279" s="21">
        <v>1</v>
      </c>
      <c r="AC279" s="18">
        <v>99950400</v>
      </c>
      <c r="AD279" s="21">
        <v>99711040</v>
      </c>
      <c r="AE279" s="40">
        <f>AD279*1.12</f>
        <v>111676364.80000001</v>
      </c>
      <c r="AF279" s="18">
        <v>1</v>
      </c>
      <c r="AG279" s="18">
        <v>138674304</v>
      </c>
      <c r="AH279" s="18">
        <v>138674304</v>
      </c>
      <c r="AI279" s="40">
        <f>AH279*1.12</f>
        <v>155315220.48000002</v>
      </c>
      <c r="AJ279" s="18">
        <v>1</v>
      </c>
      <c r="AK279" s="18">
        <v>144231648</v>
      </c>
      <c r="AL279" s="18">
        <v>144231648</v>
      </c>
      <c r="AM279" s="40">
        <f>AL279*1.12</f>
        <v>161539445.76000002</v>
      </c>
      <c r="AN279" s="71">
        <v>0</v>
      </c>
      <c r="AO279" s="71">
        <v>0</v>
      </c>
      <c r="AP279" s="71">
        <v>0</v>
      </c>
      <c r="AQ279" s="71">
        <v>0</v>
      </c>
      <c r="AR279" s="71">
        <v>0</v>
      </c>
      <c r="AS279" s="71">
        <v>0</v>
      </c>
      <c r="AT279" s="71">
        <v>0</v>
      </c>
      <c r="AU279" s="71">
        <v>0</v>
      </c>
      <c r="AV279" s="85">
        <f>AB279+AF279+AJ279+AN279+AR279</f>
        <v>3</v>
      </c>
      <c r="AW279" s="42">
        <v>0</v>
      </c>
      <c r="AX279" s="42">
        <f t="shared" si="206"/>
        <v>0</v>
      </c>
      <c r="AY279" s="6" t="s">
        <v>129</v>
      </c>
      <c r="AZ279" s="6" t="s">
        <v>404</v>
      </c>
      <c r="BA279" s="6" t="s">
        <v>404</v>
      </c>
      <c r="BB279" s="1"/>
      <c r="BC279" s="1"/>
      <c r="BD279" s="1"/>
      <c r="BE279" s="1"/>
      <c r="BF279" s="1"/>
      <c r="BG279" s="1"/>
      <c r="BH279" s="1"/>
      <c r="BI279" s="1"/>
      <c r="BJ279" s="28"/>
      <c r="BK279" s="28" t="s">
        <v>375</v>
      </c>
      <c r="BL279" s="187"/>
    </row>
    <row r="280" spans="1:64" s="164" customFormat="1" ht="12.95" customHeight="1" x14ac:dyDescent="0.25">
      <c r="A280" s="15" t="s">
        <v>217</v>
      </c>
      <c r="B280" s="44"/>
      <c r="C280" s="175" t="s">
        <v>355</v>
      </c>
      <c r="D280" s="87"/>
      <c r="E280" s="44"/>
      <c r="F280" s="1" t="s">
        <v>519</v>
      </c>
      <c r="G280" s="1" t="s">
        <v>520</v>
      </c>
      <c r="H280" s="1" t="s">
        <v>520</v>
      </c>
      <c r="I280" s="1" t="s">
        <v>120</v>
      </c>
      <c r="J280" s="1"/>
      <c r="K280" s="1"/>
      <c r="L280" s="1">
        <v>80</v>
      </c>
      <c r="M280" s="112" t="s">
        <v>122</v>
      </c>
      <c r="N280" s="112" t="s">
        <v>224</v>
      </c>
      <c r="O280" s="112" t="s">
        <v>166</v>
      </c>
      <c r="P280" s="112" t="s">
        <v>125</v>
      </c>
      <c r="Q280" s="112">
        <v>230000000</v>
      </c>
      <c r="R280" s="1" t="s">
        <v>521</v>
      </c>
      <c r="S280" s="112"/>
      <c r="T280" s="112" t="s">
        <v>146</v>
      </c>
      <c r="U280" s="112"/>
      <c r="V280" s="112"/>
      <c r="W280" s="112">
        <v>0</v>
      </c>
      <c r="X280" s="112">
        <v>90</v>
      </c>
      <c r="Y280" s="112">
        <v>10</v>
      </c>
      <c r="Z280" s="114"/>
      <c r="AA280" s="113" t="s">
        <v>138</v>
      </c>
      <c r="AB280" s="112"/>
      <c r="AC280" s="112"/>
      <c r="AD280" s="114">
        <v>12960000</v>
      </c>
      <c r="AE280" s="114">
        <f t="shared" ref="AE280:AE312" si="207">AD280*1.12</f>
        <v>14515200.000000002</v>
      </c>
      <c r="AF280" s="114"/>
      <c r="AG280" s="114"/>
      <c r="AH280" s="114">
        <v>7653702</v>
      </c>
      <c r="AI280" s="21">
        <f t="shared" ref="AI280:AI312" si="208">AH280*1.12</f>
        <v>8572146.2400000002</v>
      </c>
      <c r="AJ280" s="114"/>
      <c r="AK280" s="114"/>
      <c r="AL280" s="114"/>
      <c r="AM280" s="21">
        <f t="shared" ref="AM280:AM312" si="209">AL280*1.12</f>
        <v>0</v>
      </c>
      <c r="AN280" s="114"/>
      <c r="AO280" s="114"/>
      <c r="AP280" s="114"/>
      <c r="AQ280" s="21">
        <f t="shared" ref="AQ280:AQ290" si="210">AP280*1.12</f>
        <v>0</v>
      </c>
      <c r="AR280" s="114"/>
      <c r="AS280" s="114"/>
      <c r="AT280" s="114"/>
      <c r="AU280" s="21">
        <f t="shared" ref="AU280:AU290" si="211">AT280*1.12</f>
        <v>0</v>
      </c>
      <c r="AV280" s="114"/>
      <c r="AW280" s="202">
        <f t="shared" ref="AW280:AW289" si="212">AD280+AH280+AL280+AP280+AT280</f>
        <v>20613702</v>
      </c>
      <c r="AX280" s="202">
        <f t="shared" si="206"/>
        <v>23087346.240000002</v>
      </c>
      <c r="AY280" s="112" t="s">
        <v>129</v>
      </c>
      <c r="AZ280" s="1" t="s">
        <v>522</v>
      </c>
      <c r="BA280" s="1" t="s">
        <v>523</v>
      </c>
      <c r="BB280" s="44"/>
      <c r="BC280" s="44"/>
      <c r="BD280" s="44"/>
      <c r="BE280" s="44"/>
      <c r="BF280" s="44"/>
      <c r="BG280" s="44"/>
      <c r="BH280" s="44"/>
      <c r="BI280" s="44"/>
      <c r="BJ280" s="87"/>
      <c r="BK280" s="28"/>
    </row>
    <row r="281" spans="1:64" s="164" customFormat="1" ht="12.95" customHeight="1" x14ac:dyDescent="0.25">
      <c r="A281" s="15" t="s">
        <v>217</v>
      </c>
      <c r="B281" s="44"/>
      <c r="C281" s="175" t="s">
        <v>362</v>
      </c>
      <c r="D281" s="87"/>
      <c r="E281" s="44"/>
      <c r="F281" s="1" t="s">
        <v>519</v>
      </c>
      <c r="G281" s="1" t="s">
        <v>520</v>
      </c>
      <c r="H281" s="1" t="s">
        <v>520</v>
      </c>
      <c r="I281" s="1" t="s">
        <v>143</v>
      </c>
      <c r="J281" s="152" t="s">
        <v>651</v>
      </c>
      <c r="K281" s="1"/>
      <c r="L281" s="1">
        <v>80</v>
      </c>
      <c r="M281" s="112" t="s">
        <v>122</v>
      </c>
      <c r="N281" s="112" t="s">
        <v>224</v>
      </c>
      <c r="O281" s="112" t="s">
        <v>166</v>
      </c>
      <c r="P281" s="112" t="s">
        <v>125</v>
      </c>
      <c r="Q281" s="112">
        <v>230000000</v>
      </c>
      <c r="R281" s="1" t="s">
        <v>521</v>
      </c>
      <c r="S281" s="112"/>
      <c r="T281" s="112" t="s">
        <v>146</v>
      </c>
      <c r="U281" s="112"/>
      <c r="V281" s="112"/>
      <c r="W281" s="112">
        <v>0</v>
      </c>
      <c r="X281" s="112">
        <v>90</v>
      </c>
      <c r="Y281" s="112">
        <v>10</v>
      </c>
      <c r="Z281" s="114"/>
      <c r="AA281" s="113" t="s">
        <v>138</v>
      </c>
      <c r="AB281" s="112"/>
      <c r="AC281" s="112"/>
      <c r="AD281" s="114">
        <v>4480000.0000000009</v>
      </c>
      <c r="AE281" s="114">
        <f t="shared" si="207"/>
        <v>5017600.0000000019</v>
      </c>
      <c r="AF281" s="114"/>
      <c r="AG281" s="114"/>
      <c r="AH281" s="114">
        <v>2645723.9999999991</v>
      </c>
      <c r="AI281" s="21">
        <f t="shared" si="208"/>
        <v>2963210.8799999994</v>
      </c>
      <c r="AJ281" s="114"/>
      <c r="AK281" s="114"/>
      <c r="AL281" s="114"/>
      <c r="AM281" s="21">
        <f t="shared" si="209"/>
        <v>0</v>
      </c>
      <c r="AN281" s="114"/>
      <c r="AO281" s="114"/>
      <c r="AP281" s="114"/>
      <c r="AQ281" s="21">
        <f t="shared" si="210"/>
        <v>0</v>
      </c>
      <c r="AR281" s="114"/>
      <c r="AS281" s="114"/>
      <c r="AT281" s="114"/>
      <c r="AU281" s="21">
        <f t="shared" si="211"/>
        <v>0</v>
      </c>
      <c r="AV281" s="114"/>
      <c r="AW281" s="41">
        <v>0</v>
      </c>
      <c r="AX281" s="41">
        <f t="shared" si="206"/>
        <v>0</v>
      </c>
      <c r="AY281" s="112" t="s">
        <v>129</v>
      </c>
      <c r="AZ281" s="1" t="s">
        <v>524</v>
      </c>
      <c r="BA281" s="1" t="s">
        <v>525</v>
      </c>
      <c r="BB281" s="44"/>
      <c r="BC281" s="44"/>
      <c r="BD281" s="44"/>
      <c r="BE281" s="44"/>
      <c r="BF281" s="44"/>
      <c r="BG281" s="44"/>
      <c r="BH281" s="44"/>
      <c r="BI281" s="44"/>
      <c r="BJ281" s="87"/>
      <c r="BK281" s="28"/>
    </row>
    <row r="282" spans="1:64" s="164" customFormat="1" ht="12.95" customHeight="1" x14ac:dyDescent="0.25">
      <c r="A282" s="4" t="s">
        <v>217</v>
      </c>
      <c r="B282" s="44"/>
      <c r="C282" s="4" t="s">
        <v>731</v>
      </c>
      <c r="D282" s="44"/>
      <c r="E282" s="44"/>
      <c r="F282" s="1" t="s">
        <v>519</v>
      </c>
      <c r="G282" s="1" t="s">
        <v>520</v>
      </c>
      <c r="H282" s="1" t="s">
        <v>520</v>
      </c>
      <c r="I282" s="1" t="s">
        <v>143</v>
      </c>
      <c r="J282" s="1" t="s">
        <v>651</v>
      </c>
      <c r="K282" s="1"/>
      <c r="L282" s="1">
        <v>80</v>
      </c>
      <c r="M282" s="1" t="s">
        <v>122</v>
      </c>
      <c r="N282" s="5" t="s">
        <v>224</v>
      </c>
      <c r="O282" s="1" t="s">
        <v>144</v>
      </c>
      <c r="P282" s="1" t="s">
        <v>125</v>
      </c>
      <c r="Q282" s="1">
        <v>230000000</v>
      </c>
      <c r="R282" s="1" t="s">
        <v>521</v>
      </c>
      <c r="S282" s="1"/>
      <c r="T282" s="1" t="s">
        <v>146</v>
      </c>
      <c r="U282" s="1"/>
      <c r="V282" s="1"/>
      <c r="W282" s="1">
        <v>0</v>
      </c>
      <c r="X282" s="1">
        <v>90</v>
      </c>
      <c r="Y282" s="1">
        <v>10</v>
      </c>
      <c r="Z282" s="21"/>
      <c r="AA282" s="5" t="s">
        <v>138</v>
      </c>
      <c r="AB282" s="71"/>
      <c r="AC282" s="71"/>
      <c r="AD282" s="71">
        <v>4480000.0000000009</v>
      </c>
      <c r="AE282" s="71">
        <f t="shared" si="207"/>
        <v>5017600.0000000019</v>
      </c>
      <c r="AF282" s="71"/>
      <c r="AG282" s="71"/>
      <c r="AH282" s="71">
        <v>2645723.9999999991</v>
      </c>
      <c r="AI282" s="71">
        <f t="shared" si="208"/>
        <v>2963210.8799999994</v>
      </c>
      <c r="AJ282" s="71"/>
      <c r="AK282" s="71"/>
      <c r="AL282" s="71"/>
      <c r="AM282" s="71"/>
      <c r="AN282" s="71"/>
      <c r="AO282" s="71"/>
      <c r="AP282" s="71"/>
      <c r="AQ282" s="71"/>
      <c r="AR282" s="71"/>
      <c r="AS282" s="71"/>
      <c r="AT282" s="71"/>
      <c r="AU282" s="71"/>
      <c r="AV282" s="71"/>
      <c r="AW282" s="41">
        <v>0</v>
      </c>
      <c r="AX282" s="41">
        <f>AW282*1.12</f>
        <v>0</v>
      </c>
      <c r="AY282" s="1" t="s">
        <v>129</v>
      </c>
      <c r="AZ282" s="1" t="s">
        <v>524</v>
      </c>
      <c r="BA282" s="1" t="s">
        <v>525</v>
      </c>
      <c r="BB282" s="44"/>
      <c r="BC282" s="44"/>
      <c r="BD282" s="44"/>
      <c r="BE282" s="44"/>
      <c r="BF282" s="44"/>
      <c r="BG282" s="44"/>
      <c r="BH282" s="44"/>
      <c r="BI282" s="44"/>
      <c r="BJ282" s="87"/>
      <c r="BK282" s="32">
        <v>14</v>
      </c>
    </row>
    <row r="283" spans="1:64" s="164" customFormat="1" ht="12.95" customHeight="1" x14ac:dyDescent="0.25">
      <c r="A283" s="4" t="s">
        <v>217</v>
      </c>
      <c r="B283" s="44"/>
      <c r="C283" s="4" t="s">
        <v>771</v>
      </c>
      <c r="D283" s="44"/>
      <c r="E283" s="44"/>
      <c r="F283" s="1" t="s">
        <v>519</v>
      </c>
      <c r="G283" s="1" t="s">
        <v>520</v>
      </c>
      <c r="H283" s="1" t="s">
        <v>520</v>
      </c>
      <c r="I283" s="1" t="s">
        <v>143</v>
      </c>
      <c r="J283" s="1" t="s">
        <v>651</v>
      </c>
      <c r="K283" s="1"/>
      <c r="L283" s="1">
        <v>80</v>
      </c>
      <c r="M283" s="1" t="s">
        <v>122</v>
      </c>
      <c r="N283" s="5" t="s">
        <v>224</v>
      </c>
      <c r="O283" s="1" t="s">
        <v>398</v>
      </c>
      <c r="P283" s="1" t="s">
        <v>125</v>
      </c>
      <c r="Q283" s="1">
        <v>230000000</v>
      </c>
      <c r="R283" s="1" t="s">
        <v>521</v>
      </c>
      <c r="S283" s="1"/>
      <c r="T283" s="1" t="s">
        <v>146</v>
      </c>
      <c r="U283" s="1"/>
      <c r="V283" s="1"/>
      <c r="W283" s="1">
        <v>0</v>
      </c>
      <c r="X283" s="16">
        <v>100</v>
      </c>
      <c r="Y283" s="1">
        <v>0</v>
      </c>
      <c r="Z283" s="21"/>
      <c r="AA283" s="5" t="s">
        <v>138</v>
      </c>
      <c r="AB283" s="71"/>
      <c r="AC283" s="71"/>
      <c r="AD283" s="71">
        <v>4480000.0000000009</v>
      </c>
      <c r="AE283" s="71">
        <f t="shared" si="207"/>
        <v>5017600.0000000019</v>
      </c>
      <c r="AF283" s="71"/>
      <c r="AG283" s="71"/>
      <c r="AH283" s="71">
        <v>2645723.9999999991</v>
      </c>
      <c r="AI283" s="71">
        <f t="shared" si="208"/>
        <v>2963210.8799999994</v>
      </c>
      <c r="AJ283" s="71"/>
      <c r="AK283" s="71"/>
      <c r="AL283" s="71"/>
      <c r="AM283" s="71"/>
      <c r="AN283" s="71"/>
      <c r="AO283" s="71"/>
      <c r="AP283" s="71"/>
      <c r="AQ283" s="71"/>
      <c r="AR283" s="71"/>
      <c r="AS283" s="71"/>
      <c r="AT283" s="71"/>
      <c r="AU283" s="71"/>
      <c r="AV283" s="71"/>
      <c r="AW283" s="42">
        <f t="shared" si="212"/>
        <v>7125724</v>
      </c>
      <c r="AX283" s="42">
        <f t="shared" si="206"/>
        <v>7980810.8800000008</v>
      </c>
      <c r="AY283" s="1" t="s">
        <v>129</v>
      </c>
      <c r="AZ283" s="1" t="s">
        <v>524</v>
      </c>
      <c r="BA283" s="1" t="s">
        <v>525</v>
      </c>
      <c r="BB283" s="44"/>
      <c r="BC283" s="44"/>
      <c r="BD283" s="44"/>
      <c r="BE283" s="44"/>
      <c r="BF283" s="44"/>
      <c r="BG283" s="44"/>
      <c r="BH283" s="44"/>
      <c r="BI283" s="44"/>
      <c r="BJ283" s="87"/>
      <c r="BK283" s="32" t="s">
        <v>772</v>
      </c>
    </row>
    <row r="284" spans="1:64" s="164" customFormat="1" ht="12.95" customHeight="1" x14ac:dyDescent="0.25">
      <c r="A284" s="15" t="s">
        <v>217</v>
      </c>
      <c r="B284" s="44"/>
      <c r="C284" s="175" t="s">
        <v>526</v>
      </c>
      <c r="D284" s="87"/>
      <c r="E284" s="44"/>
      <c r="F284" s="1" t="s">
        <v>519</v>
      </c>
      <c r="G284" s="1" t="s">
        <v>520</v>
      </c>
      <c r="H284" s="1" t="s">
        <v>520</v>
      </c>
      <c r="I284" s="1" t="s">
        <v>120</v>
      </c>
      <c r="J284" s="1"/>
      <c r="K284" s="1"/>
      <c r="L284" s="1">
        <v>80</v>
      </c>
      <c r="M284" s="112" t="s">
        <v>122</v>
      </c>
      <c r="N284" s="112" t="s">
        <v>224</v>
      </c>
      <c r="O284" s="112" t="s">
        <v>166</v>
      </c>
      <c r="P284" s="112" t="s">
        <v>125</v>
      </c>
      <c r="Q284" s="112">
        <v>230000000</v>
      </c>
      <c r="R284" s="1" t="s">
        <v>511</v>
      </c>
      <c r="S284" s="112"/>
      <c r="T284" s="112" t="s">
        <v>146</v>
      </c>
      <c r="U284" s="112"/>
      <c r="V284" s="112"/>
      <c r="W284" s="112">
        <v>0</v>
      </c>
      <c r="X284" s="112">
        <v>90</v>
      </c>
      <c r="Y284" s="112">
        <v>10</v>
      </c>
      <c r="Z284" s="114"/>
      <c r="AA284" s="113" t="s">
        <v>138</v>
      </c>
      <c r="AB284" s="112"/>
      <c r="AC284" s="112"/>
      <c r="AD284" s="114">
        <v>24451411</v>
      </c>
      <c r="AE284" s="114">
        <f t="shared" si="207"/>
        <v>27385580.320000004</v>
      </c>
      <c r="AF284" s="114"/>
      <c r="AG284" s="114"/>
      <c r="AH284" s="114">
        <v>16200000</v>
      </c>
      <c r="AI284" s="21">
        <f t="shared" si="208"/>
        <v>18144000</v>
      </c>
      <c r="AJ284" s="114"/>
      <c r="AK284" s="114"/>
      <c r="AL284" s="114"/>
      <c r="AM284" s="21">
        <f t="shared" si="209"/>
        <v>0</v>
      </c>
      <c r="AN284" s="114"/>
      <c r="AO284" s="114"/>
      <c r="AP284" s="114"/>
      <c r="AQ284" s="21">
        <f t="shared" si="210"/>
        <v>0</v>
      </c>
      <c r="AR284" s="114"/>
      <c r="AS284" s="114"/>
      <c r="AT284" s="114"/>
      <c r="AU284" s="21">
        <f t="shared" si="211"/>
        <v>0</v>
      </c>
      <c r="AV284" s="114"/>
      <c r="AW284" s="41">
        <v>0</v>
      </c>
      <c r="AX284" s="41">
        <f>AW284*1.12</f>
        <v>0</v>
      </c>
      <c r="AY284" s="112" t="s">
        <v>129</v>
      </c>
      <c r="AZ284" s="1" t="s">
        <v>527</v>
      </c>
      <c r="BA284" s="1" t="s">
        <v>528</v>
      </c>
      <c r="BB284" s="44"/>
      <c r="BC284" s="44"/>
      <c r="BD284" s="44"/>
      <c r="BE284" s="44"/>
      <c r="BF284" s="44"/>
      <c r="BG284" s="44"/>
      <c r="BH284" s="44"/>
      <c r="BI284" s="44"/>
      <c r="BJ284" s="87"/>
      <c r="BK284" s="28"/>
    </row>
    <row r="285" spans="1:64" s="164" customFormat="1" ht="12.95" customHeight="1" x14ac:dyDescent="0.25">
      <c r="A285" s="15" t="s">
        <v>217</v>
      </c>
      <c r="B285" s="44"/>
      <c r="C285" s="178" t="s">
        <v>773</v>
      </c>
      <c r="D285" s="87"/>
      <c r="E285" s="44"/>
      <c r="F285" s="1" t="s">
        <v>519</v>
      </c>
      <c r="G285" s="1" t="s">
        <v>520</v>
      </c>
      <c r="H285" s="1" t="s">
        <v>520</v>
      </c>
      <c r="I285" s="1" t="s">
        <v>120</v>
      </c>
      <c r="J285" s="1"/>
      <c r="K285" s="1"/>
      <c r="L285" s="1">
        <v>80</v>
      </c>
      <c r="M285" s="118" t="s">
        <v>122</v>
      </c>
      <c r="N285" s="5" t="s">
        <v>224</v>
      </c>
      <c r="O285" s="1" t="s">
        <v>398</v>
      </c>
      <c r="P285" s="118" t="s">
        <v>125</v>
      </c>
      <c r="Q285" s="118">
        <v>230000000</v>
      </c>
      <c r="R285" s="1" t="s">
        <v>511</v>
      </c>
      <c r="S285" s="118"/>
      <c r="T285" s="118" t="s">
        <v>146</v>
      </c>
      <c r="U285" s="118"/>
      <c r="V285" s="118"/>
      <c r="W285" s="118">
        <v>0</v>
      </c>
      <c r="X285" s="118">
        <v>90</v>
      </c>
      <c r="Y285" s="118">
        <v>10</v>
      </c>
      <c r="Z285" s="116"/>
      <c r="AA285" s="171" t="s">
        <v>138</v>
      </c>
      <c r="AB285" s="118"/>
      <c r="AC285" s="118"/>
      <c r="AD285" s="116">
        <v>24451411</v>
      </c>
      <c r="AE285" s="71">
        <f t="shared" si="207"/>
        <v>27385580.320000004</v>
      </c>
      <c r="AF285" s="116"/>
      <c r="AG285" s="116"/>
      <c r="AH285" s="116">
        <v>16200000</v>
      </c>
      <c r="AI285" s="71">
        <f t="shared" si="208"/>
        <v>18144000</v>
      </c>
      <c r="AJ285" s="116"/>
      <c r="AK285" s="116"/>
      <c r="AL285" s="116"/>
      <c r="AM285" s="21"/>
      <c r="AN285" s="116"/>
      <c r="AO285" s="116"/>
      <c r="AP285" s="116"/>
      <c r="AQ285" s="21"/>
      <c r="AR285" s="116"/>
      <c r="AS285" s="116"/>
      <c r="AT285" s="116"/>
      <c r="AU285" s="21"/>
      <c r="AV285" s="116"/>
      <c r="AW285" s="42">
        <f t="shared" si="212"/>
        <v>40651411</v>
      </c>
      <c r="AX285" s="42">
        <f t="shared" si="206"/>
        <v>45529580.320000008</v>
      </c>
      <c r="AY285" s="118" t="s">
        <v>129</v>
      </c>
      <c r="AZ285" s="1" t="s">
        <v>527</v>
      </c>
      <c r="BA285" s="1" t="s">
        <v>528</v>
      </c>
      <c r="BB285" s="44"/>
      <c r="BC285" s="44"/>
      <c r="BD285" s="44"/>
      <c r="BE285" s="44"/>
      <c r="BF285" s="44"/>
      <c r="BG285" s="44"/>
      <c r="BH285" s="44"/>
      <c r="BI285" s="44"/>
      <c r="BJ285" s="87"/>
      <c r="BK285" s="28" t="s">
        <v>60</v>
      </c>
    </row>
    <row r="286" spans="1:64" s="164" customFormat="1" ht="12.95" customHeight="1" x14ac:dyDescent="0.25">
      <c r="A286" s="15" t="s">
        <v>217</v>
      </c>
      <c r="B286" s="44"/>
      <c r="C286" s="175" t="s">
        <v>529</v>
      </c>
      <c r="D286" s="87"/>
      <c r="E286" s="44"/>
      <c r="F286" s="1" t="s">
        <v>519</v>
      </c>
      <c r="G286" s="1" t="s">
        <v>520</v>
      </c>
      <c r="H286" s="1" t="s">
        <v>520</v>
      </c>
      <c r="I286" s="1" t="s">
        <v>143</v>
      </c>
      <c r="J286" s="152" t="s">
        <v>651</v>
      </c>
      <c r="K286" s="1"/>
      <c r="L286" s="1">
        <v>80</v>
      </c>
      <c r="M286" s="112" t="s">
        <v>122</v>
      </c>
      <c r="N286" s="112" t="s">
        <v>224</v>
      </c>
      <c r="O286" s="112" t="s">
        <v>166</v>
      </c>
      <c r="P286" s="112" t="s">
        <v>125</v>
      </c>
      <c r="Q286" s="112">
        <v>230000000</v>
      </c>
      <c r="R286" s="1" t="s">
        <v>511</v>
      </c>
      <c r="S286" s="112"/>
      <c r="T286" s="112" t="s">
        <v>146</v>
      </c>
      <c r="U286" s="112"/>
      <c r="V286" s="112"/>
      <c r="W286" s="112">
        <v>0</v>
      </c>
      <c r="X286" s="112">
        <v>90</v>
      </c>
      <c r="Y286" s="112">
        <v>10</v>
      </c>
      <c r="Z286" s="114"/>
      <c r="AA286" s="113" t="s">
        <v>138</v>
      </c>
      <c r="AB286" s="112"/>
      <c r="AC286" s="112"/>
      <c r="AD286" s="114">
        <v>8452339</v>
      </c>
      <c r="AE286" s="114">
        <f t="shared" si="207"/>
        <v>9466619.6800000016</v>
      </c>
      <c r="AF286" s="114"/>
      <c r="AG286" s="114"/>
      <c r="AH286" s="114">
        <v>5600000</v>
      </c>
      <c r="AI286" s="21">
        <f t="shared" si="208"/>
        <v>6272000.0000000009</v>
      </c>
      <c r="AJ286" s="114"/>
      <c r="AK286" s="114"/>
      <c r="AL286" s="114"/>
      <c r="AM286" s="21">
        <f t="shared" si="209"/>
        <v>0</v>
      </c>
      <c r="AN286" s="114"/>
      <c r="AO286" s="114"/>
      <c r="AP286" s="114"/>
      <c r="AQ286" s="21">
        <f t="shared" si="210"/>
        <v>0</v>
      </c>
      <c r="AR286" s="114"/>
      <c r="AS286" s="114"/>
      <c r="AT286" s="114"/>
      <c r="AU286" s="21">
        <f t="shared" si="211"/>
        <v>0</v>
      </c>
      <c r="AV286" s="114"/>
      <c r="AW286" s="41">
        <v>0</v>
      </c>
      <c r="AX286" s="41">
        <f t="shared" si="206"/>
        <v>0</v>
      </c>
      <c r="AY286" s="112" t="s">
        <v>129</v>
      </c>
      <c r="AZ286" s="1" t="s">
        <v>530</v>
      </c>
      <c r="BA286" s="1" t="s">
        <v>531</v>
      </c>
      <c r="BB286" s="44"/>
      <c r="BC286" s="44"/>
      <c r="BD286" s="44"/>
      <c r="BE286" s="44"/>
      <c r="BF286" s="44"/>
      <c r="BG286" s="44"/>
      <c r="BH286" s="44"/>
      <c r="BI286" s="44"/>
      <c r="BJ286" s="87"/>
      <c r="BK286" s="28"/>
    </row>
    <row r="287" spans="1:64" s="164" customFormat="1" ht="12.95" customHeight="1" x14ac:dyDescent="0.25">
      <c r="A287" s="4" t="s">
        <v>217</v>
      </c>
      <c r="B287" s="44"/>
      <c r="C287" s="4" t="s">
        <v>732</v>
      </c>
      <c r="D287" s="44"/>
      <c r="E287" s="44"/>
      <c r="F287" s="1" t="s">
        <v>519</v>
      </c>
      <c r="G287" s="1" t="s">
        <v>520</v>
      </c>
      <c r="H287" s="1" t="s">
        <v>520</v>
      </c>
      <c r="I287" s="1" t="s">
        <v>143</v>
      </c>
      <c r="J287" s="1" t="s">
        <v>651</v>
      </c>
      <c r="K287" s="1"/>
      <c r="L287" s="1">
        <v>80</v>
      </c>
      <c r="M287" s="1" t="s">
        <v>122</v>
      </c>
      <c r="N287" s="5" t="s">
        <v>224</v>
      </c>
      <c r="O287" s="1" t="s">
        <v>144</v>
      </c>
      <c r="P287" s="1" t="s">
        <v>125</v>
      </c>
      <c r="Q287" s="1">
        <v>230000000</v>
      </c>
      <c r="R287" s="1" t="s">
        <v>511</v>
      </c>
      <c r="S287" s="1"/>
      <c r="T287" s="1" t="s">
        <v>146</v>
      </c>
      <c r="U287" s="1"/>
      <c r="V287" s="1"/>
      <c r="W287" s="1">
        <v>0</v>
      </c>
      <c r="X287" s="1">
        <v>90</v>
      </c>
      <c r="Y287" s="1">
        <v>10</v>
      </c>
      <c r="Z287" s="21"/>
      <c r="AA287" s="5" t="s">
        <v>138</v>
      </c>
      <c r="AB287" s="71"/>
      <c r="AC287" s="71"/>
      <c r="AD287" s="71">
        <v>8452339</v>
      </c>
      <c r="AE287" s="71">
        <v>9466619.6800000016</v>
      </c>
      <c r="AF287" s="71"/>
      <c r="AG287" s="71"/>
      <c r="AH287" s="71">
        <v>5600000</v>
      </c>
      <c r="AI287" s="71">
        <v>6272000.0000000009</v>
      </c>
      <c r="AJ287" s="71"/>
      <c r="AK287" s="71"/>
      <c r="AL287" s="71"/>
      <c r="AM287" s="71"/>
      <c r="AN287" s="71"/>
      <c r="AO287" s="71"/>
      <c r="AP287" s="71"/>
      <c r="AQ287" s="71"/>
      <c r="AR287" s="71"/>
      <c r="AS287" s="71"/>
      <c r="AT287" s="71"/>
      <c r="AU287" s="71"/>
      <c r="AV287" s="71"/>
      <c r="AW287" s="41">
        <v>0</v>
      </c>
      <c r="AX287" s="41">
        <f>AW287*1.12</f>
        <v>0</v>
      </c>
      <c r="AY287" s="1" t="s">
        <v>129</v>
      </c>
      <c r="AZ287" s="1" t="s">
        <v>530</v>
      </c>
      <c r="BA287" s="1" t="s">
        <v>531</v>
      </c>
      <c r="BB287" s="44"/>
      <c r="BC287" s="44"/>
      <c r="BD287" s="44"/>
      <c r="BE287" s="44"/>
      <c r="BF287" s="44"/>
      <c r="BG287" s="44"/>
      <c r="BH287" s="44"/>
      <c r="BI287" s="44"/>
      <c r="BJ287" s="87"/>
      <c r="BK287" s="32">
        <v>14</v>
      </c>
    </row>
    <row r="288" spans="1:64" s="164" customFormat="1" ht="12.95" customHeight="1" x14ac:dyDescent="0.25">
      <c r="A288" s="4" t="s">
        <v>217</v>
      </c>
      <c r="B288" s="44"/>
      <c r="C288" s="4" t="s">
        <v>774</v>
      </c>
      <c r="D288" s="44"/>
      <c r="E288" s="44"/>
      <c r="F288" s="1" t="s">
        <v>519</v>
      </c>
      <c r="G288" s="1" t="s">
        <v>520</v>
      </c>
      <c r="H288" s="1" t="s">
        <v>520</v>
      </c>
      <c r="I288" s="1" t="s">
        <v>143</v>
      </c>
      <c r="J288" s="1" t="s">
        <v>651</v>
      </c>
      <c r="K288" s="1"/>
      <c r="L288" s="1">
        <v>80</v>
      </c>
      <c r="M288" s="1" t="s">
        <v>122</v>
      </c>
      <c r="N288" s="5" t="s">
        <v>224</v>
      </c>
      <c r="O288" s="1" t="s">
        <v>398</v>
      </c>
      <c r="P288" s="1" t="s">
        <v>125</v>
      </c>
      <c r="Q288" s="1">
        <v>230000000</v>
      </c>
      <c r="R288" s="1" t="s">
        <v>511</v>
      </c>
      <c r="S288" s="1"/>
      <c r="T288" s="1" t="s">
        <v>146</v>
      </c>
      <c r="U288" s="1"/>
      <c r="V288" s="1"/>
      <c r="W288" s="1">
        <v>0</v>
      </c>
      <c r="X288" s="16">
        <v>100</v>
      </c>
      <c r="Y288" s="1">
        <v>0</v>
      </c>
      <c r="Z288" s="21"/>
      <c r="AA288" s="5" t="s">
        <v>138</v>
      </c>
      <c r="AB288" s="71"/>
      <c r="AC288" s="71"/>
      <c r="AD288" s="71">
        <v>8452339</v>
      </c>
      <c r="AE288" s="71">
        <f t="shared" ref="AE288" si="213">AD288*1.12</f>
        <v>9466619.6800000016</v>
      </c>
      <c r="AF288" s="71"/>
      <c r="AG288" s="71"/>
      <c r="AH288" s="71">
        <v>5600000</v>
      </c>
      <c r="AI288" s="71">
        <f t="shared" ref="AI288" si="214">AH288*1.12</f>
        <v>6272000.0000000009</v>
      </c>
      <c r="AJ288" s="71"/>
      <c r="AK288" s="71"/>
      <c r="AL288" s="71"/>
      <c r="AM288" s="71"/>
      <c r="AN288" s="71"/>
      <c r="AO288" s="71"/>
      <c r="AP288" s="71"/>
      <c r="AQ288" s="71"/>
      <c r="AR288" s="71"/>
      <c r="AS288" s="71"/>
      <c r="AT288" s="71"/>
      <c r="AU288" s="71"/>
      <c r="AV288" s="71"/>
      <c r="AW288" s="42">
        <f t="shared" ref="AW288" si="215">AD288+AH288+AL288+AP288+AT288</f>
        <v>14052339</v>
      </c>
      <c r="AX288" s="42">
        <f t="shared" ref="AX288" si="216">AW288*1.12</f>
        <v>15738619.680000002</v>
      </c>
      <c r="AY288" s="1" t="s">
        <v>129</v>
      </c>
      <c r="AZ288" s="1" t="s">
        <v>530</v>
      </c>
      <c r="BA288" s="1" t="s">
        <v>531</v>
      </c>
      <c r="BB288" s="44"/>
      <c r="BC288" s="44"/>
      <c r="BD288" s="44"/>
      <c r="BE288" s="44"/>
      <c r="BF288" s="44"/>
      <c r="BG288" s="44"/>
      <c r="BH288" s="44"/>
      <c r="BI288" s="44"/>
      <c r="BJ288" s="87"/>
      <c r="BK288" s="32" t="s">
        <v>772</v>
      </c>
    </row>
    <row r="289" spans="1:63" s="164" customFormat="1" ht="12.95" customHeight="1" x14ac:dyDescent="0.25">
      <c r="A289" s="15" t="s">
        <v>217</v>
      </c>
      <c r="B289" s="44"/>
      <c r="C289" s="175" t="s">
        <v>532</v>
      </c>
      <c r="D289" s="87"/>
      <c r="E289" s="44"/>
      <c r="F289" s="1" t="s">
        <v>519</v>
      </c>
      <c r="G289" s="1" t="s">
        <v>520</v>
      </c>
      <c r="H289" s="1" t="s">
        <v>520</v>
      </c>
      <c r="I289" s="1" t="s">
        <v>120</v>
      </c>
      <c r="J289" s="1"/>
      <c r="K289" s="1"/>
      <c r="L289" s="1">
        <v>80</v>
      </c>
      <c r="M289" s="112" t="s">
        <v>122</v>
      </c>
      <c r="N289" s="112" t="s">
        <v>224</v>
      </c>
      <c r="O289" s="112" t="s">
        <v>166</v>
      </c>
      <c r="P289" s="112" t="s">
        <v>125</v>
      </c>
      <c r="Q289" s="112">
        <v>230000000</v>
      </c>
      <c r="R289" s="1" t="s">
        <v>511</v>
      </c>
      <c r="S289" s="112"/>
      <c r="T289" s="112" t="s">
        <v>146</v>
      </c>
      <c r="U289" s="112"/>
      <c r="V289" s="112"/>
      <c r="W289" s="112">
        <v>0</v>
      </c>
      <c r="X289" s="112">
        <v>90</v>
      </c>
      <c r="Y289" s="112">
        <v>10</v>
      </c>
      <c r="Z289" s="114"/>
      <c r="AA289" s="113" t="s">
        <v>138</v>
      </c>
      <c r="AB289" s="112"/>
      <c r="AC289" s="112"/>
      <c r="AD289" s="114">
        <v>4731862</v>
      </c>
      <c r="AE289" s="114">
        <f t="shared" si="207"/>
        <v>5299685.4400000004</v>
      </c>
      <c r="AF289" s="114"/>
      <c r="AG289" s="114"/>
      <c r="AH289" s="114">
        <v>6097534</v>
      </c>
      <c r="AI289" s="21">
        <f t="shared" si="208"/>
        <v>6829238.080000001</v>
      </c>
      <c r="AJ289" s="114"/>
      <c r="AK289" s="114"/>
      <c r="AL289" s="114"/>
      <c r="AM289" s="21">
        <f t="shared" si="209"/>
        <v>0</v>
      </c>
      <c r="AN289" s="114"/>
      <c r="AO289" s="114"/>
      <c r="AP289" s="114"/>
      <c r="AQ289" s="21">
        <f t="shared" si="210"/>
        <v>0</v>
      </c>
      <c r="AR289" s="114"/>
      <c r="AS289" s="114"/>
      <c r="AT289" s="114"/>
      <c r="AU289" s="21">
        <f t="shared" si="211"/>
        <v>0</v>
      </c>
      <c r="AV289" s="114"/>
      <c r="AW289" s="202">
        <f t="shared" si="212"/>
        <v>10829396</v>
      </c>
      <c r="AX289" s="202">
        <f t="shared" si="206"/>
        <v>12128923.520000001</v>
      </c>
      <c r="AY289" s="112" t="s">
        <v>129</v>
      </c>
      <c r="AZ289" s="1" t="s">
        <v>533</v>
      </c>
      <c r="BA289" s="1" t="s">
        <v>534</v>
      </c>
      <c r="BB289" s="44"/>
      <c r="BC289" s="44"/>
      <c r="BD289" s="44"/>
      <c r="BE289" s="44"/>
      <c r="BF289" s="44"/>
      <c r="BG289" s="44"/>
      <c r="BH289" s="44"/>
      <c r="BI289" s="44"/>
      <c r="BJ289" s="87"/>
      <c r="BK289" s="28"/>
    </row>
    <row r="290" spans="1:63" s="164" customFormat="1" ht="12.95" customHeight="1" x14ac:dyDescent="0.25">
      <c r="A290" s="15" t="s">
        <v>217</v>
      </c>
      <c r="B290" s="44"/>
      <c r="C290" s="175" t="s">
        <v>535</v>
      </c>
      <c r="D290" s="87"/>
      <c r="E290" s="44"/>
      <c r="F290" s="1" t="s">
        <v>519</v>
      </c>
      <c r="G290" s="1" t="s">
        <v>520</v>
      </c>
      <c r="H290" s="1" t="s">
        <v>520</v>
      </c>
      <c r="I290" s="1" t="s">
        <v>143</v>
      </c>
      <c r="J290" s="152" t="s">
        <v>651</v>
      </c>
      <c r="K290" s="1"/>
      <c r="L290" s="1">
        <v>80</v>
      </c>
      <c r="M290" s="112" t="s">
        <v>122</v>
      </c>
      <c r="N290" s="112" t="s">
        <v>224</v>
      </c>
      <c r="O290" s="112" t="s">
        <v>166</v>
      </c>
      <c r="P290" s="112" t="s">
        <v>125</v>
      </c>
      <c r="Q290" s="112">
        <v>230000000</v>
      </c>
      <c r="R290" s="1" t="s">
        <v>511</v>
      </c>
      <c r="S290" s="112"/>
      <c r="T290" s="112" t="s">
        <v>146</v>
      </c>
      <c r="U290" s="112"/>
      <c r="V290" s="112"/>
      <c r="W290" s="112">
        <v>0</v>
      </c>
      <c r="X290" s="112">
        <v>90</v>
      </c>
      <c r="Y290" s="112">
        <v>10</v>
      </c>
      <c r="Z290" s="114"/>
      <c r="AA290" s="113" t="s">
        <v>138</v>
      </c>
      <c r="AB290" s="112"/>
      <c r="AC290" s="112"/>
      <c r="AD290" s="114">
        <v>1635705</v>
      </c>
      <c r="AE290" s="114">
        <f t="shared" si="207"/>
        <v>1831989.6</v>
      </c>
      <c r="AF290" s="114"/>
      <c r="AG290" s="114"/>
      <c r="AH290" s="114">
        <v>2107790</v>
      </c>
      <c r="AI290" s="21">
        <f t="shared" si="208"/>
        <v>2360724.8000000003</v>
      </c>
      <c r="AJ290" s="114"/>
      <c r="AK290" s="114"/>
      <c r="AL290" s="114"/>
      <c r="AM290" s="21">
        <f t="shared" si="209"/>
        <v>0</v>
      </c>
      <c r="AN290" s="114"/>
      <c r="AO290" s="114"/>
      <c r="AP290" s="114"/>
      <c r="AQ290" s="21">
        <f t="shared" si="210"/>
        <v>0</v>
      </c>
      <c r="AR290" s="114"/>
      <c r="AS290" s="114"/>
      <c r="AT290" s="114"/>
      <c r="AU290" s="21">
        <f t="shared" si="211"/>
        <v>0</v>
      </c>
      <c r="AV290" s="114"/>
      <c r="AW290" s="41">
        <v>0</v>
      </c>
      <c r="AX290" s="41">
        <f t="shared" si="206"/>
        <v>0</v>
      </c>
      <c r="AY290" s="112" t="s">
        <v>129</v>
      </c>
      <c r="AZ290" s="1" t="s">
        <v>536</v>
      </c>
      <c r="BA290" s="1" t="s">
        <v>537</v>
      </c>
      <c r="BB290" s="44"/>
      <c r="BC290" s="44"/>
      <c r="BD290" s="44"/>
      <c r="BE290" s="44"/>
      <c r="BF290" s="44"/>
      <c r="BG290" s="44"/>
      <c r="BH290" s="44"/>
      <c r="BI290" s="44"/>
      <c r="BJ290" s="87"/>
      <c r="BK290" s="28"/>
    </row>
    <row r="291" spans="1:63" s="164" customFormat="1" ht="12.95" customHeight="1" x14ac:dyDescent="0.25">
      <c r="A291" s="4" t="s">
        <v>217</v>
      </c>
      <c r="B291" s="44"/>
      <c r="C291" s="4" t="s">
        <v>733</v>
      </c>
      <c r="D291" s="44"/>
      <c r="E291" s="44"/>
      <c r="F291" s="1" t="s">
        <v>519</v>
      </c>
      <c r="G291" s="1" t="s">
        <v>520</v>
      </c>
      <c r="H291" s="1" t="s">
        <v>520</v>
      </c>
      <c r="I291" s="1" t="s">
        <v>143</v>
      </c>
      <c r="J291" s="1" t="s">
        <v>651</v>
      </c>
      <c r="K291" s="1"/>
      <c r="L291" s="1">
        <v>80</v>
      </c>
      <c r="M291" s="1" t="s">
        <v>122</v>
      </c>
      <c r="N291" s="5" t="s">
        <v>224</v>
      </c>
      <c r="O291" s="1" t="s">
        <v>144</v>
      </c>
      <c r="P291" s="1" t="s">
        <v>125</v>
      </c>
      <c r="Q291" s="1">
        <v>230000000</v>
      </c>
      <c r="R291" s="1" t="s">
        <v>511</v>
      </c>
      <c r="S291" s="1"/>
      <c r="T291" s="1" t="s">
        <v>146</v>
      </c>
      <c r="U291" s="1"/>
      <c r="V291" s="1"/>
      <c r="W291" s="1">
        <v>0</v>
      </c>
      <c r="X291" s="1">
        <v>90</v>
      </c>
      <c r="Y291" s="1">
        <v>10</v>
      </c>
      <c r="Z291" s="21"/>
      <c r="AA291" s="5" t="s">
        <v>138</v>
      </c>
      <c r="AB291" s="71"/>
      <c r="AC291" s="71"/>
      <c r="AD291" s="71">
        <v>1635705</v>
      </c>
      <c r="AE291" s="71">
        <v>1831989.6</v>
      </c>
      <c r="AF291" s="71"/>
      <c r="AG291" s="71"/>
      <c r="AH291" s="71">
        <v>2107790</v>
      </c>
      <c r="AI291" s="71">
        <v>2360724.8000000003</v>
      </c>
      <c r="AJ291" s="71"/>
      <c r="AK291" s="71"/>
      <c r="AL291" s="71"/>
      <c r="AM291" s="71"/>
      <c r="AN291" s="71"/>
      <c r="AO291" s="71"/>
      <c r="AP291" s="71"/>
      <c r="AQ291" s="71"/>
      <c r="AR291" s="71"/>
      <c r="AS291" s="71"/>
      <c r="AT291" s="71"/>
      <c r="AU291" s="71"/>
      <c r="AV291" s="71"/>
      <c r="AW291" s="41">
        <v>0</v>
      </c>
      <c r="AX291" s="41">
        <f>AW291*1.12</f>
        <v>0</v>
      </c>
      <c r="AY291" s="1" t="s">
        <v>129</v>
      </c>
      <c r="AZ291" s="1" t="s">
        <v>536</v>
      </c>
      <c r="BA291" s="1" t="s">
        <v>537</v>
      </c>
      <c r="BB291" s="44"/>
      <c r="BC291" s="44"/>
      <c r="BD291" s="44"/>
      <c r="BE291" s="44"/>
      <c r="BF291" s="44"/>
      <c r="BG291" s="44"/>
      <c r="BH291" s="44"/>
      <c r="BI291" s="44"/>
      <c r="BJ291" s="87"/>
      <c r="BK291" s="32">
        <v>14</v>
      </c>
    </row>
    <row r="292" spans="1:63" s="164" customFormat="1" ht="12.95" customHeight="1" x14ac:dyDescent="0.25">
      <c r="A292" s="4" t="s">
        <v>217</v>
      </c>
      <c r="B292" s="44"/>
      <c r="C292" s="4" t="s">
        <v>775</v>
      </c>
      <c r="D292" s="44"/>
      <c r="E292" s="44"/>
      <c r="F292" s="1" t="s">
        <v>519</v>
      </c>
      <c r="G292" s="1" t="s">
        <v>520</v>
      </c>
      <c r="H292" s="1" t="s">
        <v>520</v>
      </c>
      <c r="I292" s="1" t="s">
        <v>143</v>
      </c>
      <c r="J292" s="1" t="s">
        <v>651</v>
      </c>
      <c r="K292" s="1"/>
      <c r="L292" s="1">
        <v>80</v>
      </c>
      <c r="M292" s="1" t="s">
        <v>122</v>
      </c>
      <c r="N292" s="5" t="s">
        <v>224</v>
      </c>
      <c r="O292" s="1" t="s">
        <v>398</v>
      </c>
      <c r="P292" s="1" t="s">
        <v>125</v>
      </c>
      <c r="Q292" s="1">
        <v>230000000</v>
      </c>
      <c r="R292" s="1" t="s">
        <v>511</v>
      </c>
      <c r="S292" s="1"/>
      <c r="T292" s="1" t="s">
        <v>146</v>
      </c>
      <c r="U292" s="1"/>
      <c r="V292" s="1"/>
      <c r="W292" s="1">
        <v>0</v>
      </c>
      <c r="X292" s="16">
        <v>100</v>
      </c>
      <c r="Y292" s="1">
        <v>0</v>
      </c>
      <c r="Z292" s="21"/>
      <c r="AA292" s="5" t="s">
        <v>138</v>
      </c>
      <c r="AB292" s="71"/>
      <c r="AC292" s="71"/>
      <c r="AD292" s="71">
        <v>1635705</v>
      </c>
      <c r="AE292" s="71">
        <f t="shared" ref="AE292" si="217">AD292*1.12</f>
        <v>1831989.6</v>
      </c>
      <c r="AF292" s="71"/>
      <c r="AG292" s="71"/>
      <c r="AH292" s="71">
        <v>2107790</v>
      </c>
      <c r="AI292" s="71">
        <f t="shared" ref="AI292" si="218">AH292*1.12</f>
        <v>2360724.8000000003</v>
      </c>
      <c r="AJ292" s="71"/>
      <c r="AK292" s="71"/>
      <c r="AL292" s="71"/>
      <c r="AM292" s="71"/>
      <c r="AN292" s="71"/>
      <c r="AO292" s="71"/>
      <c r="AP292" s="71"/>
      <c r="AQ292" s="71"/>
      <c r="AR292" s="71"/>
      <c r="AS292" s="71"/>
      <c r="AT292" s="71"/>
      <c r="AU292" s="71"/>
      <c r="AV292" s="71"/>
      <c r="AW292" s="42">
        <f t="shared" ref="AW292" si="219">AD292+AH292+AL292+AP292+AT292</f>
        <v>3743495</v>
      </c>
      <c r="AX292" s="42">
        <f t="shared" ref="AX292" si="220">AW292*1.12</f>
        <v>4192714.4000000004</v>
      </c>
      <c r="AY292" s="1" t="s">
        <v>129</v>
      </c>
      <c r="AZ292" s="1" t="s">
        <v>536</v>
      </c>
      <c r="BA292" s="1" t="s">
        <v>537</v>
      </c>
      <c r="BB292" s="44"/>
      <c r="BC292" s="44"/>
      <c r="BD292" s="44"/>
      <c r="BE292" s="44"/>
      <c r="BF292" s="44"/>
      <c r="BG292" s="44"/>
      <c r="BH292" s="44"/>
      <c r="BI292" s="44"/>
      <c r="BJ292" s="87"/>
      <c r="BK292" s="32" t="s">
        <v>772</v>
      </c>
    </row>
    <row r="293" spans="1:63" s="164" customFormat="1" ht="12.95" customHeight="1" x14ac:dyDescent="0.25">
      <c r="A293" s="115" t="s">
        <v>133</v>
      </c>
      <c r="B293" s="27" t="s">
        <v>218</v>
      </c>
      <c r="C293" s="4" t="s">
        <v>583</v>
      </c>
      <c r="D293" s="4"/>
      <c r="E293" s="216"/>
      <c r="F293" s="22" t="s">
        <v>293</v>
      </c>
      <c r="G293" s="22" t="s">
        <v>294</v>
      </c>
      <c r="H293" s="22" t="s">
        <v>294</v>
      </c>
      <c r="I293" s="23" t="s">
        <v>120</v>
      </c>
      <c r="J293" s="23"/>
      <c r="K293" s="23"/>
      <c r="L293" s="22">
        <v>100</v>
      </c>
      <c r="M293" s="5">
        <v>230000000</v>
      </c>
      <c r="N293" s="5" t="s">
        <v>123</v>
      </c>
      <c r="O293" s="1" t="s">
        <v>166</v>
      </c>
      <c r="P293" s="23" t="s">
        <v>125</v>
      </c>
      <c r="Q293" s="24">
        <v>230000000</v>
      </c>
      <c r="R293" s="25" t="s">
        <v>257</v>
      </c>
      <c r="S293" s="25"/>
      <c r="T293" s="23" t="s">
        <v>127</v>
      </c>
      <c r="U293" s="5"/>
      <c r="V293" s="23"/>
      <c r="W293" s="23">
        <v>0</v>
      </c>
      <c r="X293" s="23">
        <v>100</v>
      </c>
      <c r="Y293" s="23">
        <v>0</v>
      </c>
      <c r="Z293" s="39"/>
      <c r="AA293" s="5" t="s">
        <v>138</v>
      </c>
      <c r="AB293" s="26"/>
      <c r="AC293" s="26"/>
      <c r="AD293" s="26">
        <v>30708000</v>
      </c>
      <c r="AE293" s="18">
        <f t="shared" si="207"/>
        <v>34392960</v>
      </c>
      <c r="AF293" s="26"/>
      <c r="AG293" s="26"/>
      <c r="AH293" s="26">
        <v>40944000</v>
      </c>
      <c r="AI293" s="18">
        <f t="shared" si="208"/>
        <v>45857280.000000007</v>
      </c>
      <c r="AJ293" s="19"/>
      <c r="AK293" s="19"/>
      <c r="AL293" s="26">
        <v>40944000</v>
      </c>
      <c r="AM293" s="18">
        <f t="shared" si="209"/>
        <v>45857280.000000007</v>
      </c>
      <c r="AN293" s="1"/>
      <c r="AO293" s="44"/>
      <c r="AP293" s="44"/>
      <c r="AQ293" s="44"/>
      <c r="AR293" s="44"/>
      <c r="AS293" s="44"/>
      <c r="AT293" s="44"/>
      <c r="AU293" s="21"/>
      <c r="AV293" s="116"/>
      <c r="AW293" s="41">
        <f>AD293+AH293+AL293+AP293+AT293</f>
        <v>112596000</v>
      </c>
      <c r="AX293" s="41">
        <f t="shared" si="206"/>
        <v>126107520.00000001</v>
      </c>
      <c r="AY293" s="9" t="s">
        <v>129</v>
      </c>
      <c r="AZ293" s="1" t="s">
        <v>584</v>
      </c>
      <c r="BA293" s="1" t="s">
        <v>585</v>
      </c>
      <c r="BB293" s="116"/>
      <c r="BC293" s="44"/>
      <c r="BD293" s="44"/>
      <c r="BE293" s="44"/>
      <c r="BF293" s="44"/>
      <c r="BG293" s="44"/>
      <c r="BH293" s="44"/>
      <c r="BI293" s="44"/>
      <c r="BJ293" s="87"/>
      <c r="BK293" s="28"/>
    </row>
    <row r="294" spans="1:63" s="164" customFormat="1" ht="12.95" customHeight="1" x14ac:dyDescent="0.25">
      <c r="A294" s="115" t="s">
        <v>133</v>
      </c>
      <c r="B294" s="27" t="s">
        <v>218</v>
      </c>
      <c r="C294" s="4" t="s">
        <v>586</v>
      </c>
      <c r="D294" s="4"/>
      <c r="E294" s="216"/>
      <c r="F294" s="22" t="s">
        <v>293</v>
      </c>
      <c r="G294" s="22" t="s">
        <v>294</v>
      </c>
      <c r="H294" s="22" t="s">
        <v>294</v>
      </c>
      <c r="I294" s="23" t="s">
        <v>120</v>
      </c>
      <c r="J294" s="23"/>
      <c r="K294" s="23"/>
      <c r="L294" s="22">
        <v>100</v>
      </c>
      <c r="M294" s="5">
        <v>230000000</v>
      </c>
      <c r="N294" s="5" t="s">
        <v>123</v>
      </c>
      <c r="O294" s="1" t="s">
        <v>166</v>
      </c>
      <c r="P294" s="23" t="s">
        <v>125</v>
      </c>
      <c r="Q294" s="24">
        <v>230000000</v>
      </c>
      <c r="R294" s="25" t="s">
        <v>262</v>
      </c>
      <c r="S294" s="25"/>
      <c r="T294" s="23" t="s">
        <v>127</v>
      </c>
      <c r="U294" s="5"/>
      <c r="V294" s="23"/>
      <c r="W294" s="23">
        <v>0</v>
      </c>
      <c r="X294" s="23">
        <v>100</v>
      </c>
      <c r="Y294" s="23">
        <v>0</v>
      </c>
      <c r="Z294" s="39"/>
      <c r="AA294" s="5" t="s">
        <v>138</v>
      </c>
      <c r="AB294" s="26"/>
      <c r="AC294" s="26"/>
      <c r="AD294" s="26">
        <v>10700032</v>
      </c>
      <c r="AE294" s="18">
        <f t="shared" si="207"/>
        <v>11984035.840000002</v>
      </c>
      <c r="AF294" s="26"/>
      <c r="AG294" s="26"/>
      <c r="AH294" s="26">
        <v>14193920</v>
      </c>
      <c r="AI294" s="18">
        <f t="shared" si="208"/>
        <v>15897190.400000002</v>
      </c>
      <c r="AJ294" s="19"/>
      <c r="AK294" s="19"/>
      <c r="AL294" s="26">
        <v>14193920</v>
      </c>
      <c r="AM294" s="18">
        <f t="shared" si="209"/>
        <v>15897190.400000002</v>
      </c>
      <c r="AN294" s="1"/>
      <c r="AO294" s="44"/>
      <c r="AP294" s="44"/>
      <c r="AQ294" s="44"/>
      <c r="AR294" s="44"/>
      <c r="AS294" s="44"/>
      <c r="AT294" s="44"/>
      <c r="AU294" s="21"/>
      <c r="AV294" s="116"/>
      <c r="AW294" s="41">
        <f t="shared" ref="AW294:AW308" si="221">AD294+AH294+AL294+AP294+AT294</f>
        <v>39087872</v>
      </c>
      <c r="AX294" s="41">
        <f t="shared" si="206"/>
        <v>43778416.640000001</v>
      </c>
      <c r="AY294" s="9" t="s">
        <v>129</v>
      </c>
      <c r="AZ294" s="1" t="s">
        <v>587</v>
      </c>
      <c r="BA294" s="1" t="s">
        <v>588</v>
      </c>
      <c r="BB294" s="116"/>
      <c r="BC294" s="44"/>
      <c r="BD294" s="44"/>
      <c r="BE294" s="44"/>
      <c r="BF294" s="44"/>
      <c r="BG294" s="44"/>
      <c r="BH294" s="44"/>
      <c r="BI294" s="44"/>
      <c r="BJ294" s="87"/>
      <c r="BK294" s="28"/>
    </row>
    <row r="295" spans="1:63" s="164" customFormat="1" ht="12.95" customHeight="1" x14ac:dyDescent="0.25">
      <c r="A295" s="115" t="s">
        <v>133</v>
      </c>
      <c r="B295" s="27" t="s">
        <v>218</v>
      </c>
      <c r="C295" s="4" t="s">
        <v>589</v>
      </c>
      <c r="D295" s="4"/>
      <c r="E295" s="216"/>
      <c r="F295" s="22" t="s">
        <v>293</v>
      </c>
      <c r="G295" s="22" t="s">
        <v>294</v>
      </c>
      <c r="H295" s="22" t="s">
        <v>294</v>
      </c>
      <c r="I295" s="23" t="s">
        <v>120</v>
      </c>
      <c r="J295" s="23"/>
      <c r="K295" s="23"/>
      <c r="L295" s="22">
        <v>100</v>
      </c>
      <c r="M295" s="5">
        <v>230000000</v>
      </c>
      <c r="N295" s="5" t="s">
        <v>123</v>
      </c>
      <c r="O295" s="1" t="s">
        <v>166</v>
      </c>
      <c r="P295" s="23" t="s">
        <v>125</v>
      </c>
      <c r="Q295" s="24">
        <v>230000000</v>
      </c>
      <c r="R295" s="25" t="s">
        <v>266</v>
      </c>
      <c r="S295" s="25"/>
      <c r="T295" s="23" t="s">
        <v>127</v>
      </c>
      <c r="U295" s="5"/>
      <c r="V295" s="23"/>
      <c r="W295" s="23">
        <v>0</v>
      </c>
      <c r="X295" s="23">
        <v>100</v>
      </c>
      <c r="Y295" s="23">
        <v>0</v>
      </c>
      <c r="Z295" s="39"/>
      <c r="AA295" s="5" t="s">
        <v>138</v>
      </c>
      <c r="AB295" s="26"/>
      <c r="AC295" s="26"/>
      <c r="AD295" s="26">
        <v>37668480</v>
      </c>
      <c r="AE295" s="18">
        <f t="shared" si="207"/>
        <v>42188697.600000001</v>
      </c>
      <c r="AF295" s="26"/>
      <c r="AG295" s="26"/>
      <c r="AH295" s="26">
        <v>46403200</v>
      </c>
      <c r="AI295" s="18">
        <f t="shared" si="208"/>
        <v>51971584.000000007</v>
      </c>
      <c r="AJ295" s="19"/>
      <c r="AK295" s="19"/>
      <c r="AL295" s="26">
        <v>46403200</v>
      </c>
      <c r="AM295" s="18">
        <f t="shared" si="209"/>
        <v>51971584.000000007</v>
      </c>
      <c r="AN295" s="1"/>
      <c r="AO295" s="44"/>
      <c r="AP295" s="44"/>
      <c r="AQ295" s="44"/>
      <c r="AR295" s="44"/>
      <c r="AS295" s="44"/>
      <c r="AT295" s="44"/>
      <c r="AU295" s="21"/>
      <c r="AV295" s="116"/>
      <c r="AW295" s="41">
        <f t="shared" si="221"/>
        <v>130474880</v>
      </c>
      <c r="AX295" s="41">
        <f t="shared" si="206"/>
        <v>146131865.60000002</v>
      </c>
      <c r="AY295" s="9" t="s">
        <v>129</v>
      </c>
      <c r="AZ295" s="1" t="s">
        <v>590</v>
      </c>
      <c r="BA295" s="1" t="s">
        <v>591</v>
      </c>
      <c r="BB295" s="116"/>
      <c r="BC295" s="44"/>
      <c r="BD295" s="44"/>
      <c r="BE295" s="44"/>
      <c r="BF295" s="44"/>
      <c r="BG295" s="44"/>
      <c r="BH295" s="44"/>
      <c r="BI295" s="44"/>
      <c r="BJ295" s="87"/>
      <c r="BK295" s="28"/>
    </row>
    <row r="296" spans="1:63" s="164" customFormat="1" ht="12.95" customHeight="1" x14ac:dyDescent="0.25">
      <c r="A296" s="115" t="s">
        <v>133</v>
      </c>
      <c r="B296" s="27" t="s">
        <v>218</v>
      </c>
      <c r="C296" s="4" t="s">
        <v>592</v>
      </c>
      <c r="D296" s="4"/>
      <c r="E296" s="216"/>
      <c r="F296" s="22" t="s">
        <v>298</v>
      </c>
      <c r="G296" s="22" t="s">
        <v>299</v>
      </c>
      <c r="H296" s="22" t="s">
        <v>299</v>
      </c>
      <c r="I296" s="23" t="s">
        <v>120</v>
      </c>
      <c r="J296" s="23"/>
      <c r="K296" s="23"/>
      <c r="L296" s="22">
        <v>100</v>
      </c>
      <c r="M296" s="5">
        <v>230000000</v>
      </c>
      <c r="N296" s="5" t="s">
        <v>137</v>
      </c>
      <c r="O296" s="1" t="s">
        <v>166</v>
      </c>
      <c r="P296" s="23" t="s">
        <v>125</v>
      </c>
      <c r="Q296" s="24">
        <v>230000000</v>
      </c>
      <c r="R296" s="25" t="s">
        <v>145</v>
      </c>
      <c r="S296" s="25"/>
      <c r="T296" s="23" t="s">
        <v>127</v>
      </c>
      <c r="U296" s="5"/>
      <c r="V296" s="23"/>
      <c r="W296" s="23">
        <v>0</v>
      </c>
      <c r="X296" s="23">
        <v>100</v>
      </c>
      <c r="Y296" s="23">
        <v>0</v>
      </c>
      <c r="Z296" s="39"/>
      <c r="AA296" s="5" t="s">
        <v>138</v>
      </c>
      <c r="AB296" s="26"/>
      <c r="AC296" s="26"/>
      <c r="AD296" s="26">
        <v>19626200</v>
      </c>
      <c r="AE296" s="18">
        <f t="shared" si="207"/>
        <v>21981344.000000004</v>
      </c>
      <c r="AF296" s="26"/>
      <c r="AG296" s="26"/>
      <c r="AH296" s="26">
        <v>26049320</v>
      </c>
      <c r="AI296" s="18">
        <f t="shared" si="208"/>
        <v>29175238.400000002</v>
      </c>
      <c r="AJ296" s="19"/>
      <c r="AK296" s="19"/>
      <c r="AL296" s="26">
        <v>26049320</v>
      </c>
      <c r="AM296" s="18">
        <f t="shared" si="209"/>
        <v>29175238.400000002</v>
      </c>
      <c r="AN296" s="1"/>
      <c r="AO296" s="44"/>
      <c r="AP296" s="44"/>
      <c r="AQ296" s="44"/>
      <c r="AR296" s="44"/>
      <c r="AS296" s="44"/>
      <c r="AT296" s="44"/>
      <c r="AU296" s="21"/>
      <c r="AV296" s="116"/>
      <c r="AW296" s="41">
        <f t="shared" si="221"/>
        <v>71724840</v>
      </c>
      <c r="AX296" s="41">
        <f t="shared" si="206"/>
        <v>80331820.800000012</v>
      </c>
      <c r="AY296" s="9" t="s">
        <v>129</v>
      </c>
      <c r="AZ296" s="1" t="s">
        <v>593</v>
      </c>
      <c r="BA296" s="1" t="s">
        <v>594</v>
      </c>
      <c r="BB296" s="116"/>
      <c r="BC296" s="44"/>
      <c r="BD296" s="44"/>
      <c r="BE296" s="44"/>
      <c r="BF296" s="44"/>
      <c r="BG296" s="44"/>
      <c r="BH296" s="44"/>
      <c r="BI296" s="44"/>
      <c r="BJ296" s="87"/>
      <c r="BK296" s="28"/>
    </row>
    <row r="297" spans="1:63" s="164" customFormat="1" ht="12.95" customHeight="1" x14ac:dyDescent="0.25">
      <c r="A297" s="115" t="s">
        <v>133</v>
      </c>
      <c r="B297" s="27" t="s">
        <v>218</v>
      </c>
      <c r="C297" s="4" t="s">
        <v>595</v>
      </c>
      <c r="D297" s="4"/>
      <c r="E297" s="216"/>
      <c r="F297" s="22" t="s">
        <v>298</v>
      </c>
      <c r="G297" s="22" t="s">
        <v>299</v>
      </c>
      <c r="H297" s="22" t="s">
        <v>299</v>
      </c>
      <c r="I297" s="23" t="s">
        <v>120</v>
      </c>
      <c r="J297" s="23"/>
      <c r="K297" s="23"/>
      <c r="L297" s="22">
        <v>100</v>
      </c>
      <c r="M297" s="5">
        <v>230000000</v>
      </c>
      <c r="N297" s="5" t="s">
        <v>137</v>
      </c>
      <c r="O297" s="1" t="s">
        <v>166</v>
      </c>
      <c r="P297" s="23" t="s">
        <v>125</v>
      </c>
      <c r="Q297" s="24">
        <v>230000000</v>
      </c>
      <c r="R297" s="25" t="s">
        <v>257</v>
      </c>
      <c r="S297" s="25"/>
      <c r="T297" s="23" t="s">
        <v>127</v>
      </c>
      <c r="U297" s="5"/>
      <c r="V297" s="23"/>
      <c r="W297" s="23">
        <v>0</v>
      </c>
      <c r="X297" s="23">
        <v>100</v>
      </c>
      <c r="Y297" s="23">
        <v>0</v>
      </c>
      <c r="Z297" s="39"/>
      <c r="AA297" s="5" t="s">
        <v>138</v>
      </c>
      <c r="AB297" s="26"/>
      <c r="AC297" s="26"/>
      <c r="AD297" s="26">
        <v>196389050</v>
      </c>
      <c r="AE297" s="18">
        <f t="shared" si="207"/>
        <v>219955736.00000003</v>
      </c>
      <c r="AF297" s="26"/>
      <c r="AG297" s="26"/>
      <c r="AH297" s="26">
        <v>260661830</v>
      </c>
      <c r="AI297" s="18">
        <f t="shared" si="208"/>
        <v>291941249.60000002</v>
      </c>
      <c r="AJ297" s="19"/>
      <c r="AK297" s="19"/>
      <c r="AL297" s="26">
        <v>260661830</v>
      </c>
      <c r="AM297" s="18">
        <f t="shared" si="209"/>
        <v>291941249.60000002</v>
      </c>
      <c r="AN297" s="1"/>
      <c r="AO297" s="44"/>
      <c r="AP297" s="44"/>
      <c r="AQ297" s="44"/>
      <c r="AR297" s="44"/>
      <c r="AS297" s="44"/>
      <c r="AT297" s="44"/>
      <c r="AU297" s="21"/>
      <c r="AV297" s="116"/>
      <c r="AW297" s="41">
        <f t="shared" si="221"/>
        <v>717712710</v>
      </c>
      <c r="AX297" s="41">
        <f t="shared" si="206"/>
        <v>803838235.20000005</v>
      </c>
      <c r="AY297" s="9" t="s">
        <v>129</v>
      </c>
      <c r="AZ297" s="1" t="s">
        <v>596</v>
      </c>
      <c r="BA297" s="1" t="s">
        <v>597</v>
      </c>
      <c r="BB297" s="116"/>
      <c r="BC297" s="44"/>
      <c r="BD297" s="44"/>
      <c r="BE297" s="44"/>
      <c r="BF297" s="44"/>
      <c r="BG297" s="44"/>
      <c r="BH297" s="44"/>
      <c r="BI297" s="44"/>
      <c r="BJ297" s="87"/>
      <c r="BK297" s="28"/>
    </row>
    <row r="298" spans="1:63" s="164" customFormat="1" ht="12.95" customHeight="1" x14ac:dyDescent="0.25">
      <c r="A298" s="115" t="s">
        <v>133</v>
      </c>
      <c r="B298" s="27" t="s">
        <v>218</v>
      </c>
      <c r="C298" s="4" t="s">
        <v>598</v>
      </c>
      <c r="D298" s="4"/>
      <c r="E298" s="216"/>
      <c r="F298" s="22" t="s">
        <v>298</v>
      </c>
      <c r="G298" s="22" t="s">
        <v>299</v>
      </c>
      <c r="H298" s="22" t="s">
        <v>299</v>
      </c>
      <c r="I298" s="23" t="s">
        <v>120</v>
      </c>
      <c r="J298" s="23"/>
      <c r="K298" s="23"/>
      <c r="L298" s="22">
        <v>100</v>
      </c>
      <c r="M298" s="5">
        <v>230000000</v>
      </c>
      <c r="N298" s="5" t="s">
        <v>137</v>
      </c>
      <c r="O298" s="1" t="s">
        <v>166</v>
      </c>
      <c r="P298" s="23" t="s">
        <v>125</v>
      </c>
      <c r="Q298" s="24">
        <v>230000000</v>
      </c>
      <c r="R298" s="25" t="s">
        <v>262</v>
      </c>
      <c r="S298" s="25"/>
      <c r="T298" s="23" t="s">
        <v>127</v>
      </c>
      <c r="U298" s="5"/>
      <c r="V298" s="23"/>
      <c r="W298" s="23">
        <v>0</v>
      </c>
      <c r="X298" s="23">
        <v>100</v>
      </c>
      <c r="Y298" s="23">
        <v>0</v>
      </c>
      <c r="Z298" s="39"/>
      <c r="AA298" s="5" t="s">
        <v>138</v>
      </c>
      <c r="AB298" s="26"/>
      <c r="AC298" s="26"/>
      <c r="AD298" s="26">
        <v>103576000</v>
      </c>
      <c r="AE298" s="18">
        <f t="shared" si="207"/>
        <v>116005120.00000001</v>
      </c>
      <c r="AF298" s="26"/>
      <c r="AG298" s="26"/>
      <c r="AH298" s="26">
        <v>137473600</v>
      </c>
      <c r="AI298" s="18">
        <f t="shared" si="208"/>
        <v>153970432</v>
      </c>
      <c r="AJ298" s="19"/>
      <c r="AK298" s="19"/>
      <c r="AL298" s="26">
        <v>137473600</v>
      </c>
      <c r="AM298" s="18">
        <f t="shared" si="209"/>
        <v>153970432</v>
      </c>
      <c r="AN298" s="1"/>
      <c r="AO298" s="44"/>
      <c r="AP298" s="44"/>
      <c r="AQ298" s="44"/>
      <c r="AR298" s="44"/>
      <c r="AS298" s="44"/>
      <c r="AT298" s="44"/>
      <c r="AU298" s="21"/>
      <c r="AV298" s="116"/>
      <c r="AW298" s="41">
        <f t="shared" si="221"/>
        <v>378523200</v>
      </c>
      <c r="AX298" s="41">
        <f t="shared" si="206"/>
        <v>423945984.00000006</v>
      </c>
      <c r="AY298" s="9" t="s">
        <v>129</v>
      </c>
      <c r="AZ298" s="1" t="s">
        <v>599</v>
      </c>
      <c r="BA298" s="1" t="s">
        <v>600</v>
      </c>
      <c r="BB298" s="116"/>
      <c r="BC298" s="44"/>
      <c r="BD298" s="44"/>
      <c r="BE298" s="44"/>
      <c r="BF298" s="44"/>
      <c r="BG298" s="44"/>
      <c r="BH298" s="44"/>
      <c r="BI298" s="44"/>
      <c r="BJ298" s="87"/>
      <c r="BK298" s="28"/>
    </row>
    <row r="299" spans="1:63" s="164" customFormat="1" ht="12.95" customHeight="1" x14ac:dyDescent="0.25">
      <c r="A299" s="115" t="s">
        <v>133</v>
      </c>
      <c r="B299" s="27" t="s">
        <v>218</v>
      </c>
      <c r="C299" s="4" t="s">
        <v>601</v>
      </c>
      <c r="D299" s="4"/>
      <c r="E299" s="216"/>
      <c r="F299" s="22" t="s">
        <v>298</v>
      </c>
      <c r="G299" s="22" t="s">
        <v>299</v>
      </c>
      <c r="H299" s="22" t="s">
        <v>299</v>
      </c>
      <c r="I299" s="23" t="s">
        <v>120</v>
      </c>
      <c r="J299" s="23"/>
      <c r="K299" s="23"/>
      <c r="L299" s="22">
        <v>100</v>
      </c>
      <c r="M299" s="5">
        <v>230000000</v>
      </c>
      <c r="N299" s="5" t="s">
        <v>137</v>
      </c>
      <c r="O299" s="1" t="s">
        <v>166</v>
      </c>
      <c r="P299" s="23" t="s">
        <v>125</v>
      </c>
      <c r="Q299" s="24">
        <v>230000000</v>
      </c>
      <c r="R299" s="25" t="s">
        <v>266</v>
      </c>
      <c r="S299" s="25"/>
      <c r="T299" s="23" t="s">
        <v>127</v>
      </c>
      <c r="U299" s="5"/>
      <c r="V299" s="23"/>
      <c r="W299" s="23">
        <v>0</v>
      </c>
      <c r="X299" s="23">
        <v>100</v>
      </c>
      <c r="Y299" s="23">
        <v>0</v>
      </c>
      <c r="Z299" s="39"/>
      <c r="AA299" s="5" t="s">
        <v>138</v>
      </c>
      <c r="AB299" s="26"/>
      <c r="AC299" s="26"/>
      <c r="AD299" s="26">
        <v>75694600</v>
      </c>
      <c r="AE299" s="18">
        <f t="shared" si="207"/>
        <v>84777952.000000015</v>
      </c>
      <c r="AF299" s="26"/>
      <c r="AG299" s="26"/>
      <c r="AH299" s="26">
        <v>97117600</v>
      </c>
      <c r="AI299" s="18">
        <f t="shared" si="208"/>
        <v>108771712.00000001</v>
      </c>
      <c r="AJ299" s="19"/>
      <c r="AK299" s="19"/>
      <c r="AL299" s="26">
        <v>97117600</v>
      </c>
      <c r="AM299" s="18">
        <f t="shared" si="209"/>
        <v>108771712.00000001</v>
      </c>
      <c r="AN299" s="1"/>
      <c r="AO299" s="44"/>
      <c r="AP299" s="44"/>
      <c r="AQ299" s="44"/>
      <c r="AR299" s="44"/>
      <c r="AS299" s="44"/>
      <c r="AT299" s="44"/>
      <c r="AU299" s="21"/>
      <c r="AV299" s="116"/>
      <c r="AW299" s="41">
        <f t="shared" si="221"/>
        <v>269929800</v>
      </c>
      <c r="AX299" s="41">
        <f t="shared" si="206"/>
        <v>302321376</v>
      </c>
      <c r="AY299" s="9" t="s">
        <v>129</v>
      </c>
      <c r="AZ299" s="1" t="s">
        <v>602</v>
      </c>
      <c r="BA299" s="1" t="s">
        <v>603</v>
      </c>
      <c r="BB299" s="116"/>
      <c r="BC299" s="44"/>
      <c r="BD299" s="44"/>
      <c r="BE299" s="44"/>
      <c r="BF299" s="44"/>
      <c r="BG299" s="44"/>
      <c r="BH299" s="44"/>
      <c r="BI299" s="44"/>
      <c r="BJ299" s="87"/>
      <c r="BK299" s="28"/>
    </row>
    <row r="300" spans="1:63" s="164" customFormat="1" ht="12.95" customHeight="1" x14ac:dyDescent="0.25">
      <c r="A300" s="115" t="s">
        <v>133</v>
      </c>
      <c r="B300" s="27" t="s">
        <v>218</v>
      </c>
      <c r="C300" s="4" t="s">
        <v>604</v>
      </c>
      <c r="D300" s="4"/>
      <c r="E300" s="216"/>
      <c r="F300" s="22" t="s">
        <v>303</v>
      </c>
      <c r="G300" s="22" t="s">
        <v>304</v>
      </c>
      <c r="H300" s="22" t="s">
        <v>304</v>
      </c>
      <c r="I300" s="23" t="s">
        <v>120</v>
      </c>
      <c r="J300" s="23"/>
      <c r="K300" s="23"/>
      <c r="L300" s="22">
        <v>100</v>
      </c>
      <c r="M300" s="5">
        <v>230000000</v>
      </c>
      <c r="N300" s="5" t="s">
        <v>137</v>
      </c>
      <c r="O300" s="1" t="s">
        <v>166</v>
      </c>
      <c r="P300" s="23" t="s">
        <v>125</v>
      </c>
      <c r="Q300" s="24">
        <v>230000000</v>
      </c>
      <c r="R300" s="25" t="s">
        <v>145</v>
      </c>
      <c r="S300" s="25"/>
      <c r="T300" s="23" t="s">
        <v>127</v>
      </c>
      <c r="U300" s="5"/>
      <c r="V300" s="23"/>
      <c r="W300" s="23">
        <v>0</v>
      </c>
      <c r="X300" s="23">
        <v>100</v>
      </c>
      <c r="Y300" s="23">
        <v>0</v>
      </c>
      <c r="Z300" s="39"/>
      <c r="AA300" s="5" t="s">
        <v>138</v>
      </c>
      <c r="AB300" s="26"/>
      <c r="AC300" s="26"/>
      <c r="AD300" s="26">
        <v>63653886</v>
      </c>
      <c r="AE300" s="18">
        <f t="shared" si="207"/>
        <v>71292352.320000008</v>
      </c>
      <c r="AF300" s="26"/>
      <c r="AG300" s="26"/>
      <c r="AH300" s="26">
        <v>84101652</v>
      </c>
      <c r="AI300" s="18">
        <f t="shared" si="208"/>
        <v>94193850.24000001</v>
      </c>
      <c r="AJ300" s="19"/>
      <c r="AK300" s="19"/>
      <c r="AL300" s="26">
        <v>84101652</v>
      </c>
      <c r="AM300" s="18">
        <f t="shared" si="209"/>
        <v>94193850.24000001</v>
      </c>
      <c r="AN300" s="1"/>
      <c r="AO300" s="44"/>
      <c r="AP300" s="44"/>
      <c r="AQ300" s="44"/>
      <c r="AR300" s="44"/>
      <c r="AS300" s="44"/>
      <c r="AT300" s="44"/>
      <c r="AU300" s="21"/>
      <c r="AV300" s="116"/>
      <c r="AW300" s="41">
        <f t="shared" si="221"/>
        <v>231857190</v>
      </c>
      <c r="AX300" s="41">
        <f t="shared" si="206"/>
        <v>259680052.80000001</v>
      </c>
      <c r="AY300" s="9" t="s">
        <v>129</v>
      </c>
      <c r="AZ300" s="1" t="s">
        <v>605</v>
      </c>
      <c r="BA300" s="1" t="s">
        <v>606</v>
      </c>
      <c r="BB300" s="116"/>
      <c r="BC300" s="44"/>
      <c r="BD300" s="44"/>
      <c r="BE300" s="44"/>
      <c r="BF300" s="44"/>
      <c r="BG300" s="44"/>
      <c r="BH300" s="44"/>
      <c r="BI300" s="44"/>
      <c r="BJ300" s="87"/>
      <c r="BK300" s="28"/>
    </row>
    <row r="301" spans="1:63" s="164" customFormat="1" ht="12.95" customHeight="1" x14ac:dyDescent="0.25">
      <c r="A301" s="115" t="s">
        <v>133</v>
      </c>
      <c r="B301" s="27" t="s">
        <v>218</v>
      </c>
      <c r="C301" s="4" t="s">
        <v>607</v>
      </c>
      <c r="D301" s="4"/>
      <c r="E301" s="216"/>
      <c r="F301" s="22" t="s">
        <v>303</v>
      </c>
      <c r="G301" s="22" t="s">
        <v>304</v>
      </c>
      <c r="H301" s="22" t="s">
        <v>304</v>
      </c>
      <c r="I301" s="23" t="s">
        <v>120</v>
      </c>
      <c r="J301" s="23"/>
      <c r="K301" s="23"/>
      <c r="L301" s="22">
        <v>100</v>
      </c>
      <c r="M301" s="5">
        <v>230000000</v>
      </c>
      <c r="N301" s="5" t="s">
        <v>137</v>
      </c>
      <c r="O301" s="1" t="s">
        <v>166</v>
      </c>
      <c r="P301" s="23" t="s">
        <v>125</v>
      </c>
      <c r="Q301" s="24">
        <v>230000000</v>
      </c>
      <c r="R301" s="25" t="s">
        <v>257</v>
      </c>
      <c r="S301" s="25"/>
      <c r="T301" s="23" t="s">
        <v>127</v>
      </c>
      <c r="U301" s="5"/>
      <c r="V301" s="23"/>
      <c r="W301" s="23">
        <v>0</v>
      </c>
      <c r="X301" s="23">
        <v>100</v>
      </c>
      <c r="Y301" s="23">
        <v>0</v>
      </c>
      <c r="Z301" s="39"/>
      <c r="AA301" s="5" t="s">
        <v>138</v>
      </c>
      <c r="AB301" s="26"/>
      <c r="AC301" s="26"/>
      <c r="AD301" s="26">
        <v>27769520</v>
      </c>
      <c r="AE301" s="18">
        <f t="shared" si="207"/>
        <v>31101862.400000002</v>
      </c>
      <c r="AF301" s="26"/>
      <c r="AG301" s="26"/>
      <c r="AH301" s="26">
        <v>35533600</v>
      </c>
      <c r="AI301" s="18">
        <f t="shared" si="208"/>
        <v>39797632.000000007</v>
      </c>
      <c r="AJ301" s="19"/>
      <c r="AK301" s="19"/>
      <c r="AL301" s="26">
        <v>35533600</v>
      </c>
      <c r="AM301" s="18">
        <f t="shared" si="209"/>
        <v>39797632.000000007</v>
      </c>
      <c r="AN301" s="1"/>
      <c r="AO301" s="44"/>
      <c r="AP301" s="44"/>
      <c r="AQ301" s="44"/>
      <c r="AR301" s="44"/>
      <c r="AS301" s="44"/>
      <c r="AT301" s="44"/>
      <c r="AU301" s="21"/>
      <c r="AV301" s="116"/>
      <c r="AW301" s="41">
        <f t="shared" si="221"/>
        <v>98836720</v>
      </c>
      <c r="AX301" s="41">
        <f t="shared" si="206"/>
        <v>110697126.40000001</v>
      </c>
      <c r="AY301" s="9" t="s">
        <v>129</v>
      </c>
      <c r="AZ301" s="1" t="s">
        <v>608</v>
      </c>
      <c r="BA301" s="1" t="s">
        <v>609</v>
      </c>
      <c r="BB301" s="116"/>
      <c r="BC301" s="44"/>
      <c r="BD301" s="44"/>
      <c r="BE301" s="44"/>
      <c r="BF301" s="44"/>
      <c r="BG301" s="44"/>
      <c r="BH301" s="44"/>
      <c r="BI301" s="44"/>
      <c r="BJ301" s="87"/>
      <c r="BK301" s="28"/>
    </row>
    <row r="302" spans="1:63" s="164" customFormat="1" ht="12.95" customHeight="1" x14ac:dyDescent="0.25">
      <c r="A302" s="115" t="s">
        <v>133</v>
      </c>
      <c r="B302" s="27" t="s">
        <v>218</v>
      </c>
      <c r="C302" s="4" t="s">
        <v>610</v>
      </c>
      <c r="D302" s="4"/>
      <c r="E302" s="216"/>
      <c r="F302" s="22" t="s">
        <v>303</v>
      </c>
      <c r="G302" s="22" t="s">
        <v>304</v>
      </c>
      <c r="H302" s="22" t="s">
        <v>304</v>
      </c>
      <c r="I302" s="23" t="s">
        <v>120</v>
      </c>
      <c r="J302" s="23"/>
      <c r="K302" s="23"/>
      <c r="L302" s="22">
        <v>100</v>
      </c>
      <c r="M302" s="5">
        <v>230000000</v>
      </c>
      <c r="N302" s="5" t="s">
        <v>137</v>
      </c>
      <c r="O302" s="1" t="s">
        <v>166</v>
      </c>
      <c r="P302" s="23" t="s">
        <v>125</v>
      </c>
      <c r="Q302" s="24">
        <v>230000000</v>
      </c>
      <c r="R302" s="25" t="s">
        <v>262</v>
      </c>
      <c r="S302" s="25"/>
      <c r="T302" s="23" t="s">
        <v>127</v>
      </c>
      <c r="U302" s="5"/>
      <c r="V302" s="23"/>
      <c r="W302" s="23">
        <v>0</v>
      </c>
      <c r="X302" s="23">
        <v>100</v>
      </c>
      <c r="Y302" s="23">
        <v>0</v>
      </c>
      <c r="Z302" s="39"/>
      <c r="AA302" s="5" t="s">
        <v>138</v>
      </c>
      <c r="AB302" s="26"/>
      <c r="AC302" s="26"/>
      <c r="AD302" s="26">
        <v>36443000</v>
      </c>
      <c r="AE302" s="18">
        <f t="shared" si="207"/>
        <v>40816160.000000007</v>
      </c>
      <c r="AF302" s="26"/>
      <c r="AG302" s="26"/>
      <c r="AH302" s="26">
        <v>48369800</v>
      </c>
      <c r="AI302" s="18">
        <f t="shared" si="208"/>
        <v>54174176.000000007</v>
      </c>
      <c r="AJ302" s="19"/>
      <c r="AK302" s="19"/>
      <c r="AL302" s="26">
        <v>48369800</v>
      </c>
      <c r="AM302" s="18">
        <f t="shared" si="209"/>
        <v>54174176.000000007</v>
      </c>
      <c r="AN302" s="1"/>
      <c r="AO302" s="44"/>
      <c r="AP302" s="44"/>
      <c r="AQ302" s="44"/>
      <c r="AR302" s="44"/>
      <c r="AS302" s="44"/>
      <c r="AT302" s="44"/>
      <c r="AU302" s="21"/>
      <c r="AV302" s="116"/>
      <c r="AW302" s="41">
        <f t="shared" si="221"/>
        <v>133182600</v>
      </c>
      <c r="AX302" s="41">
        <f t="shared" si="206"/>
        <v>149164512</v>
      </c>
      <c r="AY302" s="9" t="s">
        <v>129</v>
      </c>
      <c r="AZ302" s="1" t="s">
        <v>611</v>
      </c>
      <c r="BA302" s="1" t="s">
        <v>612</v>
      </c>
      <c r="BB302" s="116"/>
      <c r="BC302" s="44"/>
      <c r="BD302" s="44"/>
      <c r="BE302" s="44"/>
      <c r="BF302" s="44"/>
      <c r="BG302" s="44"/>
      <c r="BH302" s="44"/>
      <c r="BI302" s="44"/>
      <c r="BJ302" s="87"/>
      <c r="BK302" s="28"/>
    </row>
    <row r="303" spans="1:63" s="164" customFormat="1" ht="12.95" customHeight="1" x14ac:dyDescent="0.25">
      <c r="A303" s="115" t="s">
        <v>133</v>
      </c>
      <c r="B303" s="27" t="s">
        <v>218</v>
      </c>
      <c r="C303" s="4" t="s">
        <v>613</v>
      </c>
      <c r="D303" s="4"/>
      <c r="E303" s="216"/>
      <c r="F303" s="22" t="s">
        <v>303</v>
      </c>
      <c r="G303" s="22" t="s">
        <v>304</v>
      </c>
      <c r="H303" s="22" t="s">
        <v>304</v>
      </c>
      <c r="I303" s="23" t="s">
        <v>120</v>
      </c>
      <c r="J303" s="23"/>
      <c r="K303" s="23"/>
      <c r="L303" s="22">
        <v>100</v>
      </c>
      <c r="M303" s="5">
        <v>230000000</v>
      </c>
      <c r="N303" s="5" t="s">
        <v>137</v>
      </c>
      <c r="O303" s="1" t="s">
        <v>166</v>
      </c>
      <c r="P303" s="23" t="s">
        <v>125</v>
      </c>
      <c r="Q303" s="24">
        <v>230000000</v>
      </c>
      <c r="R303" s="25" t="s">
        <v>266</v>
      </c>
      <c r="S303" s="25"/>
      <c r="T303" s="23" t="s">
        <v>127</v>
      </c>
      <c r="U303" s="5"/>
      <c r="V303" s="23"/>
      <c r="W303" s="23">
        <v>0</v>
      </c>
      <c r="X303" s="23">
        <v>100</v>
      </c>
      <c r="Y303" s="23">
        <v>0</v>
      </c>
      <c r="Z303" s="39"/>
      <c r="AA303" s="5" t="s">
        <v>138</v>
      </c>
      <c r="AB303" s="26"/>
      <c r="AC303" s="26"/>
      <c r="AD303" s="26">
        <v>60883830</v>
      </c>
      <c r="AE303" s="18">
        <f t="shared" si="207"/>
        <v>68189889.600000009</v>
      </c>
      <c r="AF303" s="26"/>
      <c r="AG303" s="26"/>
      <c r="AH303" s="26">
        <v>75102600</v>
      </c>
      <c r="AI303" s="18">
        <f t="shared" si="208"/>
        <v>84114912.000000015</v>
      </c>
      <c r="AJ303" s="19"/>
      <c r="AK303" s="19"/>
      <c r="AL303" s="26">
        <v>75102600</v>
      </c>
      <c r="AM303" s="18">
        <f t="shared" si="209"/>
        <v>84114912.000000015</v>
      </c>
      <c r="AN303" s="1"/>
      <c r="AO303" s="44"/>
      <c r="AP303" s="44"/>
      <c r="AQ303" s="44"/>
      <c r="AR303" s="44"/>
      <c r="AS303" s="44"/>
      <c r="AT303" s="44"/>
      <c r="AU303" s="21"/>
      <c r="AV303" s="116"/>
      <c r="AW303" s="41">
        <f t="shared" si="221"/>
        <v>211089030</v>
      </c>
      <c r="AX303" s="41">
        <f t="shared" si="206"/>
        <v>236419713.60000002</v>
      </c>
      <c r="AY303" s="9" t="s">
        <v>129</v>
      </c>
      <c r="AZ303" s="1" t="s">
        <v>614</v>
      </c>
      <c r="BA303" s="1" t="s">
        <v>615</v>
      </c>
      <c r="BB303" s="116"/>
      <c r="BC303" s="44"/>
      <c r="BD303" s="44"/>
      <c r="BE303" s="44"/>
      <c r="BF303" s="44"/>
      <c r="BG303" s="44"/>
      <c r="BH303" s="44"/>
      <c r="BI303" s="44"/>
      <c r="BJ303" s="87"/>
      <c r="BK303" s="28"/>
    </row>
    <row r="304" spans="1:63" s="164" customFormat="1" ht="12.95" customHeight="1" x14ac:dyDescent="0.25">
      <c r="A304" s="115" t="s">
        <v>133</v>
      </c>
      <c r="B304" s="27" t="s">
        <v>218</v>
      </c>
      <c r="C304" s="4" t="s">
        <v>616</v>
      </c>
      <c r="D304" s="4"/>
      <c r="E304" s="216"/>
      <c r="F304" s="22" t="s">
        <v>309</v>
      </c>
      <c r="G304" s="22" t="s">
        <v>310</v>
      </c>
      <c r="H304" s="22" t="s">
        <v>310</v>
      </c>
      <c r="I304" s="23" t="s">
        <v>120</v>
      </c>
      <c r="J304" s="23"/>
      <c r="K304" s="23"/>
      <c r="L304" s="22">
        <v>100</v>
      </c>
      <c r="M304" s="5">
        <v>230000000</v>
      </c>
      <c r="N304" s="5" t="s">
        <v>137</v>
      </c>
      <c r="O304" s="1" t="s">
        <v>166</v>
      </c>
      <c r="P304" s="23" t="s">
        <v>125</v>
      </c>
      <c r="Q304" s="24">
        <v>230000000</v>
      </c>
      <c r="R304" s="25" t="s">
        <v>145</v>
      </c>
      <c r="S304" s="25"/>
      <c r="T304" s="23" t="s">
        <v>127</v>
      </c>
      <c r="U304" s="5"/>
      <c r="V304" s="23"/>
      <c r="W304" s="23">
        <v>0</v>
      </c>
      <c r="X304" s="23">
        <v>100</v>
      </c>
      <c r="Y304" s="23">
        <v>0</v>
      </c>
      <c r="Z304" s="39"/>
      <c r="AA304" s="5" t="s">
        <v>138</v>
      </c>
      <c r="AB304" s="26"/>
      <c r="AC304" s="26"/>
      <c r="AD304" s="26">
        <v>43635990</v>
      </c>
      <c r="AE304" s="18">
        <f t="shared" si="207"/>
        <v>48872308.800000004</v>
      </c>
      <c r="AF304" s="26"/>
      <c r="AG304" s="26"/>
      <c r="AH304" s="26">
        <v>56569380</v>
      </c>
      <c r="AI304" s="18">
        <f t="shared" si="208"/>
        <v>63357705.600000009</v>
      </c>
      <c r="AJ304" s="19"/>
      <c r="AK304" s="19"/>
      <c r="AL304" s="26">
        <v>56569380</v>
      </c>
      <c r="AM304" s="18">
        <f t="shared" si="209"/>
        <v>63357705.600000009</v>
      </c>
      <c r="AN304" s="1"/>
      <c r="AO304" s="44"/>
      <c r="AP304" s="44"/>
      <c r="AQ304" s="44"/>
      <c r="AR304" s="44"/>
      <c r="AS304" s="44"/>
      <c r="AT304" s="44"/>
      <c r="AU304" s="21"/>
      <c r="AV304" s="116"/>
      <c r="AW304" s="41">
        <f t="shared" si="221"/>
        <v>156774750</v>
      </c>
      <c r="AX304" s="41">
        <f t="shared" si="206"/>
        <v>175587720.00000003</v>
      </c>
      <c r="AY304" s="9" t="s">
        <v>129</v>
      </c>
      <c r="AZ304" s="1" t="s">
        <v>617</v>
      </c>
      <c r="BA304" s="1" t="s">
        <v>618</v>
      </c>
      <c r="BB304" s="116"/>
      <c r="BC304" s="44"/>
      <c r="BD304" s="44"/>
      <c r="BE304" s="44"/>
      <c r="BF304" s="44"/>
      <c r="BG304" s="44"/>
      <c r="BH304" s="44"/>
      <c r="BI304" s="44"/>
      <c r="BJ304" s="87"/>
      <c r="BK304" s="28"/>
    </row>
    <row r="305" spans="1:66" s="164" customFormat="1" ht="12.95" customHeight="1" x14ac:dyDescent="0.25">
      <c r="A305" s="115" t="s">
        <v>133</v>
      </c>
      <c r="B305" s="27" t="s">
        <v>218</v>
      </c>
      <c r="C305" s="4" t="s">
        <v>619</v>
      </c>
      <c r="D305" s="4"/>
      <c r="E305" s="216"/>
      <c r="F305" s="22" t="s">
        <v>309</v>
      </c>
      <c r="G305" s="22" t="s">
        <v>310</v>
      </c>
      <c r="H305" s="22" t="s">
        <v>310</v>
      </c>
      <c r="I305" s="23" t="s">
        <v>120</v>
      </c>
      <c r="J305" s="23"/>
      <c r="K305" s="23"/>
      <c r="L305" s="22">
        <v>100</v>
      </c>
      <c r="M305" s="5">
        <v>230000000</v>
      </c>
      <c r="N305" s="5" t="s">
        <v>137</v>
      </c>
      <c r="O305" s="1" t="s">
        <v>166</v>
      </c>
      <c r="P305" s="23" t="s">
        <v>125</v>
      </c>
      <c r="Q305" s="24">
        <v>230000000</v>
      </c>
      <c r="R305" s="25" t="s">
        <v>257</v>
      </c>
      <c r="S305" s="25"/>
      <c r="T305" s="23" t="s">
        <v>127</v>
      </c>
      <c r="U305" s="5"/>
      <c r="V305" s="23"/>
      <c r="W305" s="23">
        <v>0</v>
      </c>
      <c r="X305" s="23">
        <v>100</v>
      </c>
      <c r="Y305" s="23">
        <v>0</v>
      </c>
      <c r="Z305" s="39"/>
      <c r="AA305" s="5" t="s">
        <v>138</v>
      </c>
      <c r="AB305" s="26"/>
      <c r="AC305" s="26"/>
      <c r="AD305" s="26">
        <v>137246180</v>
      </c>
      <c r="AE305" s="18">
        <f t="shared" si="207"/>
        <v>153715721.60000002</v>
      </c>
      <c r="AF305" s="26"/>
      <c r="AG305" s="26"/>
      <c r="AH305" s="26">
        <v>180367400</v>
      </c>
      <c r="AI305" s="18">
        <f t="shared" si="208"/>
        <v>202011488.00000003</v>
      </c>
      <c r="AJ305" s="19"/>
      <c r="AK305" s="19"/>
      <c r="AL305" s="26">
        <v>180367400</v>
      </c>
      <c r="AM305" s="18">
        <f t="shared" si="209"/>
        <v>202011488.00000003</v>
      </c>
      <c r="AN305" s="1"/>
      <c r="AO305" s="44"/>
      <c r="AP305" s="44"/>
      <c r="AQ305" s="44"/>
      <c r="AR305" s="44"/>
      <c r="AS305" s="44"/>
      <c r="AT305" s="44"/>
      <c r="AU305" s="21"/>
      <c r="AV305" s="116"/>
      <c r="AW305" s="41">
        <f t="shared" si="221"/>
        <v>497980980</v>
      </c>
      <c r="AX305" s="41">
        <f t="shared" si="206"/>
        <v>557738697.60000002</v>
      </c>
      <c r="AY305" s="9" t="s">
        <v>129</v>
      </c>
      <c r="AZ305" s="1" t="s">
        <v>620</v>
      </c>
      <c r="BA305" s="1" t="s">
        <v>621</v>
      </c>
      <c r="BB305" s="116"/>
      <c r="BC305" s="44"/>
      <c r="BD305" s="44"/>
      <c r="BE305" s="44"/>
      <c r="BF305" s="44"/>
      <c r="BG305" s="44"/>
      <c r="BH305" s="44"/>
      <c r="BI305" s="44"/>
      <c r="BJ305" s="87"/>
      <c r="BK305" s="28"/>
    </row>
    <row r="306" spans="1:66" s="165" customFormat="1" ht="12.95" customHeight="1" x14ac:dyDescent="0.25">
      <c r="A306" s="117" t="s">
        <v>133</v>
      </c>
      <c r="B306" s="27" t="s">
        <v>218</v>
      </c>
      <c r="C306" s="4" t="s">
        <v>622</v>
      </c>
      <c r="D306" s="4"/>
      <c r="E306" s="216"/>
      <c r="F306" s="22" t="s">
        <v>309</v>
      </c>
      <c r="G306" s="22" t="s">
        <v>310</v>
      </c>
      <c r="H306" s="22" t="s">
        <v>310</v>
      </c>
      <c r="I306" s="23" t="s">
        <v>120</v>
      </c>
      <c r="J306" s="23"/>
      <c r="K306" s="23"/>
      <c r="L306" s="22">
        <v>100</v>
      </c>
      <c r="M306" s="5">
        <v>230000000</v>
      </c>
      <c r="N306" s="5" t="s">
        <v>137</v>
      </c>
      <c r="O306" s="1" t="s">
        <v>166</v>
      </c>
      <c r="P306" s="23" t="s">
        <v>125</v>
      </c>
      <c r="Q306" s="24">
        <v>230000000</v>
      </c>
      <c r="R306" s="25" t="s">
        <v>262</v>
      </c>
      <c r="S306" s="25"/>
      <c r="T306" s="23" t="s">
        <v>127</v>
      </c>
      <c r="U306" s="5"/>
      <c r="V306" s="23"/>
      <c r="W306" s="23">
        <v>0</v>
      </c>
      <c r="X306" s="23">
        <v>100</v>
      </c>
      <c r="Y306" s="23">
        <v>0</v>
      </c>
      <c r="Z306" s="39"/>
      <c r="AA306" s="5" t="s">
        <v>138</v>
      </c>
      <c r="AB306" s="26"/>
      <c r="AC306" s="26"/>
      <c r="AD306" s="26">
        <v>24452658</v>
      </c>
      <c r="AE306" s="18">
        <f t="shared" si="207"/>
        <v>27386976.960000001</v>
      </c>
      <c r="AF306" s="26"/>
      <c r="AG306" s="26"/>
      <c r="AH306" s="26">
        <v>31572520</v>
      </c>
      <c r="AI306" s="18">
        <f t="shared" si="208"/>
        <v>35361222.400000006</v>
      </c>
      <c r="AJ306" s="19"/>
      <c r="AK306" s="19"/>
      <c r="AL306" s="26">
        <v>31572520</v>
      </c>
      <c r="AM306" s="18">
        <f t="shared" si="209"/>
        <v>35361222.400000006</v>
      </c>
      <c r="AN306" s="5"/>
      <c r="AO306" s="15"/>
      <c r="AP306" s="15"/>
      <c r="AQ306" s="15"/>
      <c r="AR306" s="15"/>
      <c r="AS306" s="15"/>
      <c r="AT306" s="15"/>
      <c r="AU306" s="19"/>
      <c r="AV306" s="64"/>
      <c r="AW306" s="41">
        <f t="shared" si="221"/>
        <v>87597698</v>
      </c>
      <c r="AX306" s="41">
        <f t="shared" si="206"/>
        <v>98109421.760000005</v>
      </c>
      <c r="AY306" s="9" t="s">
        <v>129</v>
      </c>
      <c r="AZ306" s="1" t="s">
        <v>623</v>
      </c>
      <c r="BA306" s="1" t="s">
        <v>624</v>
      </c>
      <c r="BB306" s="19"/>
      <c r="BC306" s="5"/>
      <c r="BD306" s="5"/>
      <c r="BE306" s="5"/>
      <c r="BF306" s="5"/>
      <c r="BG306" s="5"/>
      <c r="BH306" s="5"/>
      <c r="BI306" s="5"/>
      <c r="BJ306" s="167"/>
      <c r="BK306" s="28"/>
    </row>
    <row r="307" spans="1:66" s="165" customFormat="1" ht="12.95" customHeight="1" x14ac:dyDescent="0.25">
      <c r="A307" s="117" t="s">
        <v>133</v>
      </c>
      <c r="B307" s="27" t="s">
        <v>218</v>
      </c>
      <c r="C307" s="4" t="s">
        <v>625</v>
      </c>
      <c r="D307" s="4"/>
      <c r="E307" s="216"/>
      <c r="F307" s="22" t="s">
        <v>309</v>
      </c>
      <c r="G307" s="22" t="s">
        <v>310</v>
      </c>
      <c r="H307" s="22" t="s">
        <v>310</v>
      </c>
      <c r="I307" s="23" t="s">
        <v>120</v>
      </c>
      <c r="J307" s="23"/>
      <c r="K307" s="23"/>
      <c r="L307" s="22">
        <v>100</v>
      </c>
      <c r="M307" s="5">
        <v>230000000</v>
      </c>
      <c r="N307" s="5" t="s">
        <v>137</v>
      </c>
      <c r="O307" s="1" t="s">
        <v>166</v>
      </c>
      <c r="P307" s="23" t="s">
        <v>125</v>
      </c>
      <c r="Q307" s="24">
        <v>230000000</v>
      </c>
      <c r="R307" s="25" t="s">
        <v>266</v>
      </c>
      <c r="S307" s="25"/>
      <c r="T307" s="23" t="s">
        <v>127</v>
      </c>
      <c r="U307" s="5"/>
      <c r="V307" s="23"/>
      <c r="W307" s="23">
        <v>0</v>
      </c>
      <c r="X307" s="23">
        <v>100</v>
      </c>
      <c r="Y307" s="23">
        <v>0</v>
      </c>
      <c r="Z307" s="39"/>
      <c r="AA307" s="5" t="s">
        <v>138</v>
      </c>
      <c r="AB307" s="26"/>
      <c r="AC307" s="26"/>
      <c r="AD307" s="26">
        <v>119464650</v>
      </c>
      <c r="AE307" s="18">
        <f t="shared" si="207"/>
        <v>133800408.00000001</v>
      </c>
      <c r="AF307" s="26"/>
      <c r="AG307" s="26"/>
      <c r="AH307" s="26">
        <v>153275400</v>
      </c>
      <c r="AI307" s="18">
        <f t="shared" si="208"/>
        <v>171668448.00000003</v>
      </c>
      <c r="AJ307" s="19"/>
      <c r="AK307" s="19"/>
      <c r="AL307" s="26">
        <v>153275400</v>
      </c>
      <c r="AM307" s="18">
        <f t="shared" si="209"/>
        <v>171668448.00000003</v>
      </c>
      <c r="AN307" s="5"/>
      <c r="AO307" s="15"/>
      <c r="AP307" s="15"/>
      <c r="AQ307" s="15"/>
      <c r="AR307" s="15"/>
      <c r="AS307" s="15"/>
      <c r="AT307" s="15"/>
      <c r="AU307" s="19"/>
      <c r="AV307" s="64"/>
      <c r="AW307" s="41">
        <f t="shared" si="221"/>
        <v>426015450</v>
      </c>
      <c r="AX307" s="41">
        <f t="shared" si="206"/>
        <v>477137304.00000006</v>
      </c>
      <c r="AY307" s="9" t="s">
        <v>129</v>
      </c>
      <c r="AZ307" s="1" t="s">
        <v>626</v>
      </c>
      <c r="BA307" s="1" t="s">
        <v>627</v>
      </c>
      <c r="BB307" s="19"/>
      <c r="BC307" s="5"/>
      <c r="BD307" s="5"/>
      <c r="BE307" s="5"/>
      <c r="BF307" s="5"/>
      <c r="BG307" s="5"/>
      <c r="BH307" s="5"/>
      <c r="BI307" s="5"/>
      <c r="BJ307" s="167"/>
      <c r="BK307" s="28"/>
    </row>
    <row r="308" spans="1:66" s="165" customFormat="1" ht="12.95" customHeight="1" x14ac:dyDescent="0.25">
      <c r="A308" s="117" t="s">
        <v>133</v>
      </c>
      <c r="B308" s="27" t="s">
        <v>218</v>
      </c>
      <c r="C308" s="4" t="s">
        <v>628</v>
      </c>
      <c r="D308" s="4"/>
      <c r="E308" s="216"/>
      <c r="F308" s="22" t="s">
        <v>309</v>
      </c>
      <c r="G308" s="22" t="s">
        <v>310</v>
      </c>
      <c r="H308" s="22" t="s">
        <v>310</v>
      </c>
      <c r="I308" s="23" t="s">
        <v>120</v>
      </c>
      <c r="J308" s="23"/>
      <c r="K308" s="23"/>
      <c r="L308" s="22">
        <v>100</v>
      </c>
      <c r="M308" s="5">
        <v>230000000</v>
      </c>
      <c r="N308" s="5" t="s">
        <v>137</v>
      </c>
      <c r="O308" s="1" t="s">
        <v>166</v>
      </c>
      <c r="P308" s="23" t="s">
        <v>125</v>
      </c>
      <c r="Q308" s="24">
        <v>230000000</v>
      </c>
      <c r="R308" s="118" t="s">
        <v>174</v>
      </c>
      <c r="S308" s="25"/>
      <c r="T308" s="23" t="s">
        <v>127</v>
      </c>
      <c r="U308" s="5"/>
      <c r="V308" s="23"/>
      <c r="W308" s="23">
        <v>0</v>
      </c>
      <c r="X308" s="23">
        <v>100</v>
      </c>
      <c r="Y308" s="23">
        <v>0</v>
      </c>
      <c r="Z308" s="39"/>
      <c r="AA308" s="5" t="s">
        <v>138</v>
      </c>
      <c r="AB308" s="26"/>
      <c r="AC308" s="26"/>
      <c r="AD308" s="26">
        <v>72311937</v>
      </c>
      <c r="AE308" s="18">
        <f t="shared" si="207"/>
        <v>80989369.440000013</v>
      </c>
      <c r="AF308" s="26"/>
      <c r="AG308" s="26"/>
      <c r="AH308" s="26">
        <v>95900127</v>
      </c>
      <c r="AI308" s="18">
        <f t="shared" si="208"/>
        <v>107408142.24000001</v>
      </c>
      <c r="AJ308" s="19"/>
      <c r="AK308" s="19"/>
      <c r="AL308" s="26">
        <v>95900127</v>
      </c>
      <c r="AM308" s="18">
        <f t="shared" si="209"/>
        <v>107408142.24000001</v>
      </c>
      <c r="AN308" s="5"/>
      <c r="AO308" s="15"/>
      <c r="AP308" s="15"/>
      <c r="AQ308" s="15"/>
      <c r="AR308" s="15"/>
      <c r="AS308" s="15"/>
      <c r="AT308" s="15"/>
      <c r="AU308" s="19"/>
      <c r="AV308" s="64"/>
      <c r="AW308" s="41">
        <f t="shared" si="221"/>
        <v>264112191</v>
      </c>
      <c r="AX308" s="41">
        <f t="shared" si="206"/>
        <v>295805653.92000002</v>
      </c>
      <c r="AY308" s="9" t="s">
        <v>129</v>
      </c>
      <c r="AZ308" s="118" t="s">
        <v>629</v>
      </c>
      <c r="BA308" s="1" t="s">
        <v>630</v>
      </c>
      <c r="BB308" s="19"/>
      <c r="BC308" s="5"/>
      <c r="BD308" s="5"/>
      <c r="BE308" s="5"/>
      <c r="BF308" s="5"/>
      <c r="BG308" s="5"/>
      <c r="BH308" s="5"/>
      <c r="BI308" s="5"/>
      <c r="BJ308" s="167"/>
      <c r="BK308" s="28"/>
    </row>
    <row r="309" spans="1:66" s="187" customFormat="1" ht="12.95" customHeight="1" x14ac:dyDescent="0.25">
      <c r="A309" s="1" t="s">
        <v>217</v>
      </c>
      <c r="B309" s="1"/>
      <c r="C309" s="178" t="s">
        <v>756</v>
      </c>
      <c r="D309" s="1"/>
      <c r="E309" s="1"/>
      <c r="F309" s="2" t="s">
        <v>519</v>
      </c>
      <c r="G309" s="3" t="s">
        <v>520</v>
      </c>
      <c r="H309" s="3" t="s">
        <v>520</v>
      </c>
      <c r="I309" s="4" t="s">
        <v>120</v>
      </c>
      <c r="J309" s="1"/>
      <c r="K309" s="1"/>
      <c r="L309" s="2">
        <v>80</v>
      </c>
      <c r="M309" s="5" t="s">
        <v>122</v>
      </c>
      <c r="N309" s="2" t="s">
        <v>224</v>
      </c>
      <c r="O309" s="1" t="s">
        <v>144</v>
      </c>
      <c r="P309" s="1" t="s">
        <v>125</v>
      </c>
      <c r="Q309" s="9">
        <v>230000000</v>
      </c>
      <c r="R309" s="2" t="s">
        <v>521</v>
      </c>
      <c r="S309" s="1"/>
      <c r="T309" s="2" t="s">
        <v>167</v>
      </c>
      <c r="U309" s="1"/>
      <c r="V309" s="2"/>
      <c r="W309" s="16">
        <v>0</v>
      </c>
      <c r="X309" s="16">
        <v>90</v>
      </c>
      <c r="Y309" s="16">
        <v>10</v>
      </c>
      <c r="Z309" s="1"/>
      <c r="AA309" s="4" t="s">
        <v>138</v>
      </c>
      <c r="AB309" s="71"/>
      <c r="AC309" s="71"/>
      <c r="AD309" s="71">
        <v>26244000.000000004</v>
      </c>
      <c r="AE309" s="71">
        <f t="shared" si="207"/>
        <v>29393280.000000007</v>
      </c>
      <c r="AF309" s="71"/>
      <c r="AG309" s="71"/>
      <c r="AH309" s="71">
        <v>23133600.000000004</v>
      </c>
      <c r="AI309" s="71">
        <f t="shared" si="208"/>
        <v>25909632.000000007</v>
      </c>
      <c r="AJ309" s="71"/>
      <c r="AK309" s="71"/>
      <c r="AL309" s="71">
        <v>22670928.000000004</v>
      </c>
      <c r="AM309" s="71">
        <f t="shared" si="209"/>
        <v>25391439.360000007</v>
      </c>
      <c r="AN309" s="71"/>
      <c r="AO309" s="71"/>
      <c r="AP309" s="71">
        <v>23804474.400000002</v>
      </c>
      <c r="AQ309" s="71">
        <f t="shared" ref="AQ309:AQ312" si="222">AP309*1.12</f>
        <v>26661011.328000005</v>
      </c>
      <c r="AR309" s="71"/>
      <c r="AS309" s="71"/>
      <c r="AT309" s="71">
        <v>24994698.120000005</v>
      </c>
      <c r="AU309" s="71">
        <f t="shared" ref="AU309:AU312" si="223">AT309*1.12</f>
        <v>27994061.894400008</v>
      </c>
      <c r="AV309" s="71"/>
      <c r="AW309" s="42">
        <v>0</v>
      </c>
      <c r="AX309" s="42">
        <f t="shared" si="206"/>
        <v>0</v>
      </c>
      <c r="AY309" s="1" t="s">
        <v>129</v>
      </c>
      <c r="AZ309" s="2" t="s">
        <v>734</v>
      </c>
      <c r="BA309" s="2" t="s">
        <v>735</v>
      </c>
      <c r="BB309" s="1"/>
      <c r="BC309" s="1"/>
      <c r="BD309" s="1"/>
      <c r="BE309" s="1"/>
      <c r="BF309" s="1"/>
      <c r="BG309" s="4"/>
      <c r="BH309" s="4"/>
      <c r="BI309" s="4"/>
      <c r="BJ309" s="32"/>
      <c r="BK309" s="28" t="s">
        <v>375</v>
      </c>
    </row>
    <row r="310" spans="1:66" s="187" customFormat="1" ht="12.95" customHeight="1" x14ac:dyDescent="0.25">
      <c r="A310" s="1" t="s">
        <v>217</v>
      </c>
      <c r="B310" s="1"/>
      <c r="C310" s="178" t="s">
        <v>757</v>
      </c>
      <c r="D310" s="1"/>
      <c r="E310" s="1"/>
      <c r="F310" s="2" t="s">
        <v>519</v>
      </c>
      <c r="G310" s="3" t="s">
        <v>520</v>
      </c>
      <c r="H310" s="3" t="s">
        <v>520</v>
      </c>
      <c r="I310" s="4" t="s">
        <v>120</v>
      </c>
      <c r="J310" s="1"/>
      <c r="K310" s="1"/>
      <c r="L310" s="2">
        <v>80</v>
      </c>
      <c r="M310" s="5" t="s">
        <v>122</v>
      </c>
      <c r="N310" s="2" t="s">
        <v>224</v>
      </c>
      <c r="O310" s="1" t="s">
        <v>144</v>
      </c>
      <c r="P310" s="1" t="s">
        <v>125</v>
      </c>
      <c r="Q310" s="9">
        <v>230000000</v>
      </c>
      <c r="R310" s="2" t="s">
        <v>225</v>
      </c>
      <c r="S310" s="1"/>
      <c r="T310" s="2" t="s">
        <v>167</v>
      </c>
      <c r="U310" s="1"/>
      <c r="V310" s="2"/>
      <c r="W310" s="16">
        <v>0</v>
      </c>
      <c r="X310" s="16">
        <v>90</v>
      </c>
      <c r="Y310" s="16">
        <v>10</v>
      </c>
      <c r="Z310" s="1"/>
      <c r="AA310" s="4" t="s">
        <v>138</v>
      </c>
      <c r="AB310" s="71"/>
      <c r="AC310" s="71"/>
      <c r="AD310" s="71">
        <v>17010000.000000004</v>
      </c>
      <c r="AE310" s="71">
        <f t="shared" si="207"/>
        <v>19051200.000000007</v>
      </c>
      <c r="AF310" s="71"/>
      <c r="AG310" s="71"/>
      <c r="AH310" s="71">
        <v>14418000.000000002</v>
      </c>
      <c r="AI310" s="71">
        <f t="shared" si="208"/>
        <v>16148160.000000004</v>
      </c>
      <c r="AJ310" s="71"/>
      <c r="AK310" s="71"/>
      <c r="AL310" s="71">
        <v>15973200.000000002</v>
      </c>
      <c r="AM310" s="71">
        <f t="shared" si="209"/>
        <v>17889984.000000004</v>
      </c>
      <c r="AN310" s="71"/>
      <c r="AO310" s="71"/>
      <c r="AP310" s="71">
        <v>16771860.000000002</v>
      </c>
      <c r="AQ310" s="71">
        <f t="shared" si="222"/>
        <v>18784483.200000003</v>
      </c>
      <c r="AR310" s="71"/>
      <c r="AS310" s="71"/>
      <c r="AT310" s="71">
        <v>17610453.000000004</v>
      </c>
      <c r="AU310" s="71">
        <f t="shared" si="223"/>
        <v>19723707.360000007</v>
      </c>
      <c r="AV310" s="71"/>
      <c r="AW310" s="42">
        <v>0</v>
      </c>
      <c r="AX310" s="42">
        <f t="shared" si="206"/>
        <v>0</v>
      </c>
      <c r="AY310" s="1" t="s">
        <v>129</v>
      </c>
      <c r="AZ310" s="2" t="s">
        <v>736</v>
      </c>
      <c r="BA310" s="2" t="s">
        <v>737</v>
      </c>
      <c r="BB310" s="1"/>
      <c r="BC310" s="1"/>
      <c r="BD310" s="1"/>
      <c r="BE310" s="1"/>
      <c r="BF310" s="1"/>
      <c r="BG310" s="4"/>
      <c r="BH310" s="4"/>
      <c r="BI310" s="4"/>
      <c r="BJ310" s="32"/>
      <c r="BK310" s="28" t="s">
        <v>375</v>
      </c>
    </row>
    <row r="311" spans="1:66" s="187" customFormat="1" ht="12.95" customHeight="1" x14ac:dyDescent="0.25">
      <c r="A311" s="1" t="s">
        <v>217</v>
      </c>
      <c r="B311" s="1"/>
      <c r="C311" s="178" t="s">
        <v>758</v>
      </c>
      <c r="D311" s="1"/>
      <c r="E311" s="1"/>
      <c r="F311" s="2" t="s">
        <v>519</v>
      </c>
      <c r="G311" s="3" t="s">
        <v>520</v>
      </c>
      <c r="H311" s="3" t="s">
        <v>520</v>
      </c>
      <c r="I311" s="4" t="s">
        <v>120</v>
      </c>
      <c r="J311" s="1"/>
      <c r="K311" s="1"/>
      <c r="L311" s="2">
        <v>80</v>
      </c>
      <c r="M311" s="5" t="s">
        <v>122</v>
      </c>
      <c r="N311" s="2" t="s">
        <v>224</v>
      </c>
      <c r="O311" s="1" t="s">
        <v>144</v>
      </c>
      <c r="P311" s="1" t="s">
        <v>125</v>
      </c>
      <c r="Q311" s="9">
        <v>230000000</v>
      </c>
      <c r="R311" s="2" t="s">
        <v>231</v>
      </c>
      <c r="S311" s="1"/>
      <c r="T311" s="2" t="s">
        <v>167</v>
      </c>
      <c r="U311" s="1"/>
      <c r="V311" s="2"/>
      <c r="W311" s="16">
        <v>0</v>
      </c>
      <c r="X311" s="16">
        <v>90</v>
      </c>
      <c r="Y311" s="16">
        <v>10</v>
      </c>
      <c r="Z311" s="1"/>
      <c r="AA311" s="4" t="s">
        <v>138</v>
      </c>
      <c r="AB311" s="71"/>
      <c r="AC311" s="71"/>
      <c r="AD311" s="71">
        <v>30630811.348800004</v>
      </c>
      <c r="AE311" s="71">
        <f t="shared" si="207"/>
        <v>34306508.71065601</v>
      </c>
      <c r="AF311" s="71"/>
      <c r="AG311" s="71"/>
      <c r="AH311" s="71">
        <v>7128000.0000000009</v>
      </c>
      <c r="AI311" s="71">
        <f t="shared" si="208"/>
        <v>7983360.0000000019</v>
      </c>
      <c r="AJ311" s="71"/>
      <c r="AK311" s="71"/>
      <c r="AL311" s="71">
        <v>7128000.0000000009</v>
      </c>
      <c r="AM311" s="71">
        <f t="shared" si="209"/>
        <v>7983360.0000000019</v>
      </c>
      <c r="AN311" s="71"/>
      <c r="AO311" s="71"/>
      <c r="AP311" s="71">
        <v>7128000.0000000009</v>
      </c>
      <c r="AQ311" s="71">
        <f t="shared" si="222"/>
        <v>7983360.0000000019</v>
      </c>
      <c r="AR311" s="71"/>
      <c r="AS311" s="71"/>
      <c r="AT311" s="71">
        <v>7128000.0000000009</v>
      </c>
      <c r="AU311" s="71">
        <f t="shared" si="223"/>
        <v>7983360.0000000019</v>
      </c>
      <c r="AV311" s="71"/>
      <c r="AW311" s="42">
        <v>0</v>
      </c>
      <c r="AX311" s="42">
        <f t="shared" si="206"/>
        <v>0</v>
      </c>
      <c r="AY311" s="1" t="s">
        <v>129</v>
      </c>
      <c r="AZ311" s="2" t="s">
        <v>738</v>
      </c>
      <c r="BA311" s="2" t="s">
        <v>739</v>
      </c>
      <c r="BB311" s="1"/>
      <c r="BC311" s="1"/>
      <c r="BD311" s="1"/>
      <c r="BE311" s="1"/>
      <c r="BF311" s="1"/>
      <c r="BG311" s="4"/>
      <c r="BH311" s="4"/>
      <c r="BI311" s="4"/>
      <c r="BJ311" s="32"/>
      <c r="BK311" s="28" t="s">
        <v>375</v>
      </c>
    </row>
    <row r="312" spans="1:66" s="187" customFormat="1" ht="12.95" customHeight="1" x14ac:dyDescent="0.25">
      <c r="A312" s="1" t="s">
        <v>217</v>
      </c>
      <c r="B312" s="1"/>
      <c r="C312" s="178" t="s">
        <v>759</v>
      </c>
      <c r="D312" s="1"/>
      <c r="E312" s="1"/>
      <c r="F312" s="2" t="s">
        <v>519</v>
      </c>
      <c r="G312" s="3" t="s">
        <v>520</v>
      </c>
      <c r="H312" s="3" t="s">
        <v>520</v>
      </c>
      <c r="I312" s="4" t="s">
        <v>120</v>
      </c>
      <c r="J312" s="1"/>
      <c r="K312" s="1"/>
      <c r="L312" s="2">
        <v>80</v>
      </c>
      <c r="M312" s="5" t="s">
        <v>122</v>
      </c>
      <c r="N312" s="2" t="s">
        <v>224</v>
      </c>
      <c r="O312" s="1" t="s">
        <v>144</v>
      </c>
      <c r="P312" s="1" t="s">
        <v>125</v>
      </c>
      <c r="Q312" s="9">
        <v>230000000</v>
      </c>
      <c r="R312" s="2" t="s">
        <v>511</v>
      </c>
      <c r="S312" s="1"/>
      <c r="T312" s="2" t="s">
        <v>167</v>
      </c>
      <c r="U312" s="1"/>
      <c r="V312" s="2"/>
      <c r="W312" s="16">
        <v>0</v>
      </c>
      <c r="X312" s="16">
        <v>90</v>
      </c>
      <c r="Y312" s="16">
        <v>10</v>
      </c>
      <c r="Z312" s="1"/>
      <c r="AA312" s="4" t="s">
        <v>138</v>
      </c>
      <c r="AB312" s="71"/>
      <c r="AC312" s="71"/>
      <c r="AD312" s="71">
        <v>18625198.320000004</v>
      </c>
      <c r="AE312" s="71">
        <f t="shared" si="207"/>
        <v>20860222.118400007</v>
      </c>
      <c r="AF312" s="71"/>
      <c r="AG312" s="71"/>
      <c r="AH312" s="71">
        <v>8100000.0000000009</v>
      </c>
      <c r="AI312" s="71">
        <f t="shared" si="208"/>
        <v>9072000.0000000019</v>
      </c>
      <c r="AJ312" s="71"/>
      <c r="AK312" s="71"/>
      <c r="AL312" s="71">
        <v>8586000.0000000019</v>
      </c>
      <c r="AM312" s="71">
        <f t="shared" si="209"/>
        <v>9616320.0000000037</v>
      </c>
      <c r="AN312" s="71"/>
      <c r="AO312" s="71"/>
      <c r="AP312" s="71">
        <v>8586000.0000000019</v>
      </c>
      <c r="AQ312" s="71">
        <f t="shared" si="222"/>
        <v>9616320.0000000037</v>
      </c>
      <c r="AR312" s="71"/>
      <c r="AS312" s="71"/>
      <c r="AT312" s="71">
        <v>8586000.0000000019</v>
      </c>
      <c r="AU312" s="71">
        <f t="shared" si="223"/>
        <v>9616320.0000000037</v>
      </c>
      <c r="AV312" s="71"/>
      <c r="AW312" s="42">
        <v>0</v>
      </c>
      <c r="AX312" s="42">
        <f t="shared" si="206"/>
        <v>0</v>
      </c>
      <c r="AY312" s="1" t="s">
        <v>129</v>
      </c>
      <c r="AZ312" s="2" t="s">
        <v>740</v>
      </c>
      <c r="BA312" s="2" t="s">
        <v>741</v>
      </c>
      <c r="BB312" s="1"/>
      <c r="BC312" s="1"/>
      <c r="BD312" s="1"/>
      <c r="BE312" s="1"/>
      <c r="BF312" s="1"/>
      <c r="BG312" s="4"/>
      <c r="BH312" s="4"/>
      <c r="BI312" s="4"/>
      <c r="BJ312" s="32"/>
      <c r="BK312" s="28" t="s">
        <v>375</v>
      </c>
    </row>
    <row r="313" spans="1:66" s="187" customFormat="1" ht="12.75" customHeight="1" x14ac:dyDescent="0.25">
      <c r="A313" s="1" t="s">
        <v>133</v>
      </c>
      <c r="B313" s="1"/>
      <c r="C313" s="178" t="s">
        <v>760</v>
      </c>
      <c r="D313" s="1"/>
      <c r="E313" s="1"/>
      <c r="F313" s="2" t="s">
        <v>237</v>
      </c>
      <c r="G313" s="3" t="s">
        <v>238</v>
      </c>
      <c r="H313" s="3" t="s">
        <v>238</v>
      </c>
      <c r="I313" s="4" t="s">
        <v>120</v>
      </c>
      <c r="J313" s="1"/>
      <c r="K313" s="1"/>
      <c r="L313" s="2">
        <v>100</v>
      </c>
      <c r="M313" s="5">
        <v>230000000</v>
      </c>
      <c r="N313" s="2" t="s">
        <v>137</v>
      </c>
      <c r="O313" s="1" t="s">
        <v>144</v>
      </c>
      <c r="P313" s="1" t="s">
        <v>125</v>
      </c>
      <c r="Q313" s="9">
        <v>230000000</v>
      </c>
      <c r="R313" s="2" t="s">
        <v>174</v>
      </c>
      <c r="S313" s="1"/>
      <c r="T313" s="2" t="s">
        <v>127</v>
      </c>
      <c r="U313" s="1"/>
      <c r="V313" s="2"/>
      <c r="W313" s="16">
        <v>0</v>
      </c>
      <c r="X313" s="16">
        <v>100</v>
      </c>
      <c r="Y313" s="16">
        <v>0</v>
      </c>
      <c r="Z313" s="1"/>
      <c r="AA313" s="4" t="s">
        <v>138</v>
      </c>
      <c r="AB313" s="71"/>
      <c r="AC313" s="71"/>
      <c r="AD313" s="71">
        <v>183877705</v>
      </c>
      <c r="AE313" s="71">
        <f>AD313*1.12</f>
        <v>205943029.60000002</v>
      </c>
      <c r="AF313" s="71"/>
      <c r="AG313" s="71"/>
      <c r="AH313" s="71">
        <v>244204314</v>
      </c>
      <c r="AI313" s="71">
        <v>273508831.68000001</v>
      </c>
      <c r="AJ313" s="71"/>
      <c r="AK313" s="71"/>
      <c r="AL313" s="71">
        <v>244204314</v>
      </c>
      <c r="AM313" s="71">
        <v>273508831.68000001</v>
      </c>
      <c r="AN313" s="71"/>
      <c r="AO313" s="71"/>
      <c r="AP313" s="71"/>
      <c r="AQ313" s="71"/>
      <c r="AR313" s="71"/>
      <c r="AS313" s="71"/>
      <c r="AT313" s="71"/>
      <c r="AU313" s="71"/>
      <c r="AV313" s="71"/>
      <c r="AW313" s="42">
        <v>0</v>
      </c>
      <c r="AX313" s="42">
        <f t="shared" si="206"/>
        <v>0</v>
      </c>
      <c r="AY313" s="1" t="s">
        <v>129</v>
      </c>
      <c r="AZ313" s="2" t="s">
        <v>271</v>
      </c>
      <c r="BA313" s="2" t="s">
        <v>272</v>
      </c>
      <c r="BB313" s="1"/>
      <c r="BC313" s="1"/>
      <c r="BD313" s="1"/>
      <c r="BE313" s="1"/>
      <c r="BF313" s="1"/>
      <c r="BG313" s="4"/>
      <c r="BH313" s="4"/>
      <c r="BI313" s="4"/>
      <c r="BJ313" s="32"/>
      <c r="BK313" s="32"/>
    </row>
    <row r="314" spans="1:66" s="165" customFormat="1" ht="12.95" customHeight="1" x14ac:dyDescent="0.25">
      <c r="A314" s="1" t="s">
        <v>133</v>
      </c>
      <c r="B314" s="1"/>
      <c r="C314" s="174" t="s">
        <v>896</v>
      </c>
      <c r="D314" s="174"/>
      <c r="E314" s="174"/>
      <c r="F314" s="2" t="s">
        <v>237</v>
      </c>
      <c r="G314" s="3" t="s">
        <v>238</v>
      </c>
      <c r="H314" s="3" t="s">
        <v>238</v>
      </c>
      <c r="I314" s="4" t="s">
        <v>120</v>
      </c>
      <c r="J314" s="23"/>
      <c r="K314" s="23"/>
      <c r="L314" s="22">
        <v>100</v>
      </c>
      <c r="M314" s="5">
        <v>230000000</v>
      </c>
      <c r="N314" s="2" t="s">
        <v>137</v>
      </c>
      <c r="O314" s="1" t="s">
        <v>144</v>
      </c>
      <c r="P314" s="1" t="s">
        <v>125</v>
      </c>
      <c r="Q314" s="9">
        <v>230000000</v>
      </c>
      <c r="R314" s="2" t="s">
        <v>174</v>
      </c>
      <c r="S314" s="25"/>
      <c r="T314" s="2" t="s">
        <v>127</v>
      </c>
      <c r="U314" s="5"/>
      <c r="V314" s="23"/>
      <c r="W314" s="16">
        <v>0</v>
      </c>
      <c r="X314" s="16">
        <v>100</v>
      </c>
      <c r="Y314" s="16">
        <v>0</v>
      </c>
      <c r="Z314" s="1"/>
      <c r="AA314" s="4" t="s">
        <v>138</v>
      </c>
      <c r="AB314" s="26"/>
      <c r="AC314" s="26"/>
      <c r="AD314" s="305">
        <v>154278814.19957</v>
      </c>
      <c r="AE314" s="296">
        <f t="shared" ref="AE314" si="224">AD314*1.12</f>
        <v>172792271.90351841</v>
      </c>
      <c r="AF314" s="305"/>
      <c r="AG314" s="305"/>
      <c r="AH314" s="305">
        <v>244204314</v>
      </c>
      <c r="AI314" s="305">
        <v>273508831.68000001</v>
      </c>
      <c r="AJ314" s="71"/>
      <c r="AK314" s="71"/>
      <c r="AL314" s="71">
        <v>244204314</v>
      </c>
      <c r="AM314" s="71">
        <v>273508831.68000001</v>
      </c>
      <c r="AN314" s="19"/>
      <c r="AO314" s="19"/>
      <c r="AP314" s="19"/>
      <c r="AQ314" s="19"/>
      <c r="AR314" s="19"/>
      <c r="AS314" s="19"/>
      <c r="AT314" s="19"/>
      <c r="AU314" s="19"/>
      <c r="AV314" s="19"/>
      <c r="AW314" s="19">
        <v>642687442.19956994</v>
      </c>
      <c r="AX314" s="19">
        <v>719809935.26351845</v>
      </c>
      <c r="AY314" s="19" t="s">
        <v>129</v>
      </c>
      <c r="AZ314" s="41" t="s">
        <v>271</v>
      </c>
      <c r="BA314" s="41" t="s">
        <v>272</v>
      </c>
      <c r="BB314" s="41"/>
      <c r="BC314" s="9"/>
      <c r="BD314" s="2"/>
      <c r="BE314" s="2"/>
      <c r="BF314" s="5"/>
      <c r="BG314" s="5"/>
      <c r="BH314" s="5"/>
      <c r="BI314" s="5"/>
      <c r="BJ314" s="5"/>
      <c r="BK314" s="167" t="s">
        <v>892</v>
      </c>
      <c r="BL314" s="38"/>
      <c r="BM314" s="38"/>
      <c r="BN314" s="38"/>
    </row>
    <row r="315" spans="1:66" s="187" customFormat="1" ht="12.95" customHeight="1" x14ac:dyDescent="0.25">
      <c r="A315" s="1" t="s">
        <v>217</v>
      </c>
      <c r="B315" s="1"/>
      <c r="C315" s="174" t="s">
        <v>786</v>
      </c>
      <c r="D315" s="1"/>
      <c r="E315" s="1"/>
      <c r="F315" s="2" t="s">
        <v>519</v>
      </c>
      <c r="G315" s="3" t="s">
        <v>520</v>
      </c>
      <c r="H315" s="3" t="s">
        <v>520</v>
      </c>
      <c r="I315" s="4" t="s">
        <v>120</v>
      </c>
      <c r="J315" s="1"/>
      <c r="K315" s="1"/>
      <c r="L315" s="2">
        <v>80</v>
      </c>
      <c r="M315" s="5" t="s">
        <v>122</v>
      </c>
      <c r="N315" s="2" t="s">
        <v>224</v>
      </c>
      <c r="O315" s="1" t="s">
        <v>398</v>
      </c>
      <c r="P315" s="1" t="s">
        <v>125</v>
      </c>
      <c r="Q315" s="9">
        <v>230000000</v>
      </c>
      <c r="R315" s="2" t="s">
        <v>521</v>
      </c>
      <c r="S315" s="1"/>
      <c r="T315" s="2" t="s">
        <v>167</v>
      </c>
      <c r="U315" s="1"/>
      <c r="V315" s="2"/>
      <c r="W315" s="16">
        <v>0</v>
      </c>
      <c r="X315" s="16">
        <v>90</v>
      </c>
      <c r="Y315" s="16">
        <v>10</v>
      </c>
      <c r="Z315" s="1"/>
      <c r="AA315" s="4" t="s">
        <v>138</v>
      </c>
      <c r="AB315" s="71"/>
      <c r="AC315" s="71"/>
      <c r="AD315" s="71">
        <v>32400000</v>
      </c>
      <c r="AE315" s="71">
        <f>AD315*1.12</f>
        <v>36288000</v>
      </c>
      <c r="AF315" s="71"/>
      <c r="AG315" s="71"/>
      <c r="AH315" s="71">
        <v>64800000</v>
      </c>
      <c r="AI315" s="71">
        <f t="shared" ref="AI315:AI328" si="225">AH315*1.12</f>
        <v>72576000</v>
      </c>
      <c r="AJ315" s="71"/>
      <c r="AK315" s="71"/>
      <c r="AL315" s="71">
        <v>64800000</v>
      </c>
      <c r="AM315" s="71">
        <f t="shared" ref="AM315:AM328" si="226">AL315*1.12</f>
        <v>72576000</v>
      </c>
      <c r="AN315" s="71"/>
      <c r="AO315" s="71"/>
      <c r="AP315" s="71">
        <v>64800000</v>
      </c>
      <c r="AQ315" s="71">
        <f t="shared" ref="AQ315:AQ328" si="227">AP315*1.12</f>
        <v>72576000</v>
      </c>
      <c r="AR315" s="71"/>
      <c r="AS315" s="71"/>
      <c r="AT315" s="71">
        <v>64800000</v>
      </c>
      <c r="AU315" s="71">
        <f t="shared" ref="AU315:AU328" si="228">AT315*1.12</f>
        <v>72576000</v>
      </c>
      <c r="AV315" s="71"/>
      <c r="AW315" s="42">
        <v>0</v>
      </c>
      <c r="AX315" s="42">
        <f t="shared" si="206"/>
        <v>0</v>
      </c>
      <c r="AY315" s="1" t="s">
        <v>129</v>
      </c>
      <c r="AZ315" s="2" t="s">
        <v>778</v>
      </c>
      <c r="BA315" s="2" t="s">
        <v>779</v>
      </c>
      <c r="BB315" s="1"/>
      <c r="BC315" s="1"/>
      <c r="BD315" s="1"/>
      <c r="BE315" s="1"/>
      <c r="BF315" s="1"/>
      <c r="BG315" s="4"/>
      <c r="BH315" s="4"/>
      <c r="BI315" s="4"/>
      <c r="BJ315" s="32"/>
      <c r="BK315" s="32" t="s">
        <v>403</v>
      </c>
    </row>
    <row r="316" spans="1:66" s="162" customFormat="1" ht="12.95" customHeight="1" x14ac:dyDescent="0.25">
      <c r="A316" s="217" t="s">
        <v>217</v>
      </c>
      <c r="B316" s="217"/>
      <c r="C316" s="232" t="s">
        <v>813</v>
      </c>
      <c r="D316" s="217"/>
      <c r="E316" s="217"/>
      <c r="F316" s="233" t="s">
        <v>519</v>
      </c>
      <c r="G316" s="234" t="s">
        <v>520</v>
      </c>
      <c r="H316" s="234" t="s">
        <v>520</v>
      </c>
      <c r="I316" s="235" t="s">
        <v>120</v>
      </c>
      <c r="J316" s="217"/>
      <c r="K316" s="217"/>
      <c r="L316" s="233">
        <v>80</v>
      </c>
      <c r="M316" s="236" t="s">
        <v>122</v>
      </c>
      <c r="N316" s="233" t="s">
        <v>224</v>
      </c>
      <c r="O316" s="217" t="s">
        <v>694</v>
      </c>
      <c r="P316" s="217" t="s">
        <v>125</v>
      </c>
      <c r="Q316" s="237">
        <v>230000000</v>
      </c>
      <c r="R316" s="233" t="s">
        <v>521</v>
      </c>
      <c r="S316" s="217"/>
      <c r="T316" s="233" t="s">
        <v>167</v>
      </c>
      <c r="U316" s="217"/>
      <c r="V316" s="233"/>
      <c r="W316" s="238">
        <v>0</v>
      </c>
      <c r="X316" s="238">
        <v>90</v>
      </c>
      <c r="Y316" s="238">
        <v>10</v>
      </c>
      <c r="Z316" s="217"/>
      <c r="AA316" s="235" t="s">
        <v>138</v>
      </c>
      <c r="AB316" s="239"/>
      <c r="AC316" s="239"/>
      <c r="AD316" s="239">
        <v>32400000</v>
      </c>
      <c r="AE316" s="239">
        <f>AD316*1.12</f>
        <v>36288000</v>
      </c>
      <c r="AF316" s="239"/>
      <c r="AG316" s="239"/>
      <c r="AH316" s="239">
        <v>64800000</v>
      </c>
      <c r="AI316" s="239">
        <f t="shared" si="225"/>
        <v>72576000</v>
      </c>
      <c r="AJ316" s="239"/>
      <c r="AK316" s="239"/>
      <c r="AL316" s="239">
        <v>64800000</v>
      </c>
      <c r="AM316" s="239">
        <f t="shared" si="226"/>
        <v>72576000</v>
      </c>
      <c r="AN316" s="239"/>
      <c r="AO316" s="239"/>
      <c r="AP316" s="239">
        <v>64800000</v>
      </c>
      <c r="AQ316" s="239">
        <f t="shared" si="227"/>
        <v>72576000</v>
      </c>
      <c r="AR316" s="239"/>
      <c r="AS316" s="239"/>
      <c r="AT316" s="239">
        <v>64800000</v>
      </c>
      <c r="AU316" s="239">
        <f t="shared" si="228"/>
        <v>72576000</v>
      </c>
      <c r="AV316" s="239"/>
      <c r="AW316" s="240">
        <v>0</v>
      </c>
      <c r="AX316" s="240">
        <f t="shared" si="206"/>
        <v>0</v>
      </c>
      <c r="AY316" s="217" t="s">
        <v>129</v>
      </c>
      <c r="AZ316" s="233" t="s">
        <v>778</v>
      </c>
      <c r="BA316" s="233" t="s">
        <v>779</v>
      </c>
      <c r="BB316" s="217"/>
      <c r="BC316" s="217"/>
      <c r="BD316" s="217"/>
      <c r="BE316" s="217"/>
      <c r="BF316" s="217"/>
      <c r="BG316" s="235"/>
      <c r="BH316" s="235"/>
      <c r="BI316" s="235"/>
      <c r="BJ316" s="241"/>
      <c r="BK316" s="241"/>
    </row>
    <row r="317" spans="1:66" ht="12.95" customHeight="1" x14ac:dyDescent="0.25">
      <c r="A317" s="242" t="s">
        <v>217</v>
      </c>
      <c r="B317" s="1"/>
      <c r="C317" s="232" t="s">
        <v>813</v>
      </c>
      <c r="D317" s="28"/>
      <c r="E317" s="1"/>
      <c r="F317" s="2" t="s">
        <v>519</v>
      </c>
      <c r="G317" s="3" t="s">
        <v>520</v>
      </c>
      <c r="H317" s="3" t="s">
        <v>520</v>
      </c>
      <c r="I317" s="4" t="s">
        <v>120</v>
      </c>
      <c r="J317" s="1"/>
      <c r="K317" s="1"/>
      <c r="L317" s="2">
        <v>80</v>
      </c>
      <c r="M317" s="1" t="s">
        <v>122</v>
      </c>
      <c r="N317" s="1" t="s">
        <v>224</v>
      </c>
      <c r="O317" s="242" t="s">
        <v>806</v>
      </c>
      <c r="P317" s="1" t="s">
        <v>125</v>
      </c>
      <c r="Q317" s="1">
        <v>230000000</v>
      </c>
      <c r="R317" s="1" t="s">
        <v>521</v>
      </c>
      <c r="S317" s="1"/>
      <c r="T317" s="1" t="s">
        <v>167</v>
      </c>
      <c r="U317" s="1"/>
      <c r="V317" s="1"/>
      <c r="W317" s="1">
        <v>0</v>
      </c>
      <c r="X317" s="1">
        <v>90</v>
      </c>
      <c r="Y317" s="1">
        <v>10</v>
      </c>
      <c r="Z317" s="1"/>
      <c r="AA317" s="4" t="s">
        <v>138</v>
      </c>
      <c r="AB317" s="21"/>
      <c r="AC317" s="18"/>
      <c r="AD317" s="21">
        <v>32400000</v>
      </c>
      <c r="AE317" s="40">
        <v>36288000</v>
      </c>
      <c r="AF317" s="18"/>
      <c r="AG317" s="18"/>
      <c r="AH317" s="18">
        <v>64800000</v>
      </c>
      <c r="AI317" s="40">
        <v>72576000</v>
      </c>
      <c r="AJ317" s="18"/>
      <c r="AK317" s="18"/>
      <c r="AL317" s="18">
        <v>64800000</v>
      </c>
      <c r="AM317" s="40">
        <v>72576000</v>
      </c>
      <c r="AN317" s="71"/>
      <c r="AO317" s="71"/>
      <c r="AP317" s="71">
        <v>64800000</v>
      </c>
      <c r="AQ317" s="71">
        <v>72576000</v>
      </c>
      <c r="AR317" s="71"/>
      <c r="AS317" s="71"/>
      <c r="AT317" s="71">
        <v>64800000</v>
      </c>
      <c r="AU317" s="71">
        <v>72576000</v>
      </c>
      <c r="AV317" s="85"/>
      <c r="AW317" s="40">
        <v>0</v>
      </c>
      <c r="AX317" s="40">
        <v>0</v>
      </c>
      <c r="AY317" s="6" t="s">
        <v>129</v>
      </c>
      <c r="AZ317" s="6" t="s">
        <v>778</v>
      </c>
      <c r="BA317" s="6" t="s">
        <v>779</v>
      </c>
      <c r="BB317" s="1"/>
      <c r="BC317" s="1"/>
      <c r="BD317" s="1"/>
      <c r="BE317" s="1"/>
      <c r="BF317" s="1"/>
      <c r="BG317" s="1"/>
      <c r="BH317" s="1"/>
      <c r="BI317" s="1"/>
      <c r="BJ317" s="28"/>
      <c r="BK317" s="32" t="s">
        <v>827</v>
      </c>
    </row>
    <row r="318" spans="1:66" ht="12.95" customHeight="1" x14ac:dyDescent="0.25">
      <c r="A318" s="242" t="s">
        <v>217</v>
      </c>
      <c r="B318" s="1"/>
      <c r="C318" s="232" t="s">
        <v>846</v>
      </c>
      <c r="D318" s="28"/>
      <c r="E318" s="1"/>
      <c r="F318" s="2" t="s">
        <v>519</v>
      </c>
      <c r="G318" s="3" t="s">
        <v>520</v>
      </c>
      <c r="H318" s="3" t="s">
        <v>520</v>
      </c>
      <c r="I318" s="4" t="s">
        <v>120</v>
      </c>
      <c r="J318" s="1"/>
      <c r="K318" s="1"/>
      <c r="L318" s="2">
        <v>80</v>
      </c>
      <c r="M318" s="1" t="s">
        <v>122</v>
      </c>
      <c r="N318" s="1" t="s">
        <v>224</v>
      </c>
      <c r="O318" s="233" t="s">
        <v>840</v>
      </c>
      <c r="P318" s="1" t="s">
        <v>125</v>
      </c>
      <c r="Q318" s="1">
        <v>230000000</v>
      </c>
      <c r="R318" s="1" t="s">
        <v>521</v>
      </c>
      <c r="S318" s="1"/>
      <c r="T318" s="1" t="s">
        <v>167</v>
      </c>
      <c r="U318" s="1"/>
      <c r="V318" s="1"/>
      <c r="W318" s="1">
        <v>0</v>
      </c>
      <c r="X318" s="1">
        <v>90</v>
      </c>
      <c r="Y318" s="1">
        <v>10</v>
      </c>
      <c r="Z318" s="1"/>
      <c r="AA318" s="4" t="s">
        <v>138</v>
      </c>
      <c r="AB318" s="21"/>
      <c r="AC318" s="18"/>
      <c r="AD318" s="21">
        <v>32400000</v>
      </c>
      <c r="AE318" s="40">
        <v>36288000</v>
      </c>
      <c r="AF318" s="18"/>
      <c r="AG318" s="18"/>
      <c r="AH318" s="18">
        <v>64800000</v>
      </c>
      <c r="AI318" s="40">
        <v>72576000</v>
      </c>
      <c r="AJ318" s="18"/>
      <c r="AK318" s="18"/>
      <c r="AL318" s="18">
        <v>64800000</v>
      </c>
      <c r="AM318" s="40">
        <v>72576000</v>
      </c>
      <c r="AN318" s="71"/>
      <c r="AO318" s="71"/>
      <c r="AP318" s="71">
        <v>64800000</v>
      </c>
      <c r="AQ318" s="71">
        <v>72576000</v>
      </c>
      <c r="AR318" s="71"/>
      <c r="AS318" s="71"/>
      <c r="AT318" s="71">
        <v>64800000</v>
      </c>
      <c r="AU318" s="71">
        <v>72576000</v>
      </c>
      <c r="AV318" s="85"/>
      <c r="AW318" s="40">
        <v>291600000</v>
      </c>
      <c r="AX318" s="40">
        <v>326592000.00000006</v>
      </c>
      <c r="AY318" s="6" t="s">
        <v>129</v>
      </c>
      <c r="AZ318" s="6" t="s">
        <v>778</v>
      </c>
      <c r="BA318" s="6" t="s">
        <v>779</v>
      </c>
      <c r="BB318" s="1"/>
      <c r="BC318" s="1"/>
      <c r="BD318" s="1"/>
      <c r="BE318" s="1"/>
      <c r="BF318" s="1"/>
      <c r="BG318" s="1"/>
      <c r="BH318" s="1"/>
      <c r="BI318" s="1"/>
      <c r="BJ318" s="28"/>
      <c r="BK318" s="32" t="s">
        <v>827</v>
      </c>
    </row>
    <row r="319" spans="1:66" s="187" customFormat="1" ht="12.95" customHeight="1" x14ac:dyDescent="0.25">
      <c r="A319" s="1" t="s">
        <v>217</v>
      </c>
      <c r="B319" s="1"/>
      <c r="C319" s="174" t="s">
        <v>787</v>
      </c>
      <c r="D319" s="1"/>
      <c r="E319" s="1"/>
      <c r="F319" s="2" t="s">
        <v>519</v>
      </c>
      <c r="G319" s="3" t="s">
        <v>520</v>
      </c>
      <c r="H319" s="3" t="s">
        <v>520</v>
      </c>
      <c r="I319" s="4" t="s">
        <v>120</v>
      </c>
      <c r="J319" s="1"/>
      <c r="K319" s="1"/>
      <c r="L319" s="2">
        <v>80</v>
      </c>
      <c r="M319" s="5" t="s">
        <v>122</v>
      </c>
      <c r="N319" s="2" t="s">
        <v>224</v>
      </c>
      <c r="O319" s="1" t="s">
        <v>398</v>
      </c>
      <c r="P319" s="1" t="s">
        <v>125</v>
      </c>
      <c r="Q319" s="9">
        <v>230000000</v>
      </c>
      <c r="R319" s="2" t="s">
        <v>225</v>
      </c>
      <c r="S319" s="1"/>
      <c r="T319" s="2" t="s">
        <v>167</v>
      </c>
      <c r="U319" s="1"/>
      <c r="V319" s="2"/>
      <c r="W319" s="16">
        <v>0</v>
      </c>
      <c r="X319" s="16">
        <v>90</v>
      </c>
      <c r="Y319" s="16">
        <v>10</v>
      </c>
      <c r="Z319" s="1"/>
      <c r="AA319" s="4" t="s">
        <v>138</v>
      </c>
      <c r="AB319" s="71"/>
      <c r="AC319" s="71"/>
      <c r="AD319" s="71">
        <v>32400000</v>
      </c>
      <c r="AE319" s="71">
        <f t="shared" ref="AE319:AE328" si="229">AD319*1.12</f>
        <v>36288000</v>
      </c>
      <c r="AF319" s="71"/>
      <c r="AG319" s="71"/>
      <c r="AH319" s="71">
        <v>64800000</v>
      </c>
      <c r="AI319" s="71">
        <f t="shared" si="225"/>
        <v>72576000</v>
      </c>
      <c r="AJ319" s="71"/>
      <c r="AK319" s="71"/>
      <c r="AL319" s="71">
        <v>64800000</v>
      </c>
      <c r="AM319" s="71">
        <f t="shared" si="226"/>
        <v>72576000</v>
      </c>
      <c r="AN319" s="71"/>
      <c r="AO319" s="71"/>
      <c r="AP319" s="71">
        <v>64800000</v>
      </c>
      <c r="AQ319" s="71">
        <f t="shared" si="227"/>
        <v>72576000</v>
      </c>
      <c r="AR319" s="71"/>
      <c r="AS319" s="71"/>
      <c r="AT319" s="71">
        <v>64800000</v>
      </c>
      <c r="AU319" s="71">
        <f t="shared" si="228"/>
        <v>72576000</v>
      </c>
      <c r="AV319" s="71"/>
      <c r="AW319" s="42">
        <v>0</v>
      </c>
      <c r="AX319" s="42">
        <f t="shared" ref="AX319" si="230">AW319*1.12</f>
        <v>0</v>
      </c>
      <c r="AY319" s="1" t="s">
        <v>129</v>
      </c>
      <c r="AZ319" s="2" t="s">
        <v>780</v>
      </c>
      <c r="BA319" s="2" t="s">
        <v>781</v>
      </c>
      <c r="BB319" s="1"/>
      <c r="BC319" s="1"/>
      <c r="BD319" s="1"/>
      <c r="BE319" s="1"/>
      <c r="BF319" s="1"/>
      <c r="BG319" s="4"/>
      <c r="BH319" s="4"/>
      <c r="BI319" s="4"/>
      <c r="BJ319" s="32"/>
      <c r="BK319" s="32" t="s">
        <v>403</v>
      </c>
    </row>
    <row r="320" spans="1:66" s="162" customFormat="1" ht="12.95" customHeight="1" x14ac:dyDescent="0.25">
      <c r="A320" s="217" t="s">
        <v>217</v>
      </c>
      <c r="B320" s="217"/>
      <c r="C320" s="232" t="s">
        <v>814</v>
      </c>
      <c r="D320" s="217"/>
      <c r="E320" s="217"/>
      <c r="F320" s="233" t="s">
        <v>519</v>
      </c>
      <c r="G320" s="234" t="s">
        <v>520</v>
      </c>
      <c r="H320" s="234" t="s">
        <v>520</v>
      </c>
      <c r="I320" s="235" t="s">
        <v>120</v>
      </c>
      <c r="J320" s="217"/>
      <c r="K320" s="217"/>
      <c r="L320" s="233">
        <v>80</v>
      </c>
      <c r="M320" s="236" t="s">
        <v>122</v>
      </c>
      <c r="N320" s="233" t="s">
        <v>224</v>
      </c>
      <c r="O320" s="217" t="s">
        <v>694</v>
      </c>
      <c r="P320" s="217" t="s">
        <v>125</v>
      </c>
      <c r="Q320" s="237">
        <v>230000000</v>
      </c>
      <c r="R320" s="233" t="s">
        <v>225</v>
      </c>
      <c r="S320" s="217"/>
      <c r="T320" s="233" t="s">
        <v>167</v>
      </c>
      <c r="U320" s="217"/>
      <c r="V320" s="233"/>
      <c r="W320" s="238">
        <v>0</v>
      </c>
      <c r="X320" s="238">
        <v>90</v>
      </c>
      <c r="Y320" s="238">
        <v>10</v>
      </c>
      <c r="Z320" s="217"/>
      <c r="AA320" s="235" t="s">
        <v>138</v>
      </c>
      <c r="AB320" s="239"/>
      <c r="AC320" s="239"/>
      <c r="AD320" s="239">
        <v>32400000</v>
      </c>
      <c r="AE320" s="239">
        <f t="shared" si="229"/>
        <v>36288000</v>
      </c>
      <c r="AF320" s="239"/>
      <c r="AG320" s="239"/>
      <c r="AH320" s="239">
        <v>64800000</v>
      </c>
      <c r="AI320" s="239">
        <f t="shared" si="225"/>
        <v>72576000</v>
      </c>
      <c r="AJ320" s="239"/>
      <c r="AK320" s="239"/>
      <c r="AL320" s="239">
        <v>64800000</v>
      </c>
      <c r="AM320" s="239">
        <f t="shared" si="226"/>
        <v>72576000</v>
      </c>
      <c r="AN320" s="239"/>
      <c r="AO320" s="239"/>
      <c r="AP320" s="239">
        <v>64800000</v>
      </c>
      <c r="AQ320" s="239">
        <f t="shared" si="227"/>
        <v>72576000</v>
      </c>
      <c r="AR320" s="239"/>
      <c r="AS320" s="239"/>
      <c r="AT320" s="239">
        <v>64800000</v>
      </c>
      <c r="AU320" s="239">
        <f t="shared" si="228"/>
        <v>72576000</v>
      </c>
      <c r="AV320" s="239"/>
      <c r="AW320" s="240">
        <v>0</v>
      </c>
      <c r="AX320" s="240">
        <f t="shared" si="206"/>
        <v>0</v>
      </c>
      <c r="AY320" s="217" t="s">
        <v>129</v>
      </c>
      <c r="AZ320" s="233" t="s">
        <v>780</v>
      </c>
      <c r="BA320" s="233" t="s">
        <v>781</v>
      </c>
      <c r="BB320" s="217"/>
      <c r="BC320" s="217"/>
      <c r="BD320" s="217"/>
      <c r="BE320" s="217"/>
      <c r="BF320" s="217"/>
      <c r="BG320" s="235"/>
      <c r="BH320" s="235"/>
      <c r="BI320" s="235"/>
      <c r="BJ320" s="241"/>
      <c r="BK320" s="241"/>
    </row>
    <row r="321" spans="1:63" s="162" customFormat="1" ht="12.95" customHeight="1" x14ac:dyDescent="0.25">
      <c r="A321" s="242" t="s">
        <v>217</v>
      </c>
      <c r="B321" s="217"/>
      <c r="C321" s="232" t="s">
        <v>814</v>
      </c>
      <c r="D321" s="217"/>
      <c r="E321" s="217"/>
      <c r="F321" s="233" t="s">
        <v>519</v>
      </c>
      <c r="G321" s="234" t="s">
        <v>520</v>
      </c>
      <c r="H321" s="234" t="s">
        <v>520</v>
      </c>
      <c r="I321" s="235" t="s">
        <v>120</v>
      </c>
      <c r="J321" s="217"/>
      <c r="K321" s="217"/>
      <c r="L321" s="233">
        <v>80</v>
      </c>
      <c r="M321" s="236" t="s">
        <v>122</v>
      </c>
      <c r="N321" s="233" t="s">
        <v>224</v>
      </c>
      <c r="O321" s="242" t="s">
        <v>806</v>
      </c>
      <c r="P321" s="217" t="s">
        <v>125</v>
      </c>
      <c r="Q321" s="237">
        <v>230000000</v>
      </c>
      <c r="R321" s="233" t="s">
        <v>225</v>
      </c>
      <c r="S321" s="217"/>
      <c r="T321" s="233" t="s">
        <v>167</v>
      </c>
      <c r="U321" s="217"/>
      <c r="V321" s="233"/>
      <c r="W321" s="238">
        <v>0</v>
      </c>
      <c r="X321" s="238">
        <v>90</v>
      </c>
      <c r="Y321" s="238">
        <v>10</v>
      </c>
      <c r="Z321" s="217"/>
      <c r="AA321" s="235" t="s">
        <v>138</v>
      </c>
      <c r="AB321" s="239"/>
      <c r="AC321" s="239"/>
      <c r="AD321" s="239">
        <v>32400000</v>
      </c>
      <c r="AE321" s="239">
        <v>36288000</v>
      </c>
      <c r="AF321" s="239"/>
      <c r="AG321" s="239"/>
      <c r="AH321" s="239">
        <v>64800000</v>
      </c>
      <c r="AI321" s="239">
        <v>72576000</v>
      </c>
      <c r="AJ321" s="239"/>
      <c r="AK321" s="239"/>
      <c r="AL321" s="239">
        <v>64800000</v>
      </c>
      <c r="AM321" s="239">
        <v>72576000</v>
      </c>
      <c r="AN321" s="239"/>
      <c r="AO321" s="239"/>
      <c r="AP321" s="239">
        <v>64800000</v>
      </c>
      <c r="AQ321" s="239">
        <v>72576000</v>
      </c>
      <c r="AR321" s="239"/>
      <c r="AS321" s="239"/>
      <c r="AT321" s="239">
        <v>64800000</v>
      </c>
      <c r="AU321" s="239">
        <v>72576000</v>
      </c>
      <c r="AV321" s="239"/>
      <c r="AW321" s="239">
        <v>0</v>
      </c>
      <c r="AX321" s="239">
        <v>0</v>
      </c>
      <c r="AY321" s="217" t="s">
        <v>129</v>
      </c>
      <c r="AZ321" s="233" t="s">
        <v>780</v>
      </c>
      <c r="BA321" s="233" t="s">
        <v>781</v>
      </c>
      <c r="BB321" s="217"/>
      <c r="BC321" s="217"/>
      <c r="BD321" s="217"/>
      <c r="BE321" s="217"/>
      <c r="BF321" s="217"/>
      <c r="BG321" s="235"/>
      <c r="BH321" s="235"/>
      <c r="BI321" s="235"/>
      <c r="BJ321" s="241"/>
      <c r="BK321" s="241" t="s">
        <v>827</v>
      </c>
    </row>
    <row r="322" spans="1:63" s="162" customFormat="1" ht="12.95" customHeight="1" x14ac:dyDescent="0.25">
      <c r="A322" s="242" t="s">
        <v>217</v>
      </c>
      <c r="B322" s="217"/>
      <c r="C322" s="232" t="s">
        <v>847</v>
      </c>
      <c r="D322" s="217"/>
      <c r="E322" s="217"/>
      <c r="F322" s="233" t="s">
        <v>519</v>
      </c>
      <c r="G322" s="234" t="s">
        <v>520</v>
      </c>
      <c r="H322" s="234" t="s">
        <v>520</v>
      </c>
      <c r="I322" s="235" t="s">
        <v>120</v>
      </c>
      <c r="J322" s="217"/>
      <c r="K322" s="217"/>
      <c r="L322" s="233">
        <v>80</v>
      </c>
      <c r="M322" s="236" t="s">
        <v>122</v>
      </c>
      <c r="N322" s="233" t="s">
        <v>224</v>
      </c>
      <c r="O322" s="233" t="s">
        <v>840</v>
      </c>
      <c r="P322" s="217" t="s">
        <v>125</v>
      </c>
      <c r="Q322" s="237">
        <v>230000000</v>
      </c>
      <c r="R322" s="233" t="s">
        <v>225</v>
      </c>
      <c r="S322" s="217"/>
      <c r="T322" s="233" t="s">
        <v>167</v>
      </c>
      <c r="U322" s="217"/>
      <c r="V322" s="233"/>
      <c r="W322" s="238">
        <v>0</v>
      </c>
      <c r="X322" s="238">
        <v>90</v>
      </c>
      <c r="Y322" s="238">
        <v>10</v>
      </c>
      <c r="Z322" s="217"/>
      <c r="AA322" s="235" t="s">
        <v>138</v>
      </c>
      <c r="AB322" s="239"/>
      <c r="AC322" s="239"/>
      <c r="AD322" s="239">
        <v>32400000</v>
      </c>
      <c r="AE322" s="239">
        <v>36288000</v>
      </c>
      <c r="AF322" s="239"/>
      <c r="AG322" s="239"/>
      <c r="AH322" s="239">
        <v>64800000</v>
      </c>
      <c r="AI322" s="239">
        <v>72576000</v>
      </c>
      <c r="AJ322" s="239"/>
      <c r="AK322" s="239"/>
      <c r="AL322" s="239">
        <v>64800000</v>
      </c>
      <c r="AM322" s="239">
        <v>72576000</v>
      </c>
      <c r="AN322" s="239"/>
      <c r="AO322" s="239"/>
      <c r="AP322" s="239">
        <v>64800000</v>
      </c>
      <c r="AQ322" s="239">
        <v>72576000</v>
      </c>
      <c r="AR322" s="239"/>
      <c r="AS322" s="239"/>
      <c r="AT322" s="239">
        <v>64800000</v>
      </c>
      <c r="AU322" s="239">
        <v>72576000</v>
      </c>
      <c r="AV322" s="239"/>
      <c r="AW322" s="239">
        <v>291600000</v>
      </c>
      <c r="AX322" s="239">
        <v>326592000.00000006</v>
      </c>
      <c r="AY322" s="217" t="s">
        <v>129</v>
      </c>
      <c r="AZ322" s="233" t="s">
        <v>780</v>
      </c>
      <c r="BA322" s="233" t="s">
        <v>781</v>
      </c>
      <c r="BB322" s="217"/>
      <c r="BC322" s="217"/>
      <c r="BD322" s="217"/>
      <c r="BE322" s="217"/>
      <c r="BF322" s="217"/>
      <c r="BG322" s="235"/>
      <c r="BH322" s="235"/>
      <c r="BI322" s="235"/>
      <c r="BJ322" s="241"/>
      <c r="BK322" s="241" t="s">
        <v>827</v>
      </c>
    </row>
    <row r="323" spans="1:63" s="187" customFormat="1" ht="12.95" customHeight="1" x14ac:dyDescent="0.25">
      <c r="A323" s="1" t="s">
        <v>217</v>
      </c>
      <c r="B323" s="1"/>
      <c r="C323" s="174" t="s">
        <v>788</v>
      </c>
      <c r="D323" s="1"/>
      <c r="E323" s="1"/>
      <c r="F323" s="2" t="s">
        <v>519</v>
      </c>
      <c r="G323" s="3" t="s">
        <v>520</v>
      </c>
      <c r="H323" s="3" t="s">
        <v>520</v>
      </c>
      <c r="I323" s="4" t="s">
        <v>120</v>
      </c>
      <c r="J323" s="1"/>
      <c r="K323" s="1"/>
      <c r="L323" s="2">
        <v>80</v>
      </c>
      <c r="M323" s="5" t="s">
        <v>122</v>
      </c>
      <c r="N323" s="2" t="s">
        <v>224</v>
      </c>
      <c r="O323" s="1" t="s">
        <v>398</v>
      </c>
      <c r="P323" s="1" t="s">
        <v>125</v>
      </c>
      <c r="Q323" s="9">
        <v>230000000</v>
      </c>
      <c r="R323" s="2" t="s">
        <v>231</v>
      </c>
      <c r="S323" s="1"/>
      <c r="T323" s="2" t="s">
        <v>167</v>
      </c>
      <c r="U323" s="1"/>
      <c r="V323" s="2"/>
      <c r="W323" s="16">
        <v>0</v>
      </c>
      <c r="X323" s="16">
        <v>90</v>
      </c>
      <c r="Y323" s="16">
        <v>10</v>
      </c>
      <c r="Z323" s="1"/>
      <c r="AA323" s="4" t="s">
        <v>138</v>
      </c>
      <c r="AB323" s="71"/>
      <c r="AC323" s="71"/>
      <c r="AD323" s="71">
        <v>32400000</v>
      </c>
      <c r="AE323" s="71">
        <f t="shared" si="229"/>
        <v>36288000</v>
      </c>
      <c r="AF323" s="71"/>
      <c r="AG323" s="71"/>
      <c r="AH323" s="71">
        <v>64800000</v>
      </c>
      <c r="AI323" s="71">
        <f t="shared" si="225"/>
        <v>72576000</v>
      </c>
      <c r="AJ323" s="71"/>
      <c r="AK323" s="71"/>
      <c r="AL323" s="71">
        <v>64800000</v>
      </c>
      <c r="AM323" s="71">
        <f t="shared" si="226"/>
        <v>72576000</v>
      </c>
      <c r="AN323" s="71"/>
      <c r="AO323" s="71"/>
      <c r="AP323" s="71">
        <v>64800000</v>
      </c>
      <c r="AQ323" s="71">
        <f t="shared" si="227"/>
        <v>72576000</v>
      </c>
      <c r="AR323" s="71"/>
      <c r="AS323" s="71"/>
      <c r="AT323" s="71">
        <v>64800000</v>
      </c>
      <c r="AU323" s="71">
        <f t="shared" si="228"/>
        <v>72576000</v>
      </c>
      <c r="AV323" s="71"/>
      <c r="AW323" s="42">
        <v>0</v>
      </c>
      <c r="AX323" s="42">
        <f t="shared" ref="AX323" si="231">AW323*1.12</f>
        <v>0</v>
      </c>
      <c r="AY323" s="1" t="s">
        <v>129</v>
      </c>
      <c r="AZ323" s="2" t="s">
        <v>782</v>
      </c>
      <c r="BA323" s="2" t="s">
        <v>783</v>
      </c>
      <c r="BB323" s="1"/>
      <c r="BC323" s="1"/>
      <c r="BD323" s="1"/>
      <c r="BE323" s="1"/>
      <c r="BF323" s="1"/>
      <c r="BG323" s="4"/>
      <c r="BH323" s="4"/>
      <c r="BI323" s="4"/>
      <c r="BJ323" s="32"/>
      <c r="BK323" s="32" t="s">
        <v>403</v>
      </c>
    </row>
    <row r="324" spans="1:63" s="162" customFormat="1" ht="12.95" customHeight="1" x14ac:dyDescent="0.25">
      <c r="A324" s="217" t="s">
        <v>217</v>
      </c>
      <c r="B324" s="217"/>
      <c r="C324" s="232" t="s">
        <v>815</v>
      </c>
      <c r="D324" s="217"/>
      <c r="E324" s="217"/>
      <c r="F324" s="233" t="s">
        <v>519</v>
      </c>
      <c r="G324" s="234" t="s">
        <v>520</v>
      </c>
      <c r="H324" s="234" t="s">
        <v>520</v>
      </c>
      <c r="I324" s="235" t="s">
        <v>120</v>
      </c>
      <c r="J324" s="217"/>
      <c r="K324" s="217"/>
      <c r="L324" s="233">
        <v>80</v>
      </c>
      <c r="M324" s="236" t="s">
        <v>122</v>
      </c>
      <c r="N324" s="233" t="s">
        <v>224</v>
      </c>
      <c r="O324" s="217" t="s">
        <v>694</v>
      </c>
      <c r="P324" s="217" t="s">
        <v>125</v>
      </c>
      <c r="Q324" s="237">
        <v>230000000</v>
      </c>
      <c r="R324" s="233" t="s">
        <v>231</v>
      </c>
      <c r="S324" s="217"/>
      <c r="T324" s="233" t="s">
        <v>167</v>
      </c>
      <c r="U324" s="217"/>
      <c r="V324" s="233"/>
      <c r="W324" s="238">
        <v>0</v>
      </c>
      <c r="X324" s="238">
        <v>90</v>
      </c>
      <c r="Y324" s="238">
        <v>10</v>
      </c>
      <c r="Z324" s="217"/>
      <c r="AA324" s="235" t="s">
        <v>138</v>
      </c>
      <c r="AB324" s="239"/>
      <c r="AC324" s="239"/>
      <c r="AD324" s="239">
        <v>32400000</v>
      </c>
      <c r="AE324" s="239">
        <f t="shared" si="229"/>
        <v>36288000</v>
      </c>
      <c r="AF324" s="239"/>
      <c r="AG324" s="239"/>
      <c r="AH324" s="239">
        <v>64800000</v>
      </c>
      <c r="AI324" s="239">
        <f t="shared" si="225"/>
        <v>72576000</v>
      </c>
      <c r="AJ324" s="239"/>
      <c r="AK324" s="239"/>
      <c r="AL324" s="239">
        <v>64800000</v>
      </c>
      <c r="AM324" s="239">
        <f t="shared" si="226"/>
        <v>72576000</v>
      </c>
      <c r="AN324" s="239"/>
      <c r="AO324" s="239"/>
      <c r="AP324" s="239">
        <v>64800000</v>
      </c>
      <c r="AQ324" s="239">
        <f t="shared" si="227"/>
        <v>72576000</v>
      </c>
      <c r="AR324" s="239"/>
      <c r="AS324" s="239"/>
      <c r="AT324" s="239">
        <v>64800000</v>
      </c>
      <c r="AU324" s="239">
        <f t="shared" si="228"/>
        <v>72576000</v>
      </c>
      <c r="AV324" s="239"/>
      <c r="AW324" s="240">
        <v>0</v>
      </c>
      <c r="AX324" s="240">
        <f t="shared" si="206"/>
        <v>0</v>
      </c>
      <c r="AY324" s="217" t="s">
        <v>129</v>
      </c>
      <c r="AZ324" s="233" t="s">
        <v>782</v>
      </c>
      <c r="BA324" s="233" t="s">
        <v>783</v>
      </c>
      <c r="BB324" s="217"/>
      <c r="BC324" s="217"/>
      <c r="BD324" s="217"/>
      <c r="BE324" s="217"/>
      <c r="BF324" s="217"/>
      <c r="BG324" s="235"/>
      <c r="BH324" s="235"/>
      <c r="BI324" s="235"/>
      <c r="BJ324" s="241"/>
      <c r="BK324" s="241"/>
    </row>
    <row r="325" spans="1:63" s="162" customFormat="1" ht="12.95" customHeight="1" x14ac:dyDescent="0.25">
      <c r="A325" s="242" t="s">
        <v>217</v>
      </c>
      <c r="B325" s="217"/>
      <c r="C325" s="232" t="s">
        <v>815</v>
      </c>
      <c r="D325" s="217"/>
      <c r="E325" s="217"/>
      <c r="F325" s="233" t="s">
        <v>519</v>
      </c>
      <c r="G325" s="234" t="s">
        <v>520</v>
      </c>
      <c r="H325" s="234" t="s">
        <v>520</v>
      </c>
      <c r="I325" s="235" t="s">
        <v>120</v>
      </c>
      <c r="J325" s="217"/>
      <c r="K325" s="217"/>
      <c r="L325" s="233">
        <v>80</v>
      </c>
      <c r="M325" s="236" t="s">
        <v>122</v>
      </c>
      <c r="N325" s="233" t="s">
        <v>224</v>
      </c>
      <c r="O325" s="242" t="s">
        <v>806</v>
      </c>
      <c r="P325" s="217" t="s">
        <v>125</v>
      </c>
      <c r="Q325" s="237">
        <v>230000000</v>
      </c>
      <c r="R325" s="233" t="s">
        <v>231</v>
      </c>
      <c r="S325" s="217"/>
      <c r="T325" s="233" t="s">
        <v>167</v>
      </c>
      <c r="U325" s="217"/>
      <c r="V325" s="233"/>
      <c r="W325" s="238">
        <v>0</v>
      </c>
      <c r="X325" s="238">
        <v>90</v>
      </c>
      <c r="Y325" s="238">
        <v>10</v>
      </c>
      <c r="Z325" s="217"/>
      <c r="AA325" s="235" t="s">
        <v>138</v>
      </c>
      <c r="AB325" s="239"/>
      <c r="AC325" s="239"/>
      <c r="AD325" s="239">
        <v>32400000</v>
      </c>
      <c r="AE325" s="239">
        <v>36288000</v>
      </c>
      <c r="AF325" s="239"/>
      <c r="AG325" s="239"/>
      <c r="AH325" s="239">
        <v>64800000</v>
      </c>
      <c r="AI325" s="239">
        <v>72576000</v>
      </c>
      <c r="AJ325" s="239"/>
      <c r="AK325" s="239"/>
      <c r="AL325" s="239">
        <v>64800000</v>
      </c>
      <c r="AM325" s="239">
        <v>72576000</v>
      </c>
      <c r="AN325" s="239"/>
      <c r="AO325" s="239"/>
      <c r="AP325" s="239">
        <v>64800000</v>
      </c>
      <c r="AQ325" s="239">
        <v>72576000</v>
      </c>
      <c r="AR325" s="239"/>
      <c r="AS325" s="239"/>
      <c r="AT325" s="239">
        <v>64800000</v>
      </c>
      <c r="AU325" s="239">
        <v>72576000</v>
      </c>
      <c r="AV325" s="239"/>
      <c r="AW325" s="239">
        <v>0</v>
      </c>
      <c r="AX325" s="239">
        <v>0</v>
      </c>
      <c r="AY325" s="217" t="s">
        <v>129</v>
      </c>
      <c r="AZ325" s="233" t="s">
        <v>782</v>
      </c>
      <c r="BA325" s="233" t="s">
        <v>783</v>
      </c>
      <c r="BB325" s="217"/>
      <c r="BC325" s="217"/>
      <c r="BD325" s="217"/>
      <c r="BE325" s="217"/>
      <c r="BF325" s="217"/>
      <c r="BG325" s="235"/>
      <c r="BH325" s="235"/>
      <c r="BI325" s="235"/>
      <c r="BJ325" s="241"/>
      <c r="BK325" s="241" t="s">
        <v>827</v>
      </c>
    </row>
    <row r="326" spans="1:63" s="162" customFormat="1" ht="12.95" customHeight="1" x14ac:dyDescent="0.25">
      <c r="A326" s="242" t="s">
        <v>217</v>
      </c>
      <c r="B326" s="217"/>
      <c r="C326" s="232" t="s">
        <v>848</v>
      </c>
      <c r="D326" s="217"/>
      <c r="E326" s="217"/>
      <c r="F326" s="233" t="s">
        <v>519</v>
      </c>
      <c r="G326" s="234" t="s">
        <v>520</v>
      </c>
      <c r="H326" s="234" t="s">
        <v>520</v>
      </c>
      <c r="I326" s="235" t="s">
        <v>120</v>
      </c>
      <c r="J326" s="217"/>
      <c r="K326" s="217"/>
      <c r="L326" s="233">
        <v>80</v>
      </c>
      <c r="M326" s="236" t="s">
        <v>122</v>
      </c>
      <c r="N326" s="233" t="s">
        <v>224</v>
      </c>
      <c r="O326" s="233" t="s">
        <v>840</v>
      </c>
      <c r="P326" s="217" t="s">
        <v>125</v>
      </c>
      <c r="Q326" s="237">
        <v>230000000</v>
      </c>
      <c r="R326" s="233" t="s">
        <v>231</v>
      </c>
      <c r="S326" s="217"/>
      <c r="T326" s="233" t="s">
        <v>167</v>
      </c>
      <c r="U326" s="217"/>
      <c r="V326" s="233"/>
      <c r="W326" s="238">
        <v>0</v>
      </c>
      <c r="X326" s="238">
        <v>90</v>
      </c>
      <c r="Y326" s="238">
        <v>10</v>
      </c>
      <c r="Z326" s="217"/>
      <c r="AA326" s="235" t="s">
        <v>138</v>
      </c>
      <c r="AB326" s="239"/>
      <c r="AC326" s="239"/>
      <c r="AD326" s="239">
        <v>32400000</v>
      </c>
      <c r="AE326" s="239">
        <v>36288000</v>
      </c>
      <c r="AF326" s="239"/>
      <c r="AG326" s="239"/>
      <c r="AH326" s="239">
        <v>64800000</v>
      </c>
      <c r="AI326" s="239">
        <v>72576000</v>
      </c>
      <c r="AJ326" s="239"/>
      <c r="AK326" s="239"/>
      <c r="AL326" s="239">
        <v>64800000</v>
      </c>
      <c r="AM326" s="239">
        <v>72576000</v>
      </c>
      <c r="AN326" s="239"/>
      <c r="AO326" s="239"/>
      <c r="AP326" s="239">
        <v>64800000</v>
      </c>
      <c r="AQ326" s="239">
        <v>72576000</v>
      </c>
      <c r="AR326" s="239"/>
      <c r="AS326" s="239"/>
      <c r="AT326" s="239">
        <v>64800000</v>
      </c>
      <c r="AU326" s="239">
        <v>72576000</v>
      </c>
      <c r="AV326" s="239"/>
      <c r="AW326" s="239">
        <v>291600000</v>
      </c>
      <c r="AX326" s="239">
        <v>326592000.00000006</v>
      </c>
      <c r="AY326" s="217" t="s">
        <v>129</v>
      </c>
      <c r="AZ326" s="233" t="s">
        <v>782</v>
      </c>
      <c r="BA326" s="233" t="s">
        <v>783</v>
      </c>
      <c r="BB326" s="217"/>
      <c r="BC326" s="217"/>
      <c r="BD326" s="217"/>
      <c r="BE326" s="217"/>
      <c r="BF326" s="217"/>
      <c r="BG326" s="235"/>
      <c r="BH326" s="235"/>
      <c r="BI326" s="235"/>
      <c r="BJ326" s="241"/>
      <c r="BK326" s="241" t="s">
        <v>827</v>
      </c>
    </row>
    <row r="327" spans="1:63" s="187" customFormat="1" ht="12.95" customHeight="1" x14ac:dyDescent="0.25">
      <c r="A327" s="1" t="s">
        <v>217</v>
      </c>
      <c r="B327" s="1"/>
      <c r="C327" s="174" t="s">
        <v>789</v>
      </c>
      <c r="D327" s="1"/>
      <c r="E327" s="1"/>
      <c r="F327" s="2" t="s">
        <v>519</v>
      </c>
      <c r="G327" s="3" t="s">
        <v>520</v>
      </c>
      <c r="H327" s="3" t="s">
        <v>520</v>
      </c>
      <c r="I327" s="4" t="s">
        <v>120</v>
      </c>
      <c r="J327" s="1"/>
      <c r="K327" s="1"/>
      <c r="L327" s="2">
        <v>80</v>
      </c>
      <c r="M327" s="5" t="s">
        <v>122</v>
      </c>
      <c r="N327" s="2" t="s">
        <v>224</v>
      </c>
      <c r="O327" s="1" t="s">
        <v>398</v>
      </c>
      <c r="P327" s="1" t="s">
        <v>125</v>
      </c>
      <c r="Q327" s="9">
        <v>230000000</v>
      </c>
      <c r="R327" s="2" t="s">
        <v>511</v>
      </c>
      <c r="S327" s="1"/>
      <c r="T327" s="2" t="s">
        <v>167</v>
      </c>
      <c r="U327" s="1"/>
      <c r="V327" s="2"/>
      <c r="W327" s="16">
        <v>0</v>
      </c>
      <c r="X327" s="16">
        <v>90</v>
      </c>
      <c r="Y327" s="16">
        <v>10</v>
      </c>
      <c r="Z327" s="1"/>
      <c r="AA327" s="4" t="s">
        <v>138</v>
      </c>
      <c r="AB327" s="71"/>
      <c r="AC327" s="71"/>
      <c r="AD327" s="71">
        <v>32400000</v>
      </c>
      <c r="AE327" s="71">
        <f t="shared" si="229"/>
        <v>36288000</v>
      </c>
      <c r="AF327" s="71"/>
      <c r="AG327" s="71"/>
      <c r="AH327" s="71">
        <v>64800000</v>
      </c>
      <c r="AI327" s="71">
        <f t="shared" si="225"/>
        <v>72576000</v>
      </c>
      <c r="AJ327" s="71"/>
      <c r="AK327" s="71"/>
      <c r="AL327" s="71">
        <v>64800000</v>
      </c>
      <c r="AM327" s="71">
        <f t="shared" si="226"/>
        <v>72576000</v>
      </c>
      <c r="AN327" s="71"/>
      <c r="AO327" s="71"/>
      <c r="AP327" s="71">
        <v>64800000</v>
      </c>
      <c r="AQ327" s="71">
        <f t="shared" si="227"/>
        <v>72576000</v>
      </c>
      <c r="AR327" s="71"/>
      <c r="AS327" s="71"/>
      <c r="AT327" s="71">
        <v>64800000</v>
      </c>
      <c r="AU327" s="71">
        <f t="shared" si="228"/>
        <v>72576000</v>
      </c>
      <c r="AV327" s="71"/>
      <c r="AW327" s="42">
        <v>0</v>
      </c>
      <c r="AX327" s="42">
        <f t="shared" ref="AX327" si="232">AW327*1.12</f>
        <v>0</v>
      </c>
      <c r="AY327" s="1" t="s">
        <v>129</v>
      </c>
      <c r="AZ327" s="2" t="s">
        <v>784</v>
      </c>
      <c r="BA327" s="2" t="s">
        <v>785</v>
      </c>
      <c r="BB327" s="1"/>
      <c r="BC327" s="1"/>
      <c r="BD327" s="1"/>
      <c r="BE327" s="1"/>
      <c r="BF327" s="1"/>
      <c r="BG327" s="4"/>
      <c r="BH327" s="4"/>
      <c r="BI327" s="4"/>
      <c r="BJ327" s="32"/>
      <c r="BK327" s="32" t="s">
        <v>403</v>
      </c>
    </row>
    <row r="328" spans="1:63" s="162" customFormat="1" ht="12.95" customHeight="1" x14ac:dyDescent="0.25">
      <c r="A328" s="217" t="s">
        <v>217</v>
      </c>
      <c r="B328" s="217"/>
      <c r="C328" s="232" t="s">
        <v>816</v>
      </c>
      <c r="D328" s="217"/>
      <c r="E328" s="217"/>
      <c r="F328" s="233" t="s">
        <v>519</v>
      </c>
      <c r="G328" s="234" t="s">
        <v>520</v>
      </c>
      <c r="H328" s="234" t="s">
        <v>520</v>
      </c>
      <c r="I328" s="235" t="s">
        <v>120</v>
      </c>
      <c r="J328" s="217"/>
      <c r="K328" s="217"/>
      <c r="L328" s="233">
        <v>80</v>
      </c>
      <c r="M328" s="236" t="s">
        <v>122</v>
      </c>
      <c r="N328" s="233" t="s">
        <v>224</v>
      </c>
      <c r="O328" s="217" t="s">
        <v>694</v>
      </c>
      <c r="P328" s="217" t="s">
        <v>125</v>
      </c>
      <c r="Q328" s="237">
        <v>230000000</v>
      </c>
      <c r="R328" s="233" t="s">
        <v>511</v>
      </c>
      <c r="S328" s="217"/>
      <c r="T328" s="233" t="s">
        <v>167</v>
      </c>
      <c r="U328" s="217"/>
      <c r="V328" s="233"/>
      <c r="W328" s="238">
        <v>0</v>
      </c>
      <c r="X328" s="238">
        <v>90</v>
      </c>
      <c r="Y328" s="238">
        <v>10</v>
      </c>
      <c r="Z328" s="217"/>
      <c r="AA328" s="235" t="s">
        <v>138</v>
      </c>
      <c r="AB328" s="239"/>
      <c r="AC328" s="239"/>
      <c r="AD328" s="239">
        <v>32400000</v>
      </c>
      <c r="AE328" s="239">
        <f t="shared" si="229"/>
        <v>36288000</v>
      </c>
      <c r="AF328" s="239"/>
      <c r="AG328" s="239"/>
      <c r="AH328" s="239">
        <v>64800000</v>
      </c>
      <c r="AI328" s="239">
        <f t="shared" si="225"/>
        <v>72576000</v>
      </c>
      <c r="AJ328" s="239"/>
      <c r="AK328" s="239"/>
      <c r="AL328" s="239">
        <v>64800000</v>
      </c>
      <c r="AM328" s="239">
        <f t="shared" si="226"/>
        <v>72576000</v>
      </c>
      <c r="AN328" s="239"/>
      <c r="AO328" s="239"/>
      <c r="AP328" s="239">
        <v>64800000</v>
      </c>
      <c r="AQ328" s="239">
        <f t="shared" si="227"/>
        <v>72576000</v>
      </c>
      <c r="AR328" s="239"/>
      <c r="AS328" s="239"/>
      <c r="AT328" s="239">
        <v>64800000</v>
      </c>
      <c r="AU328" s="239">
        <f t="shared" si="228"/>
        <v>72576000</v>
      </c>
      <c r="AV328" s="239"/>
      <c r="AW328" s="240">
        <v>0</v>
      </c>
      <c r="AX328" s="240">
        <f t="shared" si="206"/>
        <v>0</v>
      </c>
      <c r="AY328" s="217" t="s">
        <v>129</v>
      </c>
      <c r="AZ328" s="233" t="s">
        <v>784</v>
      </c>
      <c r="BA328" s="233" t="s">
        <v>785</v>
      </c>
      <c r="BB328" s="217"/>
      <c r="BC328" s="217"/>
      <c r="BD328" s="217"/>
      <c r="BE328" s="217"/>
      <c r="BF328" s="217"/>
      <c r="BG328" s="235"/>
      <c r="BH328" s="235"/>
      <c r="BI328" s="235"/>
      <c r="BJ328" s="241"/>
      <c r="BK328" s="241"/>
    </row>
    <row r="329" spans="1:63" s="162" customFormat="1" ht="12.95" customHeight="1" x14ac:dyDescent="0.25">
      <c r="A329" s="242" t="s">
        <v>217</v>
      </c>
      <c r="B329" s="217"/>
      <c r="C329" s="232" t="s">
        <v>816</v>
      </c>
      <c r="D329" s="217"/>
      <c r="E329" s="217"/>
      <c r="F329" s="233" t="s">
        <v>519</v>
      </c>
      <c r="G329" s="234" t="s">
        <v>520</v>
      </c>
      <c r="H329" s="234" t="s">
        <v>520</v>
      </c>
      <c r="I329" s="235" t="s">
        <v>120</v>
      </c>
      <c r="J329" s="217"/>
      <c r="K329" s="217"/>
      <c r="L329" s="233">
        <v>80</v>
      </c>
      <c r="M329" s="236" t="s">
        <v>122</v>
      </c>
      <c r="N329" s="233" t="s">
        <v>224</v>
      </c>
      <c r="O329" s="242" t="s">
        <v>806</v>
      </c>
      <c r="P329" s="217" t="s">
        <v>125</v>
      </c>
      <c r="Q329" s="237">
        <v>230000000</v>
      </c>
      <c r="R329" s="233" t="s">
        <v>511</v>
      </c>
      <c r="S329" s="217"/>
      <c r="T329" s="233" t="s">
        <v>167</v>
      </c>
      <c r="U329" s="217"/>
      <c r="V329" s="233"/>
      <c r="W329" s="238">
        <v>0</v>
      </c>
      <c r="X329" s="238">
        <v>90</v>
      </c>
      <c r="Y329" s="238">
        <v>10</v>
      </c>
      <c r="Z329" s="217"/>
      <c r="AA329" s="235" t="s">
        <v>138</v>
      </c>
      <c r="AB329" s="239"/>
      <c r="AC329" s="239"/>
      <c r="AD329" s="239">
        <v>32400000</v>
      </c>
      <c r="AE329" s="239">
        <v>36288000</v>
      </c>
      <c r="AF329" s="239"/>
      <c r="AG329" s="239"/>
      <c r="AH329" s="239">
        <v>64800000</v>
      </c>
      <c r="AI329" s="239">
        <v>72576000</v>
      </c>
      <c r="AJ329" s="239"/>
      <c r="AK329" s="239"/>
      <c r="AL329" s="239">
        <v>64800000</v>
      </c>
      <c r="AM329" s="239">
        <v>72576000</v>
      </c>
      <c r="AN329" s="239"/>
      <c r="AO329" s="239"/>
      <c r="AP329" s="239">
        <v>64800000</v>
      </c>
      <c r="AQ329" s="239">
        <v>72576000</v>
      </c>
      <c r="AR329" s="239"/>
      <c r="AS329" s="239"/>
      <c r="AT329" s="239">
        <v>64800000</v>
      </c>
      <c r="AU329" s="239">
        <v>72576000</v>
      </c>
      <c r="AV329" s="239"/>
      <c r="AW329" s="239">
        <v>0</v>
      </c>
      <c r="AX329" s="239">
        <v>0</v>
      </c>
      <c r="AY329" s="217" t="s">
        <v>129</v>
      </c>
      <c r="AZ329" s="233" t="s">
        <v>784</v>
      </c>
      <c r="BA329" s="233" t="s">
        <v>785</v>
      </c>
      <c r="BB329" s="217"/>
      <c r="BC329" s="217"/>
      <c r="BD329" s="217"/>
      <c r="BE329" s="217"/>
      <c r="BF329" s="217"/>
      <c r="BG329" s="235"/>
      <c r="BH329" s="235"/>
      <c r="BI329" s="235"/>
      <c r="BJ329" s="241"/>
      <c r="BK329" s="241" t="s">
        <v>827</v>
      </c>
    </row>
    <row r="330" spans="1:63" s="162" customFormat="1" ht="12.95" customHeight="1" x14ac:dyDescent="0.25">
      <c r="A330" s="242" t="s">
        <v>217</v>
      </c>
      <c r="B330" s="217"/>
      <c r="C330" s="232" t="s">
        <v>849</v>
      </c>
      <c r="D330" s="217"/>
      <c r="E330" s="217"/>
      <c r="F330" s="233" t="s">
        <v>519</v>
      </c>
      <c r="G330" s="234" t="s">
        <v>520</v>
      </c>
      <c r="H330" s="234" t="s">
        <v>520</v>
      </c>
      <c r="I330" s="235" t="s">
        <v>120</v>
      </c>
      <c r="J330" s="217"/>
      <c r="K330" s="217"/>
      <c r="L330" s="233">
        <v>80</v>
      </c>
      <c r="M330" s="236" t="s">
        <v>122</v>
      </c>
      <c r="N330" s="233" t="s">
        <v>224</v>
      </c>
      <c r="O330" s="233" t="s">
        <v>840</v>
      </c>
      <c r="P330" s="217" t="s">
        <v>125</v>
      </c>
      <c r="Q330" s="237">
        <v>230000000</v>
      </c>
      <c r="R330" s="233" t="s">
        <v>511</v>
      </c>
      <c r="S330" s="217"/>
      <c r="T330" s="233" t="s">
        <v>167</v>
      </c>
      <c r="U330" s="217"/>
      <c r="V330" s="233"/>
      <c r="W330" s="238">
        <v>0</v>
      </c>
      <c r="X330" s="238">
        <v>90</v>
      </c>
      <c r="Y330" s="238">
        <v>10</v>
      </c>
      <c r="Z330" s="217"/>
      <c r="AA330" s="235" t="s">
        <v>138</v>
      </c>
      <c r="AB330" s="239"/>
      <c r="AC330" s="239"/>
      <c r="AD330" s="239">
        <v>32400000</v>
      </c>
      <c r="AE330" s="239">
        <v>36288000</v>
      </c>
      <c r="AF330" s="239"/>
      <c r="AG330" s="239"/>
      <c r="AH330" s="239">
        <v>64800000</v>
      </c>
      <c r="AI330" s="239">
        <v>72576000</v>
      </c>
      <c r="AJ330" s="239"/>
      <c r="AK330" s="239"/>
      <c r="AL330" s="239">
        <v>64800000</v>
      </c>
      <c r="AM330" s="239">
        <v>72576000</v>
      </c>
      <c r="AN330" s="239"/>
      <c r="AO330" s="239"/>
      <c r="AP330" s="239">
        <v>64800000</v>
      </c>
      <c r="AQ330" s="239">
        <v>72576000</v>
      </c>
      <c r="AR330" s="239"/>
      <c r="AS330" s="239"/>
      <c r="AT330" s="239">
        <v>64800000</v>
      </c>
      <c r="AU330" s="239">
        <v>72576000</v>
      </c>
      <c r="AV330" s="239"/>
      <c r="AW330" s="239">
        <v>291600000</v>
      </c>
      <c r="AX330" s="239">
        <v>326592000.00000006</v>
      </c>
      <c r="AY330" s="217" t="s">
        <v>129</v>
      </c>
      <c r="AZ330" s="233" t="s">
        <v>784</v>
      </c>
      <c r="BA330" s="233" t="s">
        <v>785</v>
      </c>
      <c r="BB330" s="217"/>
      <c r="BC330" s="217"/>
      <c r="BD330" s="217"/>
      <c r="BE330" s="217"/>
      <c r="BF330" s="217"/>
      <c r="BG330" s="235"/>
      <c r="BH330" s="235"/>
      <c r="BI330" s="235"/>
      <c r="BJ330" s="241"/>
      <c r="BK330" s="241" t="s">
        <v>827</v>
      </c>
    </row>
    <row r="331" spans="1:63" s="165" customFormat="1" ht="12.95" customHeight="1" x14ac:dyDescent="0.25">
      <c r="A331" s="15" t="s">
        <v>150</v>
      </c>
      <c r="B331" s="6"/>
      <c r="C331" s="15" t="s">
        <v>809</v>
      </c>
      <c r="D331" s="15"/>
      <c r="E331" s="15"/>
      <c r="F331" s="200" t="s">
        <v>804</v>
      </c>
      <c r="G331" s="200" t="s">
        <v>805</v>
      </c>
      <c r="H331" s="200" t="s">
        <v>805</v>
      </c>
      <c r="I331" s="12" t="s">
        <v>143</v>
      </c>
      <c r="J331" s="6" t="s">
        <v>149</v>
      </c>
      <c r="K331" s="12"/>
      <c r="L331" s="12">
        <v>100</v>
      </c>
      <c r="M331" s="6">
        <v>230000000</v>
      </c>
      <c r="N331" s="6" t="s">
        <v>137</v>
      </c>
      <c r="O331" s="69" t="s">
        <v>806</v>
      </c>
      <c r="P331" s="6" t="s">
        <v>125</v>
      </c>
      <c r="Q331" s="6" t="s">
        <v>122</v>
      </c>
      <c r="R331" s="6" t="s">
        <v>174</v>
      </c>
      <c r="S331" s="6"/>
      <c r="T331" s="6" t="s">
        <v>127</v>
      </c>
      <c r="U331" s="6"/>
      <c r="V331" s="6"/>
      <c r="W331" s="17">
        <v>100</v>
      </c>
      <c r="X331" s="17">
        <v>0</v>
      </c>
      <c r="Y331" s="17">
        <v>0</v>
      </c>
      <c r="Z331" s="12"/>
      <c r="AA331" s="6" t="s">
        <v>138</v>
      </c>
      <c r="AB331" s="17"/>
      <c r="AC331" s="8"/>
      <c r="AD331" s="71">
        <v>237308230</v>
      </c>
      <c r="AE331" s="71">
        <f>AD331*1.12</f>
        <v>265785217.60000002</v>
      </c>
      <c r="AF331" s="19"/>
      <c r="AG331" s="19"/>
      <c r="AH331" s="71">
        <v>237308230</v>
      </c>
      <c r="AI331" s="71">
        <f>AH331*1.12</f>
        <v>265785217.60000002</v>
      </c>
      <c r="AJ331" s="19"/>
      <c r="AK331" s="19"/>
      <c r="AL331" s="71">
        <v>237308230</v>
      </c>
      <c r="AM331" s="71">
        <f>AL331*1.12</f>
        <v>265785217.60000002</v>
      </c>
      <c r="AN331" s="71"/>
      <c r="AO331" s="19"/>
      <c r="AP331" s="19"/>
      <c r="AQ331" s="19"/>
      <c r="AR331" s="71"/>
      <c r="AS331" s="19"/>
      <c r="AT331" s="19"/>
      <c r="AU331" s="19"/>
      <c r="AV331" s="19"/>
      <c r="AW331" s="41">
        <v>0</v>
      </c>
      <c r="AX331" s="41">
        <f>AW331*1.12</f>
        <v>0</v>
      </c>
      <c r="AY331" s="6" t="s">
        <v>129</v>
      </c>
      <c r="AZ331" s="6" t="s">
        <v>807</v>
      </c>
      <c r="BA331" s="6" t="s">
        <v>808</v>
      </c>
      <c r="BB331" s="6"/>
      <c r="BC331" s="6"/>
      <c r="BD331" s="6"/>
      <c r="BE331" s="6"/>
      <c r="BF331" s="6"/>
      <c r="BG331" s="6"/>
      <c r="BH331" s="6"/>
      <c r="BI331" s="6"/>
      <c r="BJ331" s="6"/>
      <c r="BK331" s="27" t="s">
        <v>403</v>
      </c>
    </row>
    <row r="332" spans="1:63" s="162" customFormat="1" ht="12.95" customHeight="1" x14ac:dyDescent="0.25">
      <c r="A332" s="245" t="s">
        <v>150</v>
      </c>
      <c r="B332" s="222"/>
      <c r="C332" s="276" t="s">
        <v>842</v>
      </c>
      <c r="D332" s="243"/>
      <c r="E332" s="243"/>
      <c r="F332" s="277" t="s">
        <v>804</v>
      </c>
      <c r="G332" s="243" t="s">
        <v>805</v>
      </c>
      <c r="H332" s="243" t="s">
        <v>805</v>
      </c>
      <c r="I332" s="107" t="s">
        <v>143</v>
      </c>
      <c r="J332" s="278" t="s">
        <v>149</v>
      </c>
      <c r="K332" s="272"/>
      <c r="L332" s="243">
        <v>100</v>
      </c>
      <c r="M332" s="243" t="s">
        <v>197</v>
      </c>
      <c r="N332" s="279" t="s">
        <v>843</v>
      </c>
      <c r="O332" s="272" t="s">
        <v>840</v>
      </c>
      <c r="P332" s="243" t="s">
        <v>125</v>
      </c>
      <c r="Q332" s="272" t="s">
        <v>122</v>
      </c>
      <c r="R332" s="243" t="s">
        <v>174</v>
      </c>
      <c r="S332" s="272"/>
      <c r="T332" s="280" t="s">
        <v>127</v>
      </c>
      <c r="U332" s="280"/>
      <c r="V332" s="280"/>
      <c r="W332" s="243">
        <v>30</v>
      </c>
      <c r="X332" s="273">
        <v>0</v>
      </c>
      <c r="Y332" s="281">
        <v>70</v>
      </c>
      <c r="Z332" s="282"/>
      <c r="AA332" s="282" t="s">
        <v>138</v>
      </c>
      <c r="AB332" s="282"/>
      <c r="AC332" s="282"/>
      <c r="AD332" s="282">
        <v>237308230</v>
      </c>
      <c r="AE332" s="282">
        <v>265785217.60000002</v>
      </c>
      <c r="AF332" s="282">
        <v>1</v>
      </c>
      <c r="AG332" s="282"/>
      <c r="AH332" s="282">
        <v>237308230</v>
      </c>
      <c r="AI332" s="282">
        <f>237308230*1.12</f>
        <v>265785217.60000002</v>
      </c>
      <c r="AJ332" s="282">
        <v>1</v>
      </c>
      <c r="AK332" s="282"/>
      <c r="AL332" s="282">
        <v>237308230</v>
      </c>
      <c r="AM332" s="282">
        <f>237308230*1.12</f>
        <v>265785217.60000002</v>
      </c>
      <c r="AN332" s="282"/>
      <c r="AO332" s="282"/>
      <c r="AP332" s="282"/>
      <c r="AQ332" s="282"/>
      <c r="AR332" s="282"/>
      <c r="AS332" s="282"/>
      <c r="AT332" s="282"/>
      <c r="AU332" s="282"/>
      <c r="AV332" s="282"/>
      <c r="AW332" s="282">
        <v>711924690</v>
      </c>
      <c r="AX332" s="283">
        <v>797355652.80000007</v>
      </c>
      <c r="AY332" s="282" t="s">
        <v>203</v>
      </c>
      <c r="AZ332" s="243" t="s">
        <v>807</v>
      </c>
      <c r="BA332" s="272" t="s">
        <v>808</v>
      </c>
      <c r="BB332" s="272"/>
      <c r="BC332" s="243"/>
      <c r="BD332" s="243"/>
      <c r="BE332" s="243"/>
      <c r="BF332" s="243"/>
      <c r="BG332" s="243"/>
      <c r="BH332" s="273"/>
      <c r="BI332" s="273"/>
      <c r="BJ332" s="273"/>
      <c r="BK332" s="241" t="s">
        <v>844</v>
      </c>
    </row>
    <row r="333" spans="1:63" s="162" customFormat="1" ht="12.95" customHeight="1" x14ac:dyDescent="0.25">
      <c r="A333" s="243" t="s">
        <v>169</v>
      </c>
      <c r="B333" s="243"/>
      <c r="C333" s="232" t="s">
        <v>834</v>
      </c>
      <c r="D333" s="217"/>
      <c r="E333" s="217"/>
      <c r="F333" s="234" t="s">
        <v>170</v>
      </c>
      <c r="G333" s="235" t="s">
        <v>171</v>
      </c>
      <c r="H333" s="217" t="s">
        <v>171</v>
      </c>
      <c r="I333" s="217" t="s">
        <v>172</v>
      </c>
      <c r="J333" s="233" t="s">
        <v>358</v>
      </c>
      <c r="K333" s="236"/>
      <c r="L333" s="233">
        <v>100</v>
      </c>
      <c r="M333" s="217">
        <v>230000000</v>
      </c>
      <c r="N333" s="217" t="s">
        <v>165</v>
      </c>
      <c r="O333" s="237" t="s">
        <v>806</v>
      </c>
      <c r="P333" s="233" t="s">
        <v>125</v>
      </c>
      <c r="Q333" s="217">
        <v>230000000</v>
      </c>
      <c r="R333" s="233" t="s">
        <v>174</v>
      </c>
      <c r="S333" s="217"/>
      <c r="T333" s="233"/>
      <c r="U333" s="238" t="s">
        <v>695</v>
      </c>
      <c r="V333" s="238" t="s">
        <v>167</v>
      </c>
      <c r="W333" s="238">
        <v>0</v>
      </c>
      <c r="X333" s="217">
        <v>100</v>
      </c>
      <c r="Y333" s="235">
        <v>0</v>
      </c>
      <c r="Z333" s="239"/>
      <c r="AA333" s="239" t="s">
        <v>138</v>
      </c>
      <c r="AB333" s="239"/>
      <c r="AC333" s="239"/>
      <c r="AD333" s="239"/>
      <c r="AE333" s="239"/>
      <c r="AF333" s="239"/>
      <c r="AG333" s="239"/>
      <c r="AH333" s="239">
        <v>18475721</v>
      </c>
      <c r="AI333" s="239">
        <f>AH333*1.12</f>
        <v>20692807.520000003</v>
      </c>
      <c r="AJ333" s="239"/>
      <c r="AK333" s="239"/>
      <c r="AL333" s="239">
        <v>19214749.84</v>
      </c>
      <c r="AM333" s="239">
        <f>AL333*1.12</f>
        <v>21520519.820800003</v>
      </c>
      <c r="AN333" s="239"/>
      <c r="AO333" s="239"/>
      <c r="AP333" s="239">
        <v>19983339.829999998</v>
      </c>
      <c r="AQ333" s="239">
        <f>AP333*1.12</f>
        <v>22381340.6096</v>
      </c>
      <c r="AR333" s="239"/>
      <c r="AS333" s="239"/>
      <c r="AT333" s="239">
        <v>20782673.43</v>
      </c>
      <c r="AU333" s="239">
        <f>AT333*1.12</f>
        <v>23276594.241600003</v>
      </c>
      <c r="AV333" s="239"/>
      <c r="AW333" s="239">
        <v>0</v>
      </c>
      <c r="AX333" s="239">
        <f>AW333*1.12</f>
        <v>0</v>
      </c>
      <c r="AY333" s="244">
        <v>120240021112</v>
      </c>
      <c r="AZ333" s="239" t="s">
        <v>835</v>
      </c>
      <c r="BA333" s="217" t="s">
        <v>836</v>
      </c>
      <c r="BB333" s="233"/>
      <c r="BC333" s="233"/>
      <c r="BD333" s="217"/>
      <c r="BE333" s="217"/>
      <c r="BF333" s="217"/>
      <c r="BG333" s="217"/>
      <c r="BH333" s="217"/>
      <c r="BI333" s="235"/>
      <c r="BJ333" s="235"/>
      <c r="BK333" s="241" t="s">
        <v>837</v>
      </c>
    </row>
    <row r="334" spans="1:63" ht="12.95" customHeight="1" x14ac:dyDescent="0.25">
      <c r="A334" s="306" t="s">
        <v>169</v>
      </c>
      <c r="B334" s="307"/>
      <c r="C334" s="232" t="s">
        <v>845</v>
      </c>
      <c r="D334" s="28"/>
      <c r="E334" s="1"/>
      <c r="F334" s="2" t="s">
        <v>170</v>
      </c>
      <c r="G334" s="3" t="s">
        <v>171</v>
      </c>
      <c r="H334" s="3" t="s">
        <v>171</v>
      </c>
      <c r="I334" s="4" t="s">
        <v>172</v>
      </c>
      <c r="J334" s="1" t="s">
        <v>358</v>
      </c>
      <c r="K334" s="1"/>
      <c r="L334" s="2">
        <v>100</v>
      </c>
      <c r="M334" s="1">
        <v>230000000</v>
      </c>
      <c r="N334" s="1" t="s">
        <v>165</v>
      </c>
      <c r="O334" s="233" t="s">
        <v>840</v>
      </c>
      <c r="P334" s="1" t="s">
        <v>125</v>
      </c>
      <c r="Q334" s="1">
        <v>230000000</v>
      </c>
      <c r="R334" s="1" t="s">
        <v>174</v>
      </c>
      <c r="S334" s="1"/>
      <c r="T334" s="1"/>
      <c r="U334" s="1" t="s">
        <v>695</v>
      </c>
      <c r="V334" s="1" t="s">
        <v>167</v>
      </c>
      <c r="W334" s="1">
        <v>0</v>
      </c>
      <c r="X334" s="1">
        <v>100</v>
      </c>
      <c r="Y334" s="1">
        <v>0</v>
      </c>
      <c r="Z334" s="1"/>
      <c r="AA334" s="4" t="s">
        <v>138</v>
      </c>
      <c r="AB334" s="21"/>
      <c r="AC334" s="18"/>
      <c r="AD334" s="21"/>
      <c r="AE334" s="40"/>
      <c r="AF334" s="18"/>
      <c r="AG334" s="18"/>
      <c r="AH334" s="18">
        <v>18475721</v>
      </c>
      <c r="AI334" s="40">
        <v>20692807.520000003</v>
      </c>
      <c r="AJ334" s="18"/>
      <c r="AK334" s="18"/>
      <c r="AL334" s="18">
        <v>19214749.84</v>
      </c>
      <c r="AM334" s="40">
        <v>21520519.820800003</v>
      </c>
      <c r="AN334" s="71"/>
      <c r="AO334" s="71"/>
      <c r="AP334" s="71">
        <v>19983339.829999998</v>
      </c>
      <c r="AQ334" s="71">
        <v>22381340.6096</v>
      </c>
      <c r="AR334" s="71"/>
      <c r="AS334" s="71"/>
      <c r="AT334" s="71">
        <v>20782673.43</v>
      </c>
      <c r="AU334" s="71">
        <v>23276594.241600003</v>
      </c>
      <c r="AV334" s="85"/>
      <c r="AW334" s="40">
        <v>0</v>
      </c>
      <c r="AX334" s="40">
        <v>0</v>
      </c>
      <c r="AY334" s="6" t="s">
        <v>129</v>
      </c>
      <c r="AZ334" s="6" t="s">
        <v>835</v>
      </c>
      <c r="BA334" s="6" t="s">
        <v>836</v>
      </c>
      <c r="BB334" s="1"/>
      <c r="BC334" s="1"/>
      <c r="BD334" s="1"/>
      <c r="BE334" s="1"/>
      <c r="BF334" s="1"/>
      <c r="BG334" s="1"/>
      <c r="BH334" s="1"/>
      <c r="BI334" s="1"/>
      <c r="BJ334" s="28"/>
      <c r="BK334" s="32" t="s">
        <v>905</v>
      </c>
    </row>
    <row r="335" spans="1:63" ht="12.95" customHeight="1" x14ac:dyDescent="0.25">
      <c r="A335" s="172" t="s">
        <v>856</v>
      </c>
      <c r="B335" s="172"/>
      <c r="C335" s="158" t="s">
        <v>857</v>
      </c>
      <c r="D335" s="158"/>
      <c r="E335" s="158"/>
      <c r="F335" s="158" t="s">
        <v>858</v>
      </c>
      <c r="G335" s="152" t="s">
        <v>859</v>
      </c>
      <c r="H335" s="158" t="s">
        <v>859</v>
      </c>
      <c r="I335" s="158" t="s">
        <v>172</v>
      </c>
      <c r="J335" s="158" t="s">
        <v>173</v>
      </c>
      <c r="K335" s="152"/>
      <c r="L335" s="152">
        <v>100</v>
      </c>
      <c r="M335" s="158">
        <v>230000000</v>
      </c>
      <c r="N335" s="181" t="s">
        <v>123</v>
      </c>
      <c r="O335" s="152" t="s">
        <v>854</v>
      </c>
      <c r="P335" s="152" t="s">
        <v>125</v>
      </c>
      <c r="Q335" s="152" t="s">
        <v>122</v>
      </c>
      <c r="R335" s="152" t="s">
        <v>382</v>
      </c>
      <c r="S335" s="158"/>
      <c r="T335" s="158"/>
      <c r="U335" s="152" t="s">
        <v>695</v>
      </c>
      <c r="V335" s="152" t="s">
        <v>860</v>
      </c>
      <c r="W335" s="152">
        <v>100</v>
      </c>
      <c r="X335" s="158">
        <v>0</v>
      </c>
      <c r="Y335" s="156">
        <v>0</v>
      </c>
      <c r="Z335" s="158"/>
      <c r="AA335" s="158" t="s">
        <v>861</v>
      </c>
      <c r="AB335" s="152"/>
      <c r="AC335" s="158"/>
      <c r="AD335" s="284"/>
      <c r="AE335" s="284"/>
      <c r="AF335" s="158"/>
      <c r="AG335" s="158">
        <v>2447380140.4345975</v>
      </c>
      <c r="AH335" s="284">
        <v>2447380140.4345975</v>
      </c>
      <c r="AI335" s="284">
        <v>2447380140.4345975</v>
      </c>
      <c r="AJ335" s="284"/>
      <c r="AK335" s="158">
        <v>2314576290.9670248</v>
      </c>
      <c r="AL335" s="284">
        <v>2314576290.9670248</v>
      </c>
      <c r="AM335" s="284">
        <v>2314576290.9670248</v>
      </c>
      <c r="AN335" s="284"/>
      <c r="AO335" s="158">
        <v>2294005113.4155335</v>
      </c>
      <c r="AP335" s="284">
        <v>2294005113.4155335</v>
      </c>
      <c r="AQ335" s="284">
        <v>2294005113.4155335</v>
      </c>
      <c r="AR335" s="284"/>
      <c r="AS335" s="152"/>
      <c r="AT335" s="152"/>
      <c r="AU335" s="152"/>
      <c r="AV335" s="152"/>
      <c r="AW335" s="285">
        <v>7055961544.8171558</v>
      </c>
      <c r="AX335" s="286">
        <v>7055961544.8171558</v>
      </c>
      <c r="AY335" s="287">
        <v>120240021112</v>
      </c>
      <c r="AZ335" s="156" t="s">
        <v>862</v>
      </c>
      <c r="BA335" s="288" t="s">
        <v>863</v>
      </c>
      <c r="BB335" s="158"/>
      <c r="BC335" s="158"/>
      <c r="BD335" s="158"/>
      <c r="BE335" s="158"/>
      <c r="BF335" s="158"/>
      <c r="BG335" s="158"/>
      <c r="BH335" s="152"/>
      <c r="BI335" s="152"/>
      <c r="BJ335" s="152"/>
      <c r="BK335" s="28" t="s">
        <v>864</v>
      </c>
    </row>
    <row r="336" spans="1:63" ht="12.95" customHeight="1" x14ac:dyDescent="0.25">
      <c r="A336" s="172" t="s">
        <v>856</v>
      </c>
      <c r="B336" s="172"/>
      <c r="C336" s="158" t="s">
        <v>865</v>
      </c>
      <c r="D336" s="158"/>
      <c r="E336" s="158"/>
      <c r="F336" s="158" t="s">
        <v>858</v>
      </c>
      <c r="G336" s="152" t="s">
        <v>859</v>
      </c>
      <c r="H336" s="158" t="s">
        <v>859</v>
      </c>
      <c r="I336" s="158" t="s">
        <v>172</v>
      </c>
      <c r="J336" s="158" t="s">
        <v>173</v>
      </c>
      <c r="K336" s="152"/>
      <c r="L336" s="152">
        <v>100</v>
      </c>
      <c r="M336" s="158">
        <v>230000000</v>
      </c>
      <c r="N336" s="181" t="s">
        <v>123</v>
      </c>
      <c r="O336" s="152" t="s">
        <v>854</v>
      </c>
      <c r="P336" s="152" t="s">
        <v>125</v>
      </c>
      <c r="Q336" s="152" t="s">
        <v>122</v>
      </c>
      <c r="R336" s="152" t="s">
        <v>382</v>
      </c>
      <c r="S336" s="158"/>
      <c r="T336" s="158"/>
      <c r="U336" s="152" t="s">
        <v>695</v>
      </c>
      <c r="V336" s="152" t="s">
        <v>860</v>
      </c>
      <c r="W336" s="152">
        <v>100</v>
      </c>
      <c r="X336" s="158">
        <v>0</v>
      </c>
      <c r="Y336" s="156">
        <v>0</v>
      </c>
      <c r="Z336" s="158"/>
      <c r="AA336" s="158" t="s">
        <v>138</v>
      </c>
      <c r="AB336" s="152"/>
      <c r="AC336" s="158"/>
      <c r="AD336" s="284"/>
      <c r="AE336" s="284"/>
      <c r="AF336" s="158"/>
      <c r="AG336" s="158">
        <v>4262005309.8349009</v>
      </c>
      <c r="AH336" s="284">
        <v>4262005309.8349009</v>
      </c>
      <c r="AI336" s="284">
        <v>4773445947.015089</v>
      </c>
      <c r="AJ336" s="284"/>
      <c r="AK336" s="158">
        <v>4339892030.2599792</v>
      </c>
      <c r="AL336" s="284">
        <v>4339892030.2599792</v>
      </c>
      <c r="AM336" s="284">
        <v>4860679073.8911772</v>
      </c>
      <c r="AN336" s="284"/>
      <c r="AO336" s="158">
        <v>4286880227.6742163</v>
      </c>
      <c r="AP336" s="284">
        <v>4286880227.6742163</v>
      </c>
      <c r="AQ336" s="284">
        <v>4801305854.9951229</v>
      </c>
      <c r="AR336" s="284"/>
      <c r="AS336" s="152"/>
      <c r="AT336" s="152"/>
      <c r="AU336" s="152"/>
      <c r="AV336" s="152"/>
      <c r="AW336" s="285">
        <v>12888777567.769096</v>
      </c>
      <c r="AX336" s="286">
        <v>14435430875.901388</v>
      </c>
      <c r="AY336" s="287">
        <v>120240021112</v>
      </c>
      <c r="AZ336" s="156" t="s">
        <v>866</v>
      </c>
      <c r="BA336" s="288" t="s">
        <v>867</v>
      </c>
      <c r="BB336" s="158"/>
      <c r="BC336" s="158"/>
      <c r="BD336" s="158"/>
      <c r="BE336" s="158"/>
      <c r="BF336" s="158"/>
      <c r="BG336" s="158"/>
      <c r="BH336" s="152"/>
      <c r="BI336" s="152"/>
      <c r="BJ336" s="152"/>
      <c r="BK336" s="28" t="s">
        <v>864</v>
      </c>
    </row>
    <row r="337" spans="1:64" ht="12.95" customHeight="1" x14ac:dyDescent="0.25">
      <c r="A337" s="172" t="s">
        <v>856</v>
      </c>
      <c r="B337" s="172"/>
      <c r="C337" s="158" t="s">
        <v>868</v>
      </c>
      <c r="D337" s="158"/>
      <c r="E337" s="158"/>
      <c r="F337" s="158" t="s">
        <v>858</v>
      </c>
      <c r="G337" s="152" t="s">
        <v>859</v>
      </c>
      <c r="H337" s="158" t="s">
        <v>859</v>
      </c>
      <c r="I337" s="158" t="s">
        <v>172</v>
      </c>
      <c r="J337" s="158" t="s">
        <v>173</v>
      </c>
      <c r="K337" s="152"/>
      <c r="L337" s="152">
        <v>100</v>
      </c>
      <c r="M337" s="158">
        <v>230000000</v>
      </c>
      <c r="N337" s="181" t="s">
        <v>137</v>
      </c>
      <c r="O337" s="152" t="s">
        <v>854</v>
      </c>
      <c r="P337" s="152" t="s">
        <v>869</v>
      </c>
      <c r="Q337" s="152">
        <v>396653000</v>
      </c>
      <c r="R337" s="152" t="s">
        <v>870</v>
      </c>
      <c r="S337" s="158"/>
      <c r="T337" s="158"/>
      <c r="U337" s="152" t="s">
        <v>695</v>
      </c>
      <c r="V337" s="152" t="s">
        <v>860</v>
      </c>
      <c r="W337" s="152">
        <v>100</v>
      </c>
      <c r="X337" s="158">
        <v>0</v>
      </c>
      <c r="Y337" s="156">
        <v>0</v>
      </c>
      <c r="Z337" s="158"/>
      <c r="AA337" s="158" t="s">
        <v>861</v>
      </c>
      <c r="AB337" s="152"/>
      <c r="AC337" s="158"/>
      <c r="AD337" s="284"/>
      <c r="AE337" s="284"/>
      <c r="AF337" s="158"/>
      <c r="AG337" s="158">
        <v>3537604413.056901</v>
      </c>
      <c r="AH337" s="284">
        <v>3537604413.056901</v>
      </c>
      <c r="AI337" s="284">
        <v>3537604413.056901</v>
      </c>
      <c r="AJ337" s="284"/>
      <c r="AK337" s="158">
        <v>3343804040.1937017</v>
      </c>
      <c r="AL337" s="284">
        <v>3343804040.1937017</v>
      </c>
      <c r="AM337" s="284">
        <v>3343804040.1937017</v>
      </c>
      <c r="AN337" s="284"/>
      <c r="AO337" s="158">
        <v>3312400587.486084</v>
      </c>
      <c r="AP337" s="284">
        <v>3312400587.486084</v>
      </c>
      <c r="AQ337" s="284">
        <v>3312400587.486084</v>
      </c>
      <c r="AR337" s="284"/>
      <c r="AS337" s="152"/>
      <c r="AT337" s="152"/>
      <c r="AU337" s="152"/>
      <c r="AV337" s="152"/>
      <c r="AW337" s="285">
        <v>10193809040.736687</v>
      </c>
      <c r="AX337" s="286">
        <v>10193809040.736687</v>
      </c>
      <c r="AY337" s="287">
        <v>120240021112</v>
      </c>
      <c r="AZ337" s="156" t="s">
        <v>871</v>
      </c>
      <c r="BA337" s="158" t="s">
        <v>872</v>
      </c>
      <c r="BB337" s="158"/>
      <c r="BC337" s="158"/>
      <c r="BD337" s="158"/>
      <c r="BE337" s="158"/>
      <c r="BF337" s="158"/>
      <c r="BG337" s="158"/>
      <c r="BH337" s="152"/>
      <c r="BI337" s="152"/>
      <c r="BJ337" s="152"/>
      <c r="BK337" s="28" t="s">
        <v>864</v>
      </c>
    </row>
    <row r="338" spans="1:64" ht="12.95" customHeight="1" x14ac:dyDescent="0.25">
      <c r="A338" s="172" t="s">
        <v>856</v>
      </c>
      <c r="B338" s="172"/>
      <c r="C338" s="158" t="s">
        <v>873</v>
      </c>
      <c r="D338" s="158"/>
      <c r="E338" s="158"/>
      <c r="F338" s="158" t="s">
        <v>858</v>
      </c>
      <c r="G338" s="152" t="s">
        <v>859</v>
      </c>
      <c r="H338" s="158" t="s">
        <v>859</v>
      </c>
      <c r="I338" s="158" t="s">
        <v>172</v>
      </c>
      <c r="J338" s="158" t="s">
        <v>173</v>
      </c>
      <c r="K338" s="152"/>
      <c r="L338" s="152">
        <v>100</v>
      </c>
      <c r="M338" s="158">
        <v>230000000</v>
      </c>
      <c r="N338" s="181" t="s">
        <v>123</v>
      </c>
      <c r="O338" s="152" t="s">
        <v>854</v>
      </c>
      <c r="P338" s="152" t="s">
        <v>125</v>
      </c>
      <c r="Q338" s="152" t="s">
        <v>197</v>
      </c>
      <c r="R338" s="152" t="s">
        <v>874</v>
      </c>
      <c r="S338" s="158"/>
      <c r="T338" s="158"/>
      <c r="U338" s="152" t="s">
        <v>695</v>
      </c>
      <c r="V338" s="152" t="s">
        <v>860</v>
      </c>
      <c r="W338" s="152">
        <v>100</v>
      </c>
      <c r="X338" s="158">
        <v>0</v>
      </c>
      <c r="Y338" s="156">
        <v>0</v>
      </c>
      <c r="Z338" s="158"/>
      <c r="AA338" s="158" t="s">
        <v>138</v>
      </c>
      <c r="AB338" s="152"/>
      <c r="AC338" s="158"/>
      <c r="AD338" s="284"/>
      <c r="AE338" s="284"/>
      <c r="AF338" s="158"/>
      <c r="AG338" s="158">
        <v>18780124.550000001</v>
      </c>
      <c r="AH338" s="284">
        <v>18780124.550000001</v>
      </c>
      <c r="AI338" s="284">
        <v>21033739.496000003</v>
      </c>
      <c r="AJ338" s="284"/>
      <c r="AK338" s="158">
        <v>17751294.099999998</v>
      </c>
      <c r="AL338" s="284">
        <v>17751294.099999998</v>
      </c>
      <c r="AM338" s="284">
        <v>19881449.392000001</v>
      </c>
      <c r="AN338" s="284"/>
      <c r="AO338" s="158">
        <v>17584582.199999999</v>
      </c>
      <c r="AP338" s="284">
        <v>17584582.199999999</v>
      </c>
      <c r="AQ338" s="284">
        <v>19694732.063999999</v>
      </c>
      <c r="AR338" s="284"/>
      <c r="AS338" s="152"/>
      <c r="AT338" s="152"/>
      <c r="AU338" s="152"/>
      <c r="AV338" s="152"/>
      <c r="AW338" s="285">
        <v>54116000.849999994</v>
      </c>
      <c r="AX338" s="286">
        <v>60609920.952000007</v>
      </c>
      <c r="AY338" s="287">
        <v>120240021112</v>
      </c>
      <c r="AZ338" s="156" t="s">
        <v>875</v>
      </c>
      <c r="BA338" s="158" t="s">
        <v>876</v>
      </c>
      <c r="BB338" s="158"/>
      <c r="BC338" s="158"/>
      <c r="BD338" s="158"/>
      <c r="BE338" s="158"/>
      <c r="BF338" s="158"/>
      <c r="BG338" s="158"/>
      <c r="BH338" s="152"/>
      <c r="BI338" s="152"/>
      <c r="BJ338" s="152"/>
      <c r="BK338" s="28" t="s">
        <v>864</v>
      </c>
    </row>
    <row r="339" spans="1:64" ht="12.95" customHeight="1" x14ac:dyDescent="0.25">
      <c r="A339" s="172" t="s">
        <v>856</v>
      </c>
      <c r="B339" s="172"/>
      <c r="C339" s="158" t="s">
        <v>877</v>
      </c>
      <c r="D339" s="158"/>
      <c r="E339" s="158"/>
      <c r="F339" s="158" t="s">
        <v>858</v>
      </c>
      <c r="G339" s="152" t="s">
        <v>859</v>
      </c>
      <c r="H339" s="158" t="s">
        <v>859</v>
      </c>
      <c r="I339" s="158" t="s">
        <v>172</v>
      </c>
      <c r="J339" s="158" t="s">
        <v>173</v>
      </c>
      <c r="K339" s="152"/>
      <c r="L339" s="152">
        <v>100</v>
      </c>
      <c r="M339" s="158">
        <v>230000000</v>
      </c>
      <c r="N339" s="181" t="s">
        <v>123</v>
      </c>
      <c r="O339" s="152" t="s">
        <v>854</v>
      </c>
      <c r="P339" s="152" t="s">
        <v>125</v>
      </c>
      <c r="Q339" s="152" t="s">
        <v>122</v>
      </c>
      <c r="R339" s="152" t="s">
        <v>382</v>
      </c>
      <c r="S339" s="158"/>
      <c r="T339" s="158"/>
      <c r="U339" s="152" t="s">
        <v>695</v>
      </c>
      <c r="V339" s="152" t="s">
        <v>860</v>
      </c>
      <c r="W339" s="152">
        <v>100</v>
      </c>
      <c r="X339" s="158">
        <v>0</v>
      </c>
      <c r="Y339" s="156">
        <v>0</v>
      </c>
      <c r="Z339" s="158"/>
      <c r="AA339" s="158" t="s">
        <v>138</v>
      </c>
      <c r="AB339" s="152"/>
      <c r="AC339" s="158"/>
      <c r="AD339" s="284"/>
      <c r="AE339" s="284"/>
      <c r="AF339" s="158"/>
      <c r="AG339" s="158">
        <v>418096097.8696</v>
      </c>
      <c r="AH339" s="284">
        <v>418096097.8696</v>
      </c>
      <c r="AI339" s="284">
        <v>468267629.61395204</v>
      </c>
      <c r="AJ339" s="284"/>
      <c r="AK339" s="158">
        <v>438051178.89359999</v>
      </c>
      <c r="AL339" s="284">
        <v>438051178.89359999</v>
      </c>
      <c r="AM339" s="284">
        <v>490617320.36083204</v>
      </c>
      <c r="AN339" s="284"/>
      <c r="AO339" s="158">
        <v>427113034.74720001</v>
      </c>
      <c r="AP339" s="284">
        <v>427113034.74720001</v>
      </c>
      <c r="AQ339" s="284">
        <v>478366598.91686404</v>
      </c>
      <c r="AR339" s="284"/>
      <c r="AS339" s="152"/>
      <c r="AT339" s="152"/>
      <c r="AU339" s="152"/>
      <c r="AV339" s="152"/>
      <c r="AW339" s="285">
        <v>1283260311.5104001</v>
      </c>
      <c r="AX339" s="286">
        <v>1437251548.8916483</v>
      </c>
      <c r="AY339" s="287">
        <v>120240021112</v>
      </c>
      <c r="AZ339" s="156" t="s">
        <v>878</v>
      </c>
      <c r="BA339" s="158" t="s">
        <v>879</v>
      </c>
      <c r="BB339" s="158"/>
      <c r="BC339" s="158"/>
      <c r="BD339" s="158"/>
      <c r="BE339" s="158"/>
      <c r="BF339" s="158"/>
      <c r="BG339" s="158"/>
      <c r="BH339" s="152"/>
      <c r="BI339" s="152"/>
      <c r="BJ339" s="152"/>
      <c r="BK339" s="28" t="s">
        <v>864</v>
      </c>
    </row>
    <row r="340" spans="1:64" ht="12.95" customHeight="1" x14ac:dyDescent="0.25">
      <c r="A340" s="172" t="s">
        <v>856</v>
      </c>
      <c r="B340" s="172"/>
      <c r="C340" s="158" t="s">
        <v>880</v>
      </c>
      <c r="D340" s="158"/>
      <c r="E340" s="158"/>
      <c r="F340" s="158" t="s">
        <v>858</v>
      </c>
      <c r="G340" s="152" t="s">
        <v>859</v>
      </c>
      <c r="H340" s="158" t="s">
        <v>859</v>
      </c>
      <c r="I340" s="158" t="s">
        <v>172</v>
      </c>
      <c r="J340" s="158" t="s">
        <v>173</v>
      </c>
      <c r="K340" s="152"/>
      <c r="L340" s="152">
        <v>100</v>
      </c>
      <c r="M340" s="158">
        <v>230000000</v>
      </c>
      <c r="N340" s="181" t="s">
        <v>123</v>
      </c>
      <c r="O340" s="152" t="s">
        <v>854</v>
      </c>
      <c r="P340" s="152" t="s">
        <v>125</v>
      </c>
      <c r="Q340" s="152" t="s">
        <v>122</v>
      </c>
      <c r="R340" s="152" t="s">
        <v>382</v>
      </c>
      <c r="S340" s="158"/>
      <c r="T340" s="158"/>
      <c r="U340" s="152" t="s">
        <v>695</v>
      </c>
      <c r="V340" s="152" t="s">
        <v>860</v>
      </c>
      <c r="W340" s="152">
        <v>100</v>
      </c>
      <c r="X340" s="158">
        <v>0</v>
      </c>
      <c r="Y340" s="156">
        <v>0</v>
      </c>
      <c r="Z340" s="158"/>
      <c r="AA340" s="158" t="s">
        <v>138</v>
      </c>
      <c r="AB340" s="152"/>
      <c r="AC340" s="158"/>
      <c r="AD340" s="284"/>
      <c r="AE340" s="284"/>
      <c r="AF340" s="158"/>
      <c r="AG340" s="158">
        <v>1905806400.7950001</v>
      </c>
      <c r="AH340" s="284">
        <v>1905806400.7950001</v>
      </c>
      <c r="AI340" s="284">
        <v>2134503168.8904002</v>
      </c>
      <c r="AJ340" s="284"/>
      <c r="AK340" s="158">
        <v>1935438405.905</v>
      </c>
      <c r="AL340" s="284">
        <v>1935438405.905</v>
      </c>
      <c r="AM340" s="284">
        <v>2167691014.6136003</v>
      </c>
      <c r="AN340" s="284"/>
      <c r="AO340" s="158">
        <v>1897659304.9925001</v>
      </c>
      <c r="AP340" s="284">
        <v>1897659304.9925001</v>
      </c>
      <c r="AQ340" s="284">
        <v>2125378421.5916002</v>
      </c>
      <c r="AR340" s="284"/>
      <c r="AS340" s="152"/>
      <c r="AT340" s="152"/>
      <c r="AU340" s="152"/>
      <c r="AV340" s="152"/>
      <c r="AW340" s="285">
        <v>5738904111.6925001</v>
      </c>
      <c r="AX340" s="286">
        <v>6427572605.0956001</v>
      </c>
      <c r="AY340" s="287">
        <v>120240021112</v>
      </c>
      <c r="AZ340" s="156" t="s">
        <v>881</v>
      </c>
      <c r="BA340" s="158" t="s">
        <v>882</v>
      </c>
      <c r="BB340" s="158"/>
      <c r="BC340" s="158"/>
      <c r="BD340" s="158"/>
      <c r="BE340" s="158"/>
      <c r="BF340" s="158"/>
      <c r="BG340" s="158"/>
      <c r="BH340" s="152"/>
      <c r="BI340" s="152"/>
      <c r="BJ340" s="152"/>
      <c r="BK340" s="28" t="s">
        <v>864</v>
      </c>
    </row>
    <row r="341" spans="1:64" ht="12.95" customHeight="1" x14ac:dyDescent="0.25">
      <c r="A341" s="172" t="s">
        <v>856</v>
      </c>
      <c r="B341" s="172"/>
      <c r="C341" s="158" t="s">
        <v>883</v>
      </c>
      <c r="D341" s="158"/>
      <c r="E341" s="158"/>
      <c r="F341" s="158" t="s">
        <v>884</v>
      </c>
      <c r="G341" s="152" t="s">
        <v>885</v>
      </c>
      <c r="H341" s="158" t="s">
        <v>886</v>
      </c>
      <c r="I341" s="158" t="s">
        <v>172</v>
      </c>
      <c r="J341" s="158" t="s">
        <v>173</v>
      </c>
      <c r="K341" s="152"/>
      <c r="L341" s="152">
        <v>100</v>
      </c>
      <c r="M341" s="158">
        <v>230000000</v>
      </c>
      <c r="N341" s="181" t="s">
        <v>123</v>
      </c>
      <c r="O341" s="152" t="s">
        <v>854</v>
      </c>
      <c r="P341" s="152" t="s">
        <v>125</v>
      </c>
      <c r="Q341" s="152" t="s">
        <v>197</v>
      </c>
      <c r="R341" s="152" t="s">
        <v>874</v>
      </c>
      <c r="S341" s="158"/>
      <c r="T341" s="158"/>
      <c r="U341" s="152" t="s">
        <v>695</v>
      </c>
      <c r="V341" s="152" t="s">
        <v>860</v>
      </c>
      <c r="W341" s="152">
        <v>0</v>
      </c>
      <c r="X341" s="156">
        <v>100</v>
      </c>
      <c r="Y341" s="156">
        <v>0</v>
      </c>
      <c r="Z341" s="158"/>
      <c r="AA341" s="158" t="s">
        <v>138</v>
      </c>
      <c r="AB341" s="152"/>
      <c r="AC341" s="158"/>
      <c r="AD341" s="284"/>
      <c r="AE341" s="284"/>
      <c r="AF341" s="158"/>
      <c r="AG341" s="158">
        <v>117145422.5</v>
      </c>
      <c r="AH341" s="284">
        <v>117145422.5</v>
      </c>
      <c r="AI341" s="284">
        <v>131202873.20000002</v>
      </c>
      <c r="AJ341" s="284"/>
      <c r="AK341" s="158">
        <v>114083950</v>
      </c>
      <c r="AL341" s="284">
        <v>114083950</v>
      </c>
      <c r="AM341" s="284">
        <v>127774024.00000001</v>
      </c>
      <c r="AN341" s="284"/>
      <c r="AO341" s="158">
        <v>113416192.5</v>
      </c>
      <c r="AP341" s="284">
        <v>113416192.5</v>
      </c>
      <c r="AQ341" s="284">
        <v>127026135.60000001</v>
      </c>
      <c r="AR341" s="284"/>
      <c r="AS341" s="152"/>
      <c r="AT341" s="152"/>
      <c r="AU341" s="152"/>
      <c r="AV341" s="152"/>
      <c r="AW341" s="285">
        <v>344645565</v>
      </c>
      <c r="AX341" s="286">
        <v>386003032.80000007</v>
      </c>
      <c r="AY341" s="287">
        <v>120240021112</v>
      </c>
      <c r="AZ341" s="156" t="s">
        <v>887</v>
      </c>
      <c r="BA341" s="158" t="s">
        <v>888</v>
      </c>
      <c r="BB341" s="158"/>
      <c r="BC341" s="158"/>
      <c r="BD341" s="158"/>
      <c r="BE341" s="158"/>
      <c r="BF341" s="158"/>
      <c r="BG341" s="158"/>
      <c r="BH341" s="152"/>
      <c r="BI341" s="152"/>
      <c r="BJ341" s="152"/>
      <c r="BK341" s="28" t="s">
        <v>864</v>
      </c>
    </row>
    <row r="342" spans="1:64" ht="12.95" customHeight="1" x14ac:dyDescent="0.25">
      <c r="A342" s="330" t="s">
        <v>217</v>
      </c>
      <c r="B342" s="331"/>
      <c r="C342" s="332" t="s">
        <v>926</v>
      </c>
      <c r="D342" s="332"/>
      <c r="E342" s="332"/>
      <c r="F342" s="332" t="s">
        <v>519</v>
      </c>
      <c r="G342" s="333" t="s">
        <v>520</v>
      </c>
      <c r="H342" s="332" t="s">
        <v>520</v>
      </c>
      <c r="I342" s="332" t="s">
        <v>120</v>
      </c>
      <c r="J342" s="332"/>
      <c r="K342" s="333"/>
      <c r="L342" s="333">
        <v>80</v>
      </c>
      <c r="M342" s="332" t="s">
        <v>122</v>
      </c>
      <c r="N342" s="334" t="s">
        <v>224</v>
      </c>
      <c r="O342" s="333" t="s">
        <v>907</v>
      </c>
      <c r="P342" s="333" t="s">
        <v>125</v>
      </c>
      <c r="Q342" s="333">
        <v>230000000</v>
      </c>
      <c r="R342" s="333" t="s">
        <v>174</v>
      </c>
      <c r="S342" s="332"/>
      <c r="T342" s="332" t="s">
        <v>146</v>
      </c>
      <c r="U342" s="333"/>
      <c r="V342" s="333"/>
      <c r="W342" s="333">
        <v>0</v>
      </c>
      <c r="X342" s="335">
        <v>90</v>
      </c>
      <c r="Y342" s="335">
        <v>10</v>
      </c>
      <c r="Z342" s="332"/>
      <c r="AA342" s="332" t="s">
        <v>138</v>
      </c>
      <c r="AB342" s="333"/>
      <c r="AC342" s="332"/>
      <c r="AD342" s="336">
        <v>5133786</v>
      </c>
      <c r="AE342" s="336">
        <v>5749840.3200000003</v>
      </c>
      <c r="AF342" s="332"/>
      <c r="AG342" s="332"/>
      <c r="AH342" s="336">
        <v>16172217</v>
      </c>
      <c r="AI342" s="336">
        <v>18112883.040000003</v>
      </c>
      <c r="AJ342" s="336"/>
      <c r="AK342" s="332"/>
      <c r="AL342" s="336"/>
      <c r="AM342" s="336"/>
      <c r="AN342" s="336"/>
      <c r="AO342" s="332"/>
      <c r="AP342" s="336"/>
      <c r="AQ342" s="336"/>
      <c r="AR342" s="336"/>
      <c r="AS342" s="333"/>
      <c r="AT342" s="333"/>
      <c r="AU342" s="333"/>
      <c r="AV342" s="333"/>
      <c r="AW342" s="337">
        <v>21306003</v>
      </c>
      <c r="AX342" s="338">
        <v>23862723.360000003</v>
      </c>
      <c r="AY342" s="339" t="s">
        <v>129</v>
      </c>
      <c r="AZ342" s="335" t="s">
        <v>913</v>
      </c>
      <c r="BA342" s="332" t="s">
        <v>914</v>
      </c>
      <c r="BB342" s="332"/>
      <c r="BC342" s="332"/>
      <c r="BD342" s="332"/>
      <c r="BE342" s="332"/>
      <c r="BF342" s="332"/>
      <c r="BG342" s="332"/>
      <c r="BH342" s="333"/>
      <c r="BI342" s="333"/>
      <c r="BJ342" s="340"/>
      <c r="BK342" s="28" t="s">
        <v>864</v>
      </c>
    </row>
    <row r="343" spans="1:64" ht="12.95" customHeight="1" x14ac:dyDescent="0.25">
      <c r="A343" s="330" t="s">
        <v>217</v>
      </c>
      <c r="B343" s="331"/>
      <c r="C343" s="332" t="s">
        <v>927</v>
      </c>
      <c r="D343" s="332"/>
      <c r="E343" s="332"/>
      <c r="F343" s="332" t="s">
        <v>519</v>
      </c>
      <c r="G343" s="333" t="s">
        <v>520</v>
      </c>
      <c r="H343" s="332" t="s">
        <v>520</v>
      </c>
      <c r="I343" s="332" t="s">
        <v>143</v>
      </c>
      <c r="J343" s="332" t="s">
        <v>651</v>
      </c>
      <c r="K343" s="333"/>
      <c r="L343" s="333">
        <v>80</v>
      </c>
      <c r="M343" s="332" t="s">
        <v>122</v>
      </c>
      <c r="N343" s="334" t="s">
        <v>224</v>
      </c>
      <c r="O343" s="333" t="s">
        <v>907</v>
      </c>
      <c r="P343" s="333" t="s">
        <v>125</v>
      </c>
      <c r="Q343" s="333">
        <v>230000000</v>
      </c>
      <c r="R343" s="333" t="s">
        <v>174</v>
      </c>
      <c r="S343" s="332"/>
      <c r="T343" s="332" t="s">
        <v>146</v>
      </c>
      <c r="U343" s="333"/>
      <c r="V343" s="333"/>
      <c r="W343" s="333">
        <v>0</v>
      </c>
      <c r="X343" s="335">
        <v>90</v>
      </c>
      <c r="Y343" s="335">
        <v>10</v>
      </c>
      <c r="Z343" s="332"/>
      <c r="AA343" s="332" t="s">
        <v>138</v>
      </c>
      <c r="AB343" s="333"/>
      <c r="AC343" s="332"/>
      <c r="AD343" s="336">
        <v>1774642</v>
      </c>
      <c r="AE343" s="336">
        <v>1987599.0400000003</v>
      </c>
      <c r="AF343" s="332"/>
      <c r="AG343" s="332"/>
      <c r="AH343" s="336">
        <v>5590396</v>
      </c>
      <c r="AI343" s="336">
        <v>6261243.5200000005</v>
      </c>
      <c r="AJ343" s="336"/>
      <c r="AK343" s="332"/>
      <c r="AL343" s="336"/>
      <c r="AM343" s="336">
        <v>0</v>
      </c>
      <c r="AN343" s="336"/>
      <c r="AO343" s="332"/>
      <c r="AP343" s="336"/>
      <c r="AQ343" s="336">
        <v>0</v>
      </c>
      <c r="AR343" s="336"/>
      <c r="AS343" s="333"/>
      <c r="AT343" s="333"/>
      <c r="AU343" s="333">
        <v>0</v>
      </c>
      <c r="AV343" s="333"/>
      <c r="AW343" s="337">
        <v>0</v>
      </c>
      <c r="AX343" s="338">
        <v>0</v>
      </c>
      <c r="AY343" s="339" t="s">
        <v>129</v>
      </c>
      <c r="AZ343" s="335" t="s">
        <v>915</v>
      </c>
      <c r="BA343" s="332" t="s">
        <v>916</v>
      </c>
      <c r="BB343" s="332"/>
      <c r="BC343" s="332"/>
      <c r="BD343" s="332"/>
      <c r="BE343" s="332"/>
      <c r="BF343" s="332"/>
      <c r="BG343" s="332"/>
      <c r="BH343" s="333"/>
      <c r="BI343" s="333"/>
      <c r="BJ343" s="340"/>
      <c r="BK343" s="28" t="s">
        <v>864</v>
      </c>
    </row>
    <row r="344" spans="1:64" s="355" customFormat="1" ht="12.95" customHeight="1" x14ac:dyDescent="0.25">
      <c r="A344" s="341" t="s">
        <v>217</v>
      </c>
      <c r="B344" s="342"/>
      <c r="C344" s="342" t="s">
        <v>930</v>
      </c>
      <c r="D344" s="343"/>
      <c r="E344" s="343"/>
      <c r="F344" s="344" t="s">
        <v>519</v>
      </c>
      <c r="G344" s="344" t="s">
        <v>520</v>
      </c>
      <c r="H344" s="344" t="s">
        <v>520</v>
      </c>
      <c r="I344" s="344" t="s">
        <v>143</v>
      </c>
      <c r="J344" s="345" t="s">
        <v>931</v>
      </c>
      <c r="K344" s="344"/>
      <c r="L344" s="346">
        <v>80</v>
      </c>
      <c r="M344" s="344" t="s">
        <v>122</v>
      </c>
      <c r="N344" s="344" t="s">
        <v>224</v>
      </c>
      <c r="O344" s="347" t="s">
        <v>921</v>
      </c>
      <c r="P344" s="344" t="s">
        <v>125</v>
      </c>
      <c r="Q344" s="344">
        <v>230000000</v>
      </c>
      <c r="R344" s="344" t="s">
        <v>174</v>
      </c>
      <c r="S344" s="344"/>
      <c r="T344" s="348" t="s">
        <v>146</v>
      </c>
      <c r="U344" s="344"/>
      <c r="V344" s="344"/>
      <c r="W344" s="346">
        <v>0</v>
      </c>
      <c r="X344" s="349">
        <v>100</v>
      </c>
      <c r="Y344" s="349">
        <v>0</v>
      </c>
      <c r="Z344" s="350"/>
      <c r="AA344" s="344" t="s">
        <v>138</v>
      </c>
      <c r="AB344" s="344"/>
      <c r="AC344" s="344"/>
      <c r="AD344" s="350">
        <v>1774642</v>
      </c>
      <c r="AE344" s="350">
        <f>AD344*1.12</f>
        <v>1987599.0400000003</v>
      </c>
      <c r="AF344" s="350"/>
      <c r="AG344" s="350"/>
      <c r="AH344" s="350">
        <v>5590396</v>
      </c>
      <c r="AI344" s="350">
        <f>AH344*1.12</f>
        <v>6261243.5200000005</v>
      </c>
      <c r="AJ344" s="350"/>
      <c r="AK344" s="350"/>
      <c r="AL344" s="350"/>
      <c r="AM344" s="350">
        <f>AL344*1.12</f>
        <v>0</v>
      </c>
      <c r="AN344" s="350"/>
      <c r="AO344" s="350"/>
      <c r="AP344" s="350"/>
      <c r="AQ344" s="350">
        <f>AP344*1.12</f>
        <v>0</v>
      </c>
      <c r="AR344" s="350"/>
      <c r="AS344" s="350"/>
      <c r="AT344" s="350"/>
      <c r="AU344" s="350">
        <f>AT344*1.12</f>
        <v>0</v>
      </c>
      <c r="AV344" s="344" t="s">
        <v>716</v>
      </c>
      <c r="AW344" s="350">
        <f>AD344+AH344</f>
        <v>7365038</v>
      </c>
      <c r="AX344" s="350">
        <f>AW344*1.12</f>
        <v>8248842.5600000005</v>
      </c>
      <c r="AY344" s="344" t="s">
        <v>129</v>
      </c>
      <c r="AZ344" s="344" t="s">
        <v>915</v>
      </c>
      <c r="BA344" s="344" t="s">
        <v>916</v>
      </c>
      <c r="BB344" s="351"/>
      <c r="BC344" s="351"/>
      <c r="BD344" s="351"/>
      <c r="BE344" s="351"/>
      <c r="BF344" s="351"/>
      <c r="BG344" s="351"/>
      <c r="BH344" s="351"/>
      <c r="BI344" s="351"/>
      <c r="BJ344" s="352"/>
      <c r="BK344" s="353"/>
      <c r="BL344" s="354"/>
    </row>
    <row r="345" spans="1:64" ht="12.95" customHeight="1" x14ac:dyDescent="0.25">
      <c r="A345" s="330" t="s">
        <v>917</v>
      </c>
      <c r="B345" s="331"/>
      <c r="C345" s="332" t="s">
        <v>928</v>
      </c>
      <c r="D345" s="332"/>
      <c r="E345" s="332"/>
      <c r="F345" s="332" t="s">
        <v>918</v>
      </c>
      <c r="G345" s="333" t="s">
        <v>919</v>
      </c>
      <c r="H345" s="332" t="s">
        <v>920</v>
      </c>
      <c r="I345" s="332" t="s">
        <v>643</v>
      </c>
      <c r="J345" s="332" t="s">
        <v>380</v>
      </c>
      <c r="K345" s="333"/>
      <c r="L345" s="333">
        <v>70</v>
      </c>
      <c r="M345" s="332">
        <v>230000000</v>
      </c>
      <c r="N345" s="334" t="s">
        <v>224</v>
      </c>
      <c r="O345" s="333" t="s">
        <v>907</v>
      </c>
      <c r="P345" s="333" t="s">
        <v>125</v>
      </c>
      <c r="Q345" s="333" t="s">
        <v>122</v>
      </c>
      <c r="R345" s="333" t="s">
        <v>382</v>
      </c>
      <c r="S345" s="332"/>
      <c r="T345" s="332"/>
      <c r="U345" s="333" t="s">
        <v>921</v>
      </c>
      <c r="V345" s="333" t="s">
        <v>127</v>
      </c>
      <c r="W345" s="333">
        <v>0</v>
      </c>
      <c r="X345" s="335">
        <v>100</v>
      </c>
      <c r="Y345" s="335">
        <v>0</v>
      </c>
      <c r="Z345" s="332"/>
      <c r="AA345" s="332" t="s">
        <v>138</v>
      </c>
      <c r="AB345" s="333"/>
      <c r="AC345" s="332"/>
      <c r="AD345" s="336">
        <v>1519314558.7331002</v>
      </c>
      <c r="AE345" s="336">
        <v>1701632305.7810724</v>
      </c>
      <c r="AF345" s="332"/>
      <c r="AG345" s="332"/>
      <c r="AH345" s="336">
        <v>4537099049.8887997</v>
      </c>
      <c r="AI345" s="336">
        <v>5081550935.8754559</v>
      </c>
      <c r="AJ345" s="336"/>
      <c r="AK345" s="332"/>
      <c r="AL345" s="336">
        <v>4651742676.4190006</v>
      </c>
      <c r="AM345" s="336">
        <v>5209951797.5892811</v>
      </c>
      <c r="AN345" s="336"/>
      <c r="AO345" s="332"/>
      <c r="AP345" s="336"/>
      <c r="AQ345" s="336"/>
      <c r="AR345" s="336"/>
      <c r="AS345" s="333"/>
      <c r="AT345" s="333"/>
      <c r="AU345" s="333"/>
      <c r="AV345" s="333"/>
      <c r="AW345" s="337">
        <v>10708156285.040901</v>
      </c>
      <c r="AX345" s="338">
        <v>11993135039.24581</v>
      </c>
      <c r="AY345" s="339" t="s">
        <v>129</v>
      </c>
      <c r="AZ345" s="335" t="s">
        <v>922</v>
      </c>
      <c r="BA345" s="332" t="s">
        <v>923</v>
      </c>
      <c r="BB345" s="332"/>
      <c r="BC345" s="332"/>
      <c r="BD345" s="332"/>
      <c r="BE345" s="332"/>
      <c r="BF345" s="332"/>
      <c r="BG345" s="332"/>
      <c r="BH345" s="333"/>
      <c r="BI345" s="333"/>
      <c r="BJ345" s="340"/>
      <c r="BK345" s="28" t="s">
        <v>864</v>
      </c>
    </row>
    <row r="346" spans="1:64" s="364" customFormat="1" ht="12.95" customHeight="1" x14ac:dyDescent="0.25">
      <c r="A346" s="356" t="s">
        <v>932</v>
      </c>
      <c r="B346" s="356"/>
      <c r="C346" s="379" t="s">
        <v>947</v>
      </c>
      <c r="D346" s="357"/>
      <c r="E346" s="357"/>
      <c r="F346" s="357" t="s">
        <v>933</v>
      </c>
      <c r="G346" s="357" t="s">
        <v>934</v>
      </c>
      <c r="H346" s="357" t="s">
        <v>935</v>
      </c>
      <c r="I346" s="357" t="s">
        <v>172</v>
      </c>
      <c r="J346" s="358" t="s">
        <v>173</v>
      </c>
      <c r="K346" s="358"/>
      <c r="L346" s="357">
        <v>100</v>
      </c>
      <c r="M346" s="359">
        <v>230000000</v>
      </c>
      <c r="N346" s="358" t="s">
        <v>123</v>
      </c>
      <c r="O346" s="358" t="s">
        <v>921</v>
      </c>
      <c r="P346" s="358" t="s">
        <v>125</v>
      </c>
      <c r="Q346" s="358" t="s">
        <v>122</v>
      </c>
      <c r="R346" s="357" t="s">
        <v>382</v>
      </c>
      <c r="S346" s="357"/>
      <c r="T346" s="358"/>
      <c r="U346" s="358" t="s">
        <v>695</v>
      </c>
      <c r="V346" s="358" t="s">
        <v>860</v>
      </c>
      <c r="W346" s="357">
        <v>0</v>
      </c>
      <c r="X346" s="360">
        <v>100</v>
      </c>
      <c r="Y346" s="357">
        <v>0</v>
      </c>
      <c r="Z346" s="357"/>
      <c r="AA346" s="358" t="s">
        <v>861</v>
      </c>
      <c r="AB346" s="357"/>
      <c r="AC346" s="361">
        <v>20791294200</v>
      </c>
      <c r="AD346" s="361">
        <f>AC346</f>
        <v>20791294200</v>
      </c>
      <c r="AE346" s="361">
        <f>AD346</f>
        <v>20791294200</v>
      </c>
      <c r="AF346" s="357"/>
      <c r="AG346" s="361">
        <v>20719905600</v>
      </c>
      <c r="AH346" s="361">
        <f>AG346</f>
        <v>20719905600</v>
      </c>
      <c r="AI346" s="361">
        <f>AH346</f>
        <v>20719905600</v>
      </c>
      <c r="AJ346" s="357"/>
      <c r="AK346" s="361">
        <v>20692411400</v>
      </c>
      <c r="AL346" s="361">
        <f>AK346</f>
        <v>20692411400</v>
      </c>
      <c r="AM346" s="361">
        <f>AL346</f>
        <v>20692411400</v>
      </c>
      <c r="AN346" s="357"/>
      <c r="AO346" s="361"/>
      <c r="AP346" s="361"/>
      <c r="AQ346" s="360"/>
      <c r="AR346" s="362"/>
      <c r="AS346" s="357"/>
      <c r="AT346" s="357"/>
      <c r="AU346" s="357"/>
      <c r="AV346" s="358"/>
      <c r="AW346" s="363">
        <f>AD346+AH346+AL346</f>
        <v>62203611200</v>
      </c>
      <c r="AX346" s="363">
        <f>AE346+AI346+AM346</f>
        <v>62203611200</v>
      </c>
      <c r="AY346" s="360">
        <v>120240021112</v>
      </c>
      <c r="AZ346" s="362" t="s">
        <v>936</v>
      </c>
      <c r="BA346" s="357" t="s">
        <v>937</v>
      </c>
      <c r="BB346" s="357"/>
      <c r="BC346" s="357"/>
      <c r="BD346" s="357"/>
      <c r="BE346" s="357"/>
      <c r="BF346" s="357"/>
      <c r="BG346" s="358"/>
      <c r="BH346" s="358"/>
    </row>
    <row r="347" spans="1:64" s="364" customFormat="1" ht="12.95" customHeight="1" x14ac:dyDescent="0.25">
      <c r="A347" s="356" t="s">
        <v>932</v>
      </c>
      <c r="B347" s="356"/>
      <c r="C347" s="379" t="s">
        <v>948</v>
      </c>
      <c r="D347" s="357"/>
      <c r="E347" s="357"/>
      <c r="F347" s="357" t="s">
        <v>933</v>
      </c>
      <c r="G347" s="357" t="s">
        <v>934</v>
      </c>
      <c r="H347" s="357" t="s">
        <v>935</v>
      </c>
      <c r="I347" s="357" t="s">
        <v>172</v>
      </c>
      <c r="J347" s="358" t="s">
        <v>173</v>
      </c>
      <c r="K347" s="358"/>
      <c r="L347" s="357">
        <v>100</v>
      </c>
      <c r="M347" s="359">
        <v>230000000</v>
      </c>
      <c r="N347" s="358" t="s">
        <v>123</v>
      </c>
      <c r="O347" s="358" t="s">
        <v>921</v>
      </c>
      <c r="P347" s="358" t="s">
        <v>125</v>
      </c>
      <c r="Q347" s="358" t="s">
        <v>122</v>
      </c>
      <c r="R347" s="357" t="s">
        <v>382</v>
      </c>
      <c r="S347" s="357"/>
      <c r="T347" s="358"/>
      <c r="U347" s="358" t="s">
        <v>695</v>
      </c>
      <c r="V347" s="358" t="s">
        <v>860</v>
      </c>
      <c r="W347" s="357">
        <v>0</v>
      </c>
      <c r="X347" s="360">
        <v>100</v>
      </c>
      <c r="Y347" s="357">
        <v>0</v>
      </c>
      <c r="Z347" s="357"/>
      <c r="AA347" s="358" t="s">
        <v>138</v>
      </c>
      <c r="AB347" s="357"/>
      <c r="AC347" s="361">
        <v>15540000.000000002</v>
      </c>
      <c r="AD347" s="361">
        <f t="shared" ref="AD347" si="233">AC347</f>
        <v>15540000.000000002</v>
      </c>
      <c r="AE347" s="361">
        <f>AD347*1.12</f>
        <v>17404800.000000004</v>
      </c>
      <c r="AF347" s="357"/>
      <c r="AG347" s="361">
        <v>15540000.000000002</v>
      </c>
      <c r="AH347" s="361">
        <f>AG347</f>
        <v>15540000.000000002</v>
      </c>
      <c r="AI347" s="361">
        <f>AH347*1.12</f>
        <v>17404800.000000004</v>
      </c>
      <c r="AJ347" s="357"/>
      <c r="AK347" s="361">
        <v>15540000.000000002</v>
      </c>
      <c r="AL347" s="361">
        <f t="shared" ref="AL347" si="234">AK347</f>
        <v>15540000.000000002</v>
      </c>
      <c r="AM347" s="361">
        <f>AL347*1.12</f>
        <v>17404800.000000004</v>
      </c>
      <c r="AN347" s="357"/>
      <c r="AO347" s="361"/>
      <c r="AP347" s="361"/>
      <c r="AQ347" s="360"/>
      <c r="AR347" s="362"/>
      <c r="AS347" s="357"/>
      <c r="AT347" s="357"/>
      <c r="AU347" s="357"/>
      <c r="AV347" s="358"/>
      <c r="AW347" s="363">
        <f>AD347+AH347+AL347</f>
        <v>46620000.000000007</v>
      </c>
      <c r="AX347" s="363">
        <f>AE347+AI347+AM347</f>
        <v>52214400.000000015</v>
      </c>
      <c r="AY347" s="360">
        <v>120240021112</v>
      </c>
      <c r="AZ347" s="362" t="s">
        <v>938</v>
      </c>
      <c r="BA347" s="357" t="s">
        <v>939</v>
      </c>
      <c r="BB347" s="357"/>
      <c r="BC347" s="357"/>
      <c r="BD347" s="357"/>
      <c r="BE347" s="357"/>
      <c r="BF347" s="357"/>
      <c r="BG347" s="358"/>
      <c r="BH347" s="358"/>
    </row>
    <row r="348" spans="1:64" s="377" customFormat="1" ht="12.95" customHeight="1" x14ac:dyDescent="0.2">
      <c r="A348" s="365" t="s">
        <v>150</v>
      </c>
      <c r="B348" s="366"/>
      <c r="C348" s="367" t="s">
        <v>943</v>
      </c>
      <c r="D348" s="368"/>
      <c r="E348" s="367"/>
      <c r="F348" s="378" t="s">
        <v>944</v>
      </c>
      <c r="G348" s="378" t="s">
        <v>945</v>
      </c>
      <c r="H348" s="378" t="s">
        <v>946</v>
      </c>
      <c r="I348" s="366" t="s">
        <v>172</v>
      </c>
      <c r="J348" s="366" t="s">
        <v>173</v>
      </c>
      <c r="K348" s="366"/>
      <c r="L348" s="369">
        <v>100</v>
      </c>
      <c r="M348" s="370">
        <v>230000000</v>
      </c>
      <c r="N348" s="370" t="s">
        <v>137</v>
      </c>
      <c r="O348" s="370" t="s">
        <v>921</v>
      </c>
      <c r="P348" s="370" t="s">
        <v>125</v>
      </c>
      <c r="Q348" s="370" t="s">
        <v>122</v>
      </c>
      <c r="R348" s="370" t="s">
        <v>174</v>
      </c>
      <c r="S348" s="366"/>
      <c r="T348" s="366"/>
      <c r="U348" s="366" t="s">
        <v>921</v>
      </c>
      <c r="V348" s="366" t="s">
        <v>127</v>
      </c>
      <c r="W348" s="371">
        <v>0</v>
      </c>
      <c r="X348" s="371">
        <v>100</v>
      </c>
      <c r="Y348" s="371">
        <v>0</v>
      </c>
      <c r="Z348" s="366"/>
      <c r="AA348" s="366" t="s">
        <v>138</v>
      </c>
      <c r="AB348" s="371">
        <v>1</v>
      </c>
      <c r="AC348" s="372">
        <v>58857325.310000002</v>
      </c>
      <c r="AD348" s="372">
        <f>AC348</f>
        <v>58857325.310000002</v>
      </c>
      <c r="AE348" s="372">
        <f>AD348*1.12</f>
        <v>65920204.347200006</v>
      </c>
      <c r="AF348" s="371">
        <v>1</v>
      </c>
      <c r="AG348" s="372">
        <v>235429301.25</v>
      </c>
      <c r="AH348" s="372">
        <f>AG348</f>
        <v>235429301.25</v>
      </c>
      <c r="AI348" s="372">
        <f>AH348*1.12</f>
        <v>263680817.40000004</v>
      </c>
      <c r="AJ348" s="371">
        <v>1</v>
      </c>
      <c r="AK348" s="372">
        <v>235429301.25</v>
      </c>
      <c r="AL348" s="372">
        <f>AK348</f>
        <v>235429301.25</v>
      </c>
      <c r="AM348" s="372">
        <f>AL348*1.12</f>
        <v>263680817.40000004</v>
      </c>
      <c r="AN348" s="373"/>
      <c r="AO348" s="374"/>
      <c r="AP348" s="374"/>
      <c r="AQ348" s="372"/>
      <c r="AR348" s="373"/>
      <c r="AS348" s="374"/>
      <c r="AT348" s="374"/>
      <c r="AU348" s="372"/>
      <c r="AV348" s="362"/>
      <c r="AW348" s="372">
        <f>AD348+AH348+AL348</f>
        <v>529715927.81</v>
      </c>
      <c r="AX348" s="372">
        <f>AW348*1.12</f>
        <v>593281839.14720011</v>
      </c>
      <c r="AY348" s="375" t="s">
        <v>129</v>
      </c>
      <c r="AZ348" s="362" t="s">
        <v>940</v>
      </c>
      <c r="BA348" s="362" t="s">
        <v>941</v>
      </c>
      <c r="BB348" s="366"/>
      <c r="BC348" s="366"/>
      <c r="BD348" s="370"/>
      <c r="BE348" s="366"/>
      <c r="BF348" s="376"/>
      <c r="BG348" s="365" t="s">
        <v>942</v>
      </c>
    </row>
    <row r="349" spans="1:64" ht="12.95" customHeight="1" x14ac:dyDescent="0.25">
      <c r="A349" s="139"/>
      <c r="B349" s="135"/>
      <c r="C349" s="135"/>
      <c r="D349" s="135"/>
      <c r="E349" s="215" t="s">
        <v>370</v>
      </c>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40"/>
      <c r="AD349" s="140"/>
      <c r="AE349" s="140"/>
      <c r="AF349" s="140"/>
      <c r="AG349" s="140"/>
      <c r="AH349" s="140"/>
      <c r="AI349" s="140"/>
      <c r="AJ349" s="140"/>
      <c r="AK349" s="140"/>
      <c r="AL349" s="140"/>
      <c r="AM349" s="140"/>
      <c r="AN349" s="140"/>
      <c r="AO349" s="140"/>
      <c r="AP349" s="140"/>
      <c r="AQ349" s="140"/>
      <c r="AR349" s="140"/>
      <c r="AS349" s="140"/>
      <c r="AT349" s="140"/>
      <c r="AU349" s="140"/>
      <c r="AV349" s="136"/>
      <c r="AW349" s="125">
        <f>SUM(AW208:AW348)</f>
        <v>145102152138.56125</v>
      </c>
      <c r="AX349" s="125">
        <f>SUM(AX208:AX345)</f>
        <v>90130897141.774948</v>
      </c>
      <c r="AY349" s="135"/>
      <c r="AZ349" s="135"/>
      <c r="BA349" s="135"/>
      <c r="BB349" s="135"/>
      <c r="BC349" s="135"/>
      <c r="BD349" s="135"/>
      <c r="BE349" s="135"/>
      <c r="BF349" s="135"/>
      <c r="BG349" s="135"/>
      <c r="BH349" s="135"/>
      <c r="BI349" s="135"/>
      <c r="BJ349" s="141"/>
      <c r="BK349" s="141"/>
    </row>
    <row r="350" spans="1:64" ht="12.95" customHeight="1" thickBot="1" x14ac:dyDescent="0.3">
      <c r="A350" s="144"/>
      <c r="B350" s="145"/>
      <c r="C350" s="145"/>
      <c r="D350" s="145"/>
      <c r="E350" s="218" t="s">
        <v>371</v>
      </c>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6"/>
      <c r="AD350" s="146"/>
      <c r="AE350" s="146"/>
      <c r="AF350" s="146"/>
      <c r="AG350" s="146"/>
      <c r="AH350" s="146"/>
      <c r="AI350" s="146"/>
      <c r="AJ350" s="146"/>
      <c r="AK350" s="146"/>
      <c r="AL350" s="146"/>
      <c r="AM350" s="146"/>
      <c r="AN350" s="146"/>
      <c r="AO350" s="146"/>
      <c r="AP350" s="146"/>
      <c r="AQ350" s="146"/>
      <c r="AR350" s="146"/>
      <c r="AS350" s="146"/>
      <c r="AT350" s="146"/>
      <c r="AU350" s="146"/>
      <c r="AV350" s="147"/>
      <c r="AW350" s="129">
        <f>AW159+AW206+AW349</f>
        <v>164758634845.74854</v>
      </c>
      <c r="AX350" s="129">
        <f>AX159+AX206+AX349</f>
        <v>112146157773.82472</v>
      </c>
      <c r="AY350" s="135"/>
      <c r="AZ350" s="135"/>
      <c r="BA350" s="135"/>
      <c r="BB350" s="135"/>
      <c r="BC350" s="135"/>
      <c r="BD350" s="135"/>
      <c r="BE350" s="135"/>
      <c r="BF350" s="135"/>
      <c r="BG350" s="135"/>
      <c r="BH350" s="135"/>
      <c r="BI350" s="135"/>
      <c r="BJ350" s="141"/>
      <c r="BK350" s="141"/>
    </row>
  </sheetData>
  <protectedRanges>
    <protectedRange sqref="G172" name="Диапазон3_27_1_2_1_1_1_24_1_1_1" securityDescriptor="O:WDG:WDD:(A;;CC;;;S-1-5-21-1281035640-548247933-376692995-11259)(A;;CC;;;S-1-5-21-1281035640-548247933-376692995-11258)(A;;CC;;;S-1-5-21-1281035640-548247933-376692995-5864)"/>
    <protectedRange sqref="H172" name="Диапазон3_27_1_2_2_1_1_24_1_1_1" securityDescriptor="O:WDG:WDD:(A;;CC;;;S-1-5-21-1281035640-548247933-376692995-11259)(A;;CC;;;S-1-5-21-1281035640-548247933-376692995-11258)(A;;CC;;;S-1-5-21-1281035640-548247933-376692995-5864)"/>
    <protectedRange sqref="I259" name="Диапазон3_74_5_1_5_2_1_1_1_1_1_2" securityDescriptor="O:WDG:WDD:(A;;CC;;;S-1-5-21-1281035640-548247933-376692995-11259)(A;;CC;;;S-1-5-21-1281035640-548247933-376692995-11258)(A;;CC;;;S-1-5-21-1281035640-548247933-376692995-5864)"/>
    <protectedRange sqref="I260" name="Диапазон3_74_5_1_5_2_1_1_1_1_1_2_4_1" securityDescriptor="O:WDG:WDD:(A;;CC;;;S-1-5-21-1281035640-548247933-376692995-11259)(A;;CC;;;S-1-5-21-1281035640-548247933-376692995-11258)(A;;CC;;;S-1-5-21-1281035640-548247933-376692995-5864)"/>
    <protectedRange sqref="J229" name="Диапазон3_74_5_1_5_2_1_1_1_1_1_2_5_1_1_1" securityDescriptor="O:WDG:WDD:(A;;CC;;;S-1-5-21-1281035640-548247933-376692995-11259)(A;;CC;;;S-1-5-21-1281035640-548247933-376692995-11258)(A;;CC;;;S-1-5-21-1281035640-548247933-376692995-5864)"/>
    <protectedRange sqref="K263" name="Диапазон3_74_5_1_5_2_1_1_1_1_1_2_5_2_1_1_1" securityDescriptor="O:WDG:WDD:(A;;CC;;;S-1-5-21-1281035640-548247933-376692995-11259)(A;;CC;;;S-1-5-21-1281035640-548247933-376692995-11258)(A;;CC;;;S-1-5-21-1281035640-548247933-376692995-5864)"/>
    <protectedRange sqref="K267" name="Диапазон3_74_5_1_5_2_1_1_1_1_1_2_5_2_1_2_1" securityDescriptor="O:WDG:WDD:(A;;CC;;;S-1-5-21-1281035640-548247933-376692995-11259)(A;;CC;;;S-1-5-21-1281035640-548247933-376692995-11258)(A;;CC;;;S-1-5-21-1281035640-548247933-376692995-5864)"/>
    <protectedRange sqref="K271" name="Диапазон3_74_5_1_5_2_1_1_1_1_1_2_5_2_1_3_1" securityDescriptor="O:WDG:WDD:(A;;CC;;;S-1-5-21-1281035640-548247933-376692995-11259)(A;;CC;;;S-1-5-21-1281035640-548247933-376692995-11258)(A;;CC;;;S-1-5-21-1281035640-548247933-376692995-5864)"/>
    <protectedRange sqref="K275" name="Диапазон3_74_5_1_5_2_1_1_1_1_1_2_5_2_1_4_1" securityDescriptor="O:WDG:WDD:(A;;CC;;;S-1-5-21-1281035640-548247933-376692995-11259)(A;;CC;;;S-1-5-21-1281035640-548247933-376692995-11258)(A;;CC;;;S-1-5-21-1281035640-548247933-376692995-5864)"/>
    <protectedRange sqref="G275" name="Диапазон3_27_1_2_1_1_1_89_1_1_1" securityDescriptor="O:WDG:WDD:(A;;CC;;;S-1-5-21-1281035640-548247933-376692995-11259)(A;;CC;;;S-1-5-21-1281035640-548247933-376692995-11258)(A;;CC;;;S-1-5-21-1281035640-548247933-376692995-5864)"/>
    <protectedRange sqref="H275" name="Диапазон3_27_1_2_2_1_1_89_1_1_1" securityDescriptor="O:WDG:WDD:(A;;CC;;;S-1-5-21-1281035640-548247933-376692995-11259)(A;;CC;;;S-1-5-21-1281035640-548247933-376692995-11258)(A;;CC;;;S-1-5-21-1281035640-548247933-376692995-5864)"/>
    <protectedRange sqref="J230" name="Диапазон3_74_5_1_5_2_1_1_1_1_1_2_5_1_1_1_1_1" securityDescriptor="O:WDG:WDD:(A;;CC;;;S-1-5-21-1281035640-548247933-376692995-11259)(A;;CC;;;S-1-5-21-1281035640-548247933-376692995-11258)(A;;CC;;;S-1-5-21-1281035640-548247933-376692995-5864)"/>
    <protectedRange sqref="K278" name="Диапазон3_74_5_1_5_2_1_1_1_1_1_2_5_2_1_4_1_1" securityDescriptor="O:WDG:WDD:(A;;CC;;;S-1-5-21-1281035640-548247933-376692995-11259)(A;;CC;;;S-1-5-21-1281035640-548247933-376692995-11258)(A;;CC;;;S-1-5-21-1281035640-548247933-376692995-5864)"/>
    <protectedRange sqref="G278" name="Диапазон3_27_1_2_1_1_1_89_1_1_1_1" securityDescriptor="O:WDG:WDD:(A;;CC;;;S-1-5-21-1281035640-548247933-376692995-11259)(A;;CC;;;S-1-5-21-1281035640-548247933-376692995-11258)(A;;CC;;;S-1-5-21-1281035640-548247933-376692995-5864)"/>
    <protectedRange sqref="H278" name="Диапазон3_27_1_2_2_1_1_89_1_1_1_1" securityDescriptor="O:WDG:WDD:(A;;CC;;;S-1-5-21-1281035640-548247933-376692995-11259)(A;;CC;;;S-1-5-21-1281035640-548247933-376692995-11258)(A;;CC;;;S-1-5-21-1281035640-548247933-376692995-5864)"/>
    <protectedRange sqref="G174 G179 G182 G185" name="Диапазон3_27_1_2_1_1_1_24_1_1_1_1" securityDescriptor="O:WDG:WDD:(A;;CC;;;S-1-5-21-1281035640-548247933-376692995-11259)(A;;CC;;;S-1-5-21-1281035640-548247933-376692995-11258)(A;;CC;;;S-1-5-21-1281035640-548247933-376692995-5864)"/>
    <protectedRange sqref="H174 H179 H182 H185" name="Диапазон3_27_1_2_2_1_1_24_1_1_1_1" securityDescriptor="O:WDG:WDD:(A;;CC;;;S-1-5-21-1281035640-548247933-376692995-11259)(A;;CC;;;S-1-5-21-1281035640-548247933-376692995-11258)(A;;CC;;;S-1-5-21-1281035640-548247933-376692995-5864)"/>
    <protectedRange sqref="K272" name="Диапазон3_74_5_1_5_2_1_1_1_1_1_2_5_2_1_3_1_1" securityDescriptor="O:WDG:WDD:(A;;CC;;;S-1-5-21-1281035640-548247933-376692995-11259)(A;;CC;;;S-1-5-21-1281035640-548247933-376692995-11258)(A;;CC;;;S-1-5-21-1281035640-548247933-376692995-5864)"/>
    <protectedRange sqref="K268" name="Диапазон3_74_5_1_5_2_1_1_1_1_1_2_5_2_1_2_1_1" securityDescriptor="O:WDG:WDD:(A;;CC;;;S-1-5-21-1281035640-548247933-376692995-11259)(A;;CC;;;S-1-5-21-1281035640-548247933-376692995-11258)(A;;CC;;;S-1-5-21-1281035640-548247933-376692995-5864)"/>
    <protectedRange sqref="J231" name="Диапазон3_74_5_1_5_2_1_1_1_1_1_2_5_1_1_1_1_1_1" securityDescriptor="O:WDG:WDD:(A;;CC;;;S-1-5-21-1281035640-548247933-376692995-11259)(A;;CC;;;S-1-5-21-1281035640-548247933-376692995-11258)(A;;CC;;;S-1-5-21-1281035640-548247933-376692995-5864)"/>
    <protectedRange sqref="J293:J295" name="Диапазон3_74_5_1_5_2_1_1_1_1_1_2_5_1_1_1_1_1_1_1" securityDescriptor="O:WDG:WDD:(A;;CC;;;S-1-5-21-1281035640-548247933-376692995-11259)(A;;CC;;;S-1-5-21-1281035640-548247933-376692995-11258)(A;;CC;;;S-1-5-21-1281035640-548247933-376692995-5864)"/>
    <protectedRange sqref="K269" name="Диапазон3_74_5_1_5_2_1_1_1_1_1_2_5_2_1_2_1_1_1" securityDescriptor="O:WDG:WDD:(A;;CC;;;S-1-5-21-1281035640-548247933-376692995-11259)(A;;CC;;;S-1-5-21-1281035640-548247933-376692995-11258)(A;;CC;;;S-1-5-21-1281035640-548247933-376692995-5864)"/>
    <protectedRange sqref="G175" name="Диапазон3_27_1_2_1_1_1_24_1_1_1_1_1" securityDescriptor="O:WDG:WDD:(A;;CC;;;S-1-5-21-1281035640-548247933-376692995-11259)(A;;CC;;;S-1-5-21-1281035640-548247933-376692995-11258)(A;;CC;;;S-1-5-21-1281035640-548247933-376692995-5864)"/>
    <protectedRange sqref="H175" name="Диапазон3_27_1_2_2_1_1_24_1_1_1_1_1" securityDescriptor="O:WDG:WDD:(A;;CC;;;S-1-5-21-1281035640-548247933-376692995-11259)(A;;CC;;;S-1-5-21-1281035640-548247933-376692995-11258)(A;;CC;;;S-1-5-21-1281035640-548247933-376692995-5864)"/>
    <protectedRange sqref="G180" name="Диапазон3_27_1_2_1_1_1_24_1_1_1_1_2" securityDescriptor="O:WDG:WDD:(A;;CC;;;S-1-5-21-1281035640-548247933-376692995-11259)(A;;CC;;;S-1-5-21-1281035640-548247933-376692995-11258)(A;;CC;;;S-1-5-21-1281035640-548247933-376692995-5864)"/>
    <protectedRange sqref="H180" name="Диапазон3_27_1_2_2_1_1_24_1_1_1_1_2" securityDescriptor="O:WDG:WDD:(A;;CC;;;S-1-5-21-1281035640-548247933-376692995-11259)(A;;CC;;;S-1-5-21-1281035640-548247933-376692995-11258)(A;;CC;;;S-1-5-21-1281035640-548247933-376692995-5864)"/>
    <protectedRange sqref="G183" name="Диапазон3_27_1_2_1_1_1_24_1_1_1_1_3" securityDescriptor="O:WDG:WDD:(A;;CC;;;S-1-5-21-1281035640-548247933-376692995-11259)(A;;CC;;;S-1-5-21-1281035640-548247933-376692995-11258)(A;;CC;;;S-1-5-21-1281035640-548247933-376692995-5864)"/>
    <protectedRange sqref="H183" name="Диапазон3_27_1_2_2_1_1_24_1_1_1_1_3" securityDescriptor="O:WDG:WDD:(A;;CC;;;S-1-5-21-1281035640-548247933-376692995-11259)(A;;CC;;;S-1-5-21-1281035640-548247933-376692995-11258)(A;;CC;;;S-1-5-21-1281035640-548247933-376692995-5864)"/>
    <protectedRange sqref="G186" name="Диапазон3_27_1_2_1_1_1_24_1_1_1_1_4" securityDescriptor="O:WDG:WDD:(A;;CC;;;S-1-5-21-1281035640-548247933-376692995-11259)(A;;CC;;;S-1-5-21-1281035640-548247933-376692995-11258)(A;;CC;;;S-1-5-21-1281035640-548247933-376692995-5864)"/>
    <protectedRange sqref="H186" name="Диапазон3_27_1_2_2_1_1_24_1_1_1_1_4" securityDescriptor="O:WDG:WDD:(A;;CC;;;S-1-5-21-1281035640-548247933-376692995-11259)(A;;CC;;;S-1-5-21-1281035640-548247933-376692995-11258)(A;;CC;;;S-1-5-21-1281035640-548247933-376692995-5864)"/>
    <protectedRange sqref="G188" name="Диапазон3_27_1_2_1_1_1_24_1_1_1_2" securityDescriptor="O:WDG:WDD:(A;;CC;;;S-1-5-21-1281035640-548247933-376692995-11259)(A;;CC;;;S-1-5-21-1281035640-548247933-376692995-11258)(A;;CC;;;S-1-5-21-1281035640-548247933-376692995-5864)"/>
    <protectedRange sqref="H188" name="Диапазон3_27_1_2_2_1_1_24_1_1_1_2" securityDescriptor="O:WDG:WDD:(A;;CC;;;S-1-5-21-1281035640-548247933-376692995-11259)(A;;CC;;;S-1-5-21-1281035640-548247933-376692995-11258)(A;;CC;;;S-1-5-21-1281035640-548247933-376692995-5864)"/>
    <protectedRange sqref="K273" name="Диапазон3_74_5_1_5_2_1_1_1_1_1_2_5_2_1_3_1_1_1" securityDescriptor="O:WDG:WDD:(A;;CC;;;S-1-5-21-1281035640-548247933-376692995-11259)(A;;CC;;;S-1-5-21-1281035640-548247933-376692995-11258)(A;;CC;;;S-1-5-21-1281035640-548247933-376692995-5864)"/>
    <protectedRange sqref="J313" name="Диапазон3_74_5_1_5_2_1_1_1_1_1_2_5_1_1_1_1_1_1_2" securityDescriptor="O:WDG:WDD:(A;;CC;;;S-1-5-21-1281035640-548247933-376692995-11259)(A;;CC;;;S-1-5-21-1281035640-548247933-376692995-11258)(A;;CC;;;S-1-5-21-1281035640-548247933-376692995-5864)"/>
    <protectedRange sqref="K309:K312" name="Диапазон3_74_5_1_5_2_1_1_1_1_1_2_5_2_1_2_1_1_1_1" securityDescriptor="O:WDG:WDD:(A;;CC;;;S-1-5-21-1281035640-548247933-376692995-11259)(A;;CC;;;S-1-5-21-1281035640-548247933-376692995-11258)(A;;CC;;;S-1-5-21-1281035640-548247933-376692995-5864)"/>
    <protectedRange sqref="G176" name="Диапазон3_27_1_2_1_1_1_24_1_1_1_1_1_1" securityDescriptor="O:WDG:WDD:(A;;CC;;;S-1-5-21-1281035640-548247933-376692995-11259)(A;;CC;;;S-1-5-21-1281035640-548247933-376692995-11258)(A;;CC;;;S-1-5-21-1281035640-548247933-376692995-5864)"/>
    <protectedRange sqref="H176" name="Диапазон3_27_1_2_2_1_1_24_1_1_1_1_1_1" securityDescriptor="O:WDG:WDD:(A;;CC;;;S-1-5-21-1281035640-548247933-376692995-11259)(A;;CC;;;S-1-5-21-1281035640-548247933-376692995-11258)(A;;CC;;;S-1-5-21-1281035640-548247933-376692995-5864)"/>
    <protectedRange sqref="G181" name="Диапазон3_27_1_2_1_1_1_24_1_1_1_1_2_1" securityDescriptor="O:WDG:WDD:(A;;CC;;;S-1-5-21-1281035640-548247933-376692995-11259)(A;;CC;;;S-1-5-21-1281035640-548247933-376692995-11258)(A;;CC;;;S-1-5-21-1281035640-548247933-376692995-5864)"/>
    <protectedRange sqref="H181" name="Диапазон3_27_1_2_2_1_1_24_1_1_1_1_2_1" securityDescriptor="O:WDG:WDD:(A;;CC;;;S-1-5-21-1281035640-548247933-376692995-11259)(A;;CC;;;S-1-5-21-1281035640-548247933-376692995-11258)(A;;CC;;;S-1-5-21-1281035640-548247933-376692995-5864)"/>
    <protectedRange sqref="G184" name="Диапазон3_27_1_2_1_1_1_24_1_1_1_1_3_1" securityDescriptor="O:WDG:WDD:(A;;CC;;;S-1-5-21-1281035640-548247933-376692995-11259)(A;;CC;;;S-1-5-21-1281035640-548247933-376692995-11258)(A;;CC;;;S-1-5-21-1281035640-548247933-376692995-5864)"/>
    <protectedRange sqref="H184" name="Диапазон3_27_1_2_2_1_1_24_1_1_1_1_3_1" securityDescriptor="O:WDG:WDD:(A;;CC;;;S-1-5-21-1281035640-548247933-376692995-11259)(A;;CC;;;S-1-5-21-1281035640-548247933-376692995-11258)(A;;CC;;;S-1-5-21-1281035640-548247933-376692995-5864)"/>
    <protectedRange sqref="G197" name="Диапазон3_27_1_2_1_1_1_24_1_1_1_3" securityDescriptor="O:WDG:WDD:(A;;CC;;;S-1-5-21-1281035640-548247933-376692995-11259)(A;;CC;;;S-1-5-21-1281035640-548247933-376692995-11258)(A;;CC;;;S-1-5-21-1281035640-548247933-376692995-5864)"/>
    <protectedRange sqref="H197" name="Диапазон3_27_1_2_2_1_1_24_1_1_1_3" securityDescriptor="O:WDG:WDD:(A;;CC;;;S-1-5-21-1281035640-548247933-376692995-11259)(A;;CC;;;S-1-5-21-1281035640-548247933-376692995-11258)(A;;CC;;;S-1-5-21-1281035640-548247933-376692995-5864)"/>
    <protectedRange sqref="K315 K319 K323 K327" name="Диапазон3_74_5_1_5_2_1_1_1_1_1_2_5_2_1_2_1_1_1_2" securityDescriptor="O:WDG:WDD:(A;;CC;;;S-1-5-21-1281035640-548247933-376692995-11259)(A;;CC;;;S-1-5-21-1281035640-548247933-376692995-11258)(A;;CC;;;S-1-5-21-1281035640-548247933-376692995-5864)"/>
    <protectedRange sqref="G187" name="Диапазон3_27_1_2_1_1_1_24_1_1_1_1_4_1" securityDescriptor="O:WDG:WDD:(A;;CC;;;S-1-5-21-1281035640-548247933-376692995-11259)(A;;CC;;;S-1-5-21-1281035640-548247933-376692995-11258)(A;;CC;;;S-1-5-21-1281035640-548247933-376692995-5864)"/>
    <protectedRange sqref="H187" name="Диапазон3_27_1_2_2_1_1_24_1_1_1_1_4_1" securityDescriptor="O:WDG:WDD:(A;;CC;;;S-1-5-21-1281035640-548247933-376692995-11259)(A;;CC;;;S-1-5-21-1281035640-548247933-376692995-11258)(A;;CC;;;S-1-5-21-1281035640-548247933-376692995-5864)"/>
    <protectedRange sqref="G198" name="Диапазон3_27_1_2_1_1_1_24_1_1_1_3_1" securityDescriptor="O:WDG:WDD:(A;;CC;;;S-1-5-21-1281035640-548247933-376692995-11259)(A;;CC;;;S-1-5-21-1281035640-548247933-376692995-11258)(A;;CC;;;S-1-5-21-1281035640-548247933-376692995-5864)"/>
    <protectedRange sqref="H198" name="Диапазон3_27_1_2_2_1_1_24_1_1_1_3_1" securityDescriptor="O:WDG:WDD:(A;;CC;;;S-1-5-21-1281035640-548247933-376692995-11259)(A;;CC;;;S-1-5-21-1281035640-548247933-376692995-11258)(A;;CC;;;S-1-5-21-1281035640-548247933-376692995-5864)"/>
    <protectedRange sqref="K264" name="Диапазон3_74_5_1_5_2_1_1_1_1_1_2_5_2_1_1_1_1" securityDescriptor="O:WDG:WDD:(A;;CC;;;S-1-5-21-1281035640-548247933-376692995-11259)(A;;CC;;;S-1-5-21-1281035640-548247933-376692995-11258)(A;;CC;;;S-1-5-21-1281035640-548247933-376692995-5864)"/>
    <protectedRange sqref="I331" name="Диапазон3_74_5_1_5_2_1_1_1_1_1_2_5_2_1_2_1_1_1_3" securityDescriptor="O:WDG:WDD:(A;;CC;;;S-1-5-21-1281035640-548247933-376692995-11259)(A;;CC;;;S-1-5-21-1281035640-548247933-376692995-11258)(A;;CC;;;S-1-5-21-1281035640-548247933-376692995-5864)"/>
    <protectedRange sqref="G177:G178" name="Диапазон3_27_1_2_1_1_1_24_1_1_1_1_1_1_1" securityDescriptor="O:WDG:WDD:(A;;CC;;;S-1-5-21-1281035640-548247933-376692995-11259)(A;;CC;;;S-1-5-21-1281035640-548247933-376692995-11258)(A;;CC;;;S-1-5-21-1281035640-548247933-376692995-5864)"/>
    <protectedRange sqref="H177:H178" name="Диапазон3_27_1_2_2_1_1_24_1_1_1_1_1_1_1" securityDescriptor="O:WDG:WDD:(A;;CC;;;S-1-5-21-1281035640-548247933-376692995-11259)(A;;CC;;;S-1-5-21-1281035640-548247933-376692995-11258)(A;;CC;;;S-1-5-21-1281035640-548247933-376692995-5864)"/>
    <protectedRange sqref="K316" name="Диапазон3_74_5_1_5_2_1_1_1_1_1_2_5_2_1_2_1_1_1_2_1" securityDescriptor="O:WDG:WDD:(A;;CC;;;S-1-5-21-1281035640-548247933-376692995-11259)(A;;CC;;;S-1-5-21-1281035640-548247933-376692995-11258)(A;;CC;;;S-1-5-21-1281035640-548247933-376692995-5864)"/>
    <protectedRange sqref="K320" name="Диапазон3_74_5_1_5_2_1_1_1_1_1_2_5_2_1_2_1_1_1_2_1_1" securityDescriptor="O:WDG:WDD:(A;;CC;;;S-1-5-21-1281035640-548247933-376692995-11259)(A;;CC;;;S-1-5-21-1281035640-548247933-376692995-11258)(A;;CC;;;S-1-5-21-1281035640-548247933-376692995-5864)"/>
    <protectedRange sqref="K324" name="Диапазон3_74_5_1_5_2_1_1_1_1_1_2_5_2_1_2_1_1_1_2_1_2" securityDescriptor="O:WDG:WDD:(A;;CC;;;S-1-5-21-1281035640-548247933-376692995-11259)(A;;CC;;;S-1-5-21-1281035640-548247933-376692995-11258)(A;;CC;;;S-1-5-21-1281035640-548247933-376692995-5864)"/>
    <protectedRange sqref="K328" name="Диапазон3_74_5_1_5_2_1_1_1_1_1_2_5_2_1_2_1_1_1_2_1_3" securityDescriptor="O:WDG:WDD:(A;;CC;;;S-1-5-21-1281035640-548247933-376692995-11259)(A;;CC;;;S-1-5-21-1281035640-548247933-376692995-11258)(A;;CC;;;S-1-5-21-1281035640-548247933-376692995-5864)"/>
    <protectedRange sqref="G199" name="Диапазон3_27_1_2_1_1_1_24_1_1_1_1_1_1_2" securityDescriptor="O:WDG:WDD:(A;;CC;;;S-1-5-21-1281035640-548247933-376692995-11259)(A;;CC;;;S-1-5-21-1281035640-548247933-376692995-11258)(A;;CC;;;S-1-5-21-1281035640-548247933-376692995-5864)"/>
    <protectedRange sqref="H199" name="Диапазон3_27_1_2_2_1_1_24_1_1_1_1_1_1_2" securityDescriptor="O:WDG:WDD:(A;;CC;;;S-1-5-21-1281035640-548247933-376692995-11259)(A;;CC;;;S-1-5-21-1281035640-548247933-376692995-11258)(A;;CC;;;S-1-5-21-1281035640-548247933-376692995-5864)"/>
    <protectedRange sqref="G202" name="Диапазон3_27_1_2_1_1_1_24_1_1" securityDescriptor="O:WDG:WDD:(A;;CC;;;S-1-5-21-1281035640-548247933-376692995-11259)(A;;CC;;;S-1-5-21-1281035640-548247933-376692995-11258)(A;;CC;;;S-1-5-21-1281035640-548247933-376692995-5864)"/>
    <protectedRange sqref="H202" name="Диапазон3_27_1_2_2_1_1_24_1_1" securityDescriptor="O:WDG:WDD:(A;;CC;;;S-1-5-21-1281035640-548247933-376692995-11259)(A;;CC;;;S-1-5-21-1281035640-548247933-376692995-11258)(A;;CC;;;S-1-5-21-1281035640-548247933-376692995-5864)"/>
    <protectedRange sqref="K321" name="Диапазон3_74_5_1_5_2_1_1_1_1_1_2_5_2_1_2_1_1_1_2_2" securityDescriptor="O:WDG:WDD:(A;;CC;;;S-1-5-21-1281035640-548247933-376692995-11259)(A;;CC;;;S-1-5-21-1281035640-548247933-376692995-11258)(A;;CC;;;S-1-5-21-1281035640-548247933-376692995-5864)"/>
    <protectedRange sqref="K325" name="Диапазон3_74_5_1_5_2_1_1_1_1_1_2_5_2_1_2_1_1_1_2_3" securityDescriptor="O:WDG:WDD:(A;;CC;;;S-1-5-21-1281035640-548247933-376692995-11259)(A;;CC;;;S-1-5-21-1281035640-548247933-376692995-11258)(A;;CC;;;S-1-5-21-1281035640-548247933-376692995-5864)"/>
    <protectedRange sqref="K329" name="Диапазон3_74_5_1_5_2_1_1_1_1_1_2_5_2_1_2_1_1_1_2_4" securityDescriptor="O:WDG:WDD:(A;;CC;;;S-1-5-21-1281035640-548247933-376692995-11259)(A;;CC;;;S-1-5-21-1281035640-548247933-376692995-11258)(A;;CC;;;S-1-5-21-1281035640-548247933-376692995-5864)"/>
    <protectedRange sqref="I333" name="Диапазон3_74_5_1_5_2_1_1_1_1_1_2_5_2_1_2_1_1_1_2_1_4" securityDescriptor="O:WDG:WDD:(A;;CC;;;S-1-5-21-1281035640-548247933-376692995-11259)(A;;CC;;;S-1-5-21-1281035640-548247933-376692995-11258)(A;;CC;;;S-1-5-21-1281035640-548247933-376692995-5864)"/>
    <protectedRange sqref="G200" name="Диапазон3_27_1_2_1_1_1_24_1_1_1_1_1_1_3" securityDescriptor="O:WDG:WDD:(A;;CC;;;S-1-5-21-1281035640-548247933-376692995-11259)(A;;CC;;;S-1-5-21-1281035640-548247933-376692995-11258)(A;;CC;;;S-1-5-21-1281035640-548247933-376692995-5864)"/>
    <protectedRange sqref="H200" name="Диапазон3_27_1_2_2_1_1_24_1_1_1_1_1_1_3" securityDescriptor="O:WDG:WDD:(A;;CC;;;S-1-5-21-1281035640-548247933-376692995-11259)(A;;CC;;;S-1-5-21-1281035640-548247933-376692995-11258)(A;;CC;;;S-1-5-21-1281035640-548247933-376692995-5864)"/>
    <protectedRange sqref="H332" name="Диапазон3_74_5_1_5_2_1_1_1_1_1_2_5_2_1_2_1_1_1_2_1_5" securityDescriptor="O:WDG:WDD:(A;;CC;;;S-1-5-21-1281035640-548247933-376692995-11259)(A;;CC;;;S-1-5-21-1281035640-548247933-376692995-11258)(A;;CC;;;S-1-5-21-1281035640-548247933-376692995-5864)"/>
    <protectedRange sqref="K322" name="Диапазон3_74_5_1_5_2_1_1_1_1_1_2_5_2_1_2_1_1_1_2_2_1" securityDescriptor="O:WDG:WDD:(A;;CC;;;S-1-5-21-1281035640-548247933-376692995-11259)(A;;CC;;;S-1-5-21-1281035640-548247933-376692995-11258)(A;;CC;;;S-1-5-21-1281035640-548247933-376692995-5864)"/>
    <protectedRange sqref="K326" name="Диапазон3_74_5_1_5_2_1_1_1_1_1_2_5_2_1_2_1_1_1_2_3_1" securityDescriptor="O:WDG:WDD:(A;;CC;;;S-1-5-21-1281035640-548247933-376692995-11259)(A;;CC;;;S-1-5-21-1281035640-548247933-376692995-11258)(A;;CC;;;S-1-5-21-1281035640-548247933-376692995-5864)"/>
    <protectedRange sqref="K330" name="Диапазон3_74_5_1_5_2_1_1_1_1_1_2_5_2_1_2_1_1_1_2_4_1" securityDescriptor="O:WDG:WDD:(A;;CC;;;S-1-5-21-1281035640-548247933-376692995-11259)(A;;CC;;;S-1-5-21-1281035640-548247933-376692995-11258)(A;;CC;;;S-1-5-21-1281035640-548247933-376692995-5864)"/>
    <protectedRange sqref="H224" name="Диапазон3_74_5_1_5_2_1_1_1_1_1_2_5_2_1_2_1_1_1_2_1_6" securityDescriptor="O:WDG:WDD:(A;;CC;;;S-1-5-21-1281035640-548247933-376692995-11259)(A;;CC;;;S-1-5-21-1281035640-548247933-376692995-11258)(A;;CC;;;S-1-5-21-1281035640-548247933-376692995-5864)"/>
    <protectedRange sqref="K256" name="Диапазон3_74_5_1_5_2_1_1_1_1_1_2_5_2_1_2_1_1_1_2_2_2" securityDescriptor="O:WDG:WDD:(A;;CC;;;S-1-5-21-1281035640-548247933-376692995-11259)(A;;CC;;;S-1-5-21-1281035640-548247933-376692995-11258)(A;;CC;;;S-1-5-21-1281035640-548247933-376692995-5864)"/>
    <protectedRange sqref="I346:I347" name="Диапазон3_74_5_1_5_2_1_1_1_1_1_2_5_1_2_1_1_1" securityDescriptor="O:WDG:WDD:(A;;CC;;;S-1-5-21-1281035640-548247933-376692995-11259)(A;;CC;;;S-1-5-21-1281035640-548247933-376692995-11258)(A;;CC;;;S-1-5-21-1281035640-548247933-376692995-5864)"/>
  </protectedRanges>
  <autoFilter ref="A20:WXF351"/>
  <conditionalFormatting sqref="D206">
    <cfRule type="duplicateValues" dxfId="107" priority="113"/>
  </conditionalFormatting>
  <conditionalFormatting sqref="D349:D350">
    <cfRule type="duplicateValues" dxfId="106" priority="114"/>
  </conditionalFormatting>
  <conditionalFormatting sqref="E38">
    <cfRule type="duplicateValues" dxfId="105" priority="107"/>
  </conditionalFormatting>
  <conditionalFormatting sqref="E41 E44 E47 E50 E53 E56 E59 E62 E65 E68 E71 E74 E77 E80 E83 E86 E89 E92 E95 E98 E101 E104 E107 E110 E113 E115 E118 E121 E124 E127 E130 E133 E136">
    <cfRule type="duplicateValues" dxfId="104" priority="108"/>
  </conditionalFormatting>
  <conditionalFormatting sqref="E39">
    <cfRule type="duplicateValues" dxfId="103" priority="106"/>
  </conditionalFormatting>
  <conditionalFormatting sqref="E42">
    <cfRule type="duplicateValues" dxfId="102" priority="105"/>
  </conditionalFormatting>
  <conditionalFormatting sqref="E45">
    <cfRule type="duplicateValues" dxfId="101" priority="104"/>
  </conditionalFormatting>
  <conditionalFormatting sqref="E48">
    <cfRule type="duplicateValues" dxfId="100" priority="103"/>
  </conditionalFormatting>
  <conditionalFormatting sqref="E51">
    <cfRule type="duplicateValues" dxfId="99" priority="102"/>
  </conditionalFormatting>
  <conditionalFormatting sqref="E54">
    <cfRule type="duplicateValues" dxfId="98" priority="101"/>
  </conditionalFormatting>
  <conditionalFormatting sqref="E57">
    <cfRule type="duplicateValues" dxfId="97" priority="100"/>
  </conditionalFormatting>
  <conditionalFormatting sqref="E60">
    <cfRule type="duplicateValues" dxfId="96" priority="99"/>
  </conditionalFormatting>
  <conditionalFormatting sqref="E63">
    <cfRule type="duplicateValues" dxfId="95" priority="98"/>
  </conditionalFormatting>
  <conditionalFormatting sqref="E66">
    <cfRule type="duplicateValues" dxfId="94" priority="97"/>
  </conditionalFormatting>
  <conditionalFormatting sqref="E69">
    <cfRule type="duplicateValues" dxfId="93" priority="96"/>
  </conditionalFormatting>
  <conditionalFormatting sqref="E72">
    <cfRule type="duplicateValues" dxfId="92" priority="95"/>
  </conditionalFormatting>
  <conditionalFormatting sqref="E75">
    <cfRule type="duplicateValues" dxfId="91" priority="94"/>
  </conditionalFormatting>
  <conditionalFormatting sqref="E78">
    <cfRule type="duplicateValues" dxfId="90" priority="93"/>
  </conditionalFormatting>
  <conditionalFormatting sqref="E81">
    <cfRule type="duplicateValues" dxfId="89" priority="92"/>
  </conditionalFormatting>
  <conditionalFormatting sqref="E84">
    <cfRule type="duplicateValues" dxfId="88" priority="91"/>
  </conditionalFormatting>
  <conditionalFormatting sqref="E87">
    <cfRule type="duplicateValues" dxfId="87" priority="90"/>
  </conditionalFormatting>
  <conditionalFormatting sqref="E90">
    <cfRule type="duplicateValues" dxfId="86" priority="89"/>
  </conditionalFormatting>
  <conditionalFormatting sqref="E93">
    <cfRule type="duplicateValues" dxfId="85" priority="88"/>
  </conditionalFormatting>
  <conditionalFormatting sqref="E96">
    <cfRule type="duplicateValues" dxfId="84" priority="87"/>
  </conditionalFormatting>
  <conditionalFormatting sqref="E99">
    <cfRule type="duplicateValues" dxfId="83" priority="86"/>
  </conditionalFormatting>
  <conditionalFormatting sqref="E102">
    <cfRule type="duplicateValues" dxfId="82" priority="85"/>
  </conditionalFormatting>
  <conditionalFormatting sqref="E105">
    <cfRule type="duplicateValues" dxfId="81" priority="84"/>
  </conditionalFormatting>
  <conditionalFormatting sqref="E108">
    <cfRule type="duplicateValues" dxfId="80" priority="83"/>
  </conditionalFormatting>
  <conditionalFormatting sqref="E111">
    <cfRule type="duplicateValues" dxfId="79" priority="82"/>
  </conditionalFormatting>
  <conditionalFormatting sqref="E114">
    <cfRule type="duplicateValues" dxfId="78" priority="81"/>
  </conditionalFormatting>
  <conditionalFormatting sqref="E116">
    <cfRule type="duplicateValues" dxfId="77" priority="80"/>
  </conditionalFormatting>
  <conditionalFormatting sqref="E119">
    <cfRule type="duplicateValues" dxfId="76" priority="79"/>
  </conditionalFormatting>
  <conditionalFormatting sqref="E122">
    <cfRule type="duplicateValues" dxfId="75" priority="78"/>
  </conditionalFormatting>
  <conditionalFormatting sqref="E125">
    <cfRule type="duplicateValues" dxfId="74" priority="77"/>
  </conditionalFormatting>
  <conditionalFormatting sqref="E128">
    <cfRule type="duplicateValues" dxfId="73" priority="76"/>
  </conditionalFormatting>
  <conditionalFormatting sqref="E131">
    <cfRule type="duplicateValues" dxfId="72" priority="75"/>
  </conditionalFormatting>
  <conditionalFormatting sqref="E134">
    <cfRule type="duplicateValues" dxfId="71" priority="74"/>
  </conditionalFormatting>
  <conditionalFormatting sqref="E137 E139:E140">
    <cfRule type="duplicateValues" dxfId="70" priority="73"/>
  </conditionalFormatting>
  <conditionalFormatting sqref="C25">
    <cfRule type="duplicateValues" dxfId="69" priority="72"/>
  </conditionalFormatting>
  <conditionalFormatting sqref="C29">
    <cfRule type="duplicateValues" dxfId="68" priority="71"/>
  </conditionalFormatting>
  <conditionalFormatting sqref="C33">
    <cfRule type="duplicateValues" dxfId="67" priority="70"/>
  </conditionalFormatting>
  <conditionalFormatting sqref="C37">
    <cfRule type="duplicateValues" dxfId="66" priority="69"/>
  </conditionalFormatting>
  <conditionalFormatting sqref="E40">
    <cfRule type="duplicateValues" dxfId="65" priority="67"/>
  </conditionalFormatting>
  <conditionalFormatting sqref="C40">
    <cfRule type="duplicateValues" dxfId="64" priority="68"/>
  </conditionalFormatting>
  <conditionalFormatting sqref="E43">
    <cfRule type="duplicateValues" dxfId="63" priority="65"/>
  </conditionalFormatting>
  <conditionalFormatting sqref="C43">
    <cfRule type="duplicateValues" dxfId="62" priority="66"/>
  </conditionalFormatting>
  <conditionalFormatting sqref="E46">
    <cfRule type="duplicateValues" dxfId="61" priority="63"/>
  </conditionalFormatting>
  <conditionalFormatting sqref="C46">
    <cfRule type="duplicateValues" dxfId="60" priority="64"/>
  </conditionalFormatting>
  <conditionalFormatting sqref="E49">
    <cfRule type="duplicateValues" dxfId="59" priority="61"/>
  </conditionalFormatting>
  <conditionalFormatting sqref="C49">
    <cfRule type="duplicateValues" dxfId="58" priority="62"/>
  </conditionalFormatting>
  <conditionalFormatting sqref="E52">
    <cfRule type="duplicateValues" dxfId="57" priority="59"/>
  </conditionalFormatting>
  <conditionalFormatting sqref="C52">
    <cfRule type="duplicateValues" dxfId="56" priority="60"/>
  </conditionalFormatting>
  <conditionalFormatting sqref="E55">
    <cfRule type="duplicateValues" dxfId="55" priority="57"/>
  </conditionalFormatting>
  <conditionalFormatting sqref="C55">
    <cfRule type="duplicateValues" dxfId="54" priority="58"/>
  </conditionalFormatting>
  <conditionalFormatting sqref="E58">
    <cfRule type="duplicateValues" dxfId="53" priority="55"/>
  </conditionalFormatting>
  <conditionalFormatting sqref="C58">
    <cfRule type="duplicateValues" dxfId="52" priority="56"/>
  </conditionalFormatting>
  <conditionalFormatting sqref="E61">
    <cfRule type="duplicateValues" dxfId="51" priority="53"/>
  </conditionalFormatting>
  <conditionalFormatting sqref="C61">
    <cfRule type="duplicateValues" dxfId="50" priority="54"/>
  </conditionalFormatting>
  <conditionalFormatting sqref="E64">
    <cfRule type="duplicateValues" dxfId="49" priority="51"/>
  </conditionalFormatting>
  <conditionalFormatting sqref="C64">
    <cfRule type="duplicateValues" dxfId="48" priority="52"/>
  </conditionalFormatting>
  <conditionalFormatting sqref="E67">
    <cfRule type="duplicateValues" dxfId="47" priority="49"/>
  </conditionalFormatting>
  <conditionalFormatting sqref="C67">
    <cfRule type="duplicateValues" dxfId="46" priority="50"/>
  </conditionalFormatting>
  <conditionalFormatting sqref="E70">
    <cfRule type="duplicateValues" dxfId="45" priority="47"/>
  </conditionalFormatting>
  <conditionalFormatting sqref="C70">
    <cfRule type="duplicateValues" dxfId="44" priority="48"/>
  </conditionalFormatting>
  <conditionalFormatting sqref="E73">
    <cfRule type="duplicateValues" dxfId="43" priority="45"/>
  </conditionalFormatting>
  <conditionalFormatting sqref="C73">
    <cfRule type="duplicateValues" dxfId="42" priority="46"/>
  </conditionalFormatting>
  <conditionalFormatting sqref="E76">
    <cfRule type="duplicateValues" dxfId="41" priority="43"/>
  </conditionalFormatting>
  <conditionalFormatting sqref="C76">
    <cfRule type="duplicateValues" dxfId="40" priority="44"/>
  </conditionalFormatting>
  <conditionalFormatting sqref="E79">
    <cfRule type="duplicateValues" dxfId="39" priority="41"/>
  </conditionalFormatting>
  <conditionalFormatting sqref="C79">
    <cfRule type="duplicateValues" dxfId="38" priority="42"/>
  </conditionalFormatting>
  <conditionalFormatting sqref="E82">
    <cfRule type="duplicateValues" dxfId="37" priority="39"/>
  </conditionalFormatting>
  <conditionalFormatting sqref="C82">
    <cfRule type="duplicateValues" dxfId="36" priority="40"/>
  </conditionalFormatting>
  <conditionalFormatting sqref="E85">
    <cfRule type="duplicateValues" dxfId="35" priority="37"/>
  </conditionalFormatting>
  <conditionalFormatting sqref="C85">
    <cfRule type="duplicateValues" dxfId="34" priority="38"/>
  </conditionalFormatting>
  <conditionalFormatting sqref="E88">
    <cfRule type="duplicateValues" dxfId="33" priority="35"/>
  </conditionalFormatting>
  <conditionalFormatting sqref="C88">
    <cfRule type="duplicateValues" dxfId="32" priority="36"/>
  </conditionalFormatting>
  <conditionalFormatting sqref="E91">
    <cfRule type="duplicateValues" dxfId="31" priority="33"/>
  </conditionalFormatting>
  <conditionalFormatting sqref="C91">
    <cfRule type="duplicateValues" dxfId="30" priority="34"/>
  </conditionalFormatting>
  <conditionalFormatting sqref="E94">
    <cfRule type="duplicateValues" dxfId="29" priority="31"/>
  </conditionalFormatting>
  <conditionalFormatting sqref="C94">
    <cfRule type="duplicateValues" dxfId="28" priority="32"/>
  </conditionalFormatting>
  <conditionalFormatting sqref="E97">
    <cfRule type="duplicateValues" dxfId="27" priority="27"/>
  </conditionalFormatting>
  <conditionalFormatting sqref="C97">
    <cfRule type="duplicateValues" dxfId="26" priority="28"/>
  </conditionalFormatting>
  <conditionalFormatting sqref="E100">
    <cfRule type="duplicateValues" dxfId="25" priority="25"/>
  </conditionalFormatting>
  <conditionalFormatting sqref="C100">
    <cfRule type="duplicateValues" dxfId="24" priority="26"/>
  </conditionalFormatting>
  <conditionalFormatting sqref="E103">
    <cfRule type="duplicateValues" dxfId="23" priority="23"/>
  </conditionalFormatting>
  <conditionalFormatting sqref="C103">
    <cfRule type="duplicateValues" dxfId="22" priority="24"/>
  </conditionalFormatting>
  <conditionalFormatting sqref="E106">
    <cfRule type="duplicateValues" dxfId="21" priority="21"/>
  </conditionalFormatting>
  <conditionalFormatting sqref="C106">
    <cfRule type="duplicateValues" dxfId="20" priority="22"/>
  </conditionalFormatting>
  <conditionalFormatting sqref="E109">
    <cfRule type="duplicateValues" dxfId="19" priority="19"/>
  </conditionalFormatting>
  <conditionalFormatting sqref="C109">
    <cfRule type="duplicateValues" dxfId="18" priority="20"/>
  </conditionalFormatting>
  <conditionalFormatting sqref="E112">
    <cfRule type="duplicateValues" dxfId="17" priority="17"/>
  </conditionalFormatting>
  <conditionalFormatting sqref="C112">
    <cfRule type="duplicateValues" dxfId="16" priority="18"/>
  </conditionalFormatting>
  <conditionalFormatting sqref="E117">
    <cfRule type="duplicateValues" dxfId="15" priority="15"/>
  </conditionalFormatting>
  <conditionalFormatting sqref="C117">
    <cfRule type="duplicateValues" dxfId="14" priority="16"/>
  </conditionalFormatting>
  <conditionalFormatting sqref="E120">
    <cfRule type="duplicateValues" dxfId="13" priority="13"/>
  </conditionalFormatting>
  <conditionalFormatting sqref="C120">
    <cfRule type="duplicateValues" dxfId="12" priority="14"/>
  </conditionalFormatting>
  <conditionalFormatting sqref="E123">
    <cfRule type="duplicateValues" dxfId="11" priority="11"/>
  </conditionalFormatting>
  <conditionalFormatting sqref="C123">
    <cfRule type="duplicateValues" dxfId="10" priority="12"/>
  </conditionalFormatting>
  <conditionalFormatting sqref="E126">
    <cfRule type="duplicateValues" dxfId="9" priority="9"/>
  </conditionalFormatting>
  <conditionalFormatting sqref="C126">
    <cfRule type="duplicateValues" dxfId="8" priority="10"/>
  </conditionalFormatting>
  <conditionalFormatting sqref="E129">
    <cfRule type="duplicateValues" dxfId="7" priority="7"/>
  </conditionalFormatting>
  <conditionalFormatting sqref="C129">
    <cfRule type="duplicateValues" dxfId="6" priority="8"/>
  </conditionalFormatting>
  <conditionalFormatting sqref="E132">
    <cfRule type="duplicateValues" dxfId="5" priority="5"/>
  </conditionalFormatting>
  <conditionalFormatting sqref="C132">
    <cfRule type="duplicateValues" dxfId="4" priority="6"/>
  </conditionalFormatting>
  <conditionalFormatting sqref="E135">
    <cfRule type="duplicateValues" dxfId="3" priority="3"/>
  </conditionalFormatting>
  <conditionalFormatting sqref="C135">
    <cfRule type="duplicateValues" dxfId="2" priority="4"/>
  </conditionalFormatting>
  <conditionalFormatting sqref="E138">
    <cfRule type="duplicateValues" dxfId="1" priority="1"/>
  </conditionalFormatting>
  <conditionalFormatting sqref="C138">
    <cfRule type="duplicateValues" dxfId="0" priority="2"/>
  </conditionalFormatting>
  <dataValidations count="16">
    <dataValidation type="list" allowBlank="1" showInputMessage="1" showErrorMessage="1" sqref="X260:X261 X276:X277 X279 X263:X266 X317:X318 X334">
      <formula1>Тип_дней</formula1>
    </dataValidation>
    <dataValidation type="list" allowBlank="1" showInputMessage="1" sqref="BD263:BD264 BG263:BG264">
      <formula1>атр</formula1>
    </dataValidation>
    <dataValidation type="custom" allowBlank="1" showInputMessage="1" showErrorMessage="1" sqref="Y159:AN159">
      <formula1>#REF!*#REF!</formula1>
    </dataValidation>
    <dataValidation type="list" allowBlank="1" showInputMessage="1" showErrorMessage="1" sqref="WVB983311:WVB984183 J65813:J66685 IP65807:IP66679 SL65807:SL66679 ACH65807:ACH66679 AMD65807:AMD66679 AVZ65807:AVZ66679 BFV65807:BFV66679 BPR65807:BPR66679 BZN65807:BZN66679 CJJ65807:CJJ66679 CTF65807:CTF66679 DDB65807:DDB66679 DMX65807:DMX66679 DWT65807:DWT66679 EGP65807:EGP66679 EQL65807:EQL66679 FAH65807:FAH66679 FKD65807:FKD66679 FTZ65807:FTZ66679 GDV65807:GDV66679 GNR65807:GNR66679 GXN65807:GXN66679 HHJ65807:HHJ66679 HRF65807:HRF66679 IBB65807:IBB66679 IKX65807:IKX66679 IUT65807:IUT66679 JEP65807:JEP66679 JOL65807:JOL66679 JYH65807:JYH66679 KID65807:KID66679 KRZ65807:KRZ66679 LBV65807:LBV66679 LLR65807:LLR66679 LVN65807:LVN66679 MFJ65807:MFJ66679 MPF65807:MPF66679 MZB65807:MZB66679 NIX65807:NIX66679 NST65807:NST66679 OCP65807:OCP66679 OML65807:OML66679 OWH65807:OWH66679 PGD65807:PGD66679 PPZ65807:PPZ66679 PZV65807:PZV66679 QJR65807:QJR66679 QTN65807:QTN66679 RDJ65807:RDJ66679 RNF65807:RNF66679 RXB65807:RXB66679 SGX65807:SGX66679 SQT65807:SQT66679 TAP65807:TAP66679 TKL65807:TKL66679 TUH65807:TUH66679 UED65807:UED66679 UNZ65807:UNZ66679 UXV65807:UXV66679 VHR65807:VHR66679 VRN65807:VRN66679 WBJ65807:WBJ66679 WLF65807:WLF66679 WVB65807:WVB66679 J131349:J132221 IP131343:IP132215 SL131343:SL132215 ACH131343:ACH132215 AMD131343:AMD132215 AVZ131343:AVZ132215 BFV131343:BFV132215 BPR131343:BPR132215 BZN131343:BZN132215 CJJ131343:CJJ132215 CTF131343:CTF132215 DDB131343:DDB132215 DMX131343:DMX132215 DWT131343:DWT132215 EGP131343:EGP132215 EQL131343:EQL132215 FAH131343:FAH132215 FKD131343:FKD132215 FTZ131343:FTZ132215 GDV131343:GDV132215 GNR131343:GNR132215 GXN131343:GXN132215 HHJ131343:HHJ132215 HRF131343:HRF132215 IBB131343:IBB132215 IKX131343:IKX132215 IUT131343:IUT132215 JEP131343:JEP132215 JOL131343:JOL132215 JYH131343:JYH132215 KID131343:KID132215 KRZ131343:KRZ132215 LBV131343:LBV132215 LLR131343:LLR132215 LVN131343:LVN132215 MFJ131343:MFJ132215 MPF131343:MPF132215 MZB131343:MZB132215 NIX131343:NIX132215 NST131343:NST132215 OCP131343:OCP132215 OML131343:OML132215 OWH131343:OWH132215 PGD131343:PGD132215 PPZ131343:PPZ132215 PZV131343:PZV132215 QJR131343:QJR132215 QTN131343:QTN132215 RDJ131343:RDJ132215 RNF131343:RNF132215 RXB131343:RXB132215 SGX131343:SGX132215 SQT131343:SQT132215 TAP131343:TAP132215 TKL131343:TKL132215 TUH131343:TUH132215 UED131343:UED132215 UNZ131343:UNZ132215 UXV131343:UXV132215 VHR131343:VHR132215 VRN131343:VRN132215 WBJ131343:WBJ132215 WLF131343:WLF132215 WVB131343:WVB132215 J196885:J197757 IP196879:IP197751 SL196879:SL197751 ACH196879:ACH197751 AMD196879:AMD197751 AVZ196879:AVZ197751 BFV196879:BFV197751 BPR196879:BPR197751 BZN196879:BZN197751 CJJ196879:CJJ197751 CTF196879:CTF197751 DDB196879:DDB197751 DMX196879:DMX197751 DWT196879:DWT197751 EGP196879:EGP197751 EQL196879:EQL197751 FAH196879:FAH197751 FKD196879:FKD197751 FTZ196879:FTZ197751 GDV196879:GDV197751 GNR196879:GNR197751 GXN196879:GXN197751 HHJ196879:HHJ197751 HRF196879:HRF197751 IBB196879:IBB197751 IKX196879:IKX197751 IUT196879:IUT197751 JEP196879:JEP197751 JOL196879:JOL197751 JYH196879:JYH197751 KID196879:KID197751 KRZ196879:KRZ197751 LBV196879:LBV197751 LLR196879:LLR197751 LVN196879:LVN197751 MFJ196879:MFJ197751 MPF196879:MPF197751 MZB196879:MZB197751 NIX196879:NIX197751 NST196879:NST197751 OCP196879:OCP197751 OML196879:OML197751 OWH196879:OWH197751 PGD196879:PGD197751 PPZ196879:PPZ197751 PZV196879:PZV197751 QJR196879:QJR197751 QTN196879:QTN197751 RDJ196879:RDJ197751 RNF196879:RNF197751 RXB196879:RXB197751 SGX196879:SGX197751 SQT196879:SQT197751 TAP196879:TAP197751 TKL196879:TKL197751 TUH196879:TUH197751 UED196879:UED197751 UNZ196879:UNZ197751 UXV196879:UXV197751 VHR196879:VHR197751 VRN196879:VRN197751 WBJ196879:WBJ197751 WLF196879:WLF197751 WVB196879:WVB197751 J262421:J263293 IP262415:IP263287 SL262415:SL263287 ACH262415:ACH263287 AMD262415:AMD263287 AVZ262415:AVZ263287 BFV262415:BFV263287 BPR262415:BPR263287 BZN262415:BZN263287 CJJ262415:CJJ263287 CTF262415:CTF263287 DDB262415:DDB263287 DMX262415:DMX263287 DWT262415:DWT263287 EGP262415:EGP263287 EQL262415:EQL263287 FAH262415:FAH263287 FKD262415:FKD263287 FTZ262415:FTZ263287 GDV262415:GDV263287 GNR262415:GNR263287 GXN262415:GXN263287 HHJ262415:HHJ263287 HRF262415:HRF263287 IBB262415:IBB263287 IKX262415:IKX263287 IUT262415:IUT263287 JEP262415:JEP263287 JOL262415:JOL263287 JYH262415:JYH263287 KID262415:KID263287 KRZ262415:KRZ263287 LBV262415:LBV263287 LLR262415:LLR263287 LVN262415:LVN263287 MFJ262415:MFJ263287 MPF262415:MPF263287 MZB262415:MZB263287 NIX262415:NIX263287 NST262415:NST263287 OCP262415:OCP263287 OML262415:OML263287 OWH262415:OWH263287 PGD262415:PGD263287 PPZ262415:PPZ263287 PZV262415:PZV263287 QJR262415:QJR263287 QTN262415:QTN263287 RDJ262415:RDJ263287 RNF262415:RNF263287 RXB262415:RXB263287 SGX262415:SGX263287 SQT262415:SQT263287 TAP262415:TAP263287 TKL262415:TKL263287 TUH262415:TUH263287 UED262415:UED263287 UNZ262415:UNZ263287 UXV262415:UXV263287 VHR262415:VHR263287 VRN262415:VRN263287 WBJ262415:WBJ263287 WLF262415:WLF263287 WVB262415:WVB263287 J327957:J328829 IP327951:IP328823 SL327951:SL328823 ACH327951:ACH328823 AMD327951:AMD328823 AVZ327951:AVZ328823 BFV327951:BFV328823 BPR327951:BPR328823 BZN327951:BZN328823 CJJ327951:CJJ328823 CTF327951:CTF328823 DDB327951:DDB328823 DMX327951:DMX328823 DWT327951:DWT328823 EGP327951:EGP328823 EQL327951:EQL328823 FAH327951:FAH328823 FKD327951:FKD328823 FTZ327951:FTZ328823 GDV327951:GDV328823 GNR327951:GNR328823 GXN327951:GXN328823 HHJ327951:HHJ328823 HRF327951:HRF328823 IBB327951:IBB328823 IKX327951:IKX328823 IUT327951:IUT328823 JEP327951:JEP328823 JOL327951:JOL328823 JYH327951:JYH328823 KID327951:KID328823 KRZ327951:KRZ328823 LBV327951:LBV328823 LLR327951:LLR328823 LVN327951:LVN328823 MFJ327951:MFJ328823 MPF327951:MPF328823 MZB327951:MZB328823 NIX327951:NIX328823 NST327951:NST328823 OCP327951:OCP328823 OML327951:OML328823 OWH327951:OWH328823 PGD327951:PGD328823 PPZ327951:PPZ328823 PZV327951:PZV328823 QJR327951:QJR328823 QTN327951:QTN328823 RDJ327951:RDJ328823 RNF327951:RNF328823 RXB327951:RXB328823 SGX327951:SGX328823 SQT327951:SQT328823 TAP327951:TAP328823 TKL327951:TKL328823 TUH327951:TUH328823 UED327951:UED328823 UNZ327951:UNZ328823 UXV327951:UXV328823 VHR327951:VHR328823 VRN327951:VRN328823 WBJ327951:WBJ328823 WLF327951:WLF328823 WVB327951:WVB328823 J393493:J394365 IP393487:IP394359 SL393487:SL394359 ACH393487:ACH394359 AMD393487:AMD394359 AVZ393487:AVZ394359 BFV393487:BFV394359 BPR393487:BPR394359 BZN393487:BZN394359 CJJ393487:CJJ394359 CTF393487:CTF394359 DDB393487:DDB394359 DMX393487:DMX394359 DWT393487:DWT394359 EGP393487:EGP394359 EQL393487:EQL394359 FAH393487:FAH394359 FKD393487:FKD394359 FTZ393487:FTZ394359 GDV393487:GDV394359 GNR393487:GNR394359 GXN393487:GXN394359 HHJ393487:HHJ394359 HRF393487:HRF394359 IBB393487:IBB394359 IKX393487:IKX394359 IUT393487:IUT394359 JEP393487:JEP394359 JOL393487:JOL394359 JYH393487:JYH394359 KID393487:KID394359 KRZ393487:KRZ394359 LBV393487:LBV394359 LLR393487:LLR394359 LVN393487:LVN394359 MFJ393487:MFJ394359 MPF393487:MPF394359 MZB393487:MZB394359 NIX393487:NIX394359 NST393487:NST394359 OCP393487:OCP394359 OML393487:OML394359 OWH393487:OWH394359 PGD393487:PGD394359 PPZ393487:PPZ394359 PZV393487:PZV394359 QJR393487:QJR394359 QTN393487:QTN394359 RDJ393487:RDJ394359 RNF393487:RNF394359 RXB393487:RXB394359 SGX393487:SGX394359 SQT393487:SQT394359 TAP393487:TAP394359 TKL393487:TKL394359 TUH393487:TUH394359 UED393487:UED394359 UNZ393487:UNZ394359 UXV393487:UXV394359 VHR393487:VHR394359 VRN393487:VRN394359 WBJ393487:WBJ394359 WLF393487:WLF394359 WVB393487:WVB394359 J459029:J459901 IP459023:IP459895 SL459023:SL459895 ACH459023:ACH459895 AMD459023:AMD459895 AVZ459023:AVZ459895 BFV459023:BFV459895 BPR459023:BPR459895 BZN459023:BZN459895 CJJ459023:CJJ459895 CTF459023:CTF459895 DDB459023:DDB459895 DMX459023:DMX459895 DWT459023:DWT459895 EGP459023:EGP459895 EQL459023:EQL459895 FAH459023:FAH459895 FKD459023:FKD459895 FTZ459023:FTZ459895 GDV459023:GDV459895 GNR459023:GNR459895 GXN459023:GXN459895 HHJ459023:HHJ459895 HRF459023:HRF459895 IBB459023:IBB459895 IKX459023:IKX459895 IUT459023:IUT459895 JEP459023:JEP459895 JOL459023:JOL459895 JYH459023:JYH459895 KID459023:KID459895 KRZ459023:KRZ459895 LBV459023:LBV459895 LLR459023:LLR459895 LVN459023:LVN459895 MFJ459023:MFJ459895 MPF459023:MPF459895 MZB459023:MZB459895 NIX459023:NIX459895 NST459023:NST459895 OCP459023:OCP459895 OML459023:OML459895 OWH459023:OWH459895 PGD459023:PGD459895 PPZ459023:PPZ459895 PZV459023:PZV459895 QJR459023:QJR459895 QTN459023:QTN459895 RDJ459023:RDJ459895 RNF459023:RNF459895 RXB459023:RXB459895 SGX459023:SGX459895 SQT459023:SQT459895 TAP459023:TAP459895 TKL459023:TKL459895 TUH459023:TUH459895 UED459023:UED459895 UNZ459023:UNZ459895 UXV459023:UXV459895 VHR459023:VHR459895 VRN459023:VRN459895 WBJ459023:WBJ459895 WLF459023:WLF459895 WVB459023:WVB459895 J524565:J525437 IP524559:IP525431 SL524559:SL525431 ACH524559:ACH525431 AMD524559:AMD525431 AVZ524559:AVZ525431 BFV524559:BFV525431 BPR524559:BPR525431 BZN524559:BZN525431 CJJ524559:CJJ525431 CTF524559:CTF525431 DDB524559:DDB525431 DMX524559:DMX525431 DWT524559:DWT525431 EGP524559:EGP525431 EQL524559:EQL525431 FAH524559:FAH525431 FKD524559:FKD525431 FTZ524559:FTZ525431 GDV524559:GDV525431 GNR524559:GNR525431 GXN524559:GXN525431 HHJ524559:HHJ525431 HRF524559:HRF525431 IBB524559:IBB525431 IKX524559:IKX525431 IUT524559:IUT525431 JEP524559:JEP525431 JOL524559:JOL525431 JYH524559:JYH525431 KID524559:KID525431 KRZ524559:KRZ525431 LBV524559:LBV525431 LLR524559:LLR525431 LVN524559:LVN525431 MFJ524559:MFJ525431 MPF524559:MPF525431 MZB524559:MZB525431 NIX524559:NIX525431 NST524559:NST525431 OCP524559:OCP525431 OML524559:OML525431 OWH524559:OWH525431 PGD524559:PGD525431 PPZ524559:PPZ525431 PZV524559:PZV525431 QJR524559:QJR525431 QTN524559:QTN525431 RDJ524559:RDJ525431 RNF524559:RNF525431 RXB524559:RXB525431 SGX524559:SGX525431 SQT524559:SQT525431 TAP524559:TAP525431 TKL524559:TKL525431 TUH524559:TUH525431 UED524559:UED525431 UNZ524559:UNZ525431 UXV524559:UXV525431 VHR524559:VHR525431 VRN524559:VRN525431 WBJ524559:WBJ525431 WLF524559:WLF525431 WVB524559:WVB525431 J590101:J590973 IP590095:IP590967 SL590095:SL590967 ACH590095:ACH590967 AMD590095:AMD590967 AVZ590095:AVZ590967 BFV590095:BFV590967 BPR590095:BPR590967 BZN590095:BZN590967 CJJ590095:CJJ590967 CTF590095:CTF590967 DDB590095:DDB590967 DMX590095:DMX590967 DWT590095:DWT590967 EGP590095:EGP590967 EQL590095:EQL590967 FAH590095:FAH590967 FKD590095:FKD590967 FTZ590095:FTZ590967 GDV590095:GDV590967 GNR590095:GNR590967 GXN590095:GXN590967 HHJ590095:HHJ590967 HRF590095:HRF590967 IBB590095:IBB590967 IKX590095:IKX590967 IUT590095:IUT590967 JEP590095:JEP590967 JOL590095:JOL590967 JYH590095:JYH590967 KID590095:KID590967 KRZ590095:KRZ590967 LBV590095:LBV590967 LLR590095:LLR590967 LVN590095:LVN590967 MFJ590095:MFJ590967 MPF590095:MPF590967 MZB590095:MZB590967 NIX590095:NIX590967 NST590095:NST590967 OCP590095:OCP590967 OML590095:OML590967 OWH590095:OWH590967 PGD590095:PGD590967 PPZ590095:PPZ590967 PZV590095:PZV590967 QJR590095:QJR590967 QTN590095:QTN590967 RDJ590095:RDJ590967 RNF590095:RNF590967 RXB590095:RXB590967 SGX590095:SGX590967 SQT590095:SQT590967 TAP590095:TAP590967 TKL590095:TKL590967 TUH590095:TUH590967 UED590095:UED590967 UNZ590095:UNZ590967 UXV590095:UXV590967 VHR590095:VHR590967 VRN590095:VRN590967 WBJ590095:WBJ590967 WLF590095:WLF590967 WVB590095:WVB590967 J655637:J656509 IP655631:IP656503 SL655631:SL656503 ACH655631:ACH656503 AMD655631:AMD656503 AVZ655631:AVZ656503 BFV655631:BFV656503 BPR655631:BPR656503 BZN655631:BZN656503 CJJ655631:CJJ656503 CTF655631:CTF656503 DDB655631:DDB656503 DMX655631:DMX656503 DWT655631:DWT656503 EGP655631:EGP656503 EQL655631:EQL656503 FAH655631:FAH656503 FKD655631:FKD656503 FTZ655631:FTZ656503 GDV655631:GDV656503 GNR655631:GNR656503 GXN655631:GXN656503 HHJ655631:HHJ656503 HRF655631:HRF656503 IBB655631:IBB656503 IKX655631:IKX656503 IUT655631:IUT656503 JEP655631:JEP656503 JOL655631:JOL656503 JYH655631:JYH656503 KID655631:KID656503 KRZ655631:KRZ656503 LBV655631:LBV656503 LLR655631:LLR656503 LVN655631:LVN656503 MFJ655631:MFJ656503 MPF655631:MPF656503 MZB655631:MZB656503 NIX655631:NIX656503 NST655631:NST656503 OCP655631:OCP656503 OML655631:OML656503 OWH655631:OWH656503 PGD655631:PGD656503 PPZ655631:PPZ656503 PZV655631:PZV656503 QJR655631:QJR656503 QTN655631:QTN656503 RDJ655631:RDJ656503 RNF655631:RNF656503 RXB655631:RXB656503 SGX655631:SGX656503 SQT655631:SQT656503 TAP655631:TAP656503 TKL655631:TKL656503 TUH655631:TUH656503 UED655631:UED656503 UNZ655631:UNZ656503 UXV655631:UXV656503 VHR655631:VHR656503 VRN655631:VRN656503 WBJ655631:WBJ656503 WLF655631:WLF656503 WVB655631:WVB656503 J721173:J722045 IP721167:IP722039 SL721167:SL722039 ACH721167:ACH722039 AMD721167:AMD722039 AVZ721167:AVZ722039 BFV721167:BFV722039 BPR721167:BPR722039 BZN721167:BZN722039 CJJ721167:CJJ722039 CTF721167:CTF722039 DDB721167:DDB722039 DMX721167:DMX722039 DWT721167:DWT722039 EGP721167:EGP722039 EQL721167:EQL722039 FAH721167:FAH722039 FKD721167:FKD722039 FTZ721167:FTZ722039 GDV721167:GDV722039 GNR721167:GNR722039 GXN721167:GXN722039 HHJ721167:HHJ722039 HRF721167:HRF722039 IBB721167:IBB722039 IKX721167:IKX722039 IUT721167:IUT722039 JEP721167:JEP722039 JOL721167:JOL722039 JYH721167:JYH722039 KID721167:KID722039 KRZ721167:KRZ722039 LBV721167:LBV722039 LLR721167:LLR722039 LVN721167:LVN722039 MFJ721167:MFJ722039 MPF721167:MPF722039 MZB721167:MZB722039 NIX721167:NIX722039 NST721167:NST722039 OCP721167:OCP722039 OML721167:OML722039 OWH721167:OWH722039 PGD721167:PGD722039 PPZ721167:PPZ722039 PZV721167:PZV722039 QJR721167:QJR722039 QTN721167:QTN722039 RDJ721167:RDJ722039 RNF721167:RNF722039 RXB721167:RXB722039 SGX721167:SGX722039 SQT721167:SQT722039 TAP721167:TAP722039 TKL721167:TKL722039 TUH721167:TUH722039 UED721167:UED722039 UNZ721167:UNZ722039 UXV721167:UXV722039 VHR721167:VHR722039 VRN721167:VRN722039 WBJ721167:WBJ722039 WLF721167:WLF722039 WVB721167:WVB722039 J786709:J787581 IP786703:IP787575 SL786703:SL787575 ACH786703:ACH787575 AMD786703:AMD787575 AVZ786703:AVZ787575 BFV786703:BFV787575 BPR786703:BPR787575 BZN786703:BZN787575 CJJ786703:CJJ787575 CTF786703:CTF787575 DDB786703:DDB787575 DMX786703:DMX787575 DWT786703:DWT787575 EGP786703:EGP787575 EQL786703:EQL787575 FAH786703:FAH787575 FKD786703:FKD787575 FTZ786703:FTZ787575 GDV786703:GDV787575 GNR786703:GNR787575 GXN786703:GXN787575 HHJ786703:HHJ787575 HRF786703:HRF787575 IBB786703:IBB787575 IKX786703:IKX787575 IUT786703:IUT787575 JEP786703:JEP787575 JOL786703:JOL787575 JYH786703:JYH787575 KID786703:KID787575 KRZ786703:KRZ787575 LBV786703:LBV787575 LLR786703:LLR787575 LVN786703:LVN787575 MFJ786703:MFJ787575 MPF786703:MPF787575 MZB786703:MZB787575 NIX786703:NIX787575 NST786703:NST787575 OCP786703:OCP787575 OML786703:OML787575 OWH786703:OWH787575 PGD786703:PGD787575 PPZ786703:PPZ787575 PZV786703:PZV787575 QJR786703:QJR787575 QTN786703:QTN787575 RDJ786703:RDJ787575 RNF786703:RNF787575 RXB786703:RXB787575 SGX786703:SGX787575 SQT786703:SQT787575 TAP786703:TAP787575 TKL786703:TKL787575 TUH786703:TUH787575 UED786703:UED787575 UNZ786703:UNZ787575 UXV786703:UXV787575 VHR786703:VHR787575 VRN786703:VRN787575 WBJ786703:WBJ787575 WLF786703:WLF787575 WVB786703:WVB787575 J852245:J853117 IP852239:IP853111 SL852239:SL853111 ACH852239:ACH853111 AMD852239:AMD853111 AVZ852239:AVZ853111 BFV852239:BFV853111 BPR852239:BPR853111 BZN852239:BZN853111 CJJ852239:CJJ853111 CTF852239:CTF853111 DDB852239:DDB853111 DMX852239:DMX853111 DWT852239:DWT853111 EGP852239:EGP853111 EQL852239:EQL853111 FAH852239:FAH853111 FKD852239:FKD853111 FTZ852239:FTZ853111 GDV852239:GDV853111 GNR852239:GNR853111 GXN852239:GXN853111 HHJ852239:HHJ853111 HRF852239:HRF853111 IBB852239:IBB853111 IKX852239:IKX853111 IUT852239:IUT853111 JEP852239:JEP853111 JOL852239:JOL853111 JYH852239:JYH853111 KID852239:KID853111 KRZ852239:KRZ853111 LBV852239:LBV853111 LLR852239:LLR853111 LVN852239:LVN853111 MFJ852239:MFJ853111 MPF852239:MPF853111 MZB852239:MZB853111 NIX852239:NIX853111 NST852239:NST853111 OCP852239:OCP853111 OML852239:OML853111 OWH852239:OWH853111 PGD852239:PGD853111 PPZ852239:PPZ853111 PZV852239:PZV853111 QJR852239:QJR853111 QTN852239:QTN853111 RDJ852239:RDJ853111 RNF852239:RNF853111 RXB852239:RXB853111 SGX852239:SGX853111 SQT852239:SQT853111 TAP852239:TAP853111 TKL852239:TKL853111 TUH852239:TUH853111 UED852239:UED853111 UNZ852239:UNZ853111 UXV852239:UXV853111 VHR852239:VHR853111 VRN852239:VRN853111 WBJ852239:WBJ853111 WLF852239:WLF853111 WVB852239:WVB853111 J917781:J918653 IP917775:IP918647 SL917775:SL918647 ACH917775:ACH918647 AMD917775:AMD918647 AVZ917775:AVZ918647 BFV917775:BFV918647 BPR917775:BPR918647 BZN917775:BZN918647 CJJ917775:CJJ918647 CTF917775:CTF918647 DDB917775:DDB918647 DMX917775:DMX918647 DWT917775:DWT918647 EGP917775:EGP918647 EQL917775:EQL918647 FAH917775:FAH918647 FKD917775:FKD918647 FTZ917775:FTZ918647 GDV917775:GDV918647 GNR917775:GNR918647 GXN917775:GXN918647 HHJ917775:HHJ918647 HRF917775:HRF918647 IBB917775:IBB918647 IKX917775:IKX918647 IUT917775:IUT918647 JEP917775:JEP918647 JOL917775:JOL918647 JYH917775:JYH918647 KID917775:KID918647 KRZ917775:KRZ918647 LBV917775:LBV918647 LLR917775:LLR918647 LVN917775:LVN918647 MFJ917775:MFJ918647 MPF917775:MPF918647 MZB917775:MZB918647 NIX917775:NIX918647 NST917775:NST918647 OCP917775:OCP918647 OML917775:OML918647 OWH917775:OWH918647 PGD917775:PGD918647 PPZ917775:PPZ918647 PZV917775:PZV918647 QJR917775:QJR918647 QTN917775:QTN918647 RDJ917775:RDJ918647 RNF917775:RNF918647 RXB917775:RXB918647 SGX917775:SGX918647 SQT917775:SQT918647 TAP917775:TAP918647 TKL917775:TKL918647 TUH917775:TUH918647 UED917775:UED918647 UNZ917775:UNZ918647 UXV917775:UXV918647 VHR917775:VHR918647 VRN917775:VRN918647 WBJ917775:WBJ918647 WLF917775:WLF918647 WVB917775:WVB918647 J983317:J984189 IP983311:IP984183 SL983311:SL984183 ACH983311:ACH984183 AMD983311:AMD984183 AVZ983311:AVZ984183 BFV983311:BFV984183 BPR983311:BPR984183 BZN983311:BZN984183 CJJ983311:CJJ984183 CTF983311:CTF984183 DDB983311:DDB984183 DMX983311:DMX984183 DWT983311:DWT984183 EGP983311:EGP984183 EQL983311:EQL984183 FAH983311:FAH984183 FKD983311:FKD984183 FTZ983311:FTZ984183 GDV983311:GDV984183 GNR983311:GNR984183 GXN983311:GXN984183 HHJ983311:HHJ984183 HRF983311:HRF984183 IBB983311:IBB984183 IKX983311:IKX984183 IUT983311:IUT984183 JEP983311:JEP984183 JOL983311:JOL984183 JYH983311:JYH984183 KID983311:KID984183 KRZ983311:KRZ984183 LBV983311:LBV984183 LLR983311:LLR984183 LVN983311:LVN984183 MFJ983311:MFJ984183 MPF983311:MPF984183 MZB983311:MZB984183 NIX983311:NIX984183 NST983311:NST984183 OCP983311:OCP984183 OML983311:OML984183 OWH983311:OWH984183 PGD983311:PGD984183 PPZ983311:PPZ984183 PZV983311:PZV984183 QJR983311:QJR984183 QTN983311:QTN984183 RDJ983311:RDJ984183 RNF983311:RNF984183 RXB983311:RXB984183 SGX983311:SGX984183 SQT983311:SQT984183 TAP983311:TAP984183 TKL983311:TKL984183 TUH983311:TUH984183 UED983311:UED984183 UNZ983311:UNZ984183 UXV983311:UXV984183 VHR983311:VHR984183 VRN983311:VRN984183 WBJ983311:WBJ984183 WLF983311:WLF984183 WLF352:WLF1143 J355:J1149 WBJ352:WBJ1143 VRN352:VRN1143 VHR352:VHR1143 UXV352:UXV1143 UNZ352:UNZ1143 UED352:UED1143 TUH352:TUH1143 TKL352:TKL1143 TAP352:TAP1143 SQT352:SQT1143 SGX352:SGX1143 RXB352:RXB1143 RNF352:RNF1143 RDJ352:RDJ1143 QTN352:QTN1143 QJR352:QJR1143 PZV352:PZV1143 PPZ352:PPZ1143 PGD352:PGD1143 OWH352:OWH1143 OML352:OML1143 OCP352:OCP1143 NST352:NST1143 NIX352:NIX1143 MZB352:MZB1143 MPF352:MPF1143 MFJ352:MFJ1143 LVN352:LVN1143 LLR352:LLR1143 LBV352:LBV1143 KRZ352:KRZ1143 KID352:KID1143 JYH352:JYH1143 JOL352:JOL1143 JEP352:JEP1143 IUT352:IUT1143 IKX352:IKX1143 IBB352:IBB1143 HRF352:HRF1143 HHJ352:HHJ1143 GXN352:GXN1143 GNR352:GNR1143 GDV352:GDV1143 FTZ352:FTZ1143 FKD352:FKD1143 FAH352:FAH1143 EQL352:EQL1143 EGP352:EGP1143 DWT352:DWT1143 DMX352:DMX1143 DDB352:DDB1143 CTF352:CTF1143 CJJ352:CJJ1143 BZN352:BZN1143 BPR352:BPR1143 BFV352:BFV1143 AVZ352:AVZ1143 AMD352:AMD1143 ACH352:ACH1143 SL352:SL1143 IP352:IP1143 K349:K350 AMD21 AVZ21 BFV21 BPR21 BZN21 CJJ21 CTF21 DDB21 DMX21 DWT21 EGP21 EQL21 FAH21 FKD21 FTZ21 GDV21 GNR21 GXN21 HHJ21 HRF21 IBB21 IKX21 IUT21 JEP21 JOL21 JYH21 KID21 KRZ21 LBV21 LLR21 LVN21 MFJ21 MPF21 MZB21 NIX21 NST21 OCP21 OML21 OWH21 PGD21 PPZ21 PZV21 QJR21 QTN21 RDJ21 RNF21 RXB21 SGX21 SQT21 TAP21 TKL21 TUH21 UED21 UNZ21 UXV21 VHR21 VRN21 WBJ21 WLF21 WVB21 IP21 SL21 ACH21 J21 AVZ160 BFV160 BPR160 BZN160 CJJ160 CTF160 DDB160 DMX160 DWT160 EGP160 EQL160 FAH160 FKD160 FTZ160 GDV160 GNR160 GXN160 HHJ160 HRF160 IBB160 IKX160 IUT160 JEP160 JOL160 JYH160 KID160 KRZ160 LBV160 LLR160 LVN160 MFJ160 MPF160 MZB160 NIX160 NST160 OCP160 OML160 OWH160 PGD160 PPZ160 PZV160 QJR160 QTN160 RDJ160 RNF160 RXB160 SGX160 SQT160 TAP160 TKL160 TUH160 UED160 UNZ160 UXV160 VHR160 VRN160 WBJ160 WLF160 WVB160 IP160 SL160 G159 ACH160 AMA159 ACE159 SI159 IM159 WUY159 WLC159 WBG159 VRK159 VHO159 UXS159 UNW159 UEA159 TUE159 TKI159 TAM159 SQQ159 SGU159 RWY159 RNC159 RDG159 QTK159 QJO159 PZS159 PPW159 PGA159 OWE159 OMI159 OCM159 NSQ159 NIU159 MYY159 MPC159 MFG159 LVK159 LLO159 LBS159 KRW159 KIA159 JYE159 JOI159 JEM159 IUQ159 IKU159 IAY159 HRC159 HHG159 GXK159 GNO159 GDS159 FTW159 FKA159 FAE159 EQI159 EGM159 DWQ159 DMU159 DCY159 CTC159 CJG159 BZK159 BPO159 BFS159 AVW159 AMD160 J257:J258 J208:J209 J276:J277 DWY265:DWY266 DBV334 WUV274 WKZ274 WBD274 VRH274 VHL274 UXP274 UNT274 UDX274 TUB274 TKF274 TAJ274 SQN274 SGR274 RWV274 RMZ274 RDD274 QTH274 QJL274 PZP274 PPT274 PFX274 OWB274 OMF274 OCJ274 NSN274 NIR274 MYV274 MOZ274 MFD274 LVH274 LLL274 LBP274 KRT274 KHX274 JYB274 JOF274 JEJ274 IUN274 IKR274 IAV274 HQZ274 HHD274 GXH274 GNL274 GDP274 FTT274 FJX274 FAB274 EQF274 EGJ274 DWN274 DMR274 DCV274 CSZ274 CJD274 BZH274 BPL274 BFP274 AVT274 ALX274 ACB274 SF274 IJ274 ACJ349:ACJ350 SN349:SN350 IR349:IR350 WVD349:WVD350 WLH349:WLH350 WBL349:WBL350 VRP349:VRP350 VHT349:VHT350 UXX349:UXX350 UOB349:UOB350 UEF349:UEF350 TUJ349:TUJ350 TKN349:TKN350 TAR349:TAR350 SQV349:SQV350 SGZ349:SGZ350 RXD349:RXD350 RNH349:RNH350 RDL349:RDL350 QTP349:QTP350 QJT349:QJT350 PZX349:PZX350 PQB349:PQB350 PGF349:PGF350 OWJ349:OWJ350 OMN349:OMN350 OCR349:OCR350 NSV349:NSV350 NIZ349:NIZ350 MZD349:MZD350 MPH349:MPH350 MFL349:MFL350 LVP349:LVP350 LLT349:LLT350 LBX349:LBX350 KSB349:KSB350 KIF349:KIF350 JYJ349:JYJ350 JON349:JON350 JER349:JER350 IUV349:IUV350 IKZ349:IKZ350 IBD349:IBD350 HRH349:HRH350 HHL349:HHL350 GXP349:GXP350 GNT349:GNT350 GDX349:GDX350 FUB349:FUB350 FKF349:FKF350 FAJ349:FAJ350 EQN349:EQN350 EGR349:EGR350 DWV349:DWV350 DMZ349:DMZ350 DDD349:DDD350 CTH349:CTH350 CJL349:CJL350 BZP349:BZP350 BPT349:BPT350 BFX349:BFX350 AWB349:AWB350 AMF349:AMF350 K271:K275 EGU265:EGU266 EQQ265:EQQ266 FAM265:FAM266 FKI265:FKI266 FUE265:FUE266 GEA265:GEA266 GNW265:GNW266 GXS265:GXS266 HHO265:HHO266 HRK265:HRK266 IBG265:IBG266 ILC265:ILC266 IUY265:IUY266 JEU265:JEU266 JOQ265:JOQ266 JYM265:JYM266 KII265:KII266 KSE265:KSE266 LCA265:LCA266 LLW265:LLW266 LVS265:LVS266 MFO265:MFO266 MPK265:MPK266 MZG265:MZG266 NJC265:NJC266 NSY265:NSY266 OCU265:OCU266 OMQ265:OMQ266 OWM265:OWM266 PGI265:PGI266 PQE265:PQE266 QAA265:QAA266 QJW265:QJW266 QTS265:QTS266 RDO265:RDO266 RNK265:RNK266 RXG265:RXG266 SHC265:SHC266 SQY265:SQY266 TAU265:TAU266 TKQ265:TKQ266 TUM265:TUM266 UEI265:UEI266 UOE265:UOE266 UYA265:UYA266 VHW265:VHW266 VRS265:VRS266 WBO265:WBO266 WLK265:WLK266 WVG265:WVG266 IU265:IU266 SQ265:SQ266 ACM265:ACM266 AMI265:AMI266 AWE265:AWE266 BGA265:BGA266 BPW265:BPW266 BZS265:BZS266 CJO265:CJO266 CTK265:CTK266 DDG265:DDG266 DNC265:DNC266 DTZ280 J293:J295 EFJ279 EPF279 EZB279 FIX279 FST279 GCP279 GML279 GWH279 HGD279 HPZ279 HZV279 IJR279 ITN279 JDJ279 JNF279 JXB279 KGX279 KQT279 LAP279 LKL279 LUH279 MED279 MNZ279 MXV279 NHR279 NRN279 OBJ279 OLF279 OVB279 PEX279 POT279 PYP279 QIL279 QSH279 RCD279 RLZ279 RVV279 SFR279 SPN279 SZJ279 TJF279 TTB279 UCX279 UMT279 UWP279 VGL279 VQH279 WAD279 WJZ279 WTV279 HJ279 RF279 ABB279 AKX279 AUT279 BEP279 BOL279 BYH279 CID279 CRZ279 DBV279 DLR279 DVN317:DVN318 K278:K279 DVN279 DKD280 EDV280 ENR280 EXN280 FHJ280 FRF280 GBB280 GKX280 GUT280 HEP280 HOL280 HYH280 IID280 IRZ280 JBV280 JLR280 JVN280 KFJ280 KPF280 KZB280 LIX280 LST280 MCP280 MML280 MWH280 NGD280 NPZ280 NZV280 OJR280 OTN280 PDJ280 PNF280 PXB280 QGX280 QQT280 RAP280 RKL280 RUH280 SED280 SNZ280 SXV280 THR280 TRN280 UBJ280 ULF280 UVB280 VEX280 VOT280 VYP280 WIL280 WSH280 FV280 PR280 ZN280 AJJ280 ATF280 BDB280 BMX280 BWT280 CGP280 CQL280 DAH280 J229:J231 DKA293 EDS293 ENO293 EXK293 FHG293 FRC293 GAY293 GKU293 GUQ293 HEM293 HOI293 HYE293 IIA293 IRW293 JBS293 JLO293 JVK293 KFG293 KPC293 KYY293 LIU293 LSQ293 MCM293 MMI293 MWE293 NGA293 NPW293 NZS293 OJO293 OTK293 PDG293 PNC293 PWY293 QGU293 QQQ293 RAM293 RKI293 RUE293 SEA293 SNW293 SXS293 THO293 TRK293 UBG293 ULC293 UUY293 VEU293 VOQ293 VYM293 WII293 WSE293 FS293 PO293 ZK293 AJG293 ATC293 BCY293 BMU293 BWQ293 CGM293 CQI293 DAE293 DTW293 K263:K269 J160:J166 K317:K318 EFJ317:EFJ318 EPF317:EPF318 EZB317:EZB318 FIX317:FIX318 FST317:FST318 GCP317:GCP318 GML317:GML318 GWH317:GWH318 HGD317:HGD318 HPZ317:HPZ318 HZV317:HZV318 IJR317:IJR318 ITN317:ITN318 JDJ317:JDJ318 JNF317:JNF318 JXB317:JXB318 KGX317:KGX318 KQT317:KQT318 LAP317:LAP318 LKL317:LKL318 LUH317:LUH318 MED317:MED318 MNZ317:MNZ318 MXV317:MXV318 NHR317:NHR318 NRN317:NRN318 OBJ317:OBJ318 OLF317:OLF318 OVB317:OVB318 PEX317:PEX318 POT317:POT318 PYP317:PYP318 QIL317:QIL318 QSH317:QSH318 RCD317:RCD318 RLZ317:RLZ318 RVV317:RVV318 SFR317:SFR318 SPN317:SPN318 SZJ317:SZJ318 TJF317:TJF318 TTB317:TTB318 UCX317:UCX318 UMT317:UMT318 UWP317:UWP318 VGL317:VGL318 VQH317:VQH318 WAD317:WAD318 WJZ317:WJZ318 WTV317:WTV318 HJ317:HJ318 RF317:RF318 ABB317:ABB318 AKX317:AKX318 AUT317:AUT318 BEP317:BEP318 BOL317:BOL318 BYH317:BYH318 CID317:CID318 CRZ317:CRZ318 DBV317:DBV318 DLR334 J331 DVN334 EFJ334 EPF334 EZB334 FIX334 FST334 GCP334 GML334 GWH334 HGD334 HPZ334 HZV334 IJR334 ITN334 JDJ334 JNF334 JXB334 KGX334 KQT334 LAP334 LKL334 LUH334 MED334 MNZ334 MXV334 NHR334 NRN334 OBJ334 OLF334 OVB334 PEX334 POT334 PYP334 QIL334 QSH334 RCD334 RLZ334 RVV334 SFR334 SPN334 SZJ334 TJF334 TTB334 UCX334 UMT334 UWP334 VGL334 VQH334 WAD334 WJZ334 WTV334 HJ334 RF334 ABB334 AKX334 AUT334 BEP334 BOL334 BYH334 CID334 CRZ334 DLR317:DLR318 K334 WVB352:WVB1143 J348">
      <formula1>осн</formula1>
    </dataValidation>
    <dataValidation type="list" allowBlank="1" showInputMessage="1" sqref="BB65813:BB66685 KL65807:KL66679 UH65807:UH66679 AED65807:AED66679 ANZ65807:ANZ66679 AXV65807:AXV66679 BHR65807:BHR66679 BRN65807:BRN66679 CBJ65807:CBJ66679 CLF65807:CLF66679 CVB65807:CVB66679 DEX65807:DEX66679 DOT65807:DOT66679 DYP65807:DYP66679 EIL65807:EIL66679 ESH65807:ESH66679 FCD65807:FCD66679 FLZ65807:FLZ66679 FVV65807:FVV66679 GFR65807:GFR66679 GPN65807:GPN66679 GZJ65807:GZJ66679 HJF65807:HJF66679 HTB65807:HTB66679 ICX65807:ICX66679 IMT65807:IMT66679 IWP65807:IWP66679 JGL65807:JGL66679 JQH65807:JQH66679 KAD65807:KAD66679 KJZ65807:KJZ66679 KTV65807:KTV66679 LDR65807:LDR66679 LNN65807:LNN66679 LXJ65807:LXJ66679 MHF65807:MHF66679 MRB65807:MRB66679 NAX65807:NAX66679 NKT65807:NKT66679 NUP65807:NUP66679 OEL65807:OEL66679 OOH65807:OOH66679 OYD65807:OYD66679 PHZ65807:PHZ66679 PRV65807:PRV66679 QBR65807:QBR66679 QLN65807:QLN66679 QVJ65807:QVJ66679 RFF65807:RFF66679 RPB65807:RPB66679 RYX65807:RYX66679 SIT65807:SIT66679 SSP65807:SSP66679 TCL65807:TCL66679 TMH65807:TMH66679 TWD65807:TWD66679 UFZ65807:UFZ66679 UPV65807:UPV66679 UZR65807:UZR66679 VJN65807:VJN66679 VTJ65807:VTJ66679 WDF65807:WDF66679 WNB65807:WNB66679 WWX65807:WWX66679 BB131349:BB132221 KL131343:KL132215 UH131343:UH132215 AED131343:AED132215 ANZ131343:ANZ132215 AXV131343:AXV132215 BHR131343:BHR132215 BRN131343:BRN132215 CBJ131343:CBJ132215 CLF131343:CLF132215 CVB131343:CVB132215 DEX131343:DEX132215 DOT131343:DOT132215 DYP131343:DYP132215 EIL131343:EIL132215 ESH131343:ESH132215 FCD131343:FCD132215 FLZ131343:FLZ132215 FVV131343:FVV132215 GFR131343:GFR132215 GPN131343:GPN132215 GZJ131343:GZJ132215 HJF131343:HJF132215 HTB131343:HTB132215 ICX131343:ICX132215 IMT131343:IMT132215 IWP131343:IWP132215 JGL131343:JGL132215 JQH131343:JQH132215 KAD131343:KAD132215 KJZ131343:KJZ132215 KTV131343:KTV132215 LDR131343:LDR132215 LNN131343:LNN132215 LXJ131343:LXJ132215 MHF131343:MHF132215 MRB131343:MRB132215 NAX131343:NAX132215 NKT131343:NKT132215 NUP131343:NUP132215 OEL131343:OEL132215 OOH131343:OOH132215 OYD131343:OYD132215 PHZ131343:PHZ132215 PRV131343:PRV132215 QBR131343:QBR132215 QLN131343:QLN132215 QVJ131343:QVJ132215 RFF131343:RFF132215 RPB131343:RPB132215 RYX131343:RYX132215 SIT131343:SIT132215 SSP131343:SSP132215 TCL131343:TCL132215 TMH131343:TMH132215 TWD131343:TWD132215 UFZ131343:UFZ132215 UPV131343:UPV132215 UZR131343:UZR132215 VJN131343:VJN132215 VTJ131343:VTJ132215 WDF131343:WDF132215 WNB131343:WNB132215 WWX131343:WWX132215 BB196885:BB197757 KL196879:KL197751 UH196879:UH197751 AED196879:AED197751 ANZ196879:ANZ197751 AXV196879:AXV197751 BHR196879:BHR197751 BRN196879:BRN197751 CBJ196879:CBJ197751 CLF196879:CLF197751 CVB196879:CVB197751 DEX196879:DEX197751 DOT196879:DOT197751 DYP196879:DYP197751 EIL196879:EIL197751 ESH196879:ESH197751 FCD196879:FCD197751 FLZ196879:FLZ197751 FVV196879:FVV197751 GFR196879:GFR197751 GPN196879:GPN197751 GZJ196879:GZJ197751 HJF196879:HJF197751 HTB196879:HTB197751 ICX196879:ICX197751 IMT196879:IMT197751 IWP196879:IWP197751 JGL196879:JGL197751 JQH196879:JQH197751 KAD196879:KAD197751 KJZ196879:KJZ197751 KTV196879:KTV197751 LDR196879:LDR197751 LNN196879:LNN197751 LXJ196879:LXJ197751 MHF196879:MHF197751 MRB196879:MRB197751 NAX196879:NAX197751 NKT196879:NKT197751 NUP196879:NUP197751 OEL196879:OEL197751 OOH196879:OOH197751 OYD196879:OYD197751 PHZ196879:PHZ197751 PRV196879:PRV197751 QBR196879:QBR197751 QLN196879:QLN197751 QVJ196879:QVJ197751 RFF196879:RFF197751 RPB196879:RPB197751 RYX196879:RYX197751 SIT196879:SIT197751 SSP196879:SSP197751 TCL196879:TCL197751 TMH196879:TMH197751 TWD196879:TWD197751 UFZ196879:UFZ197751 UPV196879:UPV197751 UZR196879:UZR197751 VJN196879:VJN197751 VTJ196879:VTJ197751 WDF196879:WDF197751 WNB196879:WNB197751 WWX196879:WWX197751 BB262421:BB263293 KL262415:KL263287 UH262415:UH263287 AED262415:AED263287 ANZ262415:ANZ263287 AXV262415:AXV263287 BHR262415:BHR263287 BRN262415:BRN263287 CBJ262415:CBJ263287 CLF262415:CLF263287 CVB262415:CVB263287 DEX262415:DEX263287 DOT262415:DOT263287 DYP262415:DYP263287 EIL262415:EIL263287 ESH262415:ESH263287 FCD262415:FCD263287 FLZ262415:FLZ263287 FVV262415:FVV263287 GFR262415:GFR263287 GPN262415:GPN263287 GZJ262415:GZJ263287 HJF262415:HJF263287 HTB262415:HTB263287 ICX262415:ICX263287 IMT262415:IMT263287 IWP262415:IWP263287 JGL262415:JGL263287 JQH262415:JQH263287 KAD262415:KAD263287 KJZ262415:KJZ263287 KTV262415:KTV263287 LDR262415:LDR263287 LNN262415:LNN263287 LXJ262415:LXJ263287 MHF262415:MHF263287 MRB262415:MRB263287 NAX262415:NAX263287 NKT262415:NKT263287 NUP262415:NUP263287 OEL262415:OEL263287 OOH262415:OOH263287 OYD262415:OYD263287 PHZ262415:PHZ263287 PRV262415:PRV263287 QBR262415:QBR263287 QLN262415:QLN263287 QVJ262415:QVJ263287 RFF262415:RFF263287 RPB262415:RPB263287 RYX262415:RYX263287 SIT262415:SIT263287 SSP262415:SSP263287 TCL262415:TCL263287 TMH262415:TMH263287 TWD262415:TWD263287 UFZ262415:UFZ263287 UPV262415:UPV263287 UZR262415:UZR263287 VJN262415:VJN263287 VTJ262415:VTJ263287 WDF262415:WDF263287 WNB262415:WNB263287 WWX262415:WWX263287 BB327957:BB328829 KL327951:KL328823 UH327951:UH328823 AED327951:AED328823 ANZ327951:ANZ328823 AXV327951:AXV328823 BHR327951:BHR328823 BRN327951:BRN328823 CBJ327951:CBJ328823 CLF327951:CLF328823 CVB327951:CVB328823 DEX327951:DEX328823 DOT327951:DOT328823 DYP327951:DYP328823 EIL327951:EIL328823 ESH327951:ESH328823 FCD327951:FCD328823 FLZ327951:FLZ328823 FVV327951:FVV328823 GFR327951:GFR328823 GPN327951:GPN328823 GZJ327951:GZJ328823 HJF327951:HJF328823 HTB327951:HTB328823 ICX327951:ICX328823 IMT327951:IMT328823 IWP327951:IWP328823 JGL327951:JGL328823 JQH327951:JQH328823 KAD327951:KAD328823 KJZ327951:KJZ328823 KTV327951:KTV328823 LDR327951:LDR328823 LNN327951:LNN328823 LXJ327951:LXJ328823 MHF327951:MHF328823 MRB327951:MRB328823 NAX327951:NAX328823 NKT327951:NKT328823 NUP327951:NUP328823 OEL327951:OEL328823 OOH327951:OOH328823 OYD327951:OYD328823 PHZ327951:PHZ328823 PRV327951:PRV328823 QBR327951:QBR328823 QLN327951:QLN328823 QVJ327951:QVJ328823 RFF327951:RFF328823 RPB327951:RPB328823 RYX327951:RYX328823 SIT327951:SIT328823 SSP327951:SSP328823 TCL327951:TCL328823 TMH327951:TMH328823 TWD327951:TWD328823 UFZ327951:UFZ328823 UPV327951:UPV328823 UZR327951:UZR328823 VJN327951:VJN328823 VTJ327951:VTJ328823 WDF327951:WDF328823 WNB327951:WNB328823 WWX327951:WWX328823 BB393493:BB394365 KL393487:KL394359 UH393487:UH394359 AED393487:AED394359 ANZ393487:ANZ394359 AXV393487:AXV394359 BHR393487:BHR394359 BRN393487:BRN394359 CBJ393487:CBJ394359 CLF393487:CLF394359 CVB393487:CVB394359 DEX393487:DEX394359 DOT393487:DOT394359 DYP393487:DYP394359 EIL393487:EIL394359 ESH393487:ESH394359 FCD393487:FCD394359 FLZ393487:FLZ394359 FVV393487:FVV394359 GFR393487:GFR394359 GPN393487:GPN394359 GZJ393487:GZJ394359 HJF393487:HJF394359 HTB393487:HTB394359 ICX393487:ICX394359 IMT393487:IMT394359 IWP393487:IWP394359 JGL393487:JGL394359 JQH393487:JQH394359 KAD393487:KAD394359 KJZ393487:KJZ394359 KTV393487:KTV394359 LDR393487:LDR394359 LNN393487:LNN394359 LXJ393487:LXJ394359 MHF393487:MHF394359 MRB393487:MRB394359 NAX393487:NAX394359 NKT393487:NKT394359 NUP393487:NUP394359 OEL393487:OEL394359 OOH393487:OOH394359 OYD393487:OYD394359 PHZ393487:PHZ394359 PRV393487:PRV394359 QBR393487:QBR394359 QLN393487:QLN394359 QVJ393487:QVJ394359 RFF393487:RFF394359 RPB393487:RPB394359 RYX393487:RYX394359 SIT393487:SIT394359 SSP393487:SSP394359 TCL393487:TCL394359 TMH393487:TMH394359 TWD393487:TWD394359 UFZ393487:UFZ394359 UPV393487:UPV394359 UZR393487:UZR394359 VJN393487:VJN394359 VTJ393487:VTJ394359 WDF393487:WDF394359 WNB393487:WNB394359 WWX393487:WWX394359 BB459029:BB459901 KL459023:KL459895 UH459023:UH459895 AED459023:AED459895 ANZ459023:ANZ459895 AXV459023:AXV459895 BHR459023:BHR459895 BRN459023:BRN459895 CBJ459023:CBJ459895 CLF459023:CLF459895 CVB459023:CVB459895 DEX459023:DEX459895 DOT459023:DOT459895 DYP459023:DYP459895 EIL459023:EIL459895 ESH459023:ESH459895 FCD459023:FCD459895 FLZ459023:FLZ459895 FVV459023:FVV459895 GFR459023:GFR459895 GPN459023:GPN459895 GZJ459023:GZJ459895 HJF459023:HJF459895 HTB459023:HTB459895 ICX459023:ICX459895 IMT459023:IMT459895 IWP459023:IWP459895 JGL459023:JGL459895 JQH459023:JQH459895 KAD459023:KAD459895 KJZ459023:KJZ459895 KTV459023:KTV459895 LDR459023:LDR459895 LNN459023:LNN459895 LXJ459023:LXJ459895 MHF459023:MHF459895 MRB459023:MRB459895 NAX459023:NAX459895 NKT459023:NKT459895 NUP459023:NUP459895 OEL459023:OEL459895 OOH459023:OOH459895 OYD459023:OYD459895 PHZ459023:PHZ459895 PRV459023:PRV459895 QBR459023:QBR459895 QLN459023:QLN459895 QVJ459023:QVJ459895 RFF459023:RFF459895 RPB459023:RPB459895 RYX459023:RYX459895 SIT459023:SIT459895 SSP459023:SSP459895 TCL459023:TCL459895 TMH459023:TMH459895 TWD459023:TWD459895 UFZ459023:UFZ459895 UPV459023:UPV459895 UZR459023:UZR459895 VJN459023:VJN459895 VTJ459023:VTJ459895 WDF459023:WDF459895 WNB459023:WNB459895 WWX459023:WWX459895 BB524565:BB525437 KL524559:KL525431 UH524559:UH525431 AED524559:AED525431 ANZ524559:ANZ525431 AXV524559:AXV525431 BHR524559:BHR525431 BRN524559:BRN525431 CBJ524559:CBJ525431 CLF524559:CLF525431 CVB524559:CVB525431 DEX524559:DEX525431 DOT524559:DOT525431 DYP524559:DYP525431 EIL524559:EIL525431 ESH524559:ESH525431 FCD524559:FCD525431 FLZ524559:FLZ525431 FVV524559:FVV525431 GFR524559:GFR525431 GPN524559:GPN525431 GZJ524559:GZJ525431 HJF524559:HJF525431 HTB524559:HTB525431 ICX524559:ICX525431 IMT524559:IMT525431 IWP524559:IWP525431 JGL524559:JGL525431 JQH524559:JQH525431 KAD524559:KAD525431 KJZ524559:KJZ525431 KTV524559:KTV525431 LDR524559:LDR525431 LNN524559:LNN525431 LXJ524559:LXJ525431 MHF524559:MHF525431 MRB524559:MRB525431 NAX524559:NAX525431 NKT524559:NKT525431 NUP524559:NUP525431 OEL524559:OEL525431 OOH524559:OOH525431 OYD524559:OYD525431 PHZ524559:PHZ525431 PRV524559:PRV525431 QBR524559:QBR525431 QLN524559:QLN525431 QVJ524559:QVJ525431 RFF524559:RFF525431 RPB524559:RPB525431 RYX524559:RYX525431 SIT524559:SIT525431 SSP524559:SSP525431 TCL524559:TCL525431 TMH524559:TMH525431 TWD524559:TWD525431 UFZ524559:UFZ525431 UPV524559:UPV525431 UZR524559:UZR525431 VJN524559:VJN525431 VTJ524559:VTJ525431 WDF524559:WDF525431 WNB524559:WNB525431 WWX524559:WWX525431 BB590101:BB590973 KL590095:KL590967 UH590095:UH590967 AED590095:AED590967 ANZ590095:ANZ590967 AXV590095:AXV590967 BHR590095:BHR590967 BRN590095:BRN590967 CBJ590095:CBJ590967 CLF590095:CLF590967 CVB590095:CVB590967 DEX590095:DEX590967 DOT590095:DOT590967 DYP590095:DYP590967 EIL590095:EIL590967 ESH590095:ESH590967 FCD590095:FCD590967 FLZ590095:FLZ590967 FVV590095:FVV590967 GFR590095:GFR590967 GPN590095:GPN590967 GZJ590095:GZJ590967 HJF590095:HJF590967 HTB590095:HTB590967 ICX590095:ICX590967 IMT590095:IMT590967 IWP590095:IWP590967 JGL590095:JGL590967 JQH590095:JQH590967 KAD590095:KAD590967 KJZ590095:KJZ590967 KTV590095:KTV590967 LDR590095:LDR590967 LNN590095:LNN590967 LXJ590095:LXJ590967 MHF590095:MHF590967 MRB590095:MRB590967 NAX590095:NAX590967 NKT590095:NKT590967 NUP590095:NUP590967 OEL590095:OEL590967 OOH590095:OOH590967 OYD590095:OYD590967 PHZ590095:PHZ590967 PRV590095:PRV590967 QBR590095:QBR590967 QLN590095:QLN590967 QVJ590095:QVJ590967 RFF590095:RFF590967 RPB590095:RPB590967 RYX590095:RYX590967 SIT590095:SIT590967 SSP590095:SSP590967 TCL590095:TCL590967 TMH590095:TMH590967 TWD590095:TWD590967 UFZ590095:UFZ590967 UPV590095:UPV590967 UZR590095:UZR590967 VJN590095:VJN590967 VTJ590095:VTJ590967 WDF590095:WDF590967 WNB590095:WNB590967 WWX590095:WWX590967 BB655637:BB656509 KL655631:KL656503 UH655631:UH656503 AED655631:AED656503 ANZ655631:ANZ656503 AXV655631:AXV656503 BHR655631:BHR656503 BRN655631:BRN656503 CBJ655631:CBJ656503 CLF655631:CLF656503 CVB655631:CVB656503 DEX655631:DEX656503 DOT655631:DOT656503 DYP655631:DYP656503 EIL655631:EIL656503 ESH655631:ESH656503 FCD655631:FCD656503 FLZ655631:FLZ656503 FVV655631:FVV656503 GFR655631:GFR656503 GPN655631:GPN656503 GZJ655631:GZJ656503 HJF655631:HJF656503 HTB655631:HTB656503 ICX655631:ICX656503 IMT655631:IMT656503 IWP655631:IWP656503 JGL655631:JGL656503 JQH655631:JQH656503 KAD655631:KAD656503 KJZ655631:KJZ656503 KTV655631:KTV656503 LDR655631:LDR656503 LNN655631:LNN656503 LXJ655631:LXJ656503 MHF655631:MHF656503 MRB655631:MRB656503 NAX655631:NAX656503 NKT655631:NKT656503 NUP655631:NUP656503 OEL655631:OEL656503 OOH655631:OOH656503 OYD655631:OYD656503 PHZ655631:PHZ656503 PRV655631:PRV656503 QBR655631:QBR656503 QLN655631:QLN656503 QVJ655631:QVJ656503 RFF655631:RFF656503 RPB655631:RPB656503 RYX655631:RYX656503 SIT655631:SIT656503 SSP655631:SSP656503 TCL655631:TCL656503 TMH655631:TMH656503 TWD655631:TWD656503 UFZ655631:UFZ656503 UPV655631:UPV656503 UZR655631:UZR656503 VJN655631:VJN656503 VTJ655631:VTJ656503 WDF655631:WDF656503 WNB655631:WNB656503 WWX655631:WWX656503 BB721173:BB722045 KL721167:KL722039 UH721167:UH722039 AED721167:AED722039 ANZ721167:ANZ722039 AXV721167:AXV722039 BHR721167:BHR722039 BRN721167:BRN722039 CBJ721167:CBJ722039 CLF721167:CLF722039 CVB721167:CVB722039 DEX721167:DEX722039 DOT721167:DOT722039 DYP721167:DYP722039 EIL721167:EIL722039 ESH721167:ESH722039 FCD721167:FCD722039 FLZ721167:FLZ722039 FVV721167:FVV722039 GFR721167:GFR722039 GPN721167:GPN722039 GZJ721167:GZJ722039 HJF721167:HJF722039 HTB721167:HTB722039 ICX721167:ICX722039 IMT721167:IMT722039 IWP721167:IWP722039 JGL721167:JGL722039 JQH721167:JQH722039 KAD721167:KAD722039 KJZ721167:KJZ722039 KTV721167:KTV722039 LDR721167:LDR722039 LNN721167:LNN722039 LXJ721167:LXJ722039 MHF721167:MHF722039 MRB721167:MRB722039 NAX721167:NAX722039 NKT721167:NKT722039 NUP721167:NUP722039 OEL721167:OEL722039 OOH721167:OOH722039 OYD721167:OYD722039 PHZ721167:PHZ722039 PRV721167:PRV722039 QBR721167:QBR722039 QLN721167:QLN722039 QVJ721167:QVJ722039 RFF721167:RFF722039 RPB721167:RPB722039 RYX721167:RYX722039 SIT721167:SIT722039 SSP721167:SSP722039 TCL721167:TCL722039 TMH721167:TMH722039 TWD721167:TWD722039 UFZ721167:UFZ722039 UPV721167:UPV722039 UZR721167:UZR722039 VJN721167:VJN722039 VTJ721167:VTJ722039 WDF721167:WDF722039 WNB721167:WNB722039 WWX721167:WWX722039 BB786709:BB787581 KL786703:KL787575 UH786703:UH787575 AED786703:AED787575 ANZ786703:ANZ787575 AXV786703:AXV787575 BHR786703:BHR787575 BRN786703:BRN787575 CBJ786703:CBJ787575 CLF786703:CLF787575 CVB786703:CVB787575 DEX786703:DEX787575 DOT786703:DOT787575 DYP786703:DYP787575 EIL786703:EIL787575 ESH786703:ESH787575 FCD786703:FCD787575 FLZ786703:FLZ787575 FVV786703:FVV787575 GFR786703:GFR787575 GPN786703:GPN787575 GZJ786703:GZJ787575 HJF786703:HJF787575 HTB786703:HTB787575 ICX786703:ICX787575 IMT786703:IMT787575 IWP786703:IWP787575 JGL786703:JGL787575 JQH786703:JQH787575 KAD786703:KAD787575 KJZ786703:KJZ787575 KTV786703:KTV787575 LDR786703:LDR787575 LNN786703:LNN787575 LXJ786703:LXJ787575 MHF786703:MHF787575 MRB786703:MRB787575 NAX786703:NAX787575 NKT786703:NKT787575 NUP786703:NUP787575 OEL786703:OEL787575 OOH786703:OOH787575 OYD786703:OYD787575 PHZ786703:PHZ787575 PRV786703:PRV787575 QBR786703:QBR787575 QLN786703:QLN787575 QVJ786703:QVJ787575 RFF786703:RFF787575 RPB786703:RPB787575 RYX786703:RYX787575 SIT786703:SIT787575 SSP786703:SSP787575 TCL786703:TCL787575 TMH786703:TMH787575 TWD786703:TWD787575 UFZ786703:UFZ787575 UPV786703:UPV787575 UZR786703:UZR787575 VJN786703:VJN787575 VTJ786703:VTJ787575 WDF786703:WDF787575 WNB786703:WNB787575 WWX786703:WWX787575 BB852245:BB853117 KL852239:KL853111 UH852239:UH853111 AED852239:AED853111 ANZ852239:ANZ853111 AXV852239:AXV853111 BHR852239:BHR853111 BRN852239:BRN853111 CBJ852239:CBJ853111 CLF852239:CLF853111 CVB852239:CVB853111 DEX852239:DEX853111 DOT852239:DOT853111 DYP852239:DYP853111 EIL852239:EIL853111 ESH852239:ESH853111 FCD852239:FCD853111 FLZ852239:FLZ853111 FVV852239:FVV853111 GFR852239:GFR853111 GPN852239:GPN853111 GZJ852239:GZJ853111 HJF852239:HJF853111 HTB852239:HTB853111 ICX852239:ICX853111 IMT852239:IMT853111 IWP852239:IWP853111 JGL852239:JGL853111 JQH852239:JQH853111 KAD852239:KAD853111 KJZ852239:KJZ853111 KTV852239:KTV853111 LDR852239:LDR853111 LNN852239:LNN853111 LXJ852239:LXJ853111 MHF852239:MHF853111 MRB852239:MRB853111 NAX852239:NAX853111 NKT852239:NKT853111 NUP852239:NUP853111 OEL852239:OEL853111 OOH852239:OOH853111 OYD852239:OYD853111 PHZ852239:PHZ853111 PRV852239:PRV853111 QBR852239:QBR853111 QLN852239:QLN853111 QVJ852239:QVJ853111 RFF852239:RFF853111 RPB852239:RPB853111 RYX852239:RYX853111 SIT852239:SIT853111 SSP852239:SSP853111 TCL852239:TCL853111 TMH852239:TMH853111 TWD852239:TWD853111 UFZ852239:UFZ853111 UPV852239:UPV853111 UZR852239:UZR853111 VJN852239:VJN853111 VTJ852239:VTJ853111 WDF852239:WDF853111 WNB852239:WNB853111 WWX852239:WWX853111 BB917781:BB918653 KL917775:KL918647 UH917775:UH918647 AED917775:AED918647 ANZ917775:ANZ918647 AXV917775:AXV918647 BHR917775:BHR918647 BRN917775:BRN918647 CBJ917775:CBJ918647 CLF917775:CLF918647 CVB917775:CVB918647 DEX917775:DEX918647 DOT917775:DOT918647 DYP917775:DYP918647 EIL917775:EIL918647 ESH917775:ESH918647 FCD917775:FCD918647 FLZ917775:FLZ918647 FVV917775:FVV918647 GFR917775:GFR918647 GPN917775:GPN918647 GZJ917775:GZJ918647 HJF917775:HJF918647 HTB917775:HTB918647 ICX917775:ICX918647 IMT917775:IMT918647 IWP917775:IWP918647 JGL917775:JGL918647 JQH917775:JQH918647 KAD917775:KAD918647 KJZ917775:KJZ918647 KTV917775:KTV918647 LDR917775:LDR918647 LNN917775:LNN918647 LXJ917775:LXJ918647 MHF917775:MHF918647 MRB917775:MRB918647 NAX917775:NAX918647 NKT917775:NKT918647 NUP917775:NUP918647 OEL917775:OEL918647 OOH917775:OOH918647 OYD917775:OYD918647 PHZ917775:PHZ918647 PRV917775:PRV918647 QBR917775:QBR918647 QLN917775:QLN918647 QVJ917775:QVJ918647 RFF917775:RFF918647 RPB917775:RPB918647 RYX917775:RYX918647 SIT917775:SIT918647 SSP917775:SSP918647 TCL917775:TCL918647 TMH917775:TMH918647 TWD917775:TWD918647 UFZ917775:UFZ918647 UPV917775:UPV918647 UZR917775:UZR918647 VJN917775:VJN918647 VTJ917775:VTJ918647 WDF917775:WDF918647 WNB917775:WNB918647 WWX917775:WWX918647 BB983317:BB984189 KL983311:KL984183 UH983311:UH984183 AED983311:AED984183 ANZ983311:ANZ984183 AXV983311:AXV984183 BHR983311:BHR984183 BRN983311:BRN984183 CBJ983311:CBJ984183 CLF983311:CLF984183 CVB983311:CVB984183 DEX983311:DEX984183 DOT983311:DOT984183 DYP983311:DYP984183 EIL983311:EIL984183 ESH983311:ESH984183 FCD983311:FCD984183 FLZ983311:FLZ984183 FVV983311:FVV984183 GFR983311:GFR984183 GPN983311:GPN984183 GZJ983311:GZJ984183 HJF983311:HJF984183 HTB983311:HTB984183 ICX983311:ICX984183 IMT983311:IMT984183 IWP983311:IWP984183 JGL983311:JGL984183 JQH983311:JQH984183 KAD983311:KAD984183 KJZ983311:KJZ984183 KTV983311:KTV984183 LDR983311:LDR984183 LNN983311:LNN984183 LXJ983311:LXJ984183 MHF983311:MHF984183 MRB983311:MRB984183 NAX983311:NAX984183 NKT983311:NKT984183 NUP983311:NUP984183 OEL983311:OEL984183 OOH983311:OOH984183 OYD983311:OYD984183 PHZ983311:PHZ984183 PRV983311:PRV984183 QBR983311:QBR984183 QLN983311:QLN984183 QVJ983311:QVJ984183 RFF983311:RFF984183 RPB983311:RPB984183 RYX983311:RYX984183 SIT983311:SIT984183 SSP983311:SSP984183 TCL983311:TCL984183 TMH983311:TMH984183 TWD983311:TWD984183 UFZ983311:UFZ984183 UPV983311:UPV984183 UZR983311:UZR984183 VJN983311:VJN984183 VTJ983311:VTJ984183 WDF983311:WDF984183 WNB983311:WNB984183 WWX983311:WWX984183 BH65807:BH66681 KR65807:KR66681 UN65807:UN66681 AEJ65807:AEJ66681 AOF65807:AOF66681 AYB65807:AYB66681 BHX65807:BHX66681 BRT65807:BRT66681 CBP65807:CBP66681 CLL65807:CLL66681 CVH65807:CVH66681 DFD65807:DFD66681 DOZ65807:DOZ66681 DYV65807:DYV66681 EIR65807:EIR66681 ESN65807:ESN66681 FCJ65807:FCJ66681 FMF65807:FMF66681 FWB65807:FWB66681 GFX65807:GFX66681 GPT65807:GPT66681 GZP65807:GZP66681 HJL65807:HJL66681 HTH65807:HTH66681 IDD65807:IDD66681 IMZ65807:IMZ66681 IWV65807:IWV66681 JGR65807:JGR66681 JQN65807:JQN66681 KAJ65807:KAJ66681 KKF65807:KKF66681 KUB65807:KUB66681 LDX65807:LDX66681 LNT65807:LNT66681 LXP65807:LXP66681 MHL65807:MHL66681 MRH65807:MRH66681 NBD65807:NBD66681 NKZ65807:NKZ66681 NUV65807:NUV66681 OER65807:OER66681 OON65807:OON66681 OYJ65807:OYJ66681 PIF65807:PIF66681 PSB65807:PSB66681 QBX65807:QBX66681 QLT65807:QLT66681 QVP65807:QVP66681 RFL65807:RFL66681 RPH65807:RPH66681 RZD65807:RZD66681 SIZ65807:SIZ66681 SSV65807:SSV66681 TCR65807:TCR66681 TMN65807:TMN66681 TWJ65807:TWJ66681 UGF65807:UGF66681 UQB65807:UQB66681 UZX65807:UZX66681 VJT65807:VJT66681 VTP65807:VTP66681 WDL65807:WDL66681 WNH65807:WNH66681 WXD65807:WXD66681 BH131343:BH132217 KR131343:KR132217 UN131343:UN132217 AEJ131343:AEJ132217 AOF131343:AOF132217 AYB131343:AYB132217 BHX131343:BHX132217 BRT131343:BRT132217 CBP131343:CBP132217 CLL131343:CLL132217 CVH131343:CVH132217 DFD131343:DFD132217 DOZ131343:DOZ132217 DYV131343:DYV132217 EIR131343:EIR132217 ESN131343:ESN132217 FCJ131343:FCJ132217 FMF131343:FMF132217 FWB131343:FWB132217 GFX131343:GFX132217 GPT131343:GPT132217 GZP131343:GZP132217 HJL131343:HJL132217 HTH131343:HTH132217 IDD131343:IDD132217 IMZ131343:IMZ132217 IWV131343:IWV132217 JGR131343:JGR132217 JQN131343:JQN132217 KAJ131343:KAJ132217 KKF131343:KKF132217 KUB131343:KUB132217 LDX131343:LDX132217 LNT131343:LNT132217 LXP131343:LXP132217 MHL131343:MHL132217 MRH131343:MRH132217 NBD131343:NBD132217 NKZ131343:NKZ132217 NUV131343:NUV132217 OER131343:OER132217 OON131343:OON132217 OYJ131343:OYJ132217 PIF131343:PIF132217 PSB131343:PSB132217 QBX131343:QBX132217 QLT131343:QLT132217 QVP131343:QVP132217 RFL131343:RFL132217 RPH131343:RPH132217 RZD131343:RZD132217 SIZ131343:SIZ132217 SSV131343:SSV132217 TCR131343:TCR132217 TMN131343:TMN132217 TWJ131343:TWJ132217 UGF131343:UGF132217 UQB131343:UQB132217 UZX131343:UZX132217 VJT131343:VJT132217 VTP131343:VTP132217 WDL131343:WDL132217 WNH131343:WNH132217 WXD131343:WXD132217 BH196879:BH197753 KR196879:KR197753 UN196879:UN197753 AEJ196879:AEJ197753 AOF196879:AOF197753 AYB196879:AYB197753 BHX196879:BHX197753 BRT196879:BRT197753 CBP196879:CBP197753 CLL196879:CLL197753 CVH196879:CVH197753 DFD196879:DFD197753 DOZ196879:DOZ197753 DYV196879:DYV197753 EIR196879:EIR197753 ESN196879:ESN197753 FCJ196879:FCJ197753 FMF196879:FMF197753 FWB196879:FWB197753 GFX196879:GFX197753 GPT196879:GPT197753 GZP196879:GZP197753 HJL196879:HJL197753 HTH196879:HTH197753 IDD196879:IDD197753 IMZ196879:IMZ197753 IWV196879:IWV197753 JGR196879:JGR197753 JQN196879:JQN197753 KAJ196879:KAJ197753 KKF196879:KKF197753 KUB196879:KUB197753 LDX196879:LDX197753 LNT196879:LNT197753 LXP196879:LXP197753 MHL196879:MHL197753 MRH196879:MRH197753 NBD196879:NBD197753 NKZ196879:NKZ197753 NUV196879:NUV197753 OER196879:OER197753 OON196879:OON197753 OYJ196879:OYJ197753 PIF196879:PIF197753 PSB196879:PSB197753 QBX196879:QBX197753 QLT196879:QLT197753 QVP196879:QVP197753 RFL196879:RFL197753 RPH196879:RPH197753 RZD196879:RZD197753 SIZ196879:SIZ197753 SSV196879:SSV197753 TCR196879:TCR197753 TMN196879:TMN197753 TWJ196879:TWJ197753 UGF196879:UGF197753 UQB196879:UQB197753 UZX196879:UZX197753 VJT196879:VJT197753 VTP196879:VTP197753 WDL196879:WDL197753 WNH196879:WNH197753 WXD196879:WXD197753 BH262415:BH263289 KR262415:KR263289 UN262415:UN263289 AEJ262415:AEJ263289 AOF262415:AOF263289 AYB262415:AYB263289 BHX262415:BHX263289 BRT262415:BRT263289 CBP262415:CBP263289 CLL262415:CLL263289 CVH262415:CVH263289 DFD262415:DFD263289 DOZ262415:DOZ263289 DYV262415:DYV263289 EIR262415:EIR263289 ESN262415:ESN263289 FCJ262415:FCJ263289 FMF262415:FMF263289 FWB262415:FWB263289 GFX262415:GFX263289 GPT262415:GPT263289 GZP262415:GZP263289 HJL262415:HJL263289 HTH262415:HTH263289 IDD262415:IDD263289 IMZ262415:IMZ263289 IWV262415:IWV263289 JGR262415:JGR263289 JQN262415:JQN263289 KAJ262415:KAJ263289 KKF262415:KKF263289 KUB262415:KUB263289 LDX262415:LDX263289 LNT262415:LNT263289 LXP262415:LXP263289 MHL262415:MHL263289 MRH262415:MRH263289 NBD262415:NBD263289 NKZ262415:NKZ263289 NUV262415:NUV263289 OER262415:OER263289 OON262415:OON263289 OYJ262415:OYJ263289 PIF262415:PIF263289 PSB262415:PSB263289 QBX262415:QBX263289 QLT262415:QLT263289 QVP262415:QVP263289 RFL262415:RFL263289 RPH262415:RPH263289 RZD262415:RZD263289 SIZ262415:SIZ263289 SSV262415:SSV263289 TCR262415:TCR263289 TMN262415:TMN263289 TWJ262415:TWJ263289 UGF262415:UGF263289 UQB262415:UQB263289 UZX262415:UZX263289 VJT262415:VJT263289 VTP262415:VTP263289 WDL262415:WDL263289 WNH262415:WNH263289 WXD262415:WXD263289 BH327951:BH328825 KR327951:KR328825 UN327951:UN328825 AEJ327951:AEJ328825 AOF327951:AOF328825 AYB327951:AYB328825 BHX327951:BHX328825 BRT327951:BRT328825 CBP327951:CBP328825 CLL327951:CLL328825 CVH327951:CVH328825 DFD327951:DFD328825 DOZ327951:DOZ328825 DYV327951:DYV328825 EIR327951:EIR328825 ESN327951:ESN328825 FCJ327951:FCJ328825 FMF327951:FMF328825 FWB327951:FWB328825 GFX327951:GFX328825 GPT327951:GPT328825 GZP327951:GZP328825 HJL327951:HJL328825 HTH327951:HTH328825 IDD327951:IDD328825 IMZ327951:IMZ328825 IWV327951:IWV328825 JGR327951:JGR328825 JQN327951:JQN328825 KAJ327951:KAJ328825 KKF327951:KKF328825 KUB327951:KUB328825 LDX327951:LDX328825 LNT327951:LNT328825 LXP327951:LXP328825 MHL327951:MHL328825 MRH327951:MRH328825 NBD327951:NBD328825 NKZ327951:NKZ328825 NUV327951:NUV328825 OER327951:OER328825 OON327951:OON328825 OYJ327951:OYJ328825 PIF327951:PIF328825 PSB327951:PSB328825 QBX327951:QBX328825 QLT327951:QLT328825 QVP327951:QVP328825 RFL327951:RFL328825 RPH327951:RPH328825 RZD327951:RZD328825 SIZ327951:SIZ328825 SSV327951:SSV328825 TCR327951:TCR328825 TMN327951:TMN328825 TWJ327951:TWJ328825 UGF327951:UGF328825 UQB327951:UQB328825 UZX327951:UZX328825 VJT327951:VJT328825 VTP327951:VTP328825 WDL327951:WDL328825 WNH327951:WNH328825 WXD327951:WXD328825 BH393487:BH394361 KR393487:KR394361 UN393487:UN394361 AEJ393487:AEJ394361 AOF393487:AOF394361 AYB393487:AYB394361 BHX393487:BHX394361 BRT393487:BRT394361 CBP393487:CBP394361 CLL393487:CLL394361 CVH393487:CVH394361 DFD393487:DFD394361 DOZ393487:DOZ394361 DYV393487:DYV394361 EIR393487:EIR394361 ESN393487:ESN394361 FCJ393487:FCJ394361 FMF393487:FMF394361 FWB393487:FWB394361 GFX393487:GFX394361 GPT393487:GPT394361 GZP393487:GZP394361 HJL393487:HJL394361 HTH393487:HTH394361 IDD393487:IDD394361 IMZ393487:IMZ394361 IWV393487:IWV394361 JGR393487:JGR394361 JQN393487:JQN394361 KAJ393487:KAJ394361 KKF393487:KKF394361 KUB393487:KUB394361 LDX393487:LDX394361 LNT393487:LNT394361 LXP393487:LXP394361 MHL393487:MHL394361 MRH393487:MRH394361 NBD393487:NBD394361 NKZ393487:NKZ394361 NUV393487:NUV394361 OER393487:OER394361 OON393487:OON394361 OYJ393487:OYJ394361 PIF393487:PIF394361 PSB393487:PSB394361 QBX393487:QBX394361 QLT393487:QLT394361 QVP393487:QVP394361 RFL393487:RFL394361 RPH393487:RPH394361 RZD393487:RZD394361 SIZ393487:SIZ394361 SSV393487:SSV394361 TCR393487:TCR394361 TMN393487:TMN394361 TWJ393487:TWJ394361 UGF393487:UGF394361 UQB393487:UQB394361 UZX393487:UZX394361 VJT393487:VJT394361 VTP393487:VTP394361 WDL393487:WDL394361 WNH393487:WNH394361 WXD393487:WXD394361 BH459023:BH459897 KR459023:KR459897 UN459023:UN459897 AEJ459023:AEJ459897 AOF459023:AOF459897 AYB459023:AYB459897 BHX459023:BHX459897 BRT459023:BRT459897 CBP459023:CBP459897 CLL459023:CLL459897 CVH459023:CVH459897 DFD459023:DFD459897 DOZ459023:DOZ459897 DYV459023:DYV459897 EIR459023:EIR459897 ESN459023:ESN459897 FCJ459023:FCJ459897 FMF459023:FMF459897 FWB459023:FWB459897 GFX459023:GFX459897 GPT459023:GPT459897 GZP459023:GZP459897 HJL459023:HJL459897 HTH459023:HTH459897 IDD459023:IDD459897 IMZ459023:IMZ459897 IWV459023:IWV459897 JGR459023:JGR459897 JQN459023:JQN459897 KAJ459023:KAJ459897 KKF459023:KKF459897 KUB459023:KUB459897 LDX459023:LDX459897 LNT459023:LNT459897 LXP459023:LXP459897 MHL459023:MHL459897 MRH459023:MRH459897 NBD459023:NBD459897 NKZ459023:NKZ459897 NUV459023:NUV459897 OER459023:OER459897 OON459023:OON459897 OYJ459023:OYJ459897 PIF459023:PIF459897 PSB459023:PSB459897 QBX459023:QBX459897 QLT459023:QLT459897 QVP459023:QVP459897 RFL459023:RFL459897 RPH459023:RPH459897 RZD459023:RZD459897 SIZ459023:SIZ459897 SSV459023:SSV459897 TCR459023:TCR459897 TMN459023:TMN459897 TWJ459023:TWJ459897 UGF459023:UGF459897 UQB459023:UQB459897 UZX459023:UZX459897 VJT459023:VJT459897 VTP459023:VTP459897 WDL459023:WDL459897 WNH459023:WNH459897 WXD459023:WXD459897 BH524559:BH525433 KR524559:KR525433 UN524559:UN525433 AEJ524559:AEJ525433 AOF524559:AOF525433 AYB524559:AYB525433 BHX524559:BHX525433 BRT524559:BRT525433 CBP524559:CBP525433 CLL524559:CLL525433 CVH524559:CVH525433 DFD524559:DFD525433 DOZ524559:DOZ525433 DYV524559:DYV525433 EIR524559:EIR525433 ESN524559:ESN525433 FCJ524559:FCJ525433 FMF524559:FMF525433 FWB524559:FWB525433 GFX524559:GFX525433 GPT524559:GPT525433 GZP524559:GZP525433 HJL524559:HJL525433 HTH524559:HTH525433 IDD524559:IDD525433 IMZ524559:IMZ525433 IWV524559:IWV525433 JGR524559:JGR525433 JQN524559:JQN525433 KAJ524559:KAJ525433 KKF524559:KKF525433 KUB524559:KUB525433 LDX524559:LDX525433 LNT524559:LNT525433 LXP524559:LXP525433 MHL524559:MHL525433 MRH524559:MRH525433 NBD524559:NBD525433 NKZ524559:NKZ525433 NUV524559:NUV525433 OER524559:OER525433 OON524559:OON525433 OYJ524559:OYJ525433 PIF524559:PIF525433 PSB524559:PSB525433 QBX524559:QBX525433 QLT524559:QLT525433 QVP524559:QVP525433 RFL524559:RFL525433 RPH524559:RPH525433 RZD524559:RZD525433 SIZ524559:SIZ525433 SSV524559:SSV525433 TCR524559:TCR525433 TMN524559:TMN525433 TWJ524559:TWJ525433 UGF524559:UGF525433 UQB524559:UQB525433 UZX524559:UZX525433 VJT524559:VJT525433 VTP524559:VTP525433 WDL524559:WDL525433 WNH524559:WNH525433 WXD524559:WXD525433 BH590095:BH590969 KR590095:KR590969 UN590095:UN590969 AEJ590095:AEJ590969 AOF590095:AOF590969 AYB590095:AYB590969 BHX590095:BHX590969 BRT590095:BRT590969 CBP590095:CBP590969 CLL590095:CLL590969 CVH590095:CVH590969 DFD590095:DFD590969 DOZ590095:DOZ590969 DYV590095:DYV590969 EIR590095:EIR590969 ESN590095:ESN590969 FCJ590095:FCJ590969 FMF590095:FMF590969 FWB590095:FWB590969 GFX590095:GFX590969 GPT590095:GPT590969 GZP590095:GZP590969 HJL590095:HJL590969 HTH590095:HTH590969 IDD590095:IDD590969 IMZ590095:IMZ590969 IWV590095:IWV590969 JGR590095:JGR590969 JQN590095:JQN590969 KAJ590095:KAJ590969 KKF590095:KKF590969 KUB590095:KUB590969 LDX590095:LDX590969 LNT590095:LNT590969 LXP590095:LXP590969 MHL590095:MHL590969 MRH590095:MRH590969 NBD590095:NBD590969 NKZ590095:NKZ590969 NUV590095:NUV590969 OER590095:OER590969 OON590095:OON590969 OYJ590095:OYJ590969 PIF590095:PIF590969 PSB590095:PSB590969 QBX590095:QBX590969 QLT590095:QLT590969 QVP590095:QVP590969 RFL590095:RFL590969 RPH590095:RPH590969 RZD590095:RZD590969 SIZ590095:SIZ590969 SSV590095:SSV590969 TCR590095:TCR590969 TMN590095:TMN590969 TWJ590095:TWJ590969 UGF590095:UGF590969 UQB590095:UQB590969 UZX590095:UZX590969 VJT590095:VJT590969 VTP590095:VTP590969 WDL590095:WDL590969 WNH590095:WNH590969 WXD590095:WXD590969 BH655631:BH656505 KR655631:KR656505 UN655631:UN656505 AEJ655631:AEJ656505 AOF655631:AOF656505 AYB655631:AYB656505 BHX655631:BHX656505 BRT655631:BRT656505 CBP655631:CBP656505 CLL655631:CLL656505 CVH655631:CVH656505 DFD655631:DFD656505 DOZ655631:DOZ656505 DYV655631:DYV656505 EIR655631:EIR656505 ESN655631:ESN656505 FCJ655631:FCJ656505 FMF655631:FMF656505 FWB655631:FWB656505 GFX655631:GFX656505 GPT655631:GPT656505 GZP655631:GZP656505 HJL655631:HJL656505 HTH655631:HTH656505 IDD655631:IDD656505 IMZ655631:IMZ656505 IWV655631:IWV656505 JGR655631:JGR656505 JQN655631:JQN656505 KAJ655631:KAJ656505 KKF655631:KKF656505 KUB655631:KUB656505 LDX655631:LDX656505 LNT655631:LNT656505 LXP655631:LXP656505 MHL655631:MHL656505 MRH655631:MRH656505 NBD655631:NBD656505 NKZ655631:NKZ656505 NUV655631:NUV656505 OER655631:OER656505 OON655631:OON656505 OYJ655631:OYJ656505 PIF655631:PIF656505 PSB655631:PSB656505 QBX655631:QBX656505 QLT655631:QLT656505 QVP655631:QVP656505 RFL655631:RFL656505 RPH655631:RPH656505 RZD655631:RZD656505 SIZ655631:SIZ656505 SSV655631:SSV656505 TCR655631:TCR656505 TMN655631:TMN656505 TWJ655631:TWJ656505 UGF655631:UGF656505 UQB655631:UQB656505 UZX655631:UZX656505 VJT655631:VJT656505 VTP655631:VTP656505 WDL655631:WDL656505 WNH655631:WNH656505 WXD655631:WXD656505 BH721167:BH722041 KR721167:KR722041 UN721167:UN722041 AEJ721167:AEJ722041 AOF721167:AOF722041 AYB721167:AYB722041 BHX721167:BHX722041 BRT721167:BRT722041 CBP721167:CBP722041 CLL721167:CLL722041 CVH721167:CVH722041 DFD721167:DFD722041 DOZ721167:DOZ722041 DYV721167:DYV722041 EIR721167:EIR722041 ESN721167:ESN722041 FCJ721167:FCJ722041 FMF721167:FMF722041 FWB721167:FWB722041 GFX721167:GFX722041 GPT721167:GPT722041 GZP721167:GZP722041 HJL721167:HJL722041 HTH721167:HTH722041 IDD721167:IDD722041 IMZ721167:IMZ722041 IWV721167:IWV722041 JGR721167:JGR722041 JQN721167:JQN722041 KAJ721167:KAJ722041 KKF721167:KKF722041 KUB721167:KUB722041 LDX721167:LDX722041 LNT721167:LNT722041 LXP721167:LXP722041 MHL721167:MHL722041 MRH721167:MRH722041 NBD721167:NBD722041 NKZ721167:NKZ722041 NUV721167:NUV722041 OER721167:OER722041 OON721167:OON722041 OYJ721167:OYJ722041 PIF721167:PIF722041 PSB721167:PSB722041 QBX721167:QBX722041 QLT721167:QLT722041 QVP721167:QVP722041 RFL721167:RFL722041 RPH721167:RPH722041 RZD721167:RZD722041 SIZ721167:SIZ722041 SSV721167:SSV722041 TCR721167:TCR722041 TMN721167:TMN722041 TWJ721167:TWJ722041 UGF721167:UGF722041 UQB721167:UQB722041 UZX721167:UZX722041 VJT721167:VJT722041 VTP721167:VTP722041 WDL721167:WDL722041 WNH721167:WNH722041 WXD721167:WXD722041 BH786703:BH787577 KR786703:KR787577 UN786703:UN787577 AEJ786703:AEJ787577 AOF786703:AOF787577 AYB786703:AYB787577 BHX786703:BHX787577 BRT786703:BRT787577 CBP786703:CBP787577 CLL786703:CLL787577 CVH786703:CVH787577 DFD786703:DFD787577 DOZ786703:DOZ787577 DYV786703:DYV787577 EIR786703:EIR787577 ESN786703:ESN787577 FCJ786703:FCJ787577 FMF786703:FMF787577 FWB786703:FWB787577 GFX786703:GFX787577 GPT786703:GPT787577 GZP786703:GZP787577 HJL786703:HJL787577 HTH786703:HTH787577 IDD786703:IDD787577 IMZ786703:IMZ787577 IWV786703:IWV787577 JGR786703:JGR787577 JQN786703:JQN787577 KAJ786703:KAJ787577 KKF786703:KKF787577 KUB786703:KUB787577 LDX786703:LDX787577 LNT786703:LNT787577 LXP786703:LXP787577 MHL786703:MHL787577 MRH786703:MRH787577 NBD786703:NBD787577 NKZ786703:NKZ787577 NUV786703:NUV787577 OER786703:OER787577 OON786703:OON787577 OYJ786703:OYJ787577 PIF786703:PIF787577 PSB786703:PSB787577 QBX786703:QBX787577 QLT786703:QLT787577 QVP786703:QVP787577 RFL786703:RFL787577 RPH786703:RPH787577 RZD786703:RZD787577 SIZ786703:SIZ787577 SSV786703:SSV787577 TCR786703:TCR787577 TMN786703:TMN787577 TWJ786703:TWJ787577 UGF786703:UGF787577 UQB786703:UQB787577 UZX786703:UZX787577 VJT786703:VJT787577 VTP786703:VTP787577 WDL786703:WDL787577 WNH786703:WNH787577 WXD786703:WXD787577 BH852239:BH853113 KR852239:KR853113 UN852239:UN853113 AEJ852239:AEJ853113 AOF852239:AOF853113 AYB852239:AYB853113 BHX852239:BHX853113 BRT852239:BRT853113 CBP852239:CBP853113 CLL852239:CLL853113 CVH852239:CVH853113 DFD852239:DFD853113 DOZ852239:DOZ853113 DYV852239:DYV853113 EIR852239:EIR853113 ESN852239:ESN853113 FCJ852239:FCJ853113 FMF852239:FMF853113 FWB852239:FWB853113 GFX852239:GFX853113 GPT852239:GPT853113 GZP852239:GZP853113 HJL852239:HJL853113 HTH852239:HTH853113 IDD852239:IDD853113 IMZ852239:IMZ853113 IWV852239:IWV853113 JGR852239:JGR853113 JQN852239:JQN853113 KAJ852239:KAJ853113 KKF852239:KKF853113 KUB852239:KUB853113 LDX852239:LDX853113 LNT852239:LNT853113 LXP852239:LXP853113 MHL852239:MHL853113 MRH852239:MRH853113 NBD852239:NBD853113 NKZ852239:NKZ853113 NUV852239:NUV853113 OER852239:OER853113 OON852239:OON853113 OYJ852239:OYJ853113 PIF852239:PIF853113 PSB852239:PSB853113 QBX852239:QBX853113 QLT852239:QLT853113 QVP852239:QVP853113 RFL852239:RFL853113 RPH852239:RPH853113 RZD852239:RZD853113 SIZ852239:SIZ853113 SSV852239:SSV853113 TCR852239:TCR853113 TMN852239:TMN853113 TWJ852239:TWJ853113 UGF852239:UGF853113 UQB852239:UQB853113 UZX852239:UZX853113 VJT852239:VJT853113 VTP852239:VTP853113 WDL852239:WDL853113 WNH852239:WNH853113 WXD852239:WXD853113 BH917775:BH918649 KR917775:KR918649 UN917775:UN918649 AEJ917775:AEJ918649 AOF917775:AOF918649 AYB917775:AYB918649 BHX917775:BHX918649 BRT917775:BRT918649 CBP917775:CBP918649 CLL917775:CLL918649 CVH917775:CVH918649 DFD917775:DFD918649 DOZ917775:DOZ918649 DYV917775:DYV918649 EIR917775:EIR918649 ESN917775:ESN918649 FCJ917775:FCJ918649 FMF917775:FMF918649 FWB917775:FWB918649 GFX917775:GFX918649 GPT917775:GPT918649 GZP917775:GZP918649 HJL917775:HJL918649 HTH917775:HTH918649 IDD917775:IDD918649 IMZ917775:IMZ918649 IWV917775:IWV918649 JGR917775:JGR918649 JQN917775:JQN918649 KAJ917775:KAJ918649 KKF917775:KKF918649 KUB917775:KUB918649 LDX917775:LDX918649 LNT917775:LNT918649 LXP917775:LXP918649 MHL917775:MHL918649 MRH917775:MRH918649 NBD917775:NBD918649 NKZ917775:NKZ918649 NUV917775:NUV918649 OER917775:OER918649 OON917775:OON918649 OYJ917775:OYJ918649 PIF917775:PIF918649 PSB917775:PSB918649 QBX917775:QBX918649 QLT917775:QLT918649 QVP917775:QVP918649 RFL917775:RFL918649 RPH917775:RPH918649 RZD917775:RZD918649 SIZ917775:SIZ918649 SSV917775:SSV918649 TCR917775:TCR918649 TMN917775:TMN918649 TWJ917775:TWJ918649 UGF917775:UGF918649 UQB917775:UQB918649 UZX917775:UZX918649 VJT917775:VJT918649 VTP917775:VTP918649 WDL917775:WDL918649 WNH917775:WNH918649 WXD917775:WXD918649 BH983311:BH984185 KR983311:KR984185 UN983311:UN984185 AEJ983311:AEJ984185 AOF983311:AOF984185 AYB983311:AYB984185 BHX983311:BHX984185 BRT983311:BRT984185 CBP983311:CBP984185 CLL983311:CLL984185 CVH983311:CVH984185 DFD983311:DFD984185 DOZ983311:DOZ984185 DYV983311:DYV984185 EIR983311:EIR984185 ESN983311:ESN984185 FCJ983311:FCJ984185 FMF983311:FMF984185 FWB983311:FWB984185 GFX983311:GFX984185 GPT983311:GPT984185 GZP983311:GZP984185 HJL983311:HJL984185 HTH983311:HTH984185 IDD983311:IDD984185 IMZ983311:IMZ984185 IWV983311:IWV984185 JGR983311:JGR984185 JQN983311:JQN984185 KAJ983311:KAJ984185 KKF983311:KKF984185 KUB983311:KUB984185 LDX983311:LDX984185 LNT983311:LNT984185 LXP983311:LXP984185 MHL983311:MHL984185 MRH983311:MRH984185 NBD983311:NBD984185 NKZ983311:NKZ984185 NUV983311:NUV984185 OER983311:OER984185 OON983311:OON984185 OYJ983311:OYJ984185 PIF983311:PIF984185 PSB983311:PSB984185 QBX983311:QBX984185 QLT983311:QLT984185 QVP983311:QVP984185 RFL983311:RFL984185 RPH983311:RPH984185 RZD983311:RZD984185 SIZ983311:SIZ984185 SSV983311:SSV984185 TCR983311:TCR984185 TMN983311:TMN984185 TWJ983311:TWJ984185 UGF983311:UGF984185 UQB983311:UQB984185 UZX983311:UZX984185 VJT983311:VJT984185 VTP983311:VTP984185 WDL983311:WDL984185 WNH983311:WNH984185 WXD983311:WXD984185 BE65813:BE66685 KO65807:KO66679 UK65807:UK66679 AEG65807:AEG66679 AOC65807:AOC66679 AXY65807:AXY66679 BHU65807:BHU66679 BRQ65807:BRQ66679 CBM65807:CBM66679 CLI65807:CLI66679 CVE65807:CVE66679 DFA65807:DFA66679 DOW65807:DOW66679 DYS65807:DYS66679 EIO65807:EIO66679 ESK65807:ESK66679 FCG65807:FCG66679 FMC65807:FMC66679 FVY65807:FVY66679 GFU65807:GFU66679 GPQ65807:GPQ66679 GZM65807:GZM66679 HJI65807:HJI66679 HTE65807:HTE66679 IDA65807:IDA66679 IMW65807:IMW66679 IWS65807:IWS66679 JGO65807:JGO66679 JQK65807:JQK66679 KAG65807:KAG66679 KKC65807:KKC66679 KTY65807:KTY66679 LDU65807:LDU66679 LNQ65807:LNQ66679 LXM65807:LXM66679 MHI65807:MHI66679 MRE65807:MRE66679 NBA65807:NBA66679 NKW65807:NKW66679 NUS65807:NUS66679 OEO65807:OEO66679 OOK65807:OOK66679 OYG65807:OYG66679 PIC65807:PIC66679 PRY65807:PRY66679 QBU65807:QBU66679 QLQ65807:QLQ66679 QVM65807:QVM66679 RFI65807:RFI66679 RPE65807:RPE66679 RZA65807:RZA66679 SIW65807:SIW66679 SSS65807:SSS66679 TCO65807:TCO66679 TMK65807:TMK66679 TWG65807:TWG66679 UGC65807:UGC66679 UPY65807:UPY66679 UZU65807:UZU66679 VJQ65807:VJQ66679 VTM65807:VTM66679 WDI65807:WDI66679 WNE65807:WNE66679 WXA65807:WXA66679 BE131349:BE132221 KO131343:KO132215 UK131343:UK132215 AEG131343:AEG132215 AOC131343:AOC132215 AXY131343:AXY132215 BHU131343:BHU132215 BRQ131343:BRQ132215 CBM131343:CBM132215 CLI131343:CLI132215 CVE131343:CVE132215 DFA131343:DFA132215 DOW131343:DOW132215 DYS131343:DYS132215 EIO131343:EIO132215 ESK131343:ESK132215 FCG131343:FCG132215 FMC131343:FMC132215 FVY131343:FVY132215 GFU131343:GFU132215 GPQ131343:GPQ132215 GZM131343:GZM132215 HJI131343:HJI132215 HTE131343:HTE132215 IDA131343:IDA132215 IMW131343:IMW132215 IWS131343:IWS132215 JGO131343:JGO132215 JQK131343:JQK132215 KAG131343:KAG132215 KKC131343:KKC132215 KTY131343:KTY132215 LDU131343:LDU132215 LNQ131343:LNQ132215 LXM131343:LXM132215 MHI131343:MHI132215 MRE131343:MRE132215 NBA131343:NBA132215 NKW131343:NKW132215 NUS131343:NUS132215 OEO131343:OEO132215 OOK131343:OOK132215 OYG131343:OYG132215 PIC131343:PIC132215 PRY131343:PRY132215 QBU131343:QBU132215 QLQ131343:QLQ132215 QVM131343:QVM132215 RFI131343:RFI132215 RPE131343:RPE132215 RZA131343:RZA132215 SIW131343:SIW132215 SSS131343:SSS132215 TCO131343:TCO132215 TMK131343:TMK132215 TWG131343:TWG132215 UGC131343:UGC132215 UPY131343:UPY132215 UZU131343:UZU132215 VJQ131343:VJQ132215 VTM131343:VTM132215 WDI131343:WDI132215 WNE131343:WNE132215 WXA131343:WXA132215 BE196885:BE197757 KO196879:KO197751 UK196879:UK197751 AEG196879:AEG197751 AOC196879:AOC197751 AXY196879:AXY197751 BHU196879:BHU197751 BRQ196879:BRQ197751 CBM196879:CBM197751 CLI196879:CLI197751 CVE196879:CVE197751 DFA196879:DFA197751 DOW196879:DOW197751 DYS196879:DYS197751 EIO196879:EIO197751 ESK196879:ESK197751 FCG196879:FCG197751 FMC196879:FMC197751 FVY196879:FVY197751 GFU196879:GFU197751 GPQ196879:GPQ197751 GZM196879:GZM197751 HJI196879:HJI197751 HTE196879:HTE197751 IDA196879:IDA197751 IMW196879:IMW197751 IWS196879:IWS197751 JGO196879:JGO197751 JQK196879:JQK197751 KAG196879:KAG197751 KKC196879:KKC197751 KTY196879:KTY197751 LDU196879:LDU197751 LNQ196879:LNQ197751 LXM196879:LXM197751 MHI196879:MHI197751 MRE196879:MRE197751 NBA196879:NBA197751 NKW196879:NKW197751 NUS196879:NUS197751 OEO196879:OEO197751 OOK196879:OOK197751 OYG196879:OYG197751 PIC196879:PIC197751 PRY196879:PRY197751 QBU196879:QBU197751 QLQ196879:QLQ197751 QVM196879:QVM197751 RFI196879:RFI197751 RPE196879:RPE197751 RZA196879:RZA197751 SIW196879:SIW197751 SSS196879:SSS197751 TCO196879:TCO197751 TMK196879:TMK197751 TWG196879:TWG197751 UGC196879:UGC197751 UPY196879:UPY197751 UZU196879:UZU197751 VJQ196879:VJQ197751 VTM196879:VTM197751 WDI196879:WDI197751 WNE196879:WNE197751 WXA196879:WXA197751 BE262421:BE263293 KO262415:KO263287 UK262415:UK263287 AEG262415:AEG263287 AOC262415:AOC263287 AXY262415:AXY263287 BHU262415:BHU263287 BRQ262415:BRQ263287 CBM262415:CBM263287 CLI262415:CLI263287 CVE262415:CVE263287 DFA262415:DFA263287 DOW262415:DOW263287 DYS262415:DYS263287 EIO262415:EIO263287 ESK262415:ESK263287 FCG262415:FCG263287 FMC262415:FMC263287 FVY262415:FVY263287 GFU262415:GFU263287 GPQ262415:GPQ263287 GZM262415:GZM263287 HJI262415:HJI263287 HTE262415:HTE263287 IDA262415:IDA263287 IMW262415:IMW263287 IWS262415:IWS263287 JGO262415:JGO263287 JQK262415:JQK263287 KAG262415:KAG263287 KKC262415:KKC263287 KTY262415:KTY263287 LDU262415:LDU263287 LNQ262415:LNQ263287 LXM262415:LXM263287 MHI262415:MHI263287 MRE262415:MRE263287 NBA262415:NBA263287 NKW262415:NKW263287 NUS262415:NUS263287 OEO262415:OEO263287 OOK262415:OOK263287 OYG262415:OYG263287 PIC262415:PIC263287 PRY262415:PRY263287 QBU262415:QBU263287 QLQ262415:QLQ263287 QVM262415:QVM263287 RFI262415:RFI263287 RPE262415:RPE263287 RZA262415:RZA263287 SIW262415:SIW263287 SSS262415:SSS263287 TCO262415:TCO263287 TMK262415:TMK263287 TWG262415:TWG263287 UGC262415:UGC263287 UPY262415:UPY263287 UZU262415:UZU263287 VJQ262415:VJQ263287 VTM262415:VTM263287 WDI262415:WDI263287 WNE262415:WNE263287 WXA262415:WXA263287 BE327957:BE328829 KO327951:KO328823 UK327951:UK328823 AEG327951:AEG328823 AOC327951:AOC328823 AXY327951:AXY328823 BHU327951:BHU328823 BRQ327951:BRQ328823 CBM327951:CBM328823 CLI327951:CLI328823 CVE327951:CVE328823 DFA327951:DFA328823 DOW327951:DOW328823 DYS327951:DYS328823 EIO327951:EIO328823 ESK327951:ESK328823 FCG327951:FCG328823 FMC327951:FMC328823 FVY327951:FVY328823 GFU327951:GFU328823 GPQ327951:GPQ328823 GZM327951:GZM328823 HJI327951:HJI328823 HTE327951:HTE328823 IDA327951:IDA328823 IMW327951:IMW328823 IWS327951:IWS328823 JGO327951:JGO328823 JQK327951:JQK328823 KAG327951:KAG328823 KKC327951:KKC328823 KTY327951:KTY328823 LDU327951:LDU328823 LNQ327951:LNQ328823 LXM327951:LXM328823 MHI327951:MHI328823 MRE327951:MRE328823 NBA327951:NBA328823 NKW327951:NKW328823 NUS327951:NUS328823 OEO327951:OEO328823 OOK327951:OOK328823 OYG327951:OYG328823 PIC327951:PIC328823 PRY327951:PRY328823 QBU327951:QBU328823 QLQ327951:QLQ328823 QVM327951:QVM328823 RFI327951:RFI328823 RPE327951:RPE328823 RZA327951:RZA328823 SIW327951:SIW328823 SSS327951:SSS328823 TCO327951:TCO328823 TMK327951:TMK328823 TWG327951:TWG328823 UGC327951:UGC328823 UPY327951:UPY328823 UZU327951:UZU328823 VJQ327951:VJQ328823 VTM327951:VTM328823 WDI327951:WDI328823 WNE327951:WNE328823 WXA327951:WXA328823 BE393493:BE394365 KO393487:KO394359 UK393487:UK394359 AEG393487:AEG394359 AOC393487:AOC394359 AXY393487:AXY394359 BHU393487:BHU394359 BRQ393487:BRQ394359 CBM393487:CBM394359 CLI393487:CLI394359 CVE393487:CVE394359 DFA393487:DFA394359 DOW393487:DOW394359 DYS393487:DYS394359 EIO393487:EIO394359 ESK393487:ESK394359 FCG393487:FCG394359 FMC393487:FMC394359 FVY393487:FVY394359 GFU393487:GFU394359 GPQ393487:GPQ394359 GZM393487:GZM394359 HJI393487:HJI394359 HTE393487:HTE394359 IDA393487:IDA394359 IMW393487:IMW394359 IWS393487:IWS394359 JGO393487:JGO394359 JQK393487:JQK394359 KAG393487:KAG394359 KKC393487:KKC394359 KTY393487:KTY394359 LDU393487:LDU394359 LNQ393487:LNQ394359 LXM393487:LXM394359 MHI393487:MHI394359 MRE393487:MRE394359 NBA393487:NBA394359 NKW393487:NKW394359 NUS393487:NUS394359 OEO393487:OEO394359 OOK393487:OOK394359 OYG393487:OYG394359 PIC393487:PIC394359 PRY393487:PRY394359 QBU393487:QBU394359 QLQ393487:QLQ394359 QVM393487:QVM394359 RFI393487:RFI394359 RPE393487:RPE394359 RZA393487:RZA394359 SIW393487:SIW394359 SSS393487:SSS394359 TCO393487:TCO394359 TMK393487:TMK394359 TWG393487:TWG394359 UGC393487:UGC394359 UPY393487:UPY394359 UZU393487:UZU394359 VJQ393487:VJQ394359 VTM393487:VTM394359 WDI393487:WDI394359 WNE393487:WNE394359 WXA393487:WXA394359 BE459029:BE459901 KO459023:KO459895 UK459023:UK459895 AEG459023:AEG459895 AOC459023:AOC459895 AXY459023:AXY459895 BHU459023:BHU459895 BRQ459023:BRQ459895 CBM459023:CBM459895 CLI459023:CLI459895 CVE459023:CVE459895 DFA459023:DFA459895 DOW459023:DOW459895 DYS459023:DYS459895 EIO459023:EIO459895 ESK459023:ESK459895 FCG459023:FCG459895 FMC459023:FMC459895 FVY459023:FVY459895 GFU459023:GFU459895 GPQ459023:GPQ459895 GZM459023:GZM459895 HJI459023:HJI459895 HTE459023:HTE459895 IDA459023:IDA459895 IMW459023:IMW459895 IWS459023:IWS459895 JGO459023:JGO459895 JQK459023:JQK459895 KAG459023:KAG459895 KKC459023:KKC459895 KTY459023:KTY459895 LDU459023:LDU459895 LNQ459023:LNQ459895 LXM459023:LXM459895 MHI459023:MHI459895 MRE459023:MRE459895 NBA459023:NBA459895 NKW459023:NKW459895 NUS459023:NUS459895 OEO459023:OEO459895 OOK459023:OOK459895 OYG459023:OYG459895 PIC459023:PIC459895 PRY459023:PRY459895 QBU459023:QBU459895 QLQ459023:QLQ459895 QVM459023:QVM459895 RFI459023:RFI459895 RPE459023:RPE459895 RZA459023:RZA459895 SIW459023:SIW459895 SSS459023:SSS459895 TCO459023:TCO459895 TMK459023:TMK459895 TWG459023:TWG459895 UGC459023:UGC459895 UPY459023:UPY459895 UZU459023:UZU459895 VJQ459023:VJQ459895 VTM459023:VTM459895 WDI459023:WDI459895 WNE459023:WNE459895 WXA459023:WXA459895 BE524565:BE525437 KO524559:KO525431 UK524559:UK525431 AEG524559:AEG525431 AOC524559:AOC525431 AXY524559:AXY525431 BHU524559:BHU525431 BRQ524559:BRQ525431 CBM524559:CBM525431 CLI524559:CLI525431 CVE524559:CVE525431 DFA524559:DFA525431 DOW524559:DOW525431 DYS524559:DYS525431 EIO524559:EIO525431 ESK524559:ESK525431 FCG524559:FCG525431 FMC524559:FMC525431 FVY524559:FVY525431 GFU524559:GFU525431 GPQ524559:GPQ525431 GZM524559:GZM525431 HJI524559:HJI525431 HTE524559:HTE525431 IDA524559:IDA525431 IMW524559:IMW525431 IWS524559:IWS525431 JGO524559:JGO525431 JQK524559:JQK525431 KAG524559:KAG525431 KKC524559:KKC525431 KTY524559:KTY525431 LDU524559:LDU525431 LNQ524559:LNQ525431 LXM524559:LXM525431 MHI524559:MHI525431 MRE524559:MRE525431 NBA524559:NBA525431 NKW524559:NKW525431 NUS524559:NUS525431 OEO524559:OEO525431 OOK524559:OOK525431 OYG524559:OYG525431 PIC524559:PIC525431 PRY524559:PRY525431 QBU524559:QBU525431 QLQ524559:QLQ525431 QVM524559:QVM525431 RFI524559:RFI525431 RPE524559:RPE525431 RZA524559:RZA525431 SIW524559:SIW525431 SSS524559:SSS525431 TCO524559:TCO525431 TMK524559:TMK525431 TWG524559:TWG525431 UGC524559:UGC525431 UPY524559:UPY525431 UZU524559:UZU525431 VJQ524559:VJQ525431 VTM524559:VTM525431 WDI524559:WDI525431 WNE524559:WNE525431 WXA524559:WXA525431 BE590101:BE590973 KO590095:KO590967 UK590095:UK590967 AEG590095:AEG590967 AOC590095:AOC590967 AXY590095:AXY590967 BHU590095:BHU590967 BRQ590095:BRQ590967 CBM590095:CBM590967 CLI590095:CLI590967 CVE590095:CVE590967 DFA590095:DFA590967 DOW590095:DOW590967 DYS590095:DYS590967 EIO590095:EIO590967 ESK590095:ESK590967 FCG590095:FCG590967 FMC590095:FMC590967 FVY590095:FVY590967 GFU590095:GFU590967 GPQ590095:GPQ590967 GZM590095:GZM590967 HJI590095:HJI590967 HTE590095:HTE590967 IDA590095:IDA590967 IMW590095:IMW590967 IWS590095:IWS590967 JGO590095:JGO590967 JQK590095:JQK590967 KAG590095:KAG590967 KKC590095:KKC590967 KTY590095:KTY590967 LDU590095:LDU590967 LNQ590095:LNQ590967 LXM590095:LXM590967 MHI590095:MHI590967 MRE590095:MRE590967 NBA590095:NBA590967 NKW590095:NKW590967 NUS590095:NUS590967 OEO590095:OEO590967 OOK590095:OOK590967 OYG590095:OYG590967 PIC590095:PIC590967 PRY590095:PRY590967 QBU590095:QBU590967 QLQ590095:QLQ590967 QVM590095:QVM590967 RFI590095:RFI590967 RPE590095:RPE590967 RZA590095:RZA590967 SIW590095:SIW590967 SSS590095:SSS590967 TCO590095:TCO590967 TMK590095:TMK590967 TWG590095:TWG590967 UGC590095:UGC590967 UPY590095:UPY590967 UZU590095:UZU590967 VJQ590095:VJQ590967 VTM590095:VTM590967 WDI590095:WDI590967 WNE590095:WNE590967 WXA590095:WXA590967 BE655637:BE656509 KO655631:KO656503 UK655631:UK656503 AEG655631:AEG656503 AOC655631:AOC656503 AXY655631:AXY656503 BHU655631:BHU656503 BRQ655631:BRQ656503 CBM655631:CBM656503 CLI655631:CLI656503 CVE655631:CVE656503 DFA655631:DFA656503 DOW655631:DOW656503 DYS655631:DYS656503 EIO655631:EIO656503 ESK655631:ESK656503 FCG655631:FCG656503 FMC655631:FMC656503 FVY655631:FVY656503 GFU655631:GFU656503 GPQ655631:GPQ656503 GZM655631:GZM656503 HJI655631:HJI656503 HTE655631:HTE656503 IDA655631:IDA656503 IMW655631:IMW656503 IWS655631:IWS656503 JGO655631:JGO656503 JQK655631:JQK656503 KAG655631:KAG656503 KKC655631:KKC656503 KTY655631:KTY656503 LDU655631:LDU656503 LNQ655631:LNQ656503 LXM655631:LXM656503 MHI655631:MHI656503 MRE655631:MRE656503 NBA655631:NBA656503 NKW655631:NKW656503 NUS655631:NUS656503 OEO655631:OEO656503 OOK655631:OOK656503 OYG655631:OYG656503 PIC655631:PIC656503 PRY655631:PRY656503 QBU655631:QBU656503 QLQ655631:QLQ656503 QVM655631:QVM656503 RFI655631:RFI656503 RPE655631:RPE656503 RZA655631:RZA656503 SIW655631:SIW656503 SSS655631:SSS656503 TCO655631:TCO656503 TMK655631:TMK656503 TWG655631:TWG656503 UGC655631:UGC656503 UPY655631:UPY656503 UZU655631:UZU656503 VJQ655631:VJQ656503 VTM655631:VTM656503 WDI655631:WDI656503 WNE655631:WNE656503 WXA655631:WXA656503 BE721173:BE722045 KO721167:KO722039 UK721167:UK722039 AEG721167:AEG722039 AOC721167:AOC722039 AXY721167:AXY722039 BHU721167:BHU722039 BRQ721167:BRQ722039 CBM721167:CBM722039 CLI721167:CLI722039 CVE721167:CVE722039 DFA721167:DFA722039 DOW721167:DOW722039 DYS721167:DYS722039 EIO721167:EIO722039 ESK721167:ESK722039 FCG721167:FCG722039 FMC721167:FMC722039 FVY721167:FVY722039 GFU721167:GFU722039 GPQ721167:GPQ722039 GZM721167:GZM722039 HJI721167:HJI722039 HTE721167:HTE722039 IDA721167:IDA722039 IMW721167:IMW722039 IWS721167:IWS722039 JGO721167:JGO722039 JQK721167:JQK722039 KAG721167:KAG722039 KKC721167:KKC722039 KTY721167:KTY722039 LDU721167:LDU722039 LNQ721167:LNQ722039 LXM721167:LXM722039 MHI721167:MHI722039 MRE721167:MRE722039 NBA721167:NBA722039 NKW721167:NKW722039 NUS721167:NUS722039 OEO721167:OEO722039 OOK721167:OOK722039 OYG721167:OYG722039 PIC721167:PIC722039 PRY721167:PRY722039 QBU721167:QBU722039 QLQ721167:QLQ722039 QVM721167:QVM722039 RFI721167:RFI722039 RPE721167:RPE722039 RZA721167:RZA722039 SIW721167:SIW722039 SSS721167:SSS722039 TCO721167:TCO722039 TMK721167:TMK722039 TWG721167:TWG722039 UGC721167:UGC722039 UPY721167:UPY722039 UZU721167:UZU722039 VJQ721167:VJQ722039 VTM721167:VTM722039 WDI721167:WDI722039 WNE721167:WNE722039 WXA721167:WXA722039 BE786709:BE787581 KO786703:KO787575 UK786703:UK787575 AEG786703:AEG787575 AOC786703:AOC787575 AXY786703:AXY787575 BHU786703:BHU787575 BRQ786703:BRQ787575 CBM786703:CBM787575 CLI786703:CLI787575 CVE786703:CVE787575 DFA786703:DFA787575 DOW786703:DOW787575 DYS786703:DYS787575 EIO786703:EIO787575 ESK786703:ESK787575 FCG786703:FCG787575 FMC786703:FMC787575 FVY786703:FVY787575 GFU786703:GFU787575 GPQ786703:GPQ787575 GZM786703:GZM787575 HJI786703:HJI787575 HTE786703:HTE787575 IDA786703:IDA787575 IMW786703:IMW787575 IWS786703:IWS787575 JGO786703:JGO787575 JQK786703:JQK787575 KAG786703:KAG787575 KKC786703:KKC787575 KTY786703:KTY787575 LDU786703:LDU787575 LNQ786703:LNQ787575 LXM786703:LXM787575 MHI786703:MHI787575 MRE786703:MRE787575 NBA786703:NBA787575 NKW786703:NKW787575 NUS786703:NUS787575 OEO786703:OEO787575 OOK786703:OOK787575 OYG786703:OYG787575 PIC786703:PIC787575 PRY786703:PRY787575 QBU786703:QBU787575 QLQ786703:QLQ787575 QVM786703:QVM787575 RFI786703:RFI787575 RPE786703:RPE787575 RZA786703:RZA787575 SIW786703:SIW787575 SSS786703:SSS787575 TCO786703:TCO787575 TMK786703:TMK787575 TWG786703:TWG787575 UGC786703:UGC787575 UPY786703:UPY787575 UZU786703:UZU787575 VJQ786703:VJQ787575 VTM786703:VTM787575 WDI786703:WDI787575 WNE786703:WNE787575 WXA786703:WXA787575 BE852245:BE853117 KO852239:KO853111 UK852239:UK853111 AEG852239:AEG853111 AOC852239:AOC853111 AXY852239:AXY853111 BHU852239:BHU853111 BRQ852239:BRQ853111 CBM852239:CBM853111 CLI852239:CLI853111 CVE852239:CVE853111 DFA852239:DFA853111 DOW852239:DOW853111 DYS852239:DYS853111 EIO852239:EIO853111 ESK852239:ESK853111 FCG852239:FCG853111 FMC852239:FMC853111 FVY852239:FVY853111 GFU852239:GFU853111 GPQ852239:GPQ853111 GZM852239:GZM853111 HJI852239:HJI853111 HTE852239:HTE853111 IDA852239:IDA853111 IMW852239:IMW853111 IWS852239:IWS853111 JGO852239:JGO853111 JQK852239:JQK853111 KAG852239:KAG853111 KKC852239:KKC853111 KTY852239:KTY853111 LDU852239:LDU853111 LNQ852239:LNQ853111 LXM852239:LXM853111 MHI852239:MHI853111 MRE852239:MRE853111 NBA852239:NBA853111 NKW852239:NKW853111 NUS852239:NUS853111 OEO852239:OEO853111 OOK852239:OOK853111 OYG852239:OYG853111 PIC852239:PIC853111 PRY852239:PRY853111 QBU852239:QBU853111 QLQ852239:QLQ853111 QVM852239:QVM853111 RFI852239:RFI853111 RPE852239:RPE853111 RZA852239:RZA853111 SIW852239:SIW853111 SSS852239:SSS853111 TCO852239:TCO853111 TMK852239:TMK853111 TWG852239:TWG853111 UGC852239:UGC853111 UPY852239:UPY853111 UZU852239:UZU853111 VJQ852239:VJQ853111 VTM852239:VTM853111 WDI852239:WDI853111 WNE852239:WNE853111 WXA852239:WXA853111 BE917781:BE918653 KO917775:KO918647 UK917775:UK918647 AEG917775:AEG918647 AOC917775:AOC918647 AXY917775:AXY918647 BHU917775:BHU918647 BRQ917775:BRQ918647 CBM917775:CBM918647 CLI917775:CLI918647 CVE917775:CVE918647 DFA917775:DFA918647 DOW917775:DOW918647 DYS917775:DYS918647 EIO917775:EIO918647 ESK917775:ESK918647 FCG917775:FCG918647 FMC917775:FMC918647 FVY917775:FVY918647 GFU917775:GFU918647 GPQ917775:GPQ918647 GZM917775:GZM918647 HJI917775:HJI918647 HTE917775:HTE918647 IDA917775:IDA918647 IMW917775:IMW918647 IWS917775:IWS918647 JGO917775:JGO918647 JQK917775:JQK918647 KAG917775:KAG918647 KKC917775:KKC918647 KTY917775:KTY918647 LDU917775:LDU918647 LNQ917775:LNQ918647 LXM917775:LXM918647 MHI917775:MHI918647 MRE917775:MRE918647 NBA917775:NBA918647 NKW917775:NKW918647 NUS917775:NUS918647 OEO917775:OEO918647 OOK917775:OOK918647 OYG917775:OYG918647 PIC917775:PIC918647 PRY917775:PRY918647 QBU917775:QBU918647 QLQ917775:QLQ918647 QVM917775:QVM918647 RFI917775:RFI918647 RPE917775:RPE918647 RZA917775:RZA918647 SIW917775:SIW918647 SSS917775:SSS918647 TCO917775:TCO918647 TMK917775:TMK918647 TWG917775:TWG918647 UGC917775:UGC918647 UPY917775:UPY918647 UZU917775:UZU918647 VJQ917775:VJQ918647 VTM917775:VTM918647 WDI917775:WDI918647 WNE917775:WNE918647 WXA917775:WXA918647 BE983317:BE984189 KO983311:KO984183 UK983311:UK984183 AEG983311:AEG984183 AOC983311:AOC984183 AXY983311:AXY984183 BHU983311:BHU984183 BRQ983311:BRQ984183 CBM983311:CBM984183 CLI983311:CLI984183 CVE983311:CVE984183 DFA983311:DFA984183 DOW983311:DOW984183 DYS983311:DYS984183 EIO983311:EIO984183 ESK983311:ESK984183 FCG983311:FCG984183 FMC983311:FMC984183 FVY983311:FVY984183 GFU983311:GFU984183 GPQ983311:GPQ984183 GZM983311:GZM984183 HJI983311:HJI984183 HTE983311:HTE984183 IDA983311:IDA984183 IMW983311:IMW984183 IWS983311:IWS984183 JGO983311:JGO984183 JQK983311:JQK984183 KAG983311:KAG984183 KKC983311:KKC984183 KTY983311:KTY984183 LDU983311:LDU984183 LNQ983311:LNQ984183 LXM983311:LXM984183 MHI983311:MHI984183 MRE983311:MRE984183 NBA983311:NBA984183 NKW983311:NKW984183 NUS983311:NUS984183 OEO983311:OEO984183 OOK983311:OOK984183 OYG983311:OYG984183 PIC983311:PIC984183 PRY983311:PRY984183 QBU983311:QBU984183 QLQ983311:QLQ984183 QVM983311:QVM984183 RFI983311:RFI984183 RPE983311:RPE984183 RZA983311:RZA984183 SIW983311:SIW984183 SSS983311:SSS984183 TCO983311:TCO984183 TMK983311:TMK984183 TWG983311:TWG984183 UGC983311:UGC984183 UPY983311:UPY984183 UZU983311:UZU984183 VJQ983311:VJQ984183 VTM983311:VTM984183 WDI983311:WDI984183 WNE983311:WNE984183 WXA983311:WXA984183 BE355:BE1149 BB355:BB1149 WNE352:WNE1143 WDI352:WDI1143 VTM352:VTM1143 VJQ352:VJQ1143 UZU352:UZU1143 UPY352:UPY1143 UGC352:UGC1143 TWG352:TWG1143 TMK352:TMK1143 TCO352:TCO1143 SSS352:SSS1143 SIW352:SIW1143 RZA352:RZA1143 RPE352:RPE1143 RFI352:RFI1143 QVM352:QVM1143 QLQ352:QLQ1143 QBU352:QBU1143 PRY352:PRY1143 PIC352:PIC1143 OYG352:OYG1143 OOK352:OOK1143 OEO352:OEO1143 NUS352:NUS1143 NKW352:NKW1143 NBA352:NBA1143 MRE352:MRE1143 MHI352:MHI1143 LXM352:LXM1143 LNQ352:LNQ1143 LDU352:LDU1143 KTY352:KTY1143 KKC352:KKC1143 KAG352:KAG1143 JQK352:JQK1143 JGO352:JGO1143 IWS352:IWS1143 IMW352:IMW1143 IDA352:IDA1143 HTE352:HTE1143 HJI352:HJI1143 GZM352:GZM1143 GPQ352:GPQ1143 GFU352:GFU1143 FVY352:FVY1143 FMC352:FMC1143 FCG352:FCG1143 ESK352:ESK1143 EIO352:EIO1143 DYS352:DYS1143 DOW352:DOW1143 DFA352:DFA1143 CVE352:CVE1143 CLI352:CLI1143 CBM352:CBM1143 BRQ352:BRQ1143 BHU352:BHU1143 AXY352:AXY1143 AOC352:AOC1143 AEG352:AEG1143 UK352:UK1143 KO352:KO1143 WXD352:WXD1145 WNH352:WNH1145 WDL352:WDL1145 VTP352:VTP1145 VJT352:VJT1145 UZX352:UZX1145 UQB352:UQB1145 UGF352:UGF1145 TWJ352:TWJ1145 TMN352:TMN1145 TCR352:TCR1145 SSV352:SSV1145 SIZ352:SIZ1145 RZD352:RZD1145 RPH352:RPH1145 RFL352:RFL1145 QVP352:QVP1145 QLT352:QLT1145 QBX352:QBX1145 PSB352:PSB1145 PIF352:PIF1145 OYJ352:OYJ1145 OON352:OON1145 OER352:OER1145 NUV352:NUV1145 NKZ352:NKZ1145 NBD352:NBD1145 MRH352:MRH1145 MHL352:MHL1145 LXP352:LXP1145 LNT352:LNT1145 LDX352:LDX1145 KUB352:KUB1145 KKF352:KKF1145 KAJ352:KAJ1145 JQN352:JQN1145 JGR352:JGR1145 IWV352:IWV1145 IMZ352:IMZ1145 IDD352:IDD1145 HTH352:HTH1145 HJL352:HJL1145 GZP352:GZP1145 GPT352:GPT1145 GFX352:GFX1145 FWB352:FWB1145 FMF352:FMF1145 FCJ352:FCJ1145 ESN352:ESN1145 EIR352:EIR1145 DYV352:DYV1145 DOZ352:DOZ1145 DFD352:DFD1145 CVH352:CVH1145 CLL352:CLL1145 CBP352:CBP1145 BRT352:BRT1145 BHX352:BHX1145 AYB352:AYB1145 AOF352:AOF1145 AEJ352:AEJ1145 UN352:UN1145 KR352:KR1145 WWX352:WWX1143 WNB352:WNB1143 WDF352:WDF1143 VTJ352:VTJ1143 VJN352:VJN1143 UZR352:UZR1143 UPV352:UPV1143 UFZ352:UFZ1143 TWD352:TWD1143 TMH352:TMH1143 TCL352:TCL1143 SSP352:SSP1143 SIT352:SIT1143 RYX352:RYX1143 RPB352:RPB1143 RFF352:RFF1143 QVJ352:QVJ1143 QLN352:QLN1143 QBR352:QBR1143 PRV352:PRV1143 PHZ352:PHZ1143 OYD352:OYD1143 OOH352:OOH1143 OEL352:OEL1143 NUP352:NUP1143 NKT352:NKT1143 NAX352:NAX1143 MRB352:MRB1143 MHF352:MHF1143 LXJ352:LXJ1143 LNN352:LNN1143 LDR352:LDR1143 KTV352:KTV1143 KJZ352:KJZ1143 KAD352:KAD1143 JQH352:JQH1143 JGL352:JGL1143 IWP352:IWP1143 IMT352:IMT1143 ICX352:ICX1143 HTB352:HTB1143 HJF352:HJF1143 GZJ352:GZJ1143 GPN352:GPN1143 GFR352:GFR1143 FVV352:FVV1143 FLZ352:FLZ1143 FCD352:FCD1143 ESH352:ESH1143 EIL352:EIL1143 DYP352:DYP1143 DOT352:DOT1143 DEX352:DEX1143 CVB352:CVB1143 CLF352:CLF1143 CBJ352:CBJ1143 BRN352:BRN1143 BHR352:BHR1143 AXV352:AXV1143 ANZ352:ANZ1143 AED352:AED1143 UH352:UH1143 KL352:KL1143 BH352:BH1145 BD348 BE21 BB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EG21 UK21 KO21 AOC21 AXY21 BHU21 BRQ21 CBM21 CLI21 CVE21 DFA21 DOW21 DYS21 EIO21 ESK21 FCG21 FMC21 FVY21 GFU21 GPQ21 GZM21 HJI21 HTE21 IDA21 IMW21 IWS21 JGO21 JQK21 KAG21 KKC21 KTY21 LDU21 LNQ21 LXM21 MHI21 MRE21 NBA21 NKW21 NUS21 OEO21 OOK21 OYG21 PIC21 PRY21 QBU21 QLQ21 QVM21 RFI21 RPE21 RZA21 SIW21 SSS21 TCO21 TMK21 TWG21 UGC21 UPY21 UZU21 VJQ21 VTM21 WDI21 WNE21 WXA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KL21 UH21 AED21 ANZ21 BH21 UN160 AEJ160 AOF160 AYB160 BHX160 BRT160 CBP160 CLL160 CVH160 DFD160 DOZ160 DYV160 EIR160 ESN160 FCJ160 FMF160 FWB160 GFX160 GPT160 GZP160 HJL160 HTH160 IDD160 IMZ160 IWV160 JGR160 JQN160 KAJ160 KKF160 KUB160 LDX160 LNT160 LXP160 MHL160 MRH160 NBD160 NKZ160 NUV160 OER160 OON160 OYJ160 PIF160 PSB160 QBX160 QLT160 QVP160 RFL160 RPH160 RZD160 SIZ160 SSV160 TCR160 TMN160 TWJ160 UGF160 UQB160 UZX160 VJT160 VTP160 WDL160 WNH160 WXD160 AY159 BH160 WWX159:WWX160 ANW159 AEA159 UE159 KI159 WWU159 WMY159 WDC159 VTG159 VJK159 UZO159 UPS159 UFW159 TWA159 TME159 TCI159 SSM159 SIQ159 RYU159 ROY159 RFC159 QVG159 QLK159 QBO159 PRS159 PHW159 OYA159 OOE159 OEI159 NUM159 NKQ159 NAU159 MQY159 MHC159 LXG159 LNK159 LDO159 KTS159 KJW159 KAA159 JQE159 JGI159 IWM159 IMQ159 ICU159 HSY159 HJC159 GZG159 GPK159 GFO159 FVS159 FLW159 FCA159 ESE159 EII159 DYM159 DOQ159 DEU159 CUY159 CLC159 CBG159 BRK159 BHO159 AXS159 WNB159:WNB160 WDF159:WDF160 VTJ159:VTJ160 VJN159:VJN160 UZR159:UZR160 UPV159:UPV160 UFZ159:UFZ160 TWD159:TWD160 TMH159:TMH160 TCL159:TCL160 SSP159:SSP160 SIT159:SIT160 RYX159:RYX160 RPB159:RPB160 RFF159:RFF160 QVJ159:QVJ160 QLN159:QLN160 QBR159:QBR160 PRV159:PRV160 PHZ159:PHZ160 OYD159:OYD160 OOH159:OOH160 OEL159:OEL160 NUP159:NUP160 NKT159:NKT160 NAX159:NAX160 MRB159:MRB160 MHF159:MHF160 LXJ159:LXJ160 LNN159:LNN160 LDR159:LDR160 KTV159:KTV160 KJZ159:KJZ160 KAD159:KAD160 JQH159:JQH160 JGL159:JGL160 IWP159:IWP160 IMT159:IMT160 ICX159:ICX160 HTB159:HTB160 HJF159:HJF160 GZJ159:GZJ160 GPN159:GPN160 GFR159:GFR160 FVV159:FVV160 FLZ159:FLZ160 FCD159:FCD160 ESH159:ESH160 EIL159:EIL160 DYP159:DYP160 DOT159:DOT160 DEX159:DEX160 CVB159:CVB160 CLF159:CLF160 CBJ159:CBJ160 BRN159:BRN160 BHR159:BHR160 AXV159:AXV160 ANZ159:ANZ160 KL159:KL160 UH159:UH160 AED159:AED160 WXA159:WXA160 WNE159:WNE160 WDI159:WDI160 VTM159:VTM160 VJQ159:VJQ160 UZU159:UZU160 UPY159:UPY160 UGC159:UGC160 TWG159:TWG160 TMK159:TMK160 TCO159:TCO160 SSS159:SSS160 SIW159:SIW160 RZA159:RZA160 RPE159:RPE160 RFI159:RFI160 QVM159:QVM160 QLQ159:QLQ160 QBU159:QBU160 PRY159:PRY160 PIC159:PIC160 OYG159:OYG160 OOK159:OOK160 OEO159:OEO160 NUS159:NUS160 NKW159:NKW160 NBA159:NBA160 MRE159:MRE160 MHI159:MHI160 LXM159:LXM160 LNQ159:LNQ160 LDU159:LDU160 KTY159:KTY160 KKC159:KKC160 KAG159:KAG160 JQK159:JQK160 JGO159:JGO160 IWS159:IWS160 IMW159:IMW160 IDA159:IDA160 HTE159:HTE160 HJI159:HJI160 GZM159:GZM160 GPQ159:GPQ160 GFU159:GFU160 FVY159:FVY160 FMC159:FMC160 FCG159:FCG160 ESK159:ESK160 EIO159:EIO160 DYS159:DYS160 DOW159:DOW160 DFA159:DFA160 CVE159:CVE160 CLI159:CLI160 CBM159:CBM160 BRQ159:BRQ160 BHU159:BHU160 AXY159:AXY160 AOC159:AOC160 AEG159:AEG160 UK159:UK160 KO159:KO160 BE159:BE160 BB159:BB160 KR160 BE172 BB172 AZ208:AZ209 AV274 WMY274 WDC274 VTG274 VJK274 UZO274 UPS274 UFW274 TWA274 TME274 TCI274 SSM274 SIQ274 RYU274 ROY274 RFC274 QVG274 QLK274 QBO274 PRS274 PHW274 OYA274 OOE274 OEI274 NUM274 NKQ274 NAU274 MQY274 MHC274 LXG274 LNK274 LDO274 KTS274 KJW274 KAA274 JQE274 JGI274 IWM274 IMQ274 ICU274 HSY274 HJC274 GZG274 GPK274 GFO274 FVS274 FLW274 FCA274 ESE274 EII274 DYM274 DOQ274 DEU274 CUY274 CLC274 CBG274 BRK274 BHO274 AXS274 ANW274 AEA274 UE274 KI274 WWX274 WNB274 WDF274 VTJ274 VJN274 UZR274 UPV274 UFZ274 TWD274 TMH274 TCL274 SSP274 SIT274 RYX274 RPB274 RFF274 QVJ274 QLN274 QBR274 PRV274 PHZ274 OYD274 OOH274 OEL274 NUP274 NKT274 NAX274 MRB274 MHF274 LXJ274 LNN274 LDR274 KTV274 KJZ274 KAD274 JQH274 JGL274 IWP274 IMT274 ICX274 HTB274 HJF274 GZJ274 GPN274 GFR274 FVV274 FLZ274 FCD274 ESH274 EIL274 DYP274 DOT274 DEX274 CVB274 CLF274 CBJ274 BRN274 BHR274 AXV274 ANZ274 AED274 UH274 KL274 WWR274 WMV274 WCZ274 VTD274 VJH274 UZL274 UPP274 UFT274 TVX274 TMB274 TCF274 SSJ274 SIN274 RYR274 ROV274 REZ274 QVD274 QLH274 QBL274 PRP274 PHT274 OXX274 OOB274 OEF274 NUJ274 NKN274 NAR274 MQV274 MGZ274 LXD274 LNH274 LDL274 KTP274 KJT274 JZX274 JQB274 JGF274 IWJ274 IMN274 ICR274 HSV274 HIZ274 GZD274 GPH274 GFL274 FVP274 FLT274 FBX274 ESB274 EIF274 DYJ274 DON274 DER274 CUV274 CKZ274 CBD274 BRH274 BHL274 AXP274 ANT274 ADX274 UB274 KF274 WWU274 BB274 AY349:AY350 UFZ349:UFZ350 TWD349:TWD350 TMH349:TMH350 TCL349:TCL350 SSP349:SSP350 SIT349:SIT350 RYX349:RYX350 RPB349:RPB350 RFF349:RFF350 QVJ349:QVJ350 QLN349:QLN350 QBR349:QBR350 PRV349:PRV350 PHZ349:PHZ350 OYD349:OYD350 OOH349:OOH350 OEL349:OEL350 NUP349:NUP350 NKT349:NKT350 NAX349:NAX350 MRB349:MRB350 MHF349:MHF350 LXJ349:LXJ350 LNN349:LNN350 LDR349:LDR350 KTV349:KTV350 KJZ349:KJZ350 KAD349:KAD350 JQH349:JQH350 JGL349:JGL350 IWP349:IWP350 IMT349:IMT350 ICX349:ICX350 HTB349:HTB350 HJF349:HJF350 GZJ349:GZJ350 GPN349:GPN350 GFR349:GFR350 FVV349:FVV350 FLZ349:FLZ350 FCD349:FCD350 ESH349:ESH350 EIL349:EIL350 DYP349:DYP350 DOT349:DOT350 DEX349:DEX350 CVB349:CVB350 CLF349:CLF350 CBJ349:CBJ350 BRN349:BRN350 BHR349:BHR350 AXV349:AXV350 ANZ349:ANZ350 AED349:AED350 UH349:UH350 KL349:KL350 KI349:KI350 UE349:UE350 AEA349:AEA350 ANW349:ANW350 AXS349:AXS350 BHO349:BHO350 BRK349:BRK350 CBG349:CBG350 CLC349:CLC350 CUY349:CUY350 DEU349:DEU350 DOQ349:DOQ350 DYM349:DYM350 EII349:EII350 ESE349:ESE350 FCA349:FCA350 FLW349:FLW350 FVS349:FVS350 GFO349:GFO350 GPK349:GPK350 GZG349:GZG350 HJC349:HJC350 HSY349:HSY350 ICU349:ICU350 IMQ349:IMQ350 IWM349:IWM350 JGI349:JGI350 JQE349:JQE350 KAA349:KAA350 KJW349:KJW350 KTS349:KTS350 LDO349:LDO350 LNK349:LNK350 LXG349:LXG350 MHC349:MHC350 MQY349:MQY350 NAU349:NAU350 NKQ349:NKQ350 NUM349:NUM350 OEI349:OEI350 OOE349:OOE350 OYA349:OYA350 PHW349:PHW350 PRS349:PRS350 QBO349:QBO350 QLK349:QLK350 QVG349:QVG350 RFC349:RFC350 ROY349:ROY350 RYU349:RYU350 SIQ349:SIQ350 SSM349:SSM350 TCI349:TCI350 TME349:TME350 TWA349:TWA350 UFW349:UFW350 UPS349:UPS350 UZO349:UZO350 VJK349:VJK350 VTG349:VTG350 WDC349:WDC350 WMY349:WMY350 WWU349:WWU350 WWX349:WWX350 ADX349:ADX350 UB349:UB350 KF349:KF350 ANT349:ANT350 AXP349:AXP350 BHL349:BHL350 BRH349:BRH350 CBD349:CBD350 CKZ349:CKZ350 CUV349:CUV350 DER349:DER350 DON349:DON350 DYJ349:DYJ350 EIF349:EIF350 ESB349:ESB350 FBX349:FBX350 FLT349:FLT350 FVP349:FVP350 GFL349:GFL350 GPH349:GPH350 GZD349:GZD350 HIZ349:HIZ350 HSV349:HSV350 ICR349:ICR350 IMN349:IMN350 IWJ349:IWJ350 JGF349:JGF350 JQB349:JQB350 JZX349:JZX350 KJT349:KJT350 KTP349:KTP350 LDL349:LDL350 LNH349:LNH350 LXD349:LXD350 MGZ349:MGZ350 MQV349:MQV350 NAR349:NAR350 NKN349:NKN350 NUJ349:NUJ350 OEF349:OEF350 OOB349:OOB350 OXX349:OXX350 PHT349:PHT350 PRP349:PRP350 QBL349:QBL350 QLH349:QLH350 QVD349:QVD350 REZ349:REZ350 ROV349:ROV350 RYR349:RYR350 SIN349:SIN350 SSJ349:SSJ350 TCF349:TCF350 TMB349:TMB350 TVX349:TVX350 UFT349:UFT350 UPP349:UPP350 UZL349:UZL350 VJH349:VJH350 VTD349:VTD350 WCZ349:WCZ350 WMV349:WMV350 WWR349:WWR350 WNB349:WNB350 WDF349:WDF350 VTJ349:VTJ350 VJN349:VJN350 UZR349:UZR350 UPV349:UPV350 AEI265:AEI266 AOE265:AOE266 AYA265:AYA266 BHW265:BHW266 BRS265:BRS266 CBO265:CBO266 CLK265:CLK266 CVG265:CVG266 DFC265:DFC266 DOY265:DOY266 DYU265:DYU266 EIQ265:EIQ266 ESM265:ESM266 FCI265:FCI266 FME265:FME266 FWA265:FWA266 GFW265:GFW266 GPS265:GPS266 GZO265:GZO266 HJK265:HJK266 HTG265:HTG266 IDC265:IDC266 IMY265:IMY266 IWU265:IWU266 JGQ265:JGQ266 JQM265:JQM266 KAI265:KAI266 KKE265:KKE266 KUA265:KUA266 LDW265:LDW266 LNS265:LNS266 LXO265:LXO266 MHK265:MHK266 MRG265:MRG266 NBC265:NBC266 NKY265:NKY266 NUU265:NUU266 OEQ265:OEQ266 OOM265:OOM266 OYI265:OYI266 PIE265:PIE266 PSA265:PSA266 QBW265:QBW266 QLS265:QLS266 QVO265:QVO266 RFK265:RFK266 RPG265:RPG266 RZC265:RZC266 SIY265:SIY266 SSU265:SSU266 TCQ265:TCQ266 TMM265:TMM266 TWI265:TWI266 UGE265:UGE266 UQA265:UQA266 UZW265:UZW266 VJS265:VJS266 VTO265:VTO266 WDK265:WDK266 WNG265:WNG266 WXC265:WXC266 KW265:KW266 US265:US266 AEO265:AEO266 AOK265:AOK266 AYG265:AYG266 BIC265:BIC266 BRY265:BRY266 CBU265:CBU266 CLQ265:CLQ266 CVM265:CVM266 DFI265:DFI266 DPE265:DPE266 DZA265:DZA266 EIW265:EIW266 ESS265:ESS266 FCO265:FCO266 FMK265:FMK266 FWG265:FWG266 GGC265:GGC266 GPY265:GPY266 GZU265:GZU266 HJQ265:HJQ266 HTM265:HTM266 IDI265:IDI266 INE265:INE266 IXA265:IXA266 JGW265:JGW266 JQS265:JQS266 KAO265:KAO266 KKK265:KKK266 KUG265:KUG266 LEC265:LEC266 LNY265:LNY266 LXU265:LXU266 MHQ265:MHQ266 MRM265:MRM266 NBI265:NBI266 NLE265:NLE266 NVA265:NVA266 OEW265:OEW266 OOS265:OOS266 OYO265:OYO266 PIK265:PIK266 PSG265:PSG266 QCC265:QCC266 QLY265:QLY266 QVU265:QVU266 RFQ265:RFQ266 RPM265:RPM266 RZI265:RZI266 SJE265:SJE266 STA265:STA266 TCW265:TCW266 TMS265:TMS266 TWO265:TWO266 UGK265:UGK266 UQG265:UQG266 VAC265:VAC266 VJY265:VJY266 VTU265:VTU266 WDQ265:WDQ266 WNM265:WNM266 WXI265:WXI266 KT265:KT266 UP265:UP266 AEL265:AEL266 AOH265:AOH266 AYD265:AYD266 BHZ265:BHZ266 BRV265:BRV266 CBR265:CBR266 CLN265:CLN266 CVJ265:CVJ266 DFF265:DFF266 DPB265:DPB266 DYX265:DYX266 EIT265:EIT266 ESP265:ESP266 FCL265:FCL266 FMH265:FMH266 FWD265:FWD266 GFZ265:GFZ266 GPV265:GPV266 GZR265:GZR266 HJN265:HJN266 HTJ265:HTJ266 IDF265:IDF266 INB265:INB266 IWX265:IWX266 JGT265:JGT266 JQP265:JQP266 KAL265:KAL266 KKH265:KKH266 KUD265:KUD266 LDZ265:LDZ266 LNV265:LNV266 LXR265:LXR266 MHN265:MHN266 MRJ265:MRJ266 NBF265:NBF266 NLB265:NLB266 NUX265:NUX266 OET265:OET266 OOP265:OOP266 OYL265:OYL266 PIH265:PIH266 PSD265:PSD266 QBZ265:QBZ266 QLV265:QLV266 QVR265:QVR266 RFN265:RFN266 RPJ265:RPJ266 RZF265:RZF266 SJB265:SJB266 SSX265:SSX266 TCT265:TCT266 TMP265:TMP266 TWL265:TWL266 UGH265:UGH266 UQD265:UQD266 UZZ265:UZZ266 VJV265:VJV266 VTR265:VTR266 WDN265:WDN266 WNJ265:WNJ266 WXF265:WXF266 KQ265:KQ266 UM265:UM266 BB349:BB350 BB331 BE276:BE277 BH276:BH277 AZ294:AZ295 AMT279 AWP279 BGL279 BQH279 CAD279 CJZ279 CTV279 DDR279 DNN279 DXJ279 EHF279 ERB279 FAX279 FKT279 FUP279 GEL279 GOH279 GYD279 HHZ279 HRV279 IBR279 ILN279 IVJ279 JFF279 JPB279 JYX279 KIT279 KSP279 LCL279 LMH279 LWD279 MFZ279 MPV279 MZR279 NJN279 NTJ279 ODF279 ONB279 OWX279 PGT279 PQP279 QAL279 QKH279 QUD279 RDZ279 RNV279 RXR279 SHN279 SRJ279 TBF279 TLB279 TUX279 UET279 UOP279 UYL279 VIH279 VSD279 WBZ279 WLV279 WVR279 JL279 TH279 ADD279 AMZ279 AWV279 BGR279 BQN279 CAJ279 CKF279 CUB279 DDX279 DNT279 DXP279 EHL279 ERH279 FBD279 FKZ279 FUV279 GER279 GON279 GYJ279 HIF279 HSB279 IBX279 ILT279 IVP279 JFL279 JPH279 JZD279 KIZ279 KSV279 LCR279 LMN279 LWJ279 MGF279 MQB279 MZX279 NJT279 NTP279 ODL279 ONH279 OXD279 PGZ279 PQV279 QAR279 QKN279 QUJ279 REF279 ROB279 RXX279 SHT279 SRP279 TBL279 TLH279 TVD279 UEZ279 UOV279 UYR279 VIN279 VSJ279 WCF279 WMB279 WVX279 JI279 TE279 ADA279 AMW279 AWS279 BGO279 BQK279 CAG279 CKC279 CTY279 DDU279 DNQ279 DXM279 EHI279 ERE279 FBA279 FKW279 FUS279 GEO279 GOK279 GYG279 HIC279 HRY279 IBU279 ILQ279 IVM279 JFI279 JPE279 JZA279 KIW279 KSS279 LCO279 LMK279 LWG279 MGC279 MPY279 MZU279 NJQ279 NTM279 ODI279 ONE279 OXA279 PGW279 PQS279 QAO279 QKK279 QUG279 REC279 RNY279 RXU279 SHQ279 SRM279 TBI279 TLE279 TVA279 UEW279 UOS279 UYO279 VIK279 VSG279 WCC279 WLY279 WVU279 JF279 TB279 BB276:BB277 ACX279 WKK280 WUG280 HR280 RN280 ABJ280 ALF280 AVB280 BEX280 BOT280 BYP280 CIL280 CSH280 DCD280 DLZ280 DVV280 EFR280 EPN280 EZJ280 FJF280 FTB280 GCX280 GMT280 GWP280 HGL280 HQH280 IAD280 IJZ280 ITV280 JDR280 JNN280 JXJ280 KHF280 KRB280 LAX280 LKT280 LUP280 MEL280 MOH280 MYD280 NHZ280 NRV280 OBR280 OLN280 OVJ280 PFF280 PPB280 PYX280 QIT280 QSP280 RCL280 RMH280 RWD280 SFZ280 SPV280 SZR280 TJN280 TTJ280 UDF280 UNB280 UWX280 VGT280 VQP280 WAL280 WKH280 WUD280 HX280 RT280 ABP280 ALL280 AVH280 BFD280 BOZ280 BYV280 CIR280 CSN280 DCJ280 DMF280 DWB280 EFX280 EPT280 EZP280 FJL280 FTH280 GDD280 GMZ280 GWV280 HGR280 HQN280 IAJ280 IKF280 IUB280 JDX280 JNT280 JXP280 KHL280 KRH280 LBD280 LKZ280 LUV280 MER280 MON280 MYJ280 NIF280 NSB280 OBX280 OLT280 OVP280 PFL280 PPH280 PZD280 QIZ280 QSV280 RCR280 RMN280 RWJ280 SGF280 SQB280 SZX280 TJT280 TTP280 UDL280 UNH280 UXD280 VGZ280 VQV280 WAR280 WKN280 WUJ280 HU280 RQ280 ABM280 ALI280 AVE280 BFA280 BOW280 BYS280 CIO280 CSK280 DCG280 DMC280 DVY280 EFU280 EPQ280 EZM280 FJI280 FTE280 GDA280 GMW280 GWS280 HGO280 HQK280 IAG280 IKC280 ITY280 JDU280 JNQ280 JXM280 KHI280 KRE280 LBA280 LKW280 LUS280 MEO280 MOK280 MYG280 NIC280 NRY280 OBU280 OLQ280 OVM280 PFI280 PPE280 PZA280 QIW280 QSS280 RCO280 RMK280 RWG280 SGC280 SPY280 SZU280 TJQ280 TTM280 UDI280 UNE280 UXA280 VGW280 VQS280 WAO280 WKH293 WUD293 WAL293 HO293 RK293 ABG293 ALC293 AUY293 BEU293 BOQ293 BYM293 CII293 CSE293 DCA293 DLW293 DVS293 EFO293 EPK293 EZG293 FJC293 FSY293 GCU293 GMQ293 GWM293 HGI293 HQE293 IAA293 IJW293 ITS293 JDO293 JNK293 JXG293 KHC293 KQY293 LAU293 LKQ293 LUM293 MEI293 MOE293 MYA293 NHW293 NRS293 OBO293 OLK293 OVG293 PFC293 POY293 PYU293 QIQ293 QSM293 RCI293 RME293 RWA293 SFW293 SPS293 SZO293 TJK293 TTG293 UDC293 UMY293 UWU293 VGQ293 VQM293 WAI293 WKE293 WUA293 HU293 RQ293 ABM293 ALI293 AVE293 BFA293 BOW293 BYS293 CIO293 CSK293 DCG293 DMC293 DVY293 EFU293 EPQ293 EZM293 FJI293 FTE293 GDA293 GMW293 GWS293 HGO293 HQK293 IAG293 IKC293 ITY293 JDU293 JNQ293 JXM293 KHI293 KRE293 LBA293 LKW293 LUS293 MEO293 MOK293 MYG293 NIC293 NRY293 OBU293 OLQ293 OVM293 PFI293 PPE293 PZA293 QIW293 QSS293 RCO293 RMK293 RWG293 SGC293 SPY293 SZU293 TJQ293 TTM293 UDI293 UNE293 UXA293 VGW293 VQS293 WAO293 WKK293 WUG293 HR293 RN293 ABJ293 ALF293 AVB293 BEX293 BOT293 BYP293 CIL293 CSH293 DCD293 DLZ293 DVV293 EFR293 EPN293 EZJ293 FJF293 FTB293 GCX293 GMT293 GWP293 HGL293 HQH293 IAD293 IJZ293 ITV293 JDR293 JNN293 JXJ293 KHF293 KRB293 LAX293 LKT293 LUP293 MEL293 MOH293 MYD293 NHZ293 NRV293 OBR293 OLN293 OVJ293 PFF293 PPB293 PYX293 QIT293 QSP293 RCL293 RMH293 RWD293 SFZ293 SPV293 SZR293 TJN293 TTJ293 UDF293 UNB293 UWX293 VGT293 VQP293 ACX317:ACX318 BA179:BA181 BA174:BB178 BH202 LD202 UZ202 AEV202 AOR202 AYN202 BIJ202 BSF202 CCB202 CLX202 CVT202 DFP202 DPL202 DZH202 EJD202 ESZ202 FCV202 FMR202 FWN202 GGJ202 GQF202 HAB202 HJX202 HTT202 IDP202 INL202 IXH202 JHD202 JQZ202 KAV202 KKR202 KUN202 LEJ202 LOF202 LYB202 MHX202 MRT202 NBP202 NLL202 NVH202 OFD202 OOZ202 OYV202 PIR202 PSN202 QCJ202 QMF202 QWB202 RFX202 RPT202 RZP202 SJL202 STH202 TDD202 TMZ202 TWV202 UGR202 UQN202 VAJ202 VKF202 VUB202 WDX202 WNT202 WXP202 BE349:BE350 AMT317:AMT318 AWP317:AWP318 BGL317:BGL318 BQH317:BQH318 CAD317:CAD318 CJZ317:CJZ318 CTV317:CTV318 DDR317:DDR318 DNN317:DNN318 DXJ317:DXJ318 EHF317:EHF318 ERB317:ERB318 FAX317:FAX318 FKT317:FKT318 FUP317:FUP318 GEL317:GEL318 GOH317:GOH318 GYD317:GYD318 HHZ317:HHZ318 HRV317:HRV318 IBR317:IBR318 ILN317:ILN318 IVJ317:IVJ318 JFF317:JFF318 JPB317:JPB318 JYX317:JYX318 KIT317:KIT318 KSP317:KSP318 LCL317:LCL318 LMH317:LMH318 LWD317:LWD318 MFZ317:MFZ318 MPV317:MPV318 MZR317:MZR318 NJN317:NJN318 NTJ317:NTJ318 ODF317:ODF318 ONB317:ONB318 OWX317:OWX318 PGT317:PGT318 PQP317:PQP318 QAL317:QAL318 QKH317:QKH318 QUD317:QUD318 RDZ317:RDZ318 RNV317:RNV318 RXR317:RXR318 SHN317:SHN318 SRJ317:SRJ318 TBF317:TBF318 TLB317:TLB318 TUX317:TUX318 UET317:UET318 UOP317:UOP318 UYL317:UYL318 VIH317:VIH318 VSD317:VSD318 WBZ317:WBZ318 WLV317:WLV318 WVR317:WVR318 JL317:JL318 TH317:TH318 ADD317:ADD318 AMZ317:AMZ318 AWV317:AWV318 BGR317:BGR318 BQN317:BQN318 CAJ317:CAJ318 CKF317:CKF318 CUB317:CUB318 DDX317:DDX318 DNT317:DNT318 DXP317:DXP318 EHL317:EHL318 ERH317:ERH318 FBD317:FBD318 FKZ317:FKZ318 FUV317:FUV318 GER317:GER318 GON317:GON318 GYJ317:GYJ318 HIF317:HIF318 HSB317:HSB318 IBX317:IBX318 ILT317:ILT318 IVP317:IVP318 JFL317:JFL318 JPH317:JPH318 JZD317:JZD318 KIZ317:KIZ318 KSV317:KSV318 LCR317:LCR318 LMN317:LMN318 LWJ317:LWJ318 MGF317:MGF318 MQB317:MQB318 MZX317:MZX318 NJT317:NJT318 NTP317:NTP318 ODL317:ODL318 ONH317:ONH318 OXD317:OXD318 PGZ317:PGZ318 PQV317:PQV318 QAR317:QAR318 QKN317:QKN318 QUJ317:QUJ318 REF317:REF318 ROB317:ROB318 RXX317:RXX318 SHT317:SHT318 SRP317:SRP318 TBL317:TBL318 TLH317:TLH318 TVD317:TVD318 UEZ317:UEZ318 UOV317:UOV318 UYR317:UYR318 VIN317:VIN318 VSJ317:VSJ318 WCF317:WCF318 WMB317:WMB318 WVX317:WVX318 JI317:JI318 TE317:TE318 ADA317:ADA318 AMW317:AMW318 AWS317:AWS318 BGO317:BGO318 BQK317:BQK318 CAG317:CAG318 CKC317:CKC318 CTY317:CTY318 DDU317:DDU318 DNQ317:DNQ318 DXM317:DXM318 EHI317:EHI318 ERE317:ERE318 FBA317:FBA318 FKW317:FKW318 FUS317:FUS318 GEO317:GEO318 GOK317:GOK318 GYG317:GYG318 HIC317:HIC318 HRY317:HRY318 IBU317:IBU318 ILQ317:ILQ318 IVM317:IVM318 JFI317:JFI318 JPE317:JPE318 JZA317:JZA318 KIW317:KIW318 KSS317:KSS318 LCO317:LCO318 LMK317:LMK318 LWG317:LWG318 MGC317:MGC318 MPY317:MPY318 MZU317:MZU318 NJQ317:NJQ318 NTM317:NTM318 ODI317:ODI318 ONE317:ONE318 OXA317:OXA318 PGW317:PGW318 PQS317:PQS318 QAO317:QAO318 QKK317:QKK318 QUG317:QUG318 REC317:REC318 RNY317:RNY318 RXU317:RXU318 SHQ317:SHQ318 SRM317:SRM318 TBI317:TBI318 TLE317:TLE318 TVA317:TVA318 UEW317:UEW318 UOS317:UOS318 UYO317:UYO318 VIK317:VIK318 VSG317:VSG318 WCC317:WCC318 WLY317:WLY318 WVU317:WVU318 JF317:JF318 TE334 BE331 TB317:TB318 BH331 ADA334 AMW334 AWS334 BGO334 BQK334 CAG334 CKC334 CTY334 DDU334 DNQ334 DXM334 EHI334 ERE334 FBA334 FKW334 FUS334 GEO334 GOK334 GYG334 HIC334 HRY334 IBU334 ILQ334 IVM334 JFI334 JPE334 JZA334 KIW334 KSS334 LCO334 LMK334 LWG334 MGC334 MPY334 MZU334 NJQ334 NTM334 ODI334 ONE334 OXA334 PGW334 PQS334 QAO334 QKK334 QUG334 REC334 RNY334 RXU334 SHQ334 SRM334 TBI334 TLE334 TVA334 UEW334 UOS334 UYO334 VIK334 VSG334 WCC334 WLY334 WVU334 JF334 TB334 ACX334 AMT334 AWP334 BGL334 BQH334 CAD334 CJZ334 CTV334 DDR334 DNN334 DXJ334 EHF334 ERB334 FAX334 FKT334 FUP334 GEL334 GOH334 GYD334 HHZ334 HRV334 IBR334 ILN334 IVJ334 JFF334 JPB334 JYX334 KIT334 KSP334 LCL334 LMH334 LWD334 MFZ334 MPV334 MZR334 NJN334 NTJ334 ODF334 ONB334 OWX334 PGT334 PQP334 QAL334 QKH334 QUD334 RDZ334 RNV334 RXR334 SHN334 SRJ334 TBF334 TLB334 TUX334 UET334 UOP334 UYL334 VIH334 VSD334 WBZ334 WLV334 WVR334 JL334 TH334 ADD334 AMZ334 AWV334 BGR334 BQN334 CAJ334 CKF334 CUB334 DDX334 DNT334 DXP334 EHL334 ERH334 FBD334 FKZ334 FUV334 GER334 GON334 GYJ334 HIF334 HSB334 IBX334 ILT334 IVP334 JFL334 JPH334 JZD334 KIZ334 KSV334 LCR334 LMN334 LWJ334 MGF334 MQB334 MZX334 NJT334 NTP334 ODL334 ONH334 OXD334 PGZ334 PQV334 QAR334 QKN334 QUJ334 REF334 ROB334 RXX334 SHT334 SRP334 TBL334 TLH334 TVD334 UEZ334 UOV334 UYR334 VIN334 VSJ334 WCF334 WMB334 WVX334 AES197:AES205 AOO197:AOO205 AYK197:AYK205 BIG197:BIG205 BSC197:BSC205 CBY197:CBY205 CLU197:CLU205 CVQ197:CVQ205 DFM197:DFM205 DPI197:DPI205 DZE197:DZE205 EJA197:EJA205 ESW197:ESW205 FCS197:FCS205 FMO197:FMO205 FWK197:FWK205 GGG197:GGG205 GQC197:GQC205 GZY197:GZY205 HJU197:HJU205 HTQ197:HTQ205 IDM197:IDM205 INI197:INI205 IXE197:IXE205 JHA197:JHA205 JQW197:JQW205 KAS197:KAS205 KKO197:KKO205 KUK197:KUK205 LEG197:LEG205 LOC197:LOC205 LXY197:LXY205 MHU197:MHU205 MRQ197:MRQ205 NBM197:NBM205 NLI197:NLI205 NVE197:NVE205 OFA197:OFA205 OOW197:OOW205 OYS197:OYS205 PIO197:PIO205 PSK197:PSK205 QCG197:QCG205 QMC197:QMC205 QVY197:QVY205 RFU197:RFU205 RPQ197:RPQ205 RZM197:RZM205 SJI197:SJI205 STE197:STE205 TDA197:TDA205 TMW197:TMW205 TWS197:TWS205 UGO197:UGO205 UQK197:UQK205 VAG197:VAG205 VKC197:VKC205 VTY197:VTY205 WDU197:WDU205 WNQ197:WNQ205 WXM197:WXM205 KX197:KX205 UT197:UT205 AEP197:AEP205 AOL197:AOL205 AYH197:AYH205 BID197:BID205 BRZ197:BRZ205 CBV197:CBV205 CLR197:CLR205 CVN197:CVN205 DFJ197:DFJ205 DPF197:DPF205 DZB197:DZB205 EIX197:EIX205 EST197:EST205 FCP197:FCP205 FML197:FML205 FWH197:FWH205 GGD197:GGD205 GPZ197:GPZ205 GZV197:GZV205 HJR197:HJR205 HTN197:HTN205 IDJ197:IDJ205 INF197:INF205 IXB197:IXB205 JGX197:JGX205 JQT197:JQT205 KAP197:KAP205 KKL197:KKL205 KUH197:KUH205 LED197:LED205 LNZ197:LNZ205 LXV197:LXV205 MHR197:MHR205 MRN197:MRN205 NBJ197:NBJ205 NLF197:NLF205 NVB197:NVB205 OEX197:OEX205 OOT197:OOT205 OYP197:OYP205 PIL197:PIL205 PSH197:PSH205 QCD197:QCD205 QLZ197:QLZ205 QVV197:QVV205 RFR197:RFR205 RPN197:RPN205 RZJ197:RZJ205 SJF197:SJF205 STB197:STB205 TCX197:TCX205 TMT197:TMT205 TWP197:TWP205 UGL197:UGL205 UQH197:UQH205 VAD197:VAD205 VJZ197:VJZ205 VTV197:VTV205 WDR197:WDR205 BB179:BB205 WNN197:WNN205 BE174:BE205 WXJ197:WXJ205 LA197:LA205 UW197:UW205 JI334 BI335:BI343 WXA352:WXA1143 AV346:AV347 BH346:BH347 BI345">
      <formula1>атрибут</formula1>
    </dataValidation>
    <dataValidation type="list" allowBlank="1" showInputMessage="1" showErrorMessage="1" sqref="K65813:K66685 IQ65807:IQ66679 SM65807:SM66679 ACI65807:ACI66679 AME65807:AME66679 AWA65807:AWA66679 BFW65807:BFW66679 BPS65807:BPS66679 BZO65807:BZO66679 CJK65807:CJK66679 CTG65807:CTG66679 DDC65807:DDC66679 DMY65807:DMY66679 DWU65807:DWU66679 EGQ65807:EGQ66679 EQM65807:EQM66679 FAI65807:FAI66679 FKE65807:FKE66679 FUA65807:FUA66679 GDW65807:GDW66679 GNS65807:GNS66679 GXO65807:GXO66679 HHK65807:HHK66679 HRG65807:HRG66679 IBC65807:IBC66679 IKY65807:IKY66679 IUU65807:IUU66679 JEQ65807:JEQ66679 JOM65807:JOM66679 JYI65807:JYI66679 KIE65807:KIE66679 KSA65807:KSA66679 LBW65807:LBW66679 LLS65807:LLS66679 LVO65807:LVO66679 MFK65807:MFK66679 MPG65807:MPG66679 MZC65807:MZC66679 NIY65807:NIY66679 NSU65807:NSU66679 OCQ65807:OCQ66679 OMM65807:OMM66679 OWI65807:OWI66679 PGE65807:PGE66679 PQA65807:PQA66679 PZW65807:PZW66679 QJS65807:QJS66679 QTO65807:QTO66679 RDK65807:RDK66679 RNG65807:RNG66679 RXC65807:RXC66679 SGY65807:SGY66679 SQU65807:SQU66679 TAQ65807:TAQ66679 TKM65807:TKM66679 TUI65807:TUI66679 UEE65807:UEE66679 UOA65807:UOA66679 UXW65807:UXW66679 VHS65807:VHS66679 VRO65807:VRO66679 WBK65807:WBK66679 WLG65807:WLG66679 WVC65807:WVC66679 K131349:K132221 IQ131343:IQ132215 SM131343:SM132215 ACI131343:ACI132215 AME131343:AME132215 AWA131343:AWA132215 BFW131343:BFW132215 BPS131343:BPS132215 BZO131343:BZO132215 CJK131343:CJK132215 CTG131343:CTG132215 DDC131343:DDC132215 DMY131343:DMY132215 DWU131343:DWU132215 EGQ131343:EGQ132215 EQM131343:EQM132215 FAI131343:FAI132215 FKE131343:FKE132215 FUA131343:FUA132215 GDW131343:GDW132215 GNS131343:GNS132215 GXO131343:GXO132215 HHK131343:HHK132215 HRG131343:HRG132215 IBC131343:IBC132215 IKY131343:IKY132215 IUU131343:IUU132215 JEQ131343:JEQ132215 JOM131343:JOM132215 JYI131343:JYI132215 KIE131343:KIE132215 KSA131343:KSA132215 LBW131343:LBW132215 LLS131343:LLS132215 LVO131343:LVO132215 MFK131343:MFK132215 MPG131343:MPG132215 MZC131343:MZC132215 NIY131343:NIY132215 NSU131343:NSU132215 OCQ131343:OCQ132215 OMM131343:OMM132215 OWI131343:OWI132215 PGE131343:PGE132215 PQA131343:PQA132215 PZW131343:PZW132215 QJS131343:QJS132215 QTO131343:QTO132215 RDK131343:RDK132215 RNG131343:RNG132215 RXC131343:RXC132215 SGY131343:SGY132215 SQU131343:SQU132215 TAQ131343:TAQ132215 TKM131343:TKM132215 TUI131343:TUI132215 UEE131343:UEE132215 UOA131343:UOA132215 UXW131343:UXW132215 VHS131343:VHS132215 VRO131343:VRO132215 WBK131343:WBK132215 WLG131343:WLG132215 WVC131343:WVC132215 K196885:K197757 IQ196879:IQ197751 SM196879:SM197751 ACI196879:ACI197751 AME196879:AME197751 AWA196879:AWA197751 BFW196879:BFW197751 BPS196879:BPS197751 BZO196879:BZO197751 CJK196879:CJK197751 CTG196879:CTG197751 DDC196879:DDC197751 DMY196879:DMY197751 DWU196879:DWU197751 EGQ196879:EGQ197751 EQM196879:EQM197751 FAI196879:FAI197751 FKE196879:FKE197751 FUA196879:FUA197751 GDW196879:GDW197751 GNS196879:GNS197751 GXO196879:GXO197751 HHK196879:HHK197751 HRG196879:HRG197751 IBC196879:IBC197751 IKY196879:IKY197751 IUU196879:IUU197751 JEQ196879:JEQ197751 JOM196879:JOM197751 JYI196879:JYI197751 KIE196879:KIE197751 KSA196879:KSA197751 LBW196879:LBW197751 LLS196879:LLS197751 LVO196879:LVO197751 MFK196879:MFK197751 MPG196879:MPG197751 MZC196879:MZC197751 NIY196879:NIY197751 NSU196879:NSU197751 OCQ196879:OCQ197751 OMM196879:OMM197751 OWI196879:OWI197751 PGE196879:PGE197751 PQA196879:PQA197751 PZW196879:PZW197751 QJS196879:QJS197751 QTO196879:QTO197751 RDK196879:RDK197751 RNG196879:RNG197751 RXC196879:RXC197751 SGY196879:SGY197751 SQU196879:SQU197751 TAQ196879:TAQ197751 TKM196879:TKM197751 TUI196879:TUI197751 UEE196879:UEE197751 UOA196879:UOA197751 UXW196879:UXW197751 VHS196879:VHS197751 VRO196879:VRO197751 WBK196879:WBK197751 WLG196879:WLG197751 WVC196879:WVC197751 K262421:K263293 IQ262415:IQ263287 SM262415:SM263287 ACI262415:ACI263287 AME262415:AME263287 AWA262415:AWA263287 BFW262415:BFW263287 BPS262415:BPS263287 BZO262415:BZO263287 CJK262415:CJK263287 CTG262415:CTG263287 DDC262415:DDC263287 DMY262415:DMY263287 DWU262415:DWU263287 EGQ262415:EGQ263287 EQM262415:EQM263287 FAI262415:FAI263287 FKE262415:FKE263287 FUA262415:FUA263287 GDW262415:GDW263287 GNS262415:GNS263287 GXO262415:GXO263287 HHK262415:HHK263287 HRG262415:HRG263287 IBC262415:IBC263287 IKY262415:IKY263287 IUU262415:IUU263287 JEQ262415:JEQ263287 JOM262415:JOM263287 JYI262415:JYI263287 KIE262415:KIE263287 KSA262415:KSA263287 LBW262415:LBW263287 LLS262415:LLS263287 LVO262415:LVO263287 MFK262415:MFK263287 MPG262415:MPG263287 MZC262415:MZC263287 NIY262415:NIY263287 NSU262415:NSU263287 OCQ262415:OCQ263287 OMM262415:OMM263287 OWI262415:OWI263287 PGE262415:PGE263287 PQA262415:PQA263287 PZW262415:PZW263287 QJS262415:QJS263287 QTO262415:QTO263287 RDK262415:RDK263287 RNG262415:RNG263287 RXC262415:RXC263287 SGY262415:SGY263287 SQU262415:SQU263287 TAQ262415:TAQ263287 TKM262415:TKM263287 TUI262415:TUI263287 UEE262415:UEE263287 UOA262415:UOA263287 UXW262415:UXW263287 VHS262415:VHS263287 VRO262415:VRO263287 WBK262415:WBK263287 WLG262415:WLG263287 WVC262415:WVC263287 K327957:K328829 IQ327951:IQ328823 SM327951:SM328823 ACI327951:ACI328823 AME327951:AME328823 AWA327951:AWA328823 BFW327951:BFW328823 BPS327951:BPS328823 BZO327951:BZO328823 CJK327951:CJK328823 CTG327951:CTG328823 DDC327951:DDC328823 DMY327951:DMY328823 DWU327951:DWU328823 EGQ327951:EGQ328823 EQM327951:EQM328823 FAI327951:FAI328823 FKE327951:FKE328823 FUA327951:FUA328823 GDW327951:GDW328823 GNS327951:GNS328823 GXO327951:GXO328823 HHK327951:HHK328823 HRG327951:HRG328823 IBC327951:IBC328823 IKY327951:IKY328823 IUU327951:IUU328823 JEQ327951:JEQ328823 JOM327951:JOM328823 JYI327951:JYI328823 KIE327951:KIE328823 KSA327951:KSA328823 LBW327951:LBW328823 LLS327951:LLS328823 LVO327951:LVO328823 MFK327951:MFK328823 MPG327951:MPG328823 MZC327951:MZC328823 NIY327951:NIY328823 NSU327951:NSU328823 OCQ327951:OCQ328823 OMM327951:OMM328823 OWI327951:OWI328823 PGE327951:PGE328823 PQA327951:PQA328823 PZW327951:PZW328823 QJS327951:QJS328823 QTO327951:QTO328823 RDK327951:RDK328823 RNG327951:RNG328823 RXC327951:RXC328823 SGY327951:SGY328823 SQU327951:SQU328823 TAQ327951:TAQ328823 TKM327951:TKM328823 TUI327951:TUI328823 UEE327951:UEE328823 UOA327951:UOA328823 UXW327951:UXW328823 VHS327951:VHS328823 VRO327951:VRO328823 WBK327951:WBK328823 WLG327951:WLG328823 WVC327951:WVC328823 K393493:K394365 IQ393487:IQ394359 SM393487:SM394359 ACI393487:ACI394359 AME393487:AME394359 AWA393487:AWA394359 BFW393487:BFW394359 BPS393487:BPS394359 BZO393487:BZO394359 CJK393487:CJK394359 CTG393487:CTG394359 DDC393487:DDC394359 DMY393487:DMY394359 DWU393487:DWU394359 EGQ393487:EGQ394359 EQM393487:EQM394359 FAI393487:FAI394359 FKE393487:FKE394359 FUA393487:FUA394359 GDW393487:GDW394359 GNS393487:GNS394359 GXO393487:GXO394359 HHK393487:HHK394359 HRG393487:HRG394359 IBC393487:IBC394359 IKY393487:IKY394359 IUU393487:IUU394359 JEQ393487:JEQ394359 JOM393487:JOM394359 JYI393487:JYI394359 KIE393487:KIE394359 KSA393487:KSA394359 LBW393487:LBW394359 LLS393487:LLS394359 LVO393487:LVO394359 MFK393487:MFK394359 MPG393487:MPG394359 MZC393487:MZC394359 NIY393487:NIY394359 NSU393487:NSU394359 OCQ393487:OCQ394359 OMM393487:OMM394359 OWI393487:OWI394359 PGE393487:PGE394359 PQA393487:PQA394359 PZW393487:PZW394359 QJS393487:QJS394359 QTO393487:QTO394359 RDK393487:RDK394359 RNG393487:RNG394359 RXC393487:RXC394359 SGY393487:SGY394359 SQU393487:SQU394359 TAQ393487:TAQ394359 TKM393487:TKM394359 TUI393487:TUI394359 UEE393487:UEE394359 UOA393487:UOA394359 UXW393487:UXW394359 VHS393487:VHS394359 VRO393487:VRO394359 WBK393487:WBK394359 WLG393487:WLG394359 WVC393487:WVC394359 K459029:K459901 IQ459023:IQ459895 SM459023:SM459895 ACI459023:ACI459895 AME459023:AME459895 AWA459023:AWA459895 BFW459023:BFW459895 BPS459023:BPS459895 BZO459023:BZO459895 CJK459023:CJK459895 CTG459023:CTG459895 DDC459023:DDC459895 DMY459023:DMY459895 DWU459023:DWU459895 EGQ459023:EGQ459895 EQM459023:EQM459895 FAI459023:FAI459895 FKE459023:FKE459895 FUA459023:FUA459895 GDW459023:GDW459895 GNS459023:GNS459895 GXO459023:GXO459895 HHK459023:HHK459895 HRG459023:HRG459895 IBC459023:IBC459895 IKY459023:IKY459895 IUU459023:IUU459895 JEQ459023:JEQ459895 JOM459023:JOM459895 JYI459023:JYI459895 KIE459023:KIE459895 KSA459023:KSA459895 LBW459023:LBW459895 LLS459023:LLS459895 LVO459023:LVO459895 MFK459023:MFK459895 MPG459023:MPG459895 MZC459023:MZC459895 NIY459023:NIY459895 NSU459023:NSU459895 OCQ459023:OCQ459895 OMM459023:OMM459895 OWI459023:OWI459895 PGE459023:PGE459895 PQA459023:PQA459895 PZW459023:PZW459895 QJS459023:QJS459895 QTO459023:QTO459895 RDK459023:RDK459895 RNG459023:RNG459895 RXC459023:RXC459895 SGY459023:SGY459895 SQU459023:SQU459895 TAQ459023:TAQ459895 TKM459023:TKM459895 TUI459023:TUI459895 UEE459023:UEE459895 UOA459023:UOA459895 UXW459023:UXW459895 VHS459023:VHS459895 VRO459023:VRO459895 WBK459023:WBK459895 WLG459023:WLG459895 WVC459023:WVC459895 K524565:K525437 IQ524559:IQ525431 SM524559:SM525431 ACI524559:ACI525431 AME524559:AME525431 AWA524559:AWA525431 BFW524559:BFW525431 BPS524559:BPS525431 BZO524559:BZO525431 CJK524559:CJK525431 CTG524559:CTG525431 DDC524559:DDC525431 DMY524559:DMY525431 DWU524559:DWU525431 EGQ524559:EGQ525431 EQM524559:EQM525431 FAI524559:FAI525431 FKE524559:FKE525431 FUA524559:FUA525431 GDW524559:GDW525431 GNS524559:GNS525431 GXO524559:GXO525431 HHK524559:HHK525431 HRG524559:HRG525431 IBC524559:IBC525431 IKY524559:IKY525431 IUU524559:IUU525431 JEQ524559:JEQ525431 JOM524559:JOM525431 JYI524559:JYI525431 KIE524559:KIE525431 KSA524559:KSA525431 LBW524559:LBW525431 LLS524559:LLS525431 LVO524559:LVO525431 MFK524559:MFK525431 MPG524559:MPG525431 MZC524559:MZC525431 NIY524559:NIY525431 NSU524559:NSU525431 OCQ524559:OCQ525431 OMM524559:OMM525431 OWI524559:OWI525431 PGE524559:PGE525431 PQA524559:PQA525431 PZW524559:PZW525431 QJS524559:QJS525431 QTO524559:QTO525431 RDK524559:RDK525431 RNG524559:RNG525431 RXC524559:RXC525431 SGY524559:SGY525431 SQU524559:SQU525431 TAQ524559:TAQ525431 TKM524559:TKM525431 TUI524559:TUI525431 UEE524559:UEE525431 UOA524559:UOA525431 UXW524559:UXW525431 VHS524559:VHS525431 VRO524559:VRO525431 WBK524559:WBK525431 WLG524559:WLG525431 WVC524559:WVC525431 K590101:K590973 IQ590095:IQ590967 SM590095:SM590967 ACI590095:ACI590967 AME590095:AME590967 AWA590095:AWA590967 BFW590095:BFW590967 BPS590095:BPS590967 BZO590095:BZO590967 CJK590095:CJK590967 CTG590095:CTG590967 DDC590095:DDC590967 DMY590095:DMY590967 DWU590095:DWU590967 EGQ590095:EGQ590967 EQM590095:EQM590967 FAI590095:FAI590967 FKE590095:FKE590967 FUA590095:FUA590967 GDW590095:GDW590967 GNS590095:GNS590967 GXO590095:GXO590967 HHK590095:HHK590967 HRG590095:HRG590967 IBC590095:IBC590967 IKY590095:IKY590967 IUU590095:IUU590967 JEQ590095:JEQ590967 JOM590095:JOM590967 JYI590095:JYI590967 KIE590095:KIE590967 KSA590095:KSA590967 LBW590095:LBW590967 LLS590095:LLS590967 LVO590095:LVO590967 MFK590095:MFK590967 MPG590095:MPG590967 MZC590095:MZC590967 NIY590095:NIY590967 NSU590095:NSU590967 OCQ590095:OCQ590967 OMM590095:OMM590967 OWI590095:OWI590967 PGE590095:PGE590967 PQA590095:PQA590967 PZW590095:PZW590967 QJS590095:QJS590967 QTO590095:QTO590967 RDK590095:RDK590967 RNG590095:RNG590967 RXC590095:RXC590967 SGY590095:SGY590967 SQU590095:SQU590967 TAQ590095:TAQ590967 TKM590095:TKM590967 TUI590095:TUI590967 UEE590095:UEE590967 UOA590095:UOA590967 UXW590095:UXW590967 VHS590095:VHS590967 VRO590095:VRO590967 WBK590095:WBK590967 WLG590095:WLG590967 WVC590095:WVC590967 K655637:K656509 IQ655631:IQ656503 SM655631:SM656503 ACI655631:ACI656503 AME655631:AME656503 AWA655631:AWA656503 BFW655631:BFW656503 BPS655631:BPS656503 BZO655631:BZO656503 CJK655631:CJK656503 CTG655631:CTG656503 DDC655631:DDC656503 DMY655631:DMY656503 DWU655631:DWU656503 EGQ655631:EGQ656503 EQM655631:EQM656503 FAI655631:FAI656503 FKE655631:FKE656503 FUA655631:FUA656503 GDW655631:GDW656503 GNS655631:GNS656503 GXO655631:GXO656503 HHK655631:HHK656503 HRG655631:HRG656503 IBC655631:IBC656503 IKY655631:IKY656503 IUU655631:IUU656503 JEQ655631:JEQ656503 JOM655631:JOM656503 JYI655631:JYI656503 KIE655631:KIE656503 KSA655631:KSA656503 LBW655631:LBW656503 LLS655631:LLS656503 LVO655631:LVO656503 MFK655631:MFK656503 MPG655631:MPG656503 MZC655631:MZC656503 NIY655631:NIY656503 NSU655631:NSU656503 OCQ655631:OCQ656503 OMM655631:OMM656503 OWI655631:OWI656503 PGE655631:PGE656503 PQA655631:PQA656503 PZW655631:PZW656503 QJS655631:QJS656503 QTO655631:QTO656503 RDK655631:RDK656503 RNG655631:RNG656503 RXC655631:RXC656503 SGY655631:SGY656503 SQU655631:SQU656503 TAQ655631:TAQ656503 TKM655631:TKM656503 TUI655631:TUI656503 UEE655631:UEE656503 UOA655631:UOA656503 UXW655631:UXW656503 VHS655631:VHS656503 VRO655631:VRO656503 WBK655631:WBK656503 WLG655631:WLG656503 WVC655631:WVC656503 K721173:K722045 IQ721167:IQ722039 SM721167:SM722039 ACI721167:ACI722039 AME721167:AME722039 AWA721167:AWA722039 BFW721167:BFW722039 BPS721167:BPS722039 BZO721167:BZO722039 CJK721167:CJK722039 CTG721167:CTG722039 DDC721167:DDC722039 DMY721167:DMY722039 DWU721167:DWU722039 EGQ721167:EGQ722039 EQM721167:EQM722039 FAI721167:FAI722039 FKE721167:FKE722039 FUA721167:FUA722039 GDW721167:GDW722039 GNS721167:GNS722039 GXO721167:GXO722039 HHK721167:HHK722039 HRG721167:HRG722039 IBC721167:IBC722039 IKY721167:IKY722039 IUU721167:IUU722039 JEQ721167:JEQ722039 JOM721167:JOM722039 JYI721167:JYI722039 KIE721167:KIE722039 KSA721167:KSA722039 LBW721167:LBW722039 LLS721167:LLS722039 LVO721167:LVO722039 MFK721167:MFK722039 MPG721167:MPG722039 MZC721167:MZC722039 NIY721167:NIY722039 NSU721167:NSU722039 OCQ721167:OCQ722039 OMM721167:OMM722039 OWI721167:OWI722039 PGE721167:PGE722039 PQA721167:PQA722039 PZW721167:PZW722039 QJS721167:QJS722039 QTO721167:QTO722039 RDK721167:RDK722039 RNG721167:RNG722039 RXC721167:RXC722039 SGY721167:SGY722039 SQU721167:SQU722039 TAQ721167:TAQ722039 TKM721167:TKM722039 TUI721167:TUI722039 UEE721167:UEE722039 UOA721167:UOA722039 UXW721167:UXW722039 VHS721167:VHS722039 VRO721167:VRO722039 WBK721167:WBK722039 WLG721167:WLG722039 WVC721167:WVC722039 K786709:K787581 IQ786703:IQ787575 SM786703:SM787575 ACI786703:ACI787575 AME786703:AME787575 AWA786703:AWA787575 BFW786703:BFW787575 BPS786703:BPS787575 BZO786703:BZO787575 CJK786703:CJK787575 CTG786703:CTG787575 DDC786703:DDC787575 DMY786703:DMY787575 DWU786703:DWU787575 EGQ786703:EGQ787575 EQM786703:EQM787575 FAI786703:FAI787575 FKE786703:FKE787575 FUA786703:FUA787575 GDW786703:GDW787575 GNS786703:GNS787575 GXO786703:GXO787575 HHK786703:HHK787575 HRG786703:HRG787575 IBC786703:IBC787575 IKY786703:IKY787575 IUU786703:IUU787575 JEQ786703:JEQ787575 JOM786703:JOM787575 JYI786703:JYI787575 KIE786703:KIE787575 KSA786703:KSA787575 LBW786703:LBW787575 LLS786703:LLS787575 LVO786703:LVO787575 MFK786703:MFK787575 MPG786703:MPG787575 MZC786703:MZC787575 NIY786703:NIY787575 NSU786703:NSU787575 OCQ786703:OCQ787575 OMM786703:OMM787575 OWI786703:OWI787575 PGE786703:PGE787575 PQA786703:PQA787575 PZW786703:PZW787575 QJS786703:QJS787575 QTO786703:QTO787575 RDK786703:RDK787575 RNG786703:RNG787575 RXC786703:RXC787575 SGY786703:SGY787575 SQU786703:SQU787575 TAQ786703:TAQ787575 TKM786703:TKM787575 TUI786703:TUI787575 UEE786703:UEE787575 UOA786703:UOA787575 UXW786703:UXW787575 VHS786703:VHS787575 VRO786703:VRO787575 WBK786703:WBK787575 WLG786703:WLG787575 WVC786703:WVC787575 K852245:K853117 IQ852239:IQ853111 SM852239:SM853111 ACI852239:ACI853111 AME852239:AME853111 AWA852239:AWA853111 BFW852239:BFW853111 BPS852239:BPS853111 BZO852239:BZO853111 CJK852239:CJK853111 CTG852239:CTG853111 DDC852239:DDC853111 DMY852239:DMY853111 DWU852239:DWU853111 EGQ852239:EGQ853111 EQM852239:EQM853111 FAI852239:FAI853111 FKE852239:FKE853111 FUA852239:FUA853111 GDW852239:GDW853111 GNS852239:GNS853111 GXO852239:GXO853111 HHK852239:HHK853111 HRG852239:HRG853111 IBC852239:IBC853111 IKY852239:IKY853111 IUU852239:IUU853111 JEQ852239:JEQ853111 JOM852239:JOM853111 JYI852239:JYI853111 KIE852239:KIE853111 KSA852239:KSA853111 LBW852239:LBW853111 LLS852239:LLS853111 LVO852239:LVO853111 MFK852239:MFK853111 MPG852239:MPG853111 MZC852239:MZC853111 NIY852239:NIY853111 NSU852239:NSU853111 OCQ852239:OCQ853111 OMM852239:OMM853111 OWI852239:OWI853111 PGE852239:PGE853111 PQA852239:PQA853111 PZW852239:PZW853111 QJS852239:QJS853111 QTO852239:QTO853111 RDK852239:RDK853111 RNG852239:RNG853111 RXC852239:RXC853111 SGY852239:SGY853111 SQU852239:SQU853111 TAQ852239:TAQ853111 TKM852239:TKM853111 TUI852239:TUI853111 UEE852239:UEE853111 UOA852239:UOA853111 UXW852239:UXW853111 VHS852239:VHS853111 VRO852239:VRO853111 WBK852239:WBK853111 WLG852239:WLG853111 WVC852239:WVC853111 K917781:K918653 IQ917775:IQ918647 SM917775:SM918647 ACI917775:ACI918647 AME917775:AME918647 AWA917775:AWA918647 BFW917775:BFW918647 BPS917775:BPS918647 BZO917775:BZO918647 CJK917775:CJK918647 CTG917775:CTG918647 DDC917775:DDC918647 DMY917775:DMY918647 DWU917775:DWU918647 EGQ917775:EGQ918647 EQM917775:EQM918647 FAI917775:FAI918647 FKE917775:FKE918647 FUA917775:FUA918647 GDW917775:GDW918647 GNS917775:GNS918647 GXO917775:GXO918647 HHK917775:HHK918647 HRG917775:HRG918647 IBC917775:IBC918647 IKY917775:IKY918647 IUU917775:IUU918647 JEQ917775:JEQ918647 JOM917775:JOM918647 JYI917775:JYI918647 KIE917775:KIE918647 KSA917775:KSA918647 LBW917775:LBW918647 LLS917775:LLS918647 LVO917775:LVO918647 MFK917775:MFK918647 MPG917775:MPG918647 MZC917775:MZC918647 NIY917775:NIY918647 NSU917775:NSU918647 OCQ917775:OCQ918647 OMM917775:OMM918647 OWI917775:OWI918647 PGE917775:PGE918647 PQA917775:PQA918647 PZW917775:PZW918647 QJS917775:QJS918647 QTO917775:QTO918647 RDK917775:RDK918647 RNG917775:RNG918647 RXC917775:RXC918647 SGY917775:SGY918647 SQU917775:SQU918647 TAQ917775:TAQ918647 TKM917775:TKM918647 TUI917775:TUI918647 UEE917775:UEE918647 UOA917775:UOA918647 UXW917775:UXW918647 VHS917775:VHS918647 VRO917775:VRO918647 WBK917775:WBK918647 WLG917775:WLG918647 WVC917775:WVC918647 K983317:K984189 IQ983311:IQ984183 SM983311:SM984183 ACI983311:ACI984183 AME983311:AME984183 AWA983311:AWA984183 BFW983311:BFW984183 BPS983311:BPS984183 BZO983311:BZO984183 CJK983311:CJK984183 CTG983311:CTG984183 DDC983311:DDC984183 DMY983311:DMY984183 DWU983311:DWU984183 EGQ983311:EGQ984183 EQM983311:EQM984183 FAI983311:FAI984183 FKE983311:FKE984183 FUA983311:FUA984183 GDW983311:GDW984183 GNS983311:GNS984183 GXO983311:GXO984183 HHK983311:HHK984183 HRG983311:HRG984183 IBC983311:IBC984183 IKY983311:IKY984183 IUU983311:IUU984183 JEQ983311:JEQ984183 JOM983311:JOM984183 JYI983311:JYI984183 KIE983311:KIE984183 KSA983311:KSA984183 LBW983311:LBW984183 LLS983311:LLS984183 LVO983311:LVO984183 MFK983311:MFK984183 MPG983311:MPG984183 MZC983311:MZC984183 NIY983311:NIY984183 NSU983311:NSU984183 OCQ983311:OCQ984183 OMM983311:OMM984183 OWI983311:OWI984183 PGE983311:PGE984183 PQA983311:PQA984183 PZW983311:PZW984183 QJS983311:QJS984183 QTO983311:QTO984183 RDK983311:RDK984183 RNG983311:RNG984183 RXC983311:RXC984183 SGY983311:SGY984183 SQU983311:SQU984183 TAQ983311:TAQ984183 TKM983311:TKM984183 TUI983311:TUI984183 UEE983311:UEE984183 UOA983311:UOA984183 UXW983311:UXW984183 VHS983311:VHS984183 VRO983311:VRO984183 WBK983311:WBK984183 WLG983311:WLG984183 WVC983311:WVC984183 WBK352:WBK1143 K355:K1149 VRO352:VRO1143 VHS352:VHS1143 UXW352:UXW1143 UOA352:UOA1143 UEE352:UEE1143 TUI352:TUI1143 TKM352:TKM1143 TAQ352:TAQ1143 SQU352:SQU1143 SGY352:SGY1143 RXC352:RXC1143 RNG352:RNG1143 RDK352:RDK1143 QTO352:QTO1143 QJS352:QJS1143 PZW352:PZW1143 PQA352:PQA1143 PGE352:PGE1143 OWI352:OWI1143 OMM352:OMM1143 OCQ352:OCQ1143 NSU352:NSU1143 NIY352:NIY1143 MZC352:MZC1143 MPG352:MPG1143 MFK352:MFK1143 LVO352:LVO1143 LLS352:LLS1143 LBW352:LBW1143 KSA352:KSA1143 KIE352:KIE1143 JYI352:JYI1143 JOM352:JOM1143 JEQ352:JEQ1143 IUU352:IUU1143 IKY352:IKY1143 IBC352:IBC1143 HRG352:HRG1143 HHK352:HHK1143 GXO352:GXO1143 GNS352:GNS1143 GDW352:GDW1143 FUA352:FUA1143 FKE352:FKE1143 FAI352:FAI1143 EQM352:EQM1143 EGQ352:EGQ1143 DWU352:DWU1143 DMY352:DMY1143 DDC352:DDC1143 CTG352:CTG1143 CJK352:CJK1143 BZO352:BZO1143 BPS352:BPS1143 BFW352:BFW1143 AWA352:AWA1143 AME352:AME1143 ACI352:ACI1143 SM352:SM1143 IQ352:IQ1143 WVC352:WVC1143 K313:K314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TKM21 TUI21 UEE21 UOA21 UXW21 VHS21 VRO21 WBK21 WLG21 WVC21 IQ21 SM21 DAI280 AME160 AWA160 BFW160 BPS160 BZO160 CJK160 CTG160 DDC160 DMY160 DWU160 EGQ160 EQM160 FAI160 FKE160 FUA160 GDW160 GNS160 GXO160 HHK160 HRG160 IBC160 IKY160 IUU160 JEQ160 JOM160 JYI160 KIE160 KSA160 LBW160 LLS160 LVO160 MFK160 MPG160 MZC160 NIY160 NSU160 OCQ160 OMM160 OWI160 PGE160 PQA160 PZW160 QJS160 QTO160 RDK160 RNG160 RXC160 SGY160 SQU160 TAQ160 TKM160 TUI160 UEE160 UOA160 UXW160 VHS160 VRO160 WBK160 WLG160 WVC160 IQ160 H159 SM160 ACF159 SJ159 IN159 WUZ159 WLD159 WBH159 VRL159 VHP159 UXT159 UNX159 UEB159 TUF159 TKJ159 TAN159 SQR159 SGV159 RWZ159 RND159 RDH159 QTL159 QJP159 PZT159 PPX159 PGB159 OWF159 OMJ159 OCN159 NSR159 NIV159 MYZ159 MPD159 MFH159 LVL159 LLP159 LBT159 KRX159 KIB159 JYF159 JOJ159 JEN159 IUR159 IKV159 IAZ159 HRD159 HHH159 GXL159 GNP159 GDT159 FTX159 FKB159 FAF159 EQJ159 EGN159 DWR159 DMV159 DCZ159 CTD159 CJH159 BZL159 BPP159 BFT159 AVX159 AMB159 ACI160 AWC349:AWC350 K229:K231 K257:K260 DBW334 DVO279 WLA274 WBE274 VRI274 VHM274 UXQ274 UNU274 UDY274 TUC274 TKG274 TAK274 SQO274 SGS274 RWW274 RNA274 RDE274 QTI274 QJM274 PZQ274 PPU274 PFY274 OWC274 OMG274 OCK274 NSO274 NIS274 MYW274 MPA274 MFE274 LVI274 LLM274 LBQ274 KRU274 KHY274 JYC274 JOG274 JEK274 IUO274 IKS274 IAW274 HRA274 HHE274 GXI274 GNM274 GDQ274 FTU274 FJY274 FAC274 EQG274 EGK274 DWO274 DMS274 DCW274 CTA274 CJE274 BZI274 BPM274 BFQ274 AVU274 ALY274 ACC274 SG274 IK274 WUW274 L349:L350 AMG349:AMG350 ACK349:ACK350 SO349:SO350 IS349:IS350 WVE349:WVE350 WLI349:WLI350 WBM349:WBM350 VRQ349:VRQ350 VHU349:VHU350 UXY349:UXY350 UOC349:UOC350 UEG349:UEG350 TUK349:TUK350 TKO349:TKO350 TAS349:TAS350 SQW349:SQW350 SHA349:SHA350 RXE349:RXE350 RNI349:RNI350 RDM349:RDM350 QTQ349:QTQ350 QJU349:QJU350 PZY349:PZY350 PQC349:PQC350 PGG349:PGG350 OWK349:OWK350 OMO349:OMO350 OCS349:OCS350 NSW349:NSW350 NJA349:NJA350 MZE349:MZE350 MPI349:MPI350 MFM349:MFM350 LVQ349:LVQ350 LLU349:LLU350 LBY349:LBY350 KSC349:KSC350 KIG349:KIG350 JYK349:JYK350 JOO349:JOO350 JES349:JES350 IUW349:IUW350 ILA349:ILA350 IBE349:IBE350 HRI349:HRI350 HHM349:HHM350 GXQ349:GXQ350 GNU349:GNU350 GDY349:GDY350 FUC349:FUC350 FKG349:FKG350 FAK349:FAK350 EQO349:EQO350 EGS349:EGS350 DWW349:DWW350 DNA349:DNA350 DDE349:DDE350 CTI349:CTI350 CJM349:CJM350 BZQ349:BZQ350 BPU349:BPU350 BFY349:BFY350 EGV265:EGV266 EQR265:EQR266 FAN265:FAN266 FKJ265:FKJ266 FUF265:FUF266 GEB265:GEB266 GNX265:GNX266 GXT265:GXT266 HHP265:HHP266 HRL265:HRL266 IBH265:IBH266 ILD265:ILD266 IUZ265:IUZ266 JEV265:JEV266 JOR265:JOR266 JYN265:JYN266 KIJ265:KIJ266 KSF265:KSF266 LCB265:LCB266 LLX265:LLX266 LVT265:LVT266 MFP265:MFP266 MPL265:MPL266 MZH265:MZH266 NJD265:NJD266 NSZ265:NSZ266 OCV265:OCV266 OMR265:OMR266 OWN265:OWN266 PGJ265:PGJ266 PQF265:PQF266 QAB265:QAB266 QJX265:QJX266 QTT265:QTT266 RDP265:RDP266 RNL265:RNL266 RXH265:RXH266 SHD265:SHD266 SQZ265:SQZ266 TAV265:TAV266 TKR265:TKR266 TUN265:TUN266 UEJ265:UEJ266 UOF265:UOF266 UYB265:UYB266 VHX265:VHX266 VRT265:VRT266 WBP265:WBP266 WLL265:WLL266 WVH265:WVH266 IV265:IV266 SR265:SR266 ACN265:ACN266 AMJ265:AMJ266 AWF265:AWF266 BGB265:BGB266 BPX265:BPX266 BZT265:BZT266 CJP265:CJP266 CTL265:CTL266 DDH265:DDH266 DND265:DND266 DWZ265:DWZ266 DAF293 EFK279 EPG279 EZC279 FIY279 FSU279 GCQ279 GMM279 GWI279 HGE279 HQA279 HZW279 IJS279 ITO279 JDK279 JNG279 JXC279 KGY279 KQU279 LAQ279 LKM279 LUI279 MEE279 MOA279 MXW279 NHS279 NRO279 OBK279 OLG279 OVC279 PEY279 POU279 PYQ279 QIM279 QSI279 RCE279 RMA279 RVW279 SFS279 SPO279 SZK279 TJG279 TTC279 UCY279 UMU279 UWQ279 VGM279 VQI279 WAE279 WKA279 WTW279 HK279 RG279 ABC279 AKY279 AUU279 BEQ279 BOM279 BYI279 CIE279 CSA279 DBW279 K21:K37 DLS279 DKE280 DUA280 EDW280 ENS280 EXO280 FHK280 FRG280 GBC280 GKY280 GUU280 HEQ280 HOM280 HYI280 IIE280 ISA280 JBW280 JLS280 JVO280 KFK280 KPG280 KZC280 LIY280 LSU280 MCQ280 MMM280 MWI280 NGE280 NQA280 NZW280 OJS280 OTO280 PDK280 PNG280 PXC280 QGY280 QQU280 RAQ280 RKM280 RUI280 SEE280 SOA280 SXW280 THS280 TRO280 UBK280 ULG280 UVC280 VEY280 VOU280 VYQ280 WIM280 WSI280 FW280 PS280 ZO280 AJK280 ATG280 BDC280 BMY280 BWU280 CGQ280 CQM280 K276:K277 K293:K295 DKB293 DTX293 EDT293 ENP293 EXL293 FHH293 FRD293 GAZ293 GKV293 GUR293 HEN293 HOJ293 HYF293 IIB293 IRX293 JBT293 JLP293 JVL293 KFH293 KPD293 KYZ293 LIV293 LSR293 MCN293 MMJ293 MWF293 NGB293 NPX293 NZT293 OJP293 OTL293 PDH293 PND293 PWZ293 QGV293 QQR293 RAN293 RKJ293 RUF293 SEB293 SNX293 SXT293 THP293 TRL293 UBH293 ULD293 UUZ293 VEV293 VOR293 VYN293 WIJ293 WSF293 FT293 PP293 ZL293 AJH293 ATD293 BCZ293 BMV293 BWR293 CGN293 CQJ293 DLS317:DLS318 K208:K218 K160:K166 K202 JG202 TC202 ACY202 AMU202 AWQ202 BGM202 BQI202 CAE202 CKA202 CTW202 DDS202 DNO202 DXK202 EHG202 ERC202 FAY202 FKU202 FUQ202 GEM202 GOI202 GYE202 HIA202 HRW202 IBS202 ILO202 IVK202 JFG202 JPC202 JYY202 KIU202 KSQ202 LCM202 LMI202 LWE202 MGA202 MPW202 MZS202 NJO202 NTK202 ODG202 ONC202 OWY202 PGU202 PQQ202 QAM202 QKI202 QUE202 REA202 RNW202 RXS202 SHO202 SRK202 TBG202 TLC202 TUY202 UEU202 UOQ202 UYM202 VII202 VSE202 WCA202 WLW202 WVS202 DVO317:DVO318 EFK317:EFK318 EPG317:EPG318 EZC317:EZC318 FIY317:FIY318 FSU317:FSU318 GCQ317:GCQ318 GMM317:GMM318 GWI317:GWI318 HGE317:HGE318 HQA317:HQA318 HZW317:HZW318 IJS317:IJS318 ITO317:ITO318 JDK317:JDK318 JNG317:JNG318 JXC317:JXC318 KGY317:KGY318 KQU317:KQU318 LAQ317:LAQ318 LKM317:LKM318 LUI317:LUI318 MEE317:MEE318 MOA317:MOA318 MXW317:MXW318 NHS317:NHS318 NRO317:NRO318 OBK317:OBK318 OLG317:OLG318 OVC317:OVC318 PEY317:PEY318 POU317:POU318 PYQ317:PYQ318 QIM317:QIM318 QSI317:QSI318 RCE317:RCE318 RMA317:RMA318 RVW317:RVW318 SFS317:SFS318 SPO317:SPO318 SZK317:SZK318 TJG317:TJG318 TTC317:TTC318 UCY317:UCY318 UMU317:UMU318 UWQ317:UWQ318 VGM317:VGM318 VQI317:VQI318 WAE317:WAE318 WKA317:WKA318 WTW317:WTW318 HK317:HK318 RG317:RG318 ABC317:ABC318 AKY317:AKY318 AUU317:AUU318 BEQ317:BEQ318 BOM317:BOM318 BYI317:BYI318 CIE317:CIE318 CSA317:CSA318 DLS334 K331 DVO334 EFK334 EPG334 EZC334 FIY334 FSU334 GCQ334 GMM334 GWI334 HGE334 HQA334 HZW334 IJS334 ITO334 JDK334 JNG334 JXC334 KGY334 KQU334 LAQ334 LKM334 LUI334 MEE334 MOA334 MXW334 NHS334 NRO334 OBK334 OLG334 OVC334 PEY334 POU334 PYQ334 QIM334 QSI334 RCE334 RMA334 RVW334 SFS334 SPO334 SZK334 TJG334 TTC334 UCY334 UMU334 UWQ334 VGM334 VQI334 WAE334 WKA334 WTW334 HK334 RG334 ABC334 AKY334 AUU334 BEQ334 BOM334 BYI334 CIE334 CSA334 DBW317:DBW318 WLG352:WLG1143 K348">
      <formula1>Приоритет_закупок</formula1>
    </dataValidation>
    <dataValidation type="list" allowBlank="1" showInputMessage="1" showErrorMessage="1" sqref="WVA983311:WVA984183 I65813:I66685 IO65807:IO66679 SK65807:SK66679 ACG65807:ACG66679 AMC65807:AMC66679 AVY65807:AVY66679 BFU65807:BFU66679 BPQ65807:BPQ66679 BZM65807:BZM66679 CJI65807:CJI66679 CTE65807:CTE66679 DDA65807:DDA66679 DMW65807:DMW66679 DWS65807:DWS66679 EGO65807:EGO66679 EQK65807:EQK66679 FAG65807:FAG66679 FKC65807:FKC66679 FTY65807:FTY66679 GDU65807:GDU66679 GNQ65807:GNQ66679 GXM65807:GXM66679 HHI65807:HHI66679 HRE65807:HRE66679 IBA65807:IBA66679 IKW65807:IKW66679 IUS65807:IUS66679 JEO65807:JEO66679 JOK65807:JOK66679 JYG65807:JYG66679 KIC65807:KIC66679 KRY65807:KRY66679 LBU65807:LBU66679 LLQ65807:LLQ66679 LVM65807:LVM66679 MFI65807:MFI66679 MPE65807:MPE66679 MZA65807:MZA66679 NIW65807:NIW66679 NSS65807:NSS66679 OCO65807:OCO66679 OMK65807:OMK66679 OWG65807:OWG66679 PGC65807:PGC66679 PPY65807:PPY66679 PZU65807:PZU66679 QJQ65807:QJQ66679 QTM65807:QTM66679 RDI65807:RDI66679 RNE65807:RNE66679 RXA65807:RXA66679 SGW65807:SGW66679 SQS65807:SQS66679 TAO65807:TAO66679 TKK65807:TKK66679 TUG65807:TUG66679 UEC65807:UEC66679 UNY65807:UNY66679 UXU65807:UXU66679 VHQ65807:VHQ66679 VRM65807:VRM66679 WBI65807:WBI66679 WLE65807:WLE66679 WVA65807:WVA66679 I131349:I132221 IO131343:IO132215 SK131343:SK132215 ACG131343:ACG132215 AMC131343:AMC132215 AVY131343:AVY132215 BFU131343:BFU132215 BPQ131343:BPQ132215 BZM131343:BZM132215 CJI131343:CJI132215 CTE131343:CTE132215 DDA131343:DDA132215 DMW131343:DMW132215 DWS131343:DWS132215 EGO131343:EGO132215 EQK131343:EQK132215 FAG131343:FAG132215 FKC131343:FKC132215 FTY131343:FTY132215 GDU131343:GDU132215 GNQ131343:GNQ132215 GXM131343:GXM132215 HHI131343:HHI132215 HRE131343:HRE132215 IBA131343:IBA132215 IKW131343:IKW132215 IUS131343:IUS132215 JEO131343:JEO132215 JOK131343:JOK132215 JYG131343:JYG132215 KIC131343:KIC132215 KRY131343:KRY132215 LBU131343:LBU132215 LLQ131343:LLQ132215 LVM131343:LVM132215 MFI131343:MFI132215 MPE131343:MPE132215 MZA131343:MZA132215 NIW131343:NIW132215 NSS131343:NSS132215 OCO131343:OCO132215 OMK131343:OMK132215 OWG131343:OWG132215 PGC131343:PGC132215 PPY131343:PPY132215 PZU131343:PZU132215 QJQ131343:QJQ132215 QTM131343:QTM132215 RDI131343:RDI132215 RNE131343:RNE132215 RXA131343:RXA132215 SGW131343:SGW132215 SQS131343:SQS132215 TAO131343:TAO132215 TKK131343:TKK132215 TUG131343:TUG132215 UEC131343:UEC132215 UNY131343:UNY132215 UXU131343:UXU132215 VHQ131343:VHQ132215 VRM131343:VRM132215 WBI131343:WBI132215 WLE131343:WLE132215 WVA131343:WVA132215 I196885:I197757 IO196879:IO197751 SK196879:SK197751 ACG196879:ACG197751 AMC196879:AMC197751 AVY196879:AVY197751 BFU196879:BFU197751 BPQ196879:BPQ197751 BZM196879:BZM197751 CJI196879:CJI197751 CTE196879:CTE197751 DDA196879:DDA197751 DMW196879:DMW197751 DWS196879:DWS197751 EGO196879:EGO197751 EQK196879:EQK197751 FAG196879:FAG197751 FKC196879:FKC197751 FTY196879:FTY197751 GDU196879:GDU197751 GNQ196879:GNQ197751 GXM196879:GXM197751 HHI196879:HHI197751 HRE196879:HRE197751 IBA196879:IBA197751 IKW196879:IKW197751 IUS196879:IUS197751 JEO196879:JEO197751 JOK196879:JOK197751 JYG196879:JYG197751 KIC196879:KIC197751 KRY196879:KRY197751 LBU196879:LBU197751 LLQ196879:LLQ197751 LVM196879:LVM197751 MFI196879:MFI197751 MPE196879:MPE197751 MZA196879:MZA197751 NIW196879:NIW197751 NSS196879:NSS197751 OCO196879:OCO197751 OMK196879:OMK197751 OWG196879:OWG197751 PGC196879:PGC197751 PPY196879:PPY197751 PZU196879:PZU197751 QJQ196879:QJQ197751 QTM196879:QTM197751 RDI196879:RDI197751 RNE196879:RNE197751 RXA196879:RXA197751 SGW196879:SGW197751 SQS196879:SQS197751 TAO196879:TAO197751 TKK196879:TKK197751 TUG196879:TUG197751 UEC196879:UEC197751 UNY196879:UNY197751 UXU196879:UXU197751 VHQ196879:VHQ197751 VRM196879:VRM197751 WBI196879:WBI197751 WLE196879:WLE197751 WVA196879:WVA197751 I262421:I263293 IO262415:IO263287 SK262415:SK263287 ACG262415:ACG263287 AMC262415:AMC263287 AVY262415:AVY263287 BFU262415:BFU263287 BPQ262415:BPQ263287 BZM262415:BZM263287 CJI262415:CJI263287 CTE262415:CTE263287 DDA262415:DDA263287 DMW262415:DMW263287 DWS262415:DWS263287 EGO262415:EGO263287 EQK262415:EQK263287 FAG262415:FAG263287 FKC262415:FKC263287 FTY262415:FTY263287 GDU262415:GDU263287 GNQ262415:GNQ263287 GXM262415:GXM263287 HHI262415:HHI263287 HRE262415:HRE263287 IBA262415:IBA263287 IKW262415:IKW263287 IUS262415:IUS263287 JEO262415:JEO263287 JOK262415:JOK263287 JYG262415:JYG263287 KIC262415:KIC263287 KRY262415:KRY263287 LBU262415:LBU263287 LLQ262415:LLQ263287 LVM262415:LVM263287 MFI262415:MFI263287 MPE262415:MPE263287 MZA262415:MZA263287 NIW262415:NIW263287 NSS262415:NSS263287 OCO262415:OCO263287 OMK262415:OMK263287 OWG262415:OWG263287 PGC262415:PGC263287 PPY262415:PPY263287 PZU262415:PZU263287 QJQ262415:QJQ263287 QTM262415:QTM263287 RDI262415:RDI263287 RNE262415:RNE263287 RXA262415:RXA263287 SGW262415:SGW263287 SQS262415:SQS263287 TAO262415:TAO263287 TKK262415:TKK263287 TUG262415:TUG263287 UEC262415:UEC263287 UNY262415:UNY263287 UXU262415:UXU263287 VHQ262415:VHQ263287 VRM262415:VRM263287 WBI262415:WBI263287 WLE262415:WLE263287 WVA262415:WVA263287 I327957:I328829 IO327951:IO328823 SK327951:SK328823 ACG327951:ACG328823 AMC327951:AMC328823 AVY327951:AVY328823 BFU327951:BFU328823 BPQ327951:BPQ328823 BZM327951:BZM328823 CJI327951:CJI328823 CTE327951:CTE328823 DDA327951:DDA328823 DMW327951:DMW328823 DWS327951:DWS328823 EGO327951:EGO328823 EQK327951:EQK328823 FAG327951:FAG328823 FKC327951:FKC328823 FTY327951:FTY328823 GDU327951:GDU328823 GNQ327951:GNQ328823 GXM327951:GXM328823 HHI327951:HHI328823 HRE327951:HRE328823 IBA327951:IBA328823 IKW327951:IKW328823 IUS327951:IUS328823 JEO327951:JEO328823 JOK327951:JOK328823 JYG327951:JYG328823 KIC327951:KIC328823 KRY327951:KRY328823 LBU327951:LBU328823 LLQ327951:LLQ328823 LVM327951:LVM328823 MFI327951:MFI328823 MPE327951:MPE328823 MZA327951:MZA328823 NIW327951:NIW328823 NSS327951:NSS328823 OCO327951:OCO328823 OMK327951:OMK328823 OWG327951:OWG328823 PGC327951:PGC328823 PPY327951:PPY328823 PZU327951:PZU328823 QJQ327951:QJQ328823 QTM327951:QTM328823 RDI327951:RDI328823 RNE327951:RNE328823 RXA327951:RXA328823 SGW327951:SGW328823 SQS327951:SQS328823 TAO327951:TAO328823 TKK327951:TKK328823 TUG327951:TUG328823 UEC327951:UEC328823 UNY327951:UNY328823 UXU327951:UXU328823 VHQ327951:VHQ328823 VRM327951:VRM328823 WBI327951:WBI328823 WLE327951:WLE328823 WVA327951:WVA328823 I393493:I394365 IO393487:IO394359 SK393487:SK394359 ACG393487:ACG394359 AMC393487:AMC394359 AVY393487:AVY394359 BFU393487:BFU394359 BPQ393487:BPQ394359 BZM393487:BZM394359 CJI393487:CJI394359 CTE393487:CTE394359 DDA393487:DDA394359 DMW393487:DMW394359 DWS393487:DWS394359 EGO393487:EGO394359 EQK393487:EQK394359 FAG393487:FAG394359 FKC393487:FKC394359 FTY393487:FTY394359 GDU393487:GDU394359 GNQ393487:GNQ394359 GXM393487:GXM394359 HHI393487:HHI394359 HRE393487:HRE394359 IBA393487:IBA394359 IKW393487:IKW394359 IUS393487:IUS394359 JEO393487:JEO394359 JOK393487:JOK394359 JYG393487:JYG394359 KIC393487:KIC394359 KRY393487:KRY394359 LBU393487:LBU394359 LLQ393487:LLQ394359 LVM393487:LVM394359 MFI393487:MFI394359 MPE393487:MPE394359 MZA393487:MZA394359 NIW393487:NIW394359 NSS393487:NSS394359 OCO393487:OCO394359 OMK393487:OMK394359 OWG393487:OWG394359 PGC393487:PGC394359 PPY393487:PPY394359 PZU393487:PZU394359 QJQ393487:QJQ394359 QTM393487:QTM394359 RDI393487:RDI394359 RNE393487:RNE394359 RXA393487:RXA394359 SGW393487:SGW394359 SQS393487:SQS394359 TAO393487:TAO394359 TKK393487:TKK394359 TUG393487:TUG394359 UEC393487:UEC394359 UNY393487:UNY394359 UXU393487:UXU394359 VHQ393487:VHQ394359 VRM393487:VRM394359 WBI393487:WBI394359 WLE393487:WLE394359 WVA393487:WVA394359 I459029:I459901 IO459023:IO459895 SK459023:SK459895 ACG459023:ACG459895 AMC459023:AMC459895 AVY459023:AVY459895 BFU459023:BFU459895 BPQ459023:BPQ459895 BZM459023:BZM459895 CJI459023:CJI459895 CTE459023:CTE459895 DDA459023:DDA459895 DMW459023:DMW459895 DWS459023:DWS459895 EGO459023:EGO459895 EQK459023:EQK459895 FAG459023:FAG459895 FKC459023:FKC459895 FTY459023:FTY459895 GDU459023:GDU459895 GNQ459023:GNQ459895 GXM459023:GXM459895 HHI459023:HHI459895 HRE459023:HRE459895 IBA459023:IBA459895 IKW459023:IKW459895 IUS459023:IUS459895 JEO459023:JEO459895 JOK459023:JOK459895 JYG459023:JYG459895 KIC459023:KIC459895 KRY459023:KRY459895 LBU459023:LBU459895 LLQ459023:LLQ459895 LVM459023:LVM459895 MFI459023:MFI459895 MPE459023:MPE459895 MZA459023:MZA459895 NIW459023:NIW459895 NSS459023:NSS459895 OCO459023:OCO459895 OMK459023:OMK459895 OWG459023:OWG459895 PGC459023:PGC459895 PPY459023:PPY459895 PZU459023:PZU459895 QJQ459023:QJQ459895 QTM459023:QTM459895 RDI459023:RDI459895 RNE459023:RNE459895 RXA459023:RXA459895 SGW459023:SGW459895 SQS459023:SQS459895 TAO459023:TAO459895 TKK459023:TKK459895 TUG459023:TUG459895 UEC459023:UEC459895 UNY459023:UNY459895 UXU459023:UXU459895 VHQ459023:VHQ459895 VRM459023:VRM459895 WBI459023:WBI459895 WLE459023:WLE459895 WVA459023:WVA459895 I524565:I525437 IO524559:IO525431 SK524559:SK525431 ACG524559:ACG525431 AMC524559:AMC525431 AVY524559:AVY525431 BFU524559:BFU525431 BPQ524559:BPQ525431 BZM524559:BZM525431 CJI524559:CJI525431 CTE524559:CTE525431 DDA524559:DDA525431 DMW524559:DMW525431 DWS524559:DWS525431 EGO524559:EGO525431 EQK524559:EQK525431 FAG524559:FAG525431 FKC524559:FKC525431 FTY524559:FTY525431 GDU524559:GDU525431 GNQ524559:GNQ525431 GXM524559:GXM525431 HHI524559:HHI525431 HRE524559:HRE525431 IBA524559:IBA525431 IKW524559:IKW525431 IUS524559:IUS525431 JEO524559:JEO525431 JOK524559:JOK525431 JYG524559:JYG525431 KIC524559:KIC525431 KRY524559:KRY525431 LBU524559:LBU525431 LLQ524559:LLQ525431 LVM524559:LVM525431 MFI524559:MFI525431 MPE524559:MPE525431 MZA524559:MZA525431 NIW524559:NIW525431 NSS524559:NSS525431 OCO524559:OCO525431 OMK524559:OMK525431 OWG524559:OWG525431 PGC524559:PGC525431 PPY524559:PPY525431 PZU524559:PZU525431 QJQ524559:QJQ525431 QTM524559:QTM525431 RDI524559:RDI525431 RNE524559:RNE525431 RXA524559:RXA525431 SGW524559:SGW525431 SQS524559:SQS525431 TAO524559:TAO525431 TKK524559:TKK525431 TUG524559:TUG525431 UEC524559:UEC525431 UNY524559:UNY525431 UXU524559:UXU525431 VHQ524559:VHQ525431 VRM524559:VRM525431 WBI524559:WBI525431 WLE524559:WLE525431 WVA524559:WVA525431 I590101:I590973 IO590095:IO590967 SK590095:SK590967 ACG590095:ACG590967 AMC590095:AMC590967 AVY590095:AVY590967 BFU590095:BFU590967 BPQ590095:BPQ590967 BZM590095:BZM590967 CJI590095:CJI590967 CTE590095:CTE590967 DDA590095:DDA590967 DMW590095:DMW590967 DWS590095:DWS590967 EGO590095:EGO590967 EQK590095:EQK590967 FAG590095:FAG590967 FKC590095:FKC590967 FTY590095:FTY590967 GDU590095:GDU590967 GNQ590095:GNQ590967 GXM590095:GXM590967 HHI590095:HHI590967 HRE590095:HRE590967 IBA590095:IBA590967 IKW590095:IKW590967 IUS590095:IUS590967 JEO590095:JEO590967 JOK590095:JOK590967 JYG590095:JYG590967 KIC590095:KIC590967 KRY590095:KRY590967 LBU590095:LBU590967 LLQ590095:LLQ590967 LVM590095:LVM590967 MFI590095:MFI590967 MPE590095:MPE590967 MZA590095:MZA590967 NIW590095:NIW590967 NSS590095:NSS590967 OCO590095:OCO590967 OMK590095:OMK590967 OWG590095:OWG590967 PGC590095:PGC590967 PPY590095:PPY590967 PZU590095:PZU590967 QJQ590095:QJQ590967 QTM590095:QTM590967 RDI590095:RDI590967 RNE590095:RNE590967 RXA590095:RXA590967 SGW590095:SGW590967 SQS590095:SQS590967 TAO590095:TAO590967 TKK590095:TKK590967 TUG590095:TUG590967 UEC590095:UEC590967 UNY590095:UNY590967 UXU590095:UXU590967 VHQ590095:VHQ590967 VRM590095:VRM590967 WBI590095:WBI590967 WLE590095:WLE590967 WVA590095:WVA590967 I655637:I656509 IO655631:IO656503 SK655631:SK656503 ACG655631:ACG656503 AMC655631:AMC656503 AVY655631:AVY656503 BFU655631:BFU656503 BPQ655631:BPQ656503 BZM655631:BZM656503 CJI655631:CJI656503 CTE655631:CTE656503 DDA655631:DDA656503 DMW655631:DMW656503 DWS655631:DWS656503 EGO655631:EGO656503 EQK655631:EQK656503 FAG655631:FAG656503 FKC655631:FKC656503 FTY655631:FTY656503 GDU655631:GDU656503 GNQ655631:GNQ656503 GXM655631:GXM656503 HHI655631:HHI656503 HRE655631:HRE656503 IBA655631:IBA656503 IKW655631:IKW656503 IUS655631:IUS656503 JEO655631:JEO656503 JOK655631:JOK656503 JYG655631:JYG656503 KIC655631:KIC656503 KRY655631:KRY656503 LBU655631:LBU656503 LLQ655631:LLQ656503 LVM655631:LVM656503 MFI655631:MFI656503 MPE655631:MPE656503 MZA655631:MZA656503 NIW655631:NIW656503 NSS655631:NSS656503 OCO655631:OCO656503 OMK655631:OMK656503 OWG655631:OWG656503 PGC655631:PGC656503 PPY655631:PPY656503 PZU655631:PZU656503 QJQ655631:QJQ656503 QTM655631:QTM656503 RDI655631:RDI656503 RNE655631:RNE656503 RXA655631:RXA656503 SGW655631:SGW656503 SQS655631:SQS656503 TAO655631:TAO656503 TKK655631:TKK656503 TUG655631:TUG656503 UEC655631:UEC656503 UNY655631:UNY656503 UXU655631:UXU656503 VHQ655631:VHQ656503 VRM655631:VRM656503 WBI655631:WBI656503 WLE655631:WLE656503 WVA655631:WVA656503 I721173:I722045 IO721167:IO722039 SK721167:SK722039 ACG721167:ACG722039 AMC721167:AMC722039 AVY721167:AVY722039 BFU721167:BFU722039 BPQ721167:BPQ722039 BZM721167:BZM722039 CJI721167:CJI722039 CTE721167:CTE722039 DDA721167:DDA722039 DMW721167:DMW722039 DWS721167:DWS722039 EGO721167:EGO722039 EQK721167:EQK722039 FAG721167:FAG722039 FKC721167:FKC722039 FTY721167:FTY722039 GDU721167:GDU722039 GNQ721167:GNQ722039 GXM721167:GXM722039 HHI721167:HHI722039 HRE721167:HRE722039 IBA721167:IBA722039 IKW721167:IKW722039 IUS721167:IUS722039 JEO721167:JEO722039 JOK721167:JOK722039 JYG721167:JYG722039 KIC721167:KIC722039 KRY721167:KRY722039 LBU721167:LBU722039 LLQ721167:LLQ722039 LVM721167:LVM722039 MFI721167:MFI722039 MPE721167:MPE722039 MZA721167:MZA722039 NIW721167:NIW722039 NSS721167:NSS722039 OCO721167:OCO722039 OMK721167:OMK722039 OWG721167:OWG722039 PGC721167:PGC722039 PPY721167:PPY722039 PZU721167:PZU722039 QJQ721167:QJQ722039 QTM721167:QTM722039 RDI721167:RDI722039 RNE721167:RNE722039 RXA721167:RXA722039 SGW721167:SGW722039 SQS721167:SQS722039 TAO721167:TAO722039 TKK721167:TKK722039 TUG721167:TUG722039 UEC721167:UEC722039 UNY721167:UNY722039 UXU721167:UXU722039 VHQ721167:VHQ722039 VRM721167:VRM722039 WBI721167:WBI722039 WLE721167:WLE722039 WVA721167:WVA722039 I786709:I787581 IO786703:IO787575 SK786703:SK787575 ACG786703:ACG787575 AMC786703:AMC787575 AVY786703:AVY787575 BFU786703:BFU787575 BPQ786703:BPQ787575 BZM786703:BZM787575 CJI786703:CJI787575 CTE786703:CTE787575 DDA786703:DDA787575 DMW786703:DMW787575 DWS786703:DWS787575 EGO786703:EGO787575 EQK786703:EQK787575 FAG786703:FAG787575 FKC786703:FKC787575 FTY786703:FTY787575 GDU786703:GDU787575 GNQ786703:GNQ787575 GXM786703:GXM787575 HHI786703:HHI787575 HRE786703:HRE787575 IBA786703:IBA787575 IKW786703:IKW787575 IUS786703:IUS787575 JEO786703:JEO787575 JOK786703:JOK787575 JYG786703:JYG787575 KIC786703:KIC787575 KRY786703:KRY787575 LBU786703:LBU787575 LLQ786703:LLQ787575 LVM786703:LVM787575 MFI786703:MFI787575 MPE786703:MPE787575 MZA786703:MZA787575 NIW786703:NIW787575 NSS786703:NSS787575 OCO786703:OCO787575 OMK786703:OMK787575 OWG786703:OWG787575 PGC786703:PGC787575 PPY786703:PPY787575 PZU786703:PZU787575 QJQ786703:QJQ787575 QTM786703:QTM787575 RDI786703:RDI787575 RNE786703:RNE787575 RXA786703:RXA787575 SGW786703:SGW787575 SQS786703:SQS787575 TAO786703:TAO787575 TKK786703:TKK787575 TUG786703:TUG787575 UEC786703:UEC787575 UNY786703:UNY787575 UXU786703:UXU787575 VHQ786703:VHQ787575 VRM786703:VRM787575 WBI786703:WBI787575 WLE786703:WLE787575 WVA786703:WVA787575 I852245:I853117 IO852239:IO853111 SK852239:SK853111 ACG852239:ACG853111 AMC852239:AMC853111 AVY852239:AVY853111 BFU852239:BFU853111 BPQ852239:BPQ853111 BZM852239:BZM853111 CJI852239:CJI853111 CTE852239:CTE853111 DDA852239:DDA853111 DMW852239:DMW853111 DWS852239:DWS853111 EGO852239:EGO853111 EQK852239:EQK853111 FAG852239:FAG853111 FKC852239:FKC853111 FTY852239:FTY853111 GDU852239:GDU853111 GNQ852239:GNQ853111 GXM852239:GXM853111 HHI852239:HHI853111 HRE852239:HRE853111 IBA852239:IBA853111 IKW852239:IKW853111 IUS852239:IUS853111 JEO852239:JEO853111 JOK852239:JOK853111 JYG852239:JYG853111 KIC852239:KIC853111 KRY852239:KRY853111 LBU852239:LBU853111 LLQ852239:LLQ853111 LVM852239:LVM853111 MFI852239:MFI853111 MPE852239:MPE853111 MZA852239:MZA853111 NIW852239:NIW853111 NSS852239:NSS853111 OCO852239:OCO853111 OMK852239:OMK853111 OWG852239:OWG853111 PGC852239:PGC853111 PPY852239:PPY853111 PZU852239:PZU853111 QJQ852239:QJQ853111 QTM852239:QTM853111 RDI852239:RDI853111 RNE852239:RNE853111 RXA852239:RXA853111 SGW852239:SGW853111 SQS852239:SQS853111 TAO852239:TAO853111 TKK852239:TKK853111 TUG852239:TUG853111 UEC852239:UEC853111 UNY852239:UNY853111 UXU852239:UXU853111 VHQ852239:VHQ853111 VRM852239:VRM853111 WBI852239:WBI853111 WLE852239:WLE853111 WVA852239:WVA853111 I917781:I918653 IO917775:IO918647 SK917775:SK918647 ACG917775:ACG918647 AMC917775:AMC918647 AVY917775:AVY918647 BFU917775:BFU918647 BPQ917775:BPQ918647 BZM917775:BZM918647 CJI917775:CJI918647 CTE917775:CTE918647 DDA917775:DDA918647 DMW917775:DMW918647 DWS917775:DWS918647 EGO917775:EGO918647 EQK917775:EQK918647 FAG917775:FAG918647 FKC917775:FKC918647 FTY917775:FTY918647 GDU917775:GDU918647 GNQ917775:GNQ918647 GXM917775:GXM918647 HHI917775:HHI918647 HRE917775:HRE918647 IBA917775:IBA918647 IKW917775:IKW918647 IUS917775:IUS918647 JEO917775:JEO918647 JOK917775:JOK918647 JYG917775:JYG918647 KIC917775:KIC918647 KRY917775:KRY918647 LBU917775:LBU918647 LLQ917775:LLQ918647 LVM917775:LVM918647 MFI917775:MFI918647 MPE917775:MPE918647 MZA917775:MZA918647 NIW917775:NIW918647 NSS917775:NSS918647 OCO917775:OCO918647 OMK917775:OMK918647 OWG917775:OWG918647 PGC917775:PGC918647 PPY917775:PPY918647 PZU917775:PZU918647 QJQ917775:QJQ918647 QTM917775:QTM918647 RDI917775:RDI918647 RNE917775:RNE918647 RXA917775:RXA918647 SGW917775:SGW918647 SQS917775:SQS918647 TAO917775:TAO918647 TKK917775:TKK918647 TUG917775:TUG918647 UEC917775:UEC918647 UNY917775:UNY918647 UXU917775:UXU918647 VHQ917775:VHQ918647 VRM917775:VRM918647 WBI917775:WBI918647 WLE917775:WLE918647 WVA917775:WVA918647 I983317:I984189 IO983311:IO984183 SK983311:SK984183 ACG983311:ACG984183 AMC983311:AMC984183 AVY983311:AVY984183 BFU983311:BFU984183 BPQ983311:BPQ984183 BZM983311:BZM984183 CJI983311:CJI984183 CTE983311:CTE984183 DDA983311:DDA984183 DMW983311:DMW984183 DWS983311:DWS984183 EGO983311:EGO984183 EQK983311:EQK984183 FAG983311:FAG984183 FKC983311:FKC984183 FTY983311:FTY984183 GDU983311:GDU984183 GNQ983311:GNQ984183 GXM983311:GXM984183 HHI983311:HHI984183 HRE983311:HRE984183 IBA983311:IBA984183 IKW983311:IKW984183 IUS983311:IUS984183 JEO983311:JEO984183 JOK983311:JOK984183 JYG983311:JYG984183 KIC983311:KIC984183 KRY983311:KRY984183 LBU983311:LBU984183 LLQ983311:LLQ984183 LVM983311:LVM984183 MFI983311:MFI984183 MPE983311:MPE984183 MZA983311:MZA984183 NIW983311:NIW984183 NSS983311:NSS984183 OCO983311:OCO984183 OMK983311:OMK984183 OWG983311:OWG984183 PGC983311:PGC984183 PPY983311:PPY984183 PZU983311:PZU984183 QJQ983311:QJQ984183 QTM983311:QTM984183 RDI983311:RDI984183 RNE983311:RNE984183 RXA983311:RXA984183 SGW983311:SGW984183 SQS983311:SQS984183 TAO983311:TAO984183 TKK983311:TKK984183 TUG983311:TUG984183 UEC983311:UEC984183 UNY983311:UNY984183 UXU983311:UXU984183 VHQ983311:VHQ984183 VRM983311:VRM984183 WBI983311:WBI984183 WLE983311:WLE984183 WLE352:WLE1143 I355:I1149 WBI352:WBI1143 VRM352:VRM1143 VHQ352:VHQ1143 UXU352:UXU1143 UNY352:UNY1143 UEC352:UEC1143 TUG352:TUG1143 TKK352:TKK1143 TAO352:TAO1143 SQS352:SQS1143 SGW352:SGW1143 RXA352:RXA1143 RNE352:RNE1143 RDI352:RDI1143 QTM352:QTM1143 QJQ352:QJQ1143 PZU352:PZU1143 PPY352:PPY1143 PGC352:PGC1143 OWG352:OWG1143 OMK352:OMK1143 OCO352:OCO1143 NSS352:NSS1143 NIW352:NIW1143 MZA352:MZA1143 MPE352:MPE1143 MFI352:MFI1143 LVM352:LVM1143 LLQ352:LLQ1143 LBU352:LBU1143 KRY352:KRY1143 KIC352:KIC1143 JYG352:JYG1143 JOK352:JOK1143 JEO352:JEO1143 IUS352:IUS1143 IKW352:IKW1143 IBA352:IBA1143 HRE352:HRE1143 HHI352:HHI1143 GXM352:GXM1143 GNQ352:GNQ1143 GDU352:GDU1143 FTY352:FTY1143 FKC352:FKC1143 FAG352:FAG1143 EQK352:EQK1143 EGO352:EGO1143 DWS352:DWS1143 DMW352:DMW1143 DDA352:DDA1143 CTE352:CTE1143 CJI352:CJI1143 BZM352:BZM1143 BPQ352:BPQ1143 BFU352:BFU1143 AVY352:AVY1143 AMC352:AMC1143 ACG352:ACG1143 SK352:SK1143 IO352:IO1143 I250:I260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WLE21 WVA21 IO21 SK21 ACG21 I21 AVY160 BFU160 BPQ160 BZM160 CJI160 CTE160 DDA160 DMW160 DWS160 EGO160 EQK160 FAG160 FKC160 FTY160 GDU160 GNQ160 GXM160 HHI160 HRE160 IBA160 IKW160 IUS160 JEO160 JOK160 JYG160 KIC160 KRY160 LBU160 LLQ160 LVM160 MFI160 MPE160 MZA160 NIW160 NSS160 OCO160 OMK160 OWG160 PGC160 PPY160 PZU160 QJQ160 QTM160 RDI160 RNE160 RXA160 SGW160 SQS160 TAO160 TKK160 TUG160 UEC160 UNY160 UXU160 VHQ160 VRM160 WBI160 WLE160 WVA160 IO160 SK160 F159 ACG160 ALZ159 ACD159 SH159 IL159 WUX159 WLB159 WBF159 VRJ159 VHN159 UXR159 UNV159 UDZ159 TUD159 TKH159 TAL159 SQP159 SGT159 RWX159 RNB159 RDF159 QTJ159 QJN159 PZR159 PPV159 PFZ159 OWD159 OMH159 OCL159 NSP159 NIT159 MYX159 MPB159 MFF159 LVJ159 LLN159 LBR159 KRV159 KHZ159 JYD159 JOH159 JEL159 IUP159 IKT159 IAX159 HRB159 HHF159 GXJ159 GNN159 GDR159 FTV159 FJZ159 FAD159 EQH159 EGL159 DWP159 DMT159 DCX159 CTB159 CJF159 BZJ159 BPN159 BFR159 AVV159 AMC160 BFW349:BFW350 I172 DBU334 I313:I314 CRY317:CRY318 DLQ279 CQK280 WUU274 WKY274 WBC274 VRG274 VHK274 UXO274 UNS274 UDW274 TUA274 TKE274 TAI274 SQM274 SGQ274 RWU274 RMY274 RDC274 QTG274 QJK274 PZO274 PPS274 PFW274 OWA274 OME274 OCI274 NSM274 NIQ274 MYU274 MOY274 MFC274 LVG274 LLK274 LBO274 KRS274 KHW274 JYA274 JOE274 JEI274 IUM274 IKQ274 IAU274 HQY274 HHC274 GXG274 GNK274 GDO274 FTS274 FJW274 FAA274 EQE274 EGI274 DWM274 DMQ274 DCU274 CSY274 CJC274 BZG274 BPK274 BFO274 AVS274 ALW274 ACA274 SE274 II274 J349:J350 AWA349:AWA350 AME349:AME350 ACI349:ACI350 SM349:SM350 IQ349:IQ350 WVC349:WVC350 WLG349:WLG350 WBK349:WBK350 VRO349:VRO350 VHS349:VHS350 UXW349:UXW350 UOA349:UOA350 UEE349:UEE350 TUI349:TUI350 TKM349:TKM350 TAQ349:TAQ350 SQU349:SQU350 SGY349:SGY350 RXC349:RXC350 RNG349:RNG350 RDK349:RDK350 QTO349:QTO350 QJS349:QJS350 PZW349:PZW350 PQA349:PQA350 PGE349:PGE350 OWI349:OWI350 OMM349:OMM350 OCQ349:OCQ350 NSU349:NSU350 NIY349:NIY350 MZC349:MZC350 MPG349:MPG350 MFK349:MFK350 LVO349:LVO350 LLS349:LLS350 LBW349:LBW350 KSA349:KSA350 KIE349:KIE350 JYI349:JYI350 JOM349:JOM350 JEQ349:JEQ350 IUU349:IUU350 IKY349:IKY350 IBC349:IBC350 HRG349:HRG350 HHK349:HHK350 GXO349:GXO350 GNS349:GNS350 GDW349:GDW350 FUA349:FUA350 FKE349:FKE350 FAI349:FAI350 EQM349:EQM350 EGQ349:EGQ350 DWU349:DWU350 DMY349:DMY350 DDC349:DDC350 CTG349:CTG350 CJK349:CJK350 BZO349:BZO350 BPS349:BPS350 I216:I218 DWX265:DWX266 EGT265:EGT266 EQP265:EQP266 FAL265:FAL266 FKH265:FKH266 FUD265:FUD266 GDZ265:GDZ266 GNV265:GNV266 GXR265:GXR266 HHN265:HHN266 HRJ265:HRJ266 IBF265:IBF266 ILB265:ILB266 IUX265:IUX266 JET265:JET266 JOP265:JOP266 JYL265:JYL266 KIH265:KIH266 KSD265:KSD266 LBZ265:LBZ266 LLV265:LLV266 LVR265:LVR266 MFN265:MFN266 MPJ265:MPJ266 MZF265:MZF266 NJB265:NJB266 NSX265:NSX266 OCT265:OCT266 OMP265:OMP266 OWL265:OWL266 PGH265:PGH266 PQD265:PQD266 PZZ265:PZZ266 QJV265:QJV266 QTR265:QTR266 RDN265:RDN266 RNJ265:RNJ266 RXF265:RXF266 SHB265:SHB266 SQX265:SQX266 TAT265:TAT266 TKP265:TKP266 TUL265:TUL266 UEH265:UEH266 UOD265:UOD266 UXZ265:UXZ266 VHV265:VHV266 VRR265:VRR266 WBN265:WBN266 WLJ265:WLJ266 WVF265:WVF266 IT265:IT266 SP265:SP266 ACL265:ACL266 AMH265:AMH266 AWD265:AWD266 BFZ265:BFZ266 BPV265:BPV266 BZR265:BZR266 CJN265:CJN266 DDF265:DDF266 CTJ265:CTJ266 DNB265:DNB266 I293:I295 I229:I231 DVM279 EFI279 EPE279 EZA279 FIW279 FSS279 GCO279 GMK279 GWG279 HGC279 HPY279 HZU279 IJQ279 ITM279 JDI279 JNE279 JXA279 KGW279 KQS279 LAO279 LKK279 LUG279 MEC279 MNY279 MXU279 NHQ279 NRM279 OBI279 OLE279 OVA279 PEW279 POS279 PYO279 QIK279 QSG279 RCC279 RLY279 RVU279 SFQ279 SPM279 SZI279 TJE279 TTA279 UCW279 UMS279 UWO279 VGK279 VQG279 WAC279 WJY279 WTU279 HI279 RE279 ABA279 AKW279 AUS279 BEO279 BOK279 BYG279 CIC279 DBU279 CRY279 M44:M49 I279 DKC280 DTY280 EDU280 ENQ280 EXM280 FHI280 FRE280 GBA280 GKW280 GUS280 HEO280 HOK280 HYG280 IIC280 IRY280 JBU280 JLQ280 JVM280 KFI280 KPE280 KZA280 LIW280 LSS280 MCO280 MMK280 MWG280 NGC280 NPY280 NZU280 OJQ280 OTM280 PDI280 PNE280 PXA280 QGW280 QQS280 RAO280 RKK280 RUG280 SEC280 SNY280 SXU280 THQ280 TRM280 UBI280 ULE280 UVA280 VEW280 VOS280 VYO280 WIK280 WSG280 FU280 PQ280 ZM280 AJI280 ATE280 BDA280 BMW280 BWS280 CGO280 DAG280 I276:I277 DJZ293 DTV293 EDR293 ENN293 EXJ293 FHF293 FRB293 GAX293 GKT293 GUP293 HEL293 HOH293 HYD293 IHZ293 IRV293 JBR293 JLN293 JVJ293 KFF293 KPB293 KYX293 LIT293 LSP293 MCL293 MMH293 MWD293 NFZ293 NPV293 NZR293 OJN293 OTJ293 PDF293 PNB293 PWX293 QGT293 QQP293 RAL293 RKH293 RUD293 SDZ293 SNV293 SXR293 THN293 TRJ293 UBF293 ULB293 UUX293 VET293 VOP293 VYL293 WIH293 WSD293 FR293 PN293 ZJ293 AJF293 ATB293 BCX293 BMT293 BWP293 CGL293 DAD293 CQH293 I271:I273 I263:I266 I160:I166 I202 JE202 TA202 ACW202 AMS202 AWO202 BGK202 BQG202 CAC202 CJY202 CTU202 DDQ202 DNM202 DXI202 EHE202 ERA202 FAW202 FKS202 FUO202 GEK202 GOG202 GYC202 HHY202 HRU202 IBQ202 ILM202 IVI202 JFE202 JPA202 JYW202 KIS202 KSO202 LCK202 LMG202 LWC202 MFY202 MPU202 MZQ202 NJM202 NTI202 ODE202 ONA202 OWW202 PGS202 PQO202 QAK202 QKG202 QUC202 RDY202 RNU202 RXQ202 SHM202 SRI202 TBE202 TLA202 TUW202 UES202 UOO202 UYK202 VIG202 VSC202 WBY202 WLU202 WVQ202 I317:I318 DLQ317:DLQ318 DVM317:DVM318 EFI317:EFI318 EPE317:EPE318 EZA317:EZA318 FIW317:FIW318 FSS317:FSS318 GCO317:GCO318 GMK317:GMK318 GWG317:GWG318 HGC317:HGC318 HPY317:HPY318 HZU317:HZU318 IJQ317:IJQ318 ITM317:ITM318 JDI317:JDI318 JNE317:JNE318 JXA317:JXA318 KGW317:KGW318 KQS317:KQS318 LAO317:LAO318 LKK317:LKK318 LUG317:LUG318 MEC317:MEC318 MNY317:MNY318 MXU317:MXU318 NHQ317:NHQ318 NRM317:NRM318 OBI317:OBI318 OLE317:OLE318 OVA317:OVA318 PEW317:PEW318 POS317:POS318 PYO317:PYO318 QIK317:QIK318 QSG317:QSG318 RCC317:RCC318 RLY317:RLY318 RVU317:RVU318 SFQ317:SFQ318 SPM317:SPM318 SZI317:SZI318 TJE317:TJE318 TTA317:TTA318 UCW317:UCW318 UMS317:UMS318 UWO317:UWO318 VGK317:VGK318 VQG317:VQG318 WAC317:WAC318 WJY317:WJY318 WTU317:WTU318 HI317:HI318 RE317:RE318 ABA317:ABA318 AKW317:AKW318 AUS317:AUS318 BEO317:BEO318 BOK317:BOK318 BYG317:BYG318 CIC317:CIC318 CRY334 I331:I332 I334 DLQ334 DVM334 EFI334 EPE334 EZA334 FIW334 FSS334 GCO334 GMK334 GWG334 HGC334 HPY334 HZU334 IJQ334 ITM334 JDI334 JNE334 JXA334 KGW334 KQS334 LAO334 LKK334 LUG334 MEC334 MNY334 MXU334 NHQ334 NRM334 OBI334 OLE334 OVA334 PEW334 POS334 PYO334 QIK334 QSG334 RCC334 RLY334 RVU334 SFQ334 SPM334 SZI334 TJE334 TTA334 UCW334 UMS334 UWO334 VGK334 VQG334 WAC334 WJY334 WTU334 HI334 RE334 ABA334 AKW334 AUS334 BEO334 BOK334 BYG334 CIC334 DBU317:DBU318 WVA352:WVA1143 I348">
      <formula1>Способ_закупок</formula1>
    </dataValidation>
    <dataValidation type="textLength" operator="equal" allowBlank="1" showInputMessage="1" showErrorMessage="1" error="Код КАТО должен содержать 9 символов" sqref="Q65813:Q66685 IW65807:IW66679 SS65807:SS66679 ACO65807:ACO66679 AMK65807:AMK66679 AWG65807:AWG66679 BGC65807:BGC66679 BPY65807:BPY66679 BZU65807:BZU66679 CJQ65807:CJQ66679 CTM65807:CTM66679 DDI65807:DDI66679 DNE65807:DNE66679 DXA65807:DXA66679 EGW65807:EGW66679 EQS65807:EQS66679 FAO65807:FAO66679 FKK65807:FKK66679 FUG65807:FUG66679 GEC65807:GEC66679 GNY65807:GNY66679 GXU65807:GXU66679 HHQ65807:HHQ66679 HRM65807:HRM66679 IBI65807:IBI66679 ILE65807:ILE66679 IVA65807:IVA66679 JEW65807:JEW66679 JOS65807:JOS66679 JYO65807:JYO66679 KIK65807:KIK66679 KSG65807:KSG66679 LCC65807:LCC66679 LLY65807:LLY66679 LVU65807:LVU66679 MFQ65807:MFQ66679 MPM65807:MPM66679 MZI65807:MZI66679 NJE65807:NJE66679 NTA65807:NTA66679 OCW65807:OCW66679 OMS65807:OMS66679 OWO65807:OWO66679 PGK65807:PGK66679 PQG65807:PQG66679 QAC65807:QAC66679 QJY65807:QJY66679 QTU65807:QTU66679 RDQ65807:RDQ66679 RNM65807:RNM66679 RXI65807:RXI66679 SHE65807:SHE66679 SRA65807:SRA66679 TAW65807:TAW66679 TKS65807:TKS66679 TUO65807:TUO66679 UEK65807:UEK66679 UOG65807:UOG66679 UYC65807:UYC66679 VHY65807:VHY66679 VRU65807:VRU66679 WBQ65807:WBQ66679 WLM65807:WLM66679 WVI65807:WVI66679 Q131349:Q132221 IW131343:IW132215 SS131343:SS132215 ACO131343:ACO132215 AMK131343:AMK132215 AWG131343:AWG132215 BGC131343:BGC132215 BPY131343:BPY132215 BZU131343:BZU132215 CJQ131343:CJQ132215 CTM131343:CTM132215 DDI131343:DDI132215 DNE131343:DNE132215 DXA131343:DXA132215 EGW131343:EGW132215 EQS131343:EQS132215 FAO131343:FAO132215 FKK131343:FKK132215 FUG131343:FUG132215 GEC131343:GEC132215 GNY131343:GNY132215 GXU131343:GXU132215 HHQ131343:HHQ132215 HRM131343:HRM132215 IBI131343:IBI132215 ILE131343:ILE132215 IVA131343:IVA132215 JEW131343:JEW132215 JOS131343:JOS132215 JYO131343:JYO132215 KIK131343:KIK132215 KSG131343:KSG132215 LCC131343:LCC132215 LLY131343:LLY132215 LVU131343:LVU132215 MFQ131343:MFQ132215 MPM131343:MPM132215 MZI131343:MZI132215 NJE131343:NJE132215 NTA131343:NTA132215 OCW131343:OCW132215 OMS131343:OMS132215 OWO131343:OWO132215 PGK131343:PGK132215 PQG131343:PQG132215 QAC131343:QAC132215 QJY131343:QJY132215 QTU131343:QTU132215 RDQ131343:RDQ132215 RNM131343:RNM132215 RXI131343:RXI132215 SHE131343:SHE132215 SRA131343:SRA132215 TAW131343:TAW132215 TKS131343:TKS132215 TUO131343:TUO132215 UEK131343:UEK132215 UOG131343:UOG132215 UYC131343:UYC132215 VHY131343:VHY132215 VRU131343:VRU132215 WBQ131343:WBQ132215 WLM131343:WLM132215 WVI131343:WVI132215 Q196885:Q197757 IW196879:IW197751 SS196879:SS197751 ACO196879:ACO197751 AMK196879:AMK197751 AWG196879:AWG197751 BGC196879:BGC197751 BPY196879:BPY197751 BZU196879:BZU197751 CJQ196879:CJQ197751 CTM196879:CTM197751 DDI196879:DDI197751 DNE196879:DNE197751 DXA196879:DXA197751 EGW196879:EGW197751 EQS196879:EQS197751 FAO196879:FAO197751 FKK196879:FKK197751 FUG196879:FUG197751 GEC196879:GEC197751 GNY196879:GNY197751 GXU196879:GXU197751 HHQ196879:HHQ197751 HRM196879:HRM197751 IBI196879:IBI197751 ILE196879:ILE197751 IVA196879:IVA197751 JEW196879:JEW197751 JOS196879:JOS197751 JYO196879:JYO197751 KIK196879:KIK197751 KSG196879:KSG197751 LCC196879:LCC197751 LLY196879:LLY197751 LVU196879:LVU197751 MFQ196879:MFQ197751 MPM196879:MPM197751 MZI196879:MZI197751 NJE196879:NJE197751 NTA196879:NTA197751 OCW196879:OCW197751 OMS196879:OMS197751 OWO196879:OWO197751 PGK196879:PGK197751 PQG196879:PQG197751 QAC196879:QAC197751 QJY196879:QJY197751 QTU196879:QTU197751 RDQ196879:RDQ197751 RNM196879:RNM197751 RXI196879:RXI197751 SHE196879:SHE197751 SRA196879:SRA197751 TAW196879:TAW197751 TKS196879:TKS197751 TUO196879:TUO197751 UEK196879:UEK197751 UOG196879:UOG197751 UYC196879:UYC197751 VHY196879:VHY197751 VRU196879:VRU197751 WBQ196879:WBQ197751 WLM196879:WLM197751 WVI196879:WVI197751 Q262421:Q263293 IW262415:IW263287 SS262415:SS263287 ACO262415:ACO263287 AMK262415:AMK263287 AWG262415:AWG263287 BGC262415:BGC263287 BPY262415:BPY263287 BZU262415:BZU263287 CJQ262415:CJQ263287 CTM262415:CTM263287 DDI262415:DDI263287 DNE262415:DNE263287 DXA262415:DXA263287 EGW262415:EGW263287 EQS262415:EQS263287 FAO262415:FAO263287 FKK262415:FKK263287 FUG262415:FUG263287 GEC262415:GEC263287 GNY262415:GNY263287 GXU262415:GXU263287 HHQ262415:HHQ263287 HRM262415:HRM263287 IBI262415:IBI263287 ILE262415:ILE263287 IVA262415:IVA263287 JEW262415:JEW263287 JOS262415:JOS263287 JYO262415:JYO263287 KIK262415:KIK263287 KSG262415:KSG263287 LCC262415:LCC263287 LLY262415:LLY263287 LVU262415:LVU263287 MFQ262415:MFQ263287 MPM262415:MPM263287 MZI262415:MZI263287 NJE262415:NJE263287 NTA262415:NTA263287 OCW262415:OCW263287 OMS262415:OMS263287 OWO262415:OWO263287 PGK262415:PGK263287 PQG262415:PQG263287 QAC262415:QAC263287 QJY262415:QJY263287 QTU262415:QTU263287 RDQ262415:RDQ263287 RNM262415:RNM263287 RXI262415:RXI263287 SHE262415:SHE263287 SRA262415:SRA263287 TAW262415:TAW263287 TKS262415:TKS263287 TUO262415:TUO263287 UEK262415:UEK263287 UOG262415:UOG263287 UYC262415:UYC263287 VHY262415:VHY263287 VRU262415:VRU263287 WBQ262415:WBQ263287 WLM262415:WLM263287 WVI262415:WVI263287 Q327957:Q328829 IW327951:IW328823 SS327951:SS328823 ACO327951:ACO328823 AMK327951:AMK328823 AWG327951:AWG328823 BGC327951:BGC328823 BPY327951:BPY328823 BZU327951:BZU328823 CJQ327951:CJQ328823 CTM327951:CTM328823 DDI327951:DDI328823 DNE327951:DNE328823 DXA327951:DXA328823 EGW327951:EGW328823 EQS327951:EQS328823 FAO327951:FAO328823 FKK327951:FKK328823 FUG327951:FUG328823 GEC327951:GEC328823 GNY327951:GNY328823 GXU327951:GXU328823 HHQ327951:HHQ328823 HRM327951:HRM328823 IBI327951:IBI328823 ILE327951:ILE328823 IVA327951:IVA328823 JEW327951:JEW328823 JOS327951:JOS328823 JYO327951:JYO328823 KIK327951:KIK328823 KSG327951:KSG328823 LCC327951:LCC328823 LLY327951:LLY328823 LVU327951:LVU328823 MFQ327951:MFQ328823 MPM327951:MPM328823 MZI327951:MZI328823 NJE327951:NJE328823 NTA327951:NTA328823 OCW327951:OCW328823 OMS327951:OMS328823 OWO327951:OWO328823 PGK327951:PGK328823 PQG327951:PQG328823 QAC327951:QAC328823 QJY327951:QJY328823 QTU327951:QTU328823 RDQ327951:RDQ328823 RNM327951:RNM328823 RXI327951:RXI328823 SHE327951:SHE328823 SRA327951:SRA328823 TAW327951:TAW328823 TKS327951:TKS328823 TUO327951:TUO328823 UEK327951:UEK328823 UOG327951:UOG328823 UYC327951:UYC328823 VHY327951:VHY328823 VRU327951:VRU328823 WBQ327951:WBQ328823 WLM327951:WLM328823 WVI327951:WVI328823 Q393493:Q394365 IW393487:IW394359 SS393487:SS394359 ACO393487:ACO394359 AMK393487:AMK394359 AWG393487:AWG394359 BGC393487:BGC394359 BPY393487:BPY394359 BZU393487:BZU394359 CJQ393487:CJQ394359 CTM393487:CTM394359 DDI393487:DDI394359 DNE393487:DNE394359 DXA393487:DXA394359 EGW393487:EGW394359 EQS393487:EQS394359 FAO393487:FAO394359 FKK393487:FKK394359 FUG393487:FUG394359 GEC393487:GEC394359 GNY393487:GNY394359 GXU393487:GXU394359 HHQ393487:HHQ394359 HRM393487:HRM394359 IBI393487:IBI394359 ILE393487:ILE394359 IVA393487:IVA394359 JEW393487:JEW394359 JOS393487:JOS394359 JYO393487:JYO394359 KIK393487:KIK394359 KSG393487:KSG394359 LCC393487:LCC394359 LLY393487:LLY394359 LVU393487:LVU394359 MFQ393487:MFQ394359 MPM393487:MPM394359 MZI393487:MZI394359 NJE393487:NJE394359 NTA393487:NTA394359 OCW393487:OCW394359 OMS393487:OMS394359 OWO393487:OWO394359 PGK393487:PGK394359 PQG393487:PQG394359 QAC393487:QAC394359 QJY393487:QJY394359 QTU393487:QTU394359 RDQ393487:RDQ394359 RNM393487:RNM394359 RXI393487:RXI394359 SHE393487:SHE394359 SRA393487:SRA394359 TAW393487:TAW394359 TKS393487:TKS394359 TUO393487:TUO394359 UEK393487:UEK394359 UOG393487:UOG394359 UYC393487:UYC394359 VHY393487:VHY394359 VRU393487:VRU394359 WBQ393487:WBQ394359 WLM393487:WLM394359 WVI393487:WVI394359 Q459029:Q459901 IW459023:IW459895 SS459023:SS459895 ACO459023:ACO459895 AMK459023:AMK459895 AWG459023:AWG459895 BGC459023:BGC459895 BPY459023:BPY459895 BZU459023:BZU459895 CJQ459023:CJQ459895 CTM459023:CTM459895 DDI459023:DDI459895 DNE459023:DNE459895 DXA459023:DXA459895 EGW459023:EGW459895 EQS459023:EQS459895 FAO459023:FAO459895 FKK459023:FKK459895 FUG459023:FUG459895 GEC459023:GEC459895 GNY459023:GNY459895 GXU459023:GXU459895 HHQ459023:HHQ459895 HRM459023:HRM459895 IBI459023:IBI459895 ILE459023:ILE459895 IVA459023:IVA459895 JEW459023:JEW459895 JOS459023:JOS459895 JYO459023:JYO459895 KIK459023:KIK459895 KSG459023:KSG459895 LCC459023:LCC459895 LLY459023:LLY459895 LVU459023:LVU459895 MFQ459023:MFQ459895 MPM459023:MPM459895 MZI459023:MZI459895 NJE459023:NJE459895 NTA459023:NTA459895 OCW459023:OCW459895 OMS459023:OMS459895 OWO459023:OWO459895 PGK459023:PGK459895 PQG459023:PQG459895 QAC459023:QAC459895 QJY459023:QJY459895 QTU459023:QTU459895 RDQ459023:RDQ459895 RNM459023:RNM459895 RXI459023:RXI459895 SHE459023:SHE459895 SRA459023:SRA459895 TAW459023:TAW459895 TKS459023:TKS459895 TUO459023:TUO459895 UEK459023:UEK459895 UOG459023:UOG459895 UYC459023:UYC459895 VHY459023:VHY459895 VRU459023:VRU459895 WBQ459023:WBQ459895 WLM459023:WLM459895 WVI459023:WVI459895 Q524565:Q525437 IW524559:IW525431 SS524559:SS525431 ACO524559:ACO525431 AMK524559:AMK525431 AWG524559:AWG525431 BGC524559:BGC525431 BPY524559:BPY525431 BZU524559:BZU525431 CJQ524559:CJQ525431 CTM524559:CTM525431 DDI524559:DDI525431 DNE524559:DNE525431 DXA524559:DXA525431 EGW524559:EGW525431 EQS524559:EQS525431 FAO524559:FAO525431 FKK524559:FKK525431 FUG524559:FUG525431 GEC524559:GEC525431 GNY524559:GNY525431 GXU524559:GXU525431 HHQ524559:HHQ525431 HRM524559:HRM525431 IBI524559:IBI525431 ILE524559:ILE525431 IVA524559:IVA525431 JEW524559:JEW525431 JOS524559:JOS525431 JYO524559:JYO525431 KIK524559:KIK525431 KSG524559:KSG525431 LCC524559:LCC525431 LLY524559:LLY525431 LVU524559:LVU525431 MFQ524559:MFQ525431 MPM524559:MPM525431 MZI524559:MZI525431 NJE524559:NJE525431 NTA524559:NTA525431 OCW524559:OCW525431 OMS524559:OMS525431 OWO524559:OWO525431 PGK524559:PGK525431 PQG524559:PQG525431 QAC524559:QAC525431 QJY524559:QJY525431 QTU524559:QTU525431 RDQ524559:RDQ525431 RNM524559:RNM525431 RXI524559:RXI525431 SHE524559:SHE525431 SRA524559:SRA525431 TAW524559:TAW525431 TKS524559:TKS525431 TUO524559:TUO525431 UEK524559:UEK525431 UOG524559:UOG525431 UYC524559:UYC525431 VHY524559:VHY525431 VRU524559:VRU525431 WBQ524559:WBQ525431 WLM524559:WLM525431 WVI524559:WVI525431 Q590101:Q590973 IW590095:IW590967 SS590095:SS590967 ACO590095:ACO590967 AMK590095:AMK590967 AWG590095:AWG590967 BGC590095:BGC590967 BPY590095:BPY590967 BZU590095:BZU590967 CJQ590095:CJQ590967 CTM590095:CTM590967 DDI590095:DDI590967 DNE590095:DNE590967 DXA590095:DXA590967 EGW590095:EGW590967 EQS590095:EQS590967 FAO590095:FAO590967 FKK590095:FKK590967 FUG590095:FUG590967 GEC590095:GEC590967 GNY590095:GNY590967 GXU590095:GXU590967 HHQ590095:HHQ590967 HRM590095:HRM590967 IBI590095:IBI590967 ILE590095:ILE590967 IVA590095:IVA590967 JEW590095:JEW590967 JOS590095:JOS590967 JYO590095:JYO590967 KIK590095:KIK590967 KSG590095:KSG590967 LCC590095:LCC590967 LLY590095:LLY590967 LVU590095:LVU590967 MFQ590095:MFQ590967 MPM590095:MPM590967 MZI590095:MZI590967 NJE590095:NJE590967 NTA590095:NTA590967 OCW590095:OCW590967 OMS590095:OMS590967 OWO590095:OWO590967 PGK590095:PGK590967 PQG590095:PQG590967 QAC590095:QAC590967 QJY590095:QJY590967 QTU590095:QTU590967 RDQ590095:RDQ590967 RNM590095:RNM590967 RXI590095:RXI590967 SHE590095:SHE590967 SRA590095:SRA590967 TAW590095:TAW590967 TKS590095:TKS590967 TUO590095:TUO590967 UEK590095:UEK590967 UOG590095:UOG590967 UYC590095:UYC590967 VHY590095:VHY590967 VRU590095:VRU590967 WBQ590095:WBQ590967 WLM590095:WLM590967 WVI590095:WVI590967 Q655637:Q656509 IW655631:IW656503 SS655631:SS656503 ACO655631:ACO656503 AMK655631:AMK656503 AWG655631:AWG656503 BGC655631:BGC656503 BPY655631:BPY656503 BZU655631:BZU656503 CJQ655631:CJQ656503 CTM655631:CTM656503 DDI655631:DDI656503 DNE655631:DNE656503 DXA655631:DXA656503 EGW655631:EGW656503 EQS655631:EQS656503 FAO655631:FAO656503 FKK655631:FKK656503 FUG655631:FUG656503 GEC655631:GEC656503 GNY655631:GNY656503 GXU655631:GXU656503 HHQ655631:HHQ656503 HRM655631:HRM656503 IBI655631:IBI656503 ILE655631:ILE656503 IVA655631:IVA656503 JEW655631:JEW656503 JOS655631:JOS656503 JYO655631:JYO656503 KIK655631:KIK656503 KSG655631:KSG656503 LCC655631:LCC656503 LLY655631:LLY656503 LVU655631:LVU656503 MFQ655631:MFQ656503 MPM655631:MPM656503 MZI655631:MZI656503 NJE655631:NJE656503 NTA655631:NTA656503 OCW655631:OCW656503 OMS655631:OMS656503 OWO655631:OWO656503 PGK655631:PGK656503 PQG655631:PQG656503 QAC655631:QAC656503 QJY655631:QJY656503 QTU655631:QTU656503 RDQ655631:RDQ656503 RNM655631:RNM656503 RXI655631:RXI656503 SHE655631:SHE656503 SRA655631:SRA656503 TAW655631:TAW656503 TKS655631:TKS656503 TUO655631:TUO656503 UEK655631:UEK656503 UOG655631:UOG656503 UYC655631:UYC656503 VHY655631:VHY656503 VRU655631:VRU656503 WBQ655631:WBQ656503 WLM655631:WLM656503 WVI655631:WVI656503 Q721173:Q722045 IW721167:IW722039 SS721167:SS722039 ACO721167:ACO722039 AMK721167:AMK722039 AWG721167:AWG722039 BGC721167:BGC722039 BPY721167:BPY722039 BZU721167:BZU722039 CJQ721167:CJQ722039 CTM721167:CTM722039 DDI721167:DDI722039 DNE721167:DNE722039 DXA721167:DXA722039 EGW721167:EGW722039 EQS721167:EQS722039 FAO721167:FAO722039 FKK721167:FKK722039 FUG721167:FUG722039 GEC721167:GEC722039 GNY721167:GNY722039 GXU721167:GXU722039 HHQ721167:HHQ722039 HRM721167:HRM722039 IBI721167:IBI722039 ILE721167:ILE722039 IVA721167:IVA722039 JEW721167:JEW722039 JOS721167:JOS722039 JYO721167:JYO722039 KIK721167:KIK722039 KSG721167:KSG722039 LCC721167:LCC722039 LLY721167:LLY722039 LVU721167:LVU722039 MFQ721167:MFQ722039 MPM721167:MPM722039 MZI721167:MZI722039 NJE721167:NJE722039 NTA721167:NTA722039 OCW721167:OCW722039 OMS721167:OMS722039 OWO721167:OWO722039 PGK721167:PGK722039 PQG721167:PQG722039 QAC721167:QAC722039 QJY721167:QJY722039 QTU721167:QTU722039 RDQ721167:RDQ722039 RNM721167:RNM722039 RXI721167:RXI722039 SHE721167:SHE722039 SRA721167:SRA722039 TAW721167:TAW722039 TKS721167:TKS722039 TUO721167:TUO722039 UEK721167:UEK722039 UOG721167:UOG722039 UYC721167:UYC722039 VHY721167:VHY722039 VRU721167:VRU722039 WBQ721167:WBQ722039 WLM721167:WLM722039 WVI721167:WVI722039 Q786709:Q787581 IW786703:IW787575 SS786703:SS787575 ACO786703:ACO787575 AMK786703:AMK787575 AWG786703:AWG787575 BGC786703:BGC787575 BPY786703:BPY787575 BZU786703:BZU787575 CJQ786703:CJQ787575 CTM786703:CTM787575 DDI786703:DDI787575 DNE786703:DNE787575 DXA786703:DXA787575 EGW786703:EGW787575 EQS786703:EQS787575 FAO786703:FAO787575 FKK786703:FKK787575 FUG786703:FUG787575 GEC786703:GEC787575 GNY786703:GNY787575 GXU786703:GXU787575 HHQ786703:HHQ787575 HRM786703:HRM787575 IBI786703:IBI787575 ILE786703:ILE787575 IVA786703:IVA787575 JEW786703:JEW787575 JOS786703:JOS787575 JYO786703:JYO787575 KIK786703:KIK787575 KSG786703:KSG787575 LCC786703:LCC787575 LLY786703:LLY787575 LVU786703:LVU787575 MFQ786703:MFQ787575 MPM786703:MPM787575 MZI786703:MZI787575 NJE786703:NJE787575 NTA786703:NTA787575 OCW786703:OCW787575 OMS786703:OMS787575 OWO786703:OWO787575 PGK786703:PGK787575 PQG786703:PQG787575 QAC786703:QAC787575 QJY786703:QJY787575 QTU786703:QTU787575 RDQ786703:RDQ787575 RNM786703:RNM787575 RXI786703:RXI787575 SHE786703:SHE787575 SRA786703:SRA787575 TAW786703:TAW787575 TKS786703:TKS787575 TUO786703:TUO787575 UEK786703:UEK787575 UOG786703:UOG787575 UYC786703:UYC787575 VHY786703:VHY787575 VRU786703:VRU787575 WBQ786703:WBQ787575 WLM786703:WLM787575 WVI786703:WVI787575 Q852245:Q853117 IW852239:IW853111 SS852239:SS853111 ACO852239:ACO853111 AMK852239:AMK853111 AWG852239:AWG853111 BGC852239:BGC853111 BPY852239:BPY853111 BZU852239:BZU853111 CJQ852239:CJQ853111 CTM852239:CTM853111 DDI852239:DDI853111 DNE852239:DNE853111 DXA852239:DXA853111 EGW852239:EGW853111 EQS852239:EQS853111 FAO852239:FAO853111 FKK852239:FKK853111 FUG852239:FUG853111 GEC852239:GEC853111 GNY852239:GNY853111 GXU852239:GXU853111 HHQ852239:HHQ853111 HRM852239:HRM853111 IBI852239:IBI853111 ILE852239:ILE853111 IVA852239:IVA853111 JEW852239:JEW853111 JOS852239:JOS853111 JYO852239:JYO853111 KIK852239:KIK853111 KSG852239:KSG853111 LCC852239:LCC853111 LLY852239:LLY853111 LVU852239:LVU853111 MFQ852239:MFQ853111 MPM852239:MPM853111 MZI852239:MZI853111 NJE852239:NJE853111 NTA852239:NTA853111 OCW852239:OCW853111 OMS852239:OMS853111 OWO852239:OWO853111 PGK852239:PGK853111 PQG852239:PQG853111 QAC852239:QAC853111 QJY852239:QJY853111 QTU852239:QTU853111 RDQ852239:RDQ853111 RNM852239:RNM853111 RXI852239:RXI853111 SHE852239:SHE853111 SRA852239:SRA853111 TAW852239:TAW853111 TKS852239:TKS853111 TUO852239:TUO853111 UEK852239:UEK853111 UOG852239:UOG853111 UYC852239:UYC853111 VHY852239:VHY853111 VRU852239:VRU853111 WBQ852239:WBQ853111 WLM852239:WLM853111 WVI852239:WVI853111 Q917781:Q918653 IW917775:IW918647 SS917775:SS918647 ACO917775:ACO918647 AMK917775:AMK918647 AWG917775:AWG918647 BGC917775:BGC918647 BPY917775:BPY918647 BZU917775:BZU918647 CJQ917775:CJQ918647 CTM917775:CTM918647 DDI917775:DDI918647 DNE917775:DNE918647 DXA917775:DXA918647 EGW917775:EGW918647 EQS917775:EQS918647 FAO917775:FAO918647 FKK917775:FKK918647 FUG917775:FUG918647 GEC917775:GEC918647 GNY917775:GNY918647 GXU917775:GXU918647 HHQ917775:HHQ918647 HRM917775:HRM918647 IBI917775:IBI918647 ILE917775:ILE918647 IVA917775:IVA918647 JEW917775:JEW918647 JOS917775:JOS918647 JYO917775:JYO918647 KIK917775:KIK918647 KSG917775:KSG918647 LCC917775:LCC918647 LLY917775:LLY918647 LVU917775:LVU918647 MFQ917775:MFQ918647 MPM917775:MPM918647 MZI917775:MZI918647 NJE917775:NJE918647 NTA917775:NTA918647 OCW917775:OCW918647 OMS917775:OMS918647 OWO917775:OWO918647 PGK917775:PGK918647 PQG917775:PQG918647 QAC917775:QAC918647 QJY917775:QJY918647 QTU917775:QTU918647 RDQ917775:RDQ918647 RNM917775:RNM918647 RXI917775:RXI918647 SHE917775:SHE918647 SRA917775:SRA918647 TAW917775:TAW918647 TKS917775:TKS918647 TUO917775:TUO918647 UEK917775:UEK918647 UOG917775:UOG918647 UYC917775:UYC918647 VHY917775:VHY918647 VRU917775:VRU918647 WBQ917775:WBQ918647 WLM917775:WLM918647 WVI917775:WVI918647 Q983317:Q984189 IW983311:IW984183 SS983311:SS984183 ACO983311:ACO984183 AMK983311:AMK984183 AWG983311:AWG984183 BGC983311:BGC984183 BPY983311:BPY984183 BZU983311:BZU984183 CJQ983311:CJQ984183 CTM983311:CTM984183 DDI983311:DDI984183 DNE983311:DNE984183 DXA983311:DXA984183 EGW983311:EGW984183 EQS983311:EQS984183 FAO983311:FAO984183 FKK983311:FKK984183 FUG983311:FUG984183 GEC983311:GEC984183 GNY983311:GNY984183 GXU983311:GXU984183 HHQ983311:HHQ984183 HRM983311:HRM984183 IBI983311:IBI984183 ILE983311:ILE984183 IVA983311:IVA984183 JEW983311:JEW984183 JOS983311:JOS984183 JYO983311:JYO984183 KIK983311:KIK984183 KSG983311:KSG984183 LCC983311:LCC984183 LLY983311:LLY984183 LVU983311:LVU984183 MFQ983311:MFQ984183 MPM983311:MPM984183 MZI983311:MZI984183 NJE983311:NJE984183 NTA983311:NTA984183 OCW983311:OCW984183 OMS983311:OMS984183 OWO983311:OWO984183 PGK983311:PGK984183 PQG983311:PQG984183 QAC983311:QAC984183 QJY983311:QJY984183 QTU983311:QTU984183 RDQ983311:RDQ984183 RNM983311:RNM984183 RXI983311:RXI984183 SHE983311:SHE984183 SRA983311:SRA984183 TAW983311:TAW984183 TKS983311:TKS984183 TUO983311:TUO984183 UEK983311:UEK984183 UOG983311:UOG984183 UYC983311:UYC984183 VHY983311:VHY984183 VRU983311:VRU984183 WBQ983311:WBQ984183 WLM983311:WLM984183 WVI983311:WVI984183 WVE983311:WVE984184 M65813:M66686 IS65807:IS66680 SO65807:SO66680 ACK65807:ACK66680 AMG65807:AMG66680 AWC65807:AWC66680 BFY65807:BFY66680 BPU65807:BPU66680 BZQ65807:BZQ66680 CJM65807:CJM66680 CTI65807:CTI66680 DDE65807:DDE66680 DNA65807:DNA66680 DWW65807:DWW66680 EGS65807:EGS66680 EQO65807:EQO66680 FAK65807:FAK66680 FKG65807:FKG66680 FUC65807:FUC66680 GDY65807:GDY66680 GNU65807:GNU66680 GXQ65807:GXQ66680 HHM65807:HHM66680 HRI65807:HRI66680 IBE65807:IBE66680 ILA65807:ILA66680 IUW65807:IUW66680 JES65807:JES66680 JOO65807:JOO66680 JYK65807:JYK66680 KIG65807:KIG66680 KSC65807:KSC66680 LBY65807:LBY66680 LLU65807:LLU66680 LVQ65807:LVQ66680 MFM65807:MFM66680 MPI65807:MPI66680 MZE65807:MZE66680 NJA65807:NJA66680 NSW65807:NSW66680 OCS65807:OCS66680 OMO65807:OMO66680 OWK65807:OWK66680 PGG65807:PGG66680 PQC65807:PQC66680 PZY65807:PZY66680 QJU65807:QJU66680 QTQ65807:QTQ66680 RDM65807:RDM66680 RNI65807:RNI66680 RXE65807:RXE66680 SHA65807:SHA66680 SQW65807:SQW66680 TAS65807:TAS66680 TKO65807:TKO66680 TUK65807:TUK66680 UEG65807:UEG66680 UOC65807:UOC66680 UXY65807:UXY66680 VHU65807:VHU66680 VRQ65807:VRQ66680 WBM65807:WBM66680 WLI65807:WLI66680 WVE65807:WVE66680 M131349:M132222 IS131343:IS132216 SO131343:SO132216 ACK131343:ACK132216 AMG131343:AMG132216 AWC131343:AWC132216 BFY131343:BFY132216 BPU131343:BPU132216 BZQ131343:BZQ132216 CJM131343:CJM132216 CTI131343:CTI132216 DDE131343:DDE132216 DNA131343:DNA132216 DWW131343:DWW132216 EGS131343:EGS132216 EQO131343:EQO132216 FAK131343:FAK132216 FKG131343:FKG132216 FUC131343:FUC132216 GDY131343:GDY132216 GNU131343:GNU132216 GXQ131343:GXQ132216 HHM131343:HHM132216 HRI131343:HRI132216 IBE131343:IBE132216 ILA131343:ILA132216 IUW131343:IUW132216 JES131343:JES132216 JOO131343:JOO132216 JYK131343:JYK132216 KIG131343:KIG132216 KSC131343:KSC132216 LBY131343:LBY132216 LLU131343:LLU132216 LVQ131343:LVQ132216 MFM131343:MFM132216 MPI131343:MPI132216 MZE131343:MZE132216 NJA131343:NJA132216 NSW131343:NSW132216 OCS131343:OCS132216 OMO131343:OMO132216 OWK131343:OWK132216 PGG131343:PGG132216 PQC131343:PQC132216 PZY131343:PZY132216 QJU131343:QJU132216 QTQ131343:QTQ132216 RDM131343:RDM132216 RNI131343:RNI132216 RXE131343:RXE132216 SHA131343:SHA132216 SQW131343:SQW132216 TAS131343:TAS132216 TKO131343:TKO132216 TUK131343:TUK132216 UEG131343:UEG132216 UOC131343:UOC132216 UXY131343:UXY132216 VHU131343:VHU132216 VRQ131343:VRQ132216 WBM131343:WBM132216 WLI131343:WLI132216 WVE131343:WVE132216 M196885:M197758 IS196879:IS197752 SO196879:SO197752 ACK196879:ACK197752 AMG196879:AMG197752 AWC196879:AWC197752 BFY196879:BFY197752 BPU196879:BPU197752 BZQ196879:BZQ197752 CJM196879:CJM197752 CTI196879:CTI197752 DDE196879:DDE197752 DNA196879:DNA197752 DWW196879:DWW197752 EGS196879:EGS197752 EQO196879:EQO197752 FAK196879:FAK197752 FKG196879:FKG197752 FUC196879:FUC197752 GDY196879:GDY197752 GNU196879:GNU197752 GXQ196879:GXQ197752 HHM196879:HHM197752 HRI196879:HRI197752 IBE196879:IBE197752 ILA196879:ILA197752 IUW196879:IUW197752 JES196879:JES197752 JOO196879:JOO197752 JYK196879:JYK197752 KIG196879:KIG197752 KSC196879:KSC197752 LBY196879:LBY197752 LLU196879:LLU197752 LVQ196879:LVQ197752 MFM196879:MFM197752 MPI196879:MPI197752 MZE196879:MZE197752 NJA196879:NJA197752 NSW196879:NSW197752 OCS196879:OCS197752 OMO196879:OMO197752 OWK196879:OWK197752 PGG196879:PGG197752 PQC196879:PQC197752 PZY196879:PZY197752 QJU196879:QJU197752 QTQ196879:QTQ197752 RDM196879:RDM197752 RNI196879:RNI197752 RXE196879:RXE197752 SHA196879:SHA197752 SQW196879:SQW197752 TAS196879:TAS197752 TKO196879:TKO197752 TUK196879:TUK197752 UEG196879:UEG197752 UOC196879:UOC197752 UXY196879:UXY197752 VHU196879:VHU197752 VRQ196879:VRQ197752 WBM196879:WBM197752 WLI196879:WLI197752 WVE196879:WVE197752 M262421:M263294 IS262415:IS263288 SO262415:SO263288 ACK262415:ACK263288 AMG262415:AMG263288 AWC262415:AWC263288 BFY262415:BFY263288 BPU262415:BPU263288 BZQ262415:BZQ263288 CJM262415:CJM263288 CTI262415:CTI263288 DDE262415:DDE263288 DNA262415:DNA263288 DWW262415:DWW263288 EGS262415:EGS263288 EQO262415:EQO263288 FAK262415:FAK263288 FKG262415:FKG263288 FUC262415:FUC263288 GDY262415:GDY263288 GNU262415:GNU263288 GXQ262415:GXQ263288 HHM262415:HHM263288 HRI262415:HRI263288 IBE262415:IBE263288 ILA262415:ILA263288 IUW262415:IUW263288 JES262415:JES263288 JOO262415:JOO263288 JYK262415:JYK263288 KIG262415:KIG263288 KSC262415:KSC263288 LBY262415:LBY263288 LLU262415:LLU263288 LVQ262415:LVQ263288 MFM262415:MFM263288 MPI262415:MPI263288 MZE262415:MZE263288 NJA262415:NJA263288 NSW262415:NSW263288 OCS262415:OCS263288 OMO262415:OMO263288 OWK262415:OWK263288 PGG262415:PGG263288 PQC262415:PQC263288 PZY262415:PZY263288 QJU262415:QJU263288 QTQ262415:QTQ263288 RDM262415:RDM263288 RNI262415:RNI263288 RXE262415:RXE263288 SHA262415:SHA263288 SQW262415:SQW263288 TAS262415:TAS263288 TKO262415:TKO263288 TUK262415:TUK263288 UEG262415:UEG263288 UOC262415:UOC263288 UXY262415:UXY263288 VHU262415:VHU263288 VRQ262415:VRQ263288 WBM262415:WBM263288 WLI262415:WLI263288 WVE262415:WVE263288 M327957:M328830 IS327951:IS328824 SO327951:SO328824 ACK327951:ACK328824 AMG327951:AMG328824 AWC327951:AWC328824 BFY327951:BFY328824 BPU327951:BPU328824 BZQ327951:BZQ328824 CJM327951:CJM328824 CTI327951:CTI328824 DDE327951:DDE328824 DNA327951:DNA328824 DWW327951:DWW328824 EGS327951:EGS328824 EQO327951:EQO328824 FAK327951:FAK328824 FKG327951:FKG328824 FUC327951:FUC328824 GDY327951:GDY328824 GNU327951:GNU328824 GXQ327951:GXQ328824 HHM327951:HHM328824 HRI327951:HRI328824 IBE327951:IBE328824 ILA327951:ILA328824 IUW327951:IUW328824 JES327951:JES328824 JOO327951:JOO328824 JYK327951:JYK328824 KIG327951:KIG328824 KSC327951:KSC328824 LBY327951:LBY328824 LLU327951:LLU328824 LVQ327951:LVQ328824 MFM327951:MFM328824 MPI327951:MPI328824 MZE327951:MZE328824 NJA327951:NJA328824 NSW327951:NSW328824 OCS327951:OCS328824 OMO327951:OMO328824 OWK327951:OWK328824 PGG327951:PGG328824 PQC327951:PQC328824 PZY327951:PZY328824 QJU327951:QJU328824 QTQ327951:QTQ328824 RDM327951:RDM328824 RNI327951:RNI328824 RXE327951:RXE328824 SHA327951:SHA328824 SQW327951:SQW328824 TAS327951:TAS328824 TKO327951:TKO328824 TUK327951:TUK328824 UEG327951:UEG328824 UOC327951:UOC328824 UXY327951:UXY328824 VHU327951:VHU328824 VRQ327951:VRQ328824 WBM327951:WBM328824 WLI327951:WLI328824 WVE327951:WVE328824 M393493:M394366 IS393487:IS394360 SO393487:SO394360 ACK393487:ACK394360 AMG393487:AMG394360 AWC393487:AWC394360 BFY393487:BFY394360 BPU393487:BPU394360 BZQ393487:BZQ394360 CJM393487:CJM394360 CTI393487:CTI394360 DDE393487:DDE394360 DNA393487:DNA394360 DWW393487:DWW394360 EGS393487:EGS394360 EQO393487:EQO394360 FAK393487:FAK394360 FKG393487:FKG394360 FUC393487:FUC394360 GDY393487:GDY394360 GNU393487:GNU394360 GXQ393487:GXQ394360 HHM393487:HHM394360 HRI393487:HRI394360 IBE393487:IBE394360 ILA393487:ILA394360 IUW393487:IUW394360 JES393487:JES394360 JOO393487:JOO394360 JYK393487:JYK394360 KIG393487:KIG394360 KSC393487:KSC394360 LBY393487:LBY394360 LLU393487:LLU394360 LVQ393487:LVQ394360 MFM393487:MFM394360 MPI393487:MPI394360 MZE393487:MZE394360 NJA393487:NJA394360 NSW393487:NSW394360 OCS393487:OCS394360 OMO393487:OMO394360 OWK393487:OWK394360 PGG393487:PGG394360 PQC393487:PQC394360 PZY393487:PZY394360 QJU393487:QJU394360 QTQ393487:QTQ394360 RDM393487:RDM394360 RNI393487:RNI394360 RXE393487:RXE394360 SHA393487:SHA394360 SQW393487:SQW394360 TAS393487:TAS394360 TKO393487:TKO394360 TUK393487:TUK394360 UEG393487:UEG394360 UOC393487:UOC394360 UXY393487:UXY394360 VHU393487:VHU394360 VRQ393487:VRQ394360 WBM393487:WBM394360 WLI393487:WLI394360 WVE393487:WVE394360 M459029:M459902 IS459023:IS459896 SO459023:SO459896 ACK459023:ACK459896 AMG459023:AMG459896 AWC459023:AWC459896 BFY459023:BFY459896 BPU459023:BPU459896 BZQ459023:BZQ459896 CJM459023:CJM459896 CTI459023:CTI459896 DDE459023:DDE459896 DNA459023:DNA459896 DWW459023:DWW459896 EGS459023:EGS459896 EQO459023:EQO459896 FAK459023:FAK459896 FKG459023:FKG459896 FUC459023:FUC459896 GDY459023:GDY459896 GNU459023:GNU459896 GXQ459023:GXQ459896 HHM459023:HHM459896 HRI459023:HRI459896 IBE459023:IBE459896 ILA459023:ILA459896 IUW459023:IUW459896 JES459023:JES459896 JOO459023:JOO459896 JYK459023:JYK459896 KIG459023:KIG459896 KSC459023:KSC459896 LBY459023:LBY459896 LLU459023:LLU459896 LVQ459023:LVQ459896 MFM459023:MFM459896 MPI459023:MPI459896 MZE459023:MZE459896 NJA459023:NJA459896 NSW459023:NSW459896 OCS459023:OCS459896 OMO459023:OMO459896 OWK459023:OWK459896 PGG459023:PGG459896 PQC459023:PQC459896 PZY459023:PZY459896 QJU459023:QJU459896 QTQ459023:QTQ459896 RDM459023:RDM459896 RNI459023:RNI459896 RXE459023:RXE459896 SHA459023:SHA459896 SQW459023:SQW459896 TAS459023:TAS459896 TKO459023:TKO459896 TUK459023:TUK459896 UEG459023:UEG459896 UOC459023:UOC459896 UXY459023:UXY459896 VHU459023:VHU459896 VRQ459023:VRQ459896 WBM459023:WBM459896 WLI459023:WLI459896 WVE459023:WVE459896 M524565:M525438 IS524559:IS525432 SO524559:SO525432 ACK524559:ACK525432 AMG524559:AMG525432 AWC524559:AWC525432 BFY524559:BFY525432 BPU524559:BPU525432 BZQ524559:BZQ525432 CJM524559:CJM525432 CTI524559:CTI525432 DDE524559:DDE525432 DNA524559:DNA525432 DWW524559:DWW525432 EGS524559:EGS525432 EQO524559:EQO525432 FAK524559:FAK525432 FKG524559:FKG525432 FUC524559:FUC525432 GDY524559:GDY525432 GNU524559:GNU525432 GXQ524559:GXQ525432 HHM524559:HHM525432 HRI524559:HRI525432 IBE524559:IBE525432 ILA524559:ILA525432 IUW524559:IUW525432 JES524559:JES525432 JOO524559:JOO525432 JYK524559:JYK525432 KIG524559:KIG525432 KSC524559:KSC525432 LBY524559:LBY525432 LLU524559:LLU525432 LVQ524559:LVQ525432 MFM524559:MFM525432 MPI524559:MPI525432 MZE524559:MZE525432 NJA524559:NJA525432 NSW524559:NSW525432 OCS524559:OCS525432 OMO524559:OMO525432 OWK524559:OWK525432 PGG524559:PGG525432 PQC524559:PQC525432 PZY524559:PZY525432 QJU524559:QJU525432 QTQ524559:QTQ525432 RDM524559:RDM525432 RNI524559:RNI525432 RXE524559:RXE525432 SHA524559:SHA525432 SQW524559:SQW525432 TAS524559:TAS525432 TKO524559:TKO525432 TUK524559:TUK525432 UEG524559:UEG525432 UOC524559:UOC525432 UXY524559:UXY525432 VHU524559:VHU525432 VRQ524559:VRQ525432 WBM524559:WBM525432 WLI524559:WLI525432 WVE524559:WVE525432 M590101:M590974 IS590095:IS590968 SO590095:SO590968 ACK590095:ACK590968 AMG590095:AMG590968 AWC590095:AWC590968 BFY590095:BFY590968 BPU590095:BPU590968 BZQ590095:BZQ590968 CJM590095:CJM590968 CTI590095:CTI590968 DDE590095:DDE590968 DNA590095:DNA590968 DWW590095:DWW590968 EGS590095:EGS590968 EQO590095:EQO590968 FAK590095:FAK590968 FKG590095:FKG590968 FUC590095:FUC590968 GDY590095:GDY590968 GNU590095:GNU590968 GXQ590095:GXQ590968 HHM590095:HHM590968 HRI590095:HRI590968 IBE590095:IBE590968 ILA590095:ILA590968 IUW590095:IUW590968 JES590095:JES590968 JOO590095:JOO590968 JYK590095:JYK590968 KIG590095:KIG590968 KSC590095:KSC590968 LBY590095:LBY590968 LLU590095:LLU590968 LVQ590095:LVQ590968 MFM590095:MFM590968 MPI590095:MPI590968 MZE590095:MZE590968 NJA590095:NJA590968 NSW590095:NSW590968 OCS590095:OCS590968 OMO590095:OMO590968 OWK590095:OWK590968 PGG590095:PGG590968 PQC590095:PQC590968 PZY590095:PZY590968 QJU590095:QJU590968 QTQ590095:QTQ590968 RDM590095:RDM590968 RNI590095:RNI590968 RXE590095:RXE590968 SHA590095:SHA590968 SQW590095:SQW590968 TAS590095:TAS590968 TKO590095:TKO590968 TUK590095:TUK590968 UEG590095:UEG590968 UOC590095:UOC590968 UXY590095:UXY590968 VHU590095:VHU590968 VRQ590095:VRQ590968 WBM590095:WBM590968 WLI590095:WLI590968 WVE590095:WVE590968 M655637:M656510 IS655631:IS656504 SO655631:SO656504 ACK655631:ACK656504 AMG655631:AMG656504 AWC655631:AWC656504 BFY655631:BFY656504 BPU655631:BPU656504 BZQ655631:BZQ656504 CJM655631:CJM656504 CTI655631:CTI656504 DDE655631:DDE656504 DNA655631:DNA656504 DWW655631:DWW656504 EGS655631:EGS656504 EQO655631:EQO656504 FAK655631:FAK656504 FKG655631:FKG656504 FUC655631:FUC656504 GDY655631:GDY656504 GNU655631:GNU656504 GXQ655631:GXQ656504 HHM655631:HHM656504 HRI655631:HRI656504 IBE655631:IBE656504 ILA655631:ILA656504 IUW655631:IUW656504 JES655631:JES656504 JOO655631:JOO656504 JYK655631:JYK656504 KIG655631:KIG656504 KSC655631:KSC656504 LBY655631:LBY656504 LLU655631:LLU656504 LVQ655631:LVQ656504 MFM655631:MFM656504 MPI655631:MPI656504 MZE655631:MZE656504 NJA655631:NJA656504 NSW655631:NSW656504 OCS655631:OCS656504 OMO655631:OMO656504 OWK655631:OWK656504 PGG655631:PGG656504 PQC655631:PQC656504 PZY655631:PZY656504 QJU655631:QJU656504 QTQ655631:QTQ656504 RDM655631:RDM656504 RNI655631:RNI656504 RXE655631:RXE656504 SHA655631:SHA656504 SQW655631:SQW656504 TAS655631:TAS656504 TKO655631:TKO656504 TUK655631:TUK656504 UEG655631:UEG656504 UOC655631:UOC656504 UXY655631:UXY656504 VHU655631:VHU656504 VRQ655631:VRQ656504 WBM655631:WBM656504 WLI655631:WLI656504 WVE655631:WVE656504 M721173:M722046 IS721167:IS722040 SO721167:SO722040 ACK721167:ACK722040 AMG721167:AMG722040 AWC721167:AWC722040 BFY721167:BFY722040 BPU721167:BPU722040 BZQ721167:BZQ722040 CJM721167:CJM722040 CTI721167:CTI722040 DDE721167:DDE722040 DNA721167:DNA722040 DWW721167:DWW722040 EGS721167:EGS722040 EQO721167:EQO722040 FAK721167:FAK722040 FKG721167:FKG722040 FUC721167:FUC722040 GDY721167:GDY722040 GNU721167:GNU722040 GXQ721167:GXQ722040 HHM721167:HHM722040 HRI721167:HRI722040 IBE721167:IBE722040 ILA721167:ILA722040 IUW721167:IUW722040 JES721167:JES722040 JOO721167:JOO722040 JYK721167:JYK722040 KIG721167:KIG722040 KSC721167:KSC722040 LBY721167:LBY722040 LLU721167:LLU722040 LVQ721167:LVQ722040 MFM721167:MFM722040 MPI721167:MPI722040 MZE721167:MZE722040 NJA721167:NJA722040 NSW721167:NSW722040 OCS721167:OCS722040 OMO721167:OMO722040 OWK721167:OWK722040 PGG721167:PGG722040 PQC721167:PQC722040 PZY721167:PZY722040 QJU721167:QJU722040 QTQ721167:QTQ722040 RDM721167:RDM722040 RNI721167:RNI722040 RXE721167:RXE722040 SHA721167:SHA722040 SQW721167:SQW722040 TAS721167:TAS722040 TKO721167:TKO722040 TUK721167:TUK722040 UEG721167:UEG722040 UOC721167:UOC722040 UXY721167:UXY722040 VHU721167:VHU722040 VRQ721167:VRQ722040 WBM721167:WBM722040 WLI721167:WLI722040 WVE721167:WVE722040 M786709:M787582 IS786703:IS787576 SO786703:SO787576 ACK786703:ACK787576 AMG786703:AMG787576 AWC786703:AWC787576 BFY786703:BFY787576 BPU786703:BPU787576 BZQ786703:BZQ787576 CJM786703:CJM787576 CTI786703:CTI787576 DDE786703:DDE787576 DNA786703:DNA787576 DWW786703:DWW787576 EGS786703:EGS787576 EQO786703:EQO787576 FAK786703:FAK787576 FKG786703:FKG787576 FUC786703:FUC787576 GDY786703:GDY787576 GNU786703:GNU787576 GXQ786703:GXQ787576 HHM786703:HHM787576 HRI786703:HRI787576 IBE786703:IBE787576 ILA786703:ILA787576 IUW786703:IUW787576 JES786703:JES787576 JOO786703:JOO787576 JYK786703:JYK787576 KIG786703:KIG787576 KSC786703:KSC787576 LBY786703:LBY787576 LLU786703:LLU787576 LVQ786703:LVQ787576 MFM786703:MFM787576 MPI786703:MPI787576 MZE786703:MZE787576 NJA786703:NJA787576 NSW786703:NSW787576 OCS786703:OCS787576 OMO786703:OMO787576 OWK786703:OWK787576 PGG786703:PGG787576 PQC786703:PQC787576 PZY786703:PZY787576 QJU786703:QJU787576 QTQ786703:QTQ787576 RDM786703:RDM787576 RNI786703:RNI787576 RXE786703:RXE787576 SHA786703:SHA787576 SQW786703:SQW787576 TAS786703:TAS787576 TKO786703:TKO787576 TUK786703:TUK787576 UEG786703:UEG787576 UOC786703:UOC787576 UXY786703:UXY787576 VHU786703:VHU787576 VRQ786703:VRQ787576 WBM786703:WBM787576 WLI786703:WLI787576 WVE786703:WVE787576 M852245:M853118 IS852239:IS853112 SO852239:SO853112 ACK852239:ACK853112 AMG852239:AMG853112 AWC852239:AWC853112 BFY852239:BFY853112 BPU852239:BPU853112 BZQ852239:BZQ853112 CJM852239:CJM853112 CTI852239:CTI853112 DDE852239:DDE853112 DNA852239:DNA853112 DWW852239:DWW853112 EGS852239:EGS853112 EQO852239:EQO853112 FAK852239:FAK853112 FKG852239:FKG853112 FUC852239:FUC853112 GDY852239:GDY853112 GNU852239:GNU853112 GXQ852239:GXQ853112 HHM852239:HHM853112 HRI852239:HRI853112 IBE852239:IBE853112 ILA852239:ILA853112 IUW852239:IUW853112 JES852239:JES853112 JOO852239:JOO853112 JYK852239:JYK853112 KIG852239:KIG853112 KSC852239:KSC853112 LBY852239:LBY853112 LLU852239:LLU853112 LVQ852239:LVQ853112 MFM852239:MFM853112 MPI852239:MPI853112 MZE852239:MZE853112 NJA852239:NJA853112 NSW852239:NSW853112 OCS852239:OCS853112 OMO852239:OMO853112 OWK852239:OWK853112 PGG852239:PGG853112 PQC852239:PQC853112 PZY852239:PZY853112 QJU852239:QJU853112 QTQ852239:QTQ853112 RDM852239:RDM853112 RNI852239:RNI853112 RXE852239:RXE853112 SHA852239:SHA853112 SQW852239:SQW853112 TAS852239:TAS853112 TKO852239:TKO853112 TUK852239:TUK853112 UEG852239:UEG853112 UOC852239:UOC853112 UXY852239:UXY853112 VHU852239:VHU853112 VRQ852239:VRQ853112 WBM852239:WBM853112 WLI852239:WLI853112 WVE852239:WVE853112 M917781:M918654 IS917775:IS918648 SO917775:SO918648 ACK917775:ACK918648 AMG917775:AMG918648 AWC917775:AWC918648 BFY917775:BFY918648 BPU917775:BPU918648 BZQ917775:BZQ918648 CJM917775:CJM918648 CTI917775:CTI918648 DDE917775:DDE918648 DNA917775:DNA918648 DWW917775:DWW918648 EGS917775:EGS918648 EQO917775:EQO918648 FAK917775:FAK918648 FKG917775:FKG918648 FUC917775:FUC918648 GDY917775:GDY918648 GNU917775:GNU918648 GXQ917775:GXQ918648 HHM917775:HHM918648 HRI917775:HRI918648 IBE917775:IBE918648 ILA917775:ILA918648 IUW917775:IUW918648 JES917775:JES918648 JOO917775:JOO918648 JYK917775:JYK918648 KIG917775:KIG918648 KSC917775:KSC918648 LBY917775:LBY918648 LLU917775:LLU918648 LVQ917775:LVQ918648 MFM917775:MFM918648 MPI917775:MPI918648 MZE917775:MZE918648 NJA917775:NJA918648 NSW917775:NSW918648 OCS917775:OCS918648 OMO917775:OMO918648 OWK917775:OWK918648 PGG917775:PGG918648 PQC917775:PQC918648 PZY917775:PZY918648 QJU917775:QJU918648 QTQ917775:QTQ918648 RDM917775:RDM918648 RNI917775:RNI918648 RXE917775:RXE918648 SHA917775:SHA918648 SQW917775:SQW918648 TAS917775:TAS918648 TKO917775:TKO918648 TUK917775:TUK918648 UEG917775:UEG918648 UOC917775:UOC918648 UXY917775:UXY918648 VHU917775:VHU918648 VRQ917775:VRQ918648 WBM917775:WBM918648 WLI917775:WLI918648 WVE917775:WVE918648 M983317:M984190 IS983311:IS984184 SO983311:SO984184 ACK983311:ACK984184 AMG983311:AMG984184 AWC983311:AWC984184 BFY983311:BFY984184 BPU983311:BPU984184 BZQ983311:BZQ984184 CJM983311:CJM984184 CTI983311:CTI984184 DDE983311:DDE984184 DNA983311:DNA984184 DWW983311:DWW984184 EGS983311:EGS984184 EQO983311:EQO984184 FAK983311:FAK984184 FKG983311:FKG984184 FUC983311:FUC984184 GDY983311:GDY984184 GNU983311:GNU984184 GXQ983311:GXQ984184 HHM983311:HHM984184 HRI983311:HRI984184 IBE983311:IBE984184 ILA983311:ILA984184 IUW983311:IUW984184 JES983311:JES984184 JOO983311:JOO984184 JYK983311:JYK984184 KIG983311:KIG984184 KSC983311:KSC984184 LBY983311:LBY984184 LLU983311:LLU984184 LVQ983311:LVQ984184 MFM983311:MFM984184 MPI983311:MPI984184 MZE983311:MZE984184 NJA983311:NJA984184 NSW983311:NSW984184 OCS983311:OCS984184 OMO983311:OMO984184 OWK983311:OWK984184 PGG983311:PGG984184 PQC983311:PQC984184 PZY983311:PZY984184 QJU983311:QJU984184 QTQ983311:QTQ984184 RDM983311:RDM984184 RNI983311:RNI984184 RXE983311:RXE984184 SHA983311:SHA984184 SQW983311:SQW984184 TAS983311:TAS984184 TKO983311:TKO984184 TUK983311:TUK984184 UEG983311:UEG984184 UOC983311:UOC984184 UXY983311:UXY984184 VHU983311:VHU984184 VRQ983311:VRQ984184 WBM983311:WBM984184 WLI983311:WLI984184 ACK352:ACK1144 Q355:Q1149 AMG352:AMG1144 AWC352:AWC1144 BFY352:BFY1144 BPU352:BPU1144 BZQ352:BZQ1144 CJM352:CJM1144 CTI352:CTI1144 DDE352:DDE1144 DNA352:DNA1144 DWW352:DWW1144 EGS352:EGS1144 EQO352:EQO1144 FAK352:FAK1144 FKG352:FKG1144 FUC352:FUC1144 GDY352:GDY1144 GNU352:GNU1144 GXQ352:GXQ1144 HHM352:HHM1144 HRI352:HRI1144 IBE352:IBE1144 ILA352:ILA1144 IUW352:IUW1144 JES352:JES1144 JOO352:JOO1144 JYK352:JYK1144 KIG352:KIG1144 KSC352:KSC1144 LBY352:LBY1144 LLU352:LLU1144 LVQ352:LVQ1144 MFM352:MFM1144 MPI352:MPI1144 MZE352:MZE1144 NJA352:NJA1144 NSW352:NSW1144 OCS352:OCS1144 OMO352:OMO1144 OWK352:OWK1144 PGG352:PGG1144 PQC352:PQC1144 PZY352:PZY1144 QJU352:QJU1144 QTQ352:QTQ1144 RDM352:RDM1144 RNI352:RNI1144 RXE352:RXE1144 SHA352:SHA1144 SQW352:SQW1144 TAS352:TAS1144 TKO352:TKO1144 TUK352:TUK1144 UEG352:UEG1144 UOC352:UOC1144 UXY352:UXY1144 VHU352:VHU1144 VRQ352:VRQ1144 WBM352:WBM1144 WLI352:WLI1144 WVE352:WVE1144 IS352:IS1144 WVI352:WVI1143 WLM352:WLM1143 WBQ352:WBQ1143 VRU352:VRU1143 VHY352:VHY1143 UYC352:UYC1143 UOG352:UOG1143 UEK352:UEK1143 TUO352:TUO1143 TKS352:TKS1143 TAW352:TAW1143 SRA352:SRA1143 SHE352:SHE1143 RXI352:RXI1143 RNM352:RNM1143 RDQ352:RDQ1143 QTU352:QTU1143 QJY352:QJY1143 QAC352:QAC1143 PQG352:PQG1143 PGK352:PGK1143 OWO352:OWO1143 OMS352:OMS1143 OCW352:OCW1143 NTA352:NTA1143 NJE352:NJE1143 MZI352:MZI1143 MPM352:MPM1143 MFQ352:MFQ1143 LVU352:LVU1143 LLY352:LLY1143 LCC352:LCC1143 KSG352:KSG1143 KIK352:KIK1143 JYO352:JYO1143 JOS352:JOS1143 JEW352:JEW1143 IVA352:IVA1143 ILE352:ILE1143 IBI352:IBI1143 HRM352:HRM1143 HHQ352:HHQ1143 GXU352:GXU1143 GNY352:GNY1143 GEC352:GEC1143 FUG352:FUG1143 FKK352:FKK1143 FAO352:FAO1143 EQS352:EQS1143 EGW352:EGW1143 DXA352:DXA1143 DNE352:DNE1143 DDI352:DDI1143 CTM352:CTM1143 CJQ352:CJQ1143 BZU352:BZU1143 BPY352:BPY1143 BGC352:BGC1143 AWG352:AWG1143 AMK352:AMK1143 ACO352:ACO1143 SS352:SS1143 IW352:IW1143 HM334 M355:M1150 Q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SO21 IW21 IS21 WVE21 WLI21 WBM21 VRQ21 VHU21 UXY21 UOC21 UEG21 TUK21 TKO21 TAS21 SQW21 SHA21 RXE21 RNI21 RDM21 QTQ21 QJU21 PZY21 PQC21 PGG21 OWK21 OMO21 OCS21 NSW21 NJA21 MZE21 MPI21 MFM21 LVQ21 LLU21 LBY21 KSC21 KIG21 JYK21 JOO21 JES21 IUW21 ILA21 IBE21 HRI21 HHM21 GXQ21 GNU21 GDY21 FUC21 FKG21 FAK21 EQO21 EGS21 DWW21 DNA21 DDE21 CTI21 CJM21 BZQ21 BPU21 BFY21 AWC21 AMG21 ACK21 SS21 ACO21 AMK21 M21 BGC160 BPY160 BZU160 CJQ160 CTM160 DDI160 DNE160 DXA160 EGW160 EQS160 FAO160 FKK160 FUG160 GEC160 GNY160 GXU160 HHQ160 HRM160 IBI160 ILE160 IVA160 JEW160 JOS160 JYO160 KIK160 KSG160 LCC160 LLY160 LVU160 MFQ160 MPM160 MZI160 NJE160 NTA160 OCW160 OMS160 OWO160 PGK160 PQG160 QAC160 QJY160 QTU160 RDQ160 RNM160 RXI160 SHE160 SRA160 TAW160 TKS160 TUO160 UEK160 UOG160 UYC160 VHY160 VRU160 WBQ160 WLM160 WVI160 SO160 IW160 IS160 WVE160 WLI160 WBM160 VRQ160 VHU160 UXY160 UOC160 UEG160 TUK160 TKO160 TAS160 SQW160 SHA160 RXE160 RNI160 RDM160 QTQ160 QJU160 PZY160 PQC160 PGG160 OWK160 OMO160 OCS160 NSW160 NJA160 MZE160 MPI160 MFM160 LVQ160 LLU160 LBY160 KSC160 KIG160 JYK160 JOO160 JES160 IUW160 ILA160 IBE160 HRI160 HHM160 GXQ160 GNU160 GDY160 FUC160 FKG160 FAK160 EQO160 EGS160 DWW160 DNA160 DDE160 CTI160 CJM160 BZQ160 BPU160 BFY160 AWC160 AMG160 ACK160 SS160 ACO160 J159 N159 AMK160 AWD159 AMH159 ACL159 SP159 ACH159 AMD159 AVZ159 BFV159 BPR159 BZN159 CJJ159 CTF159 DDB159 DMX159 DWT159 EGP159 EQL159 FAH159 FKD159 FTZ159 GDV159 GNR159 GXN159 HHJ159 HRF159 IBB159 IKX159 IUT159 JEP159 JOL159 JYH159 KID159 KRZ159 LBV159 LLR159 LVN159 MFJ159 MPF159 MZB159 NIX159 NST159 OCP159 OML159 OWH159 PGD159 PPZ159 PZV159 QJR159 QTN159 RDJ159 RNF159 RXB159 SGX159 SQT159 TAP159 TKL159 TUH159 UED159 UNZ159 UXV159 VHR159 VRN159 WBJ159 WLF159 WVB159 IP159 IT159 SL159 WVF159 WLJ159 WBN159 VRR159 VHV159 UXZ159 UOD159 UEH159 TUL159 TKP159 TAT159 SQX159 SHB159 RXF159 RNJ159 RDN159 QTR159 QJV159 PZZ159 PQD159 PGH159 OWL159 OMP159 OCT159 NSX159 NJB159 MZF159 MPJ159 MFN159 LVR159 LLV159 LBZ159 KSD159 KIH159 JYL159 JOP159 JET159 IUX159 ILB159 IBF159 HRJ159 HHN159 GXR159 GNV159 GDZ159 FUD159 FKH159 FAL159 EQP159 EGT159 DWX159 DNB159 DDF159 CTJ159 CJN159 BZR159 BPV159 BFZ159 AWG160 M160:M166 Q172 M172 Q257:Q259 M257:M259 M309:M312 WTY279 WSO280 SI274 ACE274 AMA274 AVW274 BFS274 BPO274 BZK274 CJG274 CTC274 DCY274 DMU274 DWQ274 EGM274 EQI274 FAE274 FKA274 FTW274 GDS274 GNO274 GXK274 HHG274 HRC274 IAY274 IKU274 IUQ274 JEM274 JOI274 JYE274 KIA274 KRW274 LBS274 LLO274 LVK274 MFG274 MPC274 MYY274 NIU274 NSQ274 OCM274 OMI274 OWE274 PGA274 PPW274 PZS274 QJO274 QTK274 RDG274 RNC274 RWY274 SGU274 SQQ274 TAM274 TKI274 TUE274 UEA274 UNW274 UXS274 VHO274 VRK274 WBG274 WLC274 WUY274 IM274 WVC274 WLG274 WBK274 VRO274 VHS274 UXW274 UOA274 UEE274 TUI274 TKM274 TAQ274 SQU274 SGY274 RXC274 RNG274 RDK274 QTO274 QJS274 PZW274 PQA274 PGE274 OWI274 OMM274 OCQ274 NSU274 NIY274 MZC274 MPG274 MFK274 LVO274 LLS274 LBW274 KSA274 KIE274 JYI274 JOM274 JEQ274 IUU274 IKY274 IBC274 HRG274 HHK274 GXO274 GNS274 GDW274 FUA274 FKE274 FAI274 EQM274 EGQ274 DWU274 DMY274 DDC274 CTG274 CJK274 BZO274 BPS274 BFW274 AWA274 AME274 ACI274 SM274 IQ274 IX265:IX266 WBO349:WBO350 VRS349:VRS350 VHW349:VHW350 UYA349:UYA350 UOE349:UOE350 UEI349:UEI350 TUM349:TUM350 TKQ349:TKQ350 TAU349:TAU350 SQY349:SQY350 SHC349:SHC350 RXG349:RXG350 RNK349:RNK350 RDO349:RDO350 QTS349:QTS350 QJW349:QJW350 QAA349:QAA350 PQE349:PQE350 PGI349:PGI350 OWM349:OWM350 OMQ349:OMQ350 OCU349:OCU350 NSY349:NSY350 NJC349:NJC350 MZG349:MZG350 MPK349:MPK350 MFO349:MFO350 LVS349:LVS350 LLW349:LLW350 LCA349:LCA350 KSE349:KSE350 KII349:KII350 JYM349:JYM350 JOQ349:JOQ350 JEU349:JEU350 IUY349:IUY350 ILC349:ILC350 IBG349:IBG350 HRK349:HRK350 HHO349:HHO350 GXS349:GXS350 GNW349:GNW350 GEA349:GEA350 FUE349:FUE350 FKI349:FKI350 FAM349:FAM350 EQQ349:EQQ350 EGU349:EGU350 DWY349:DWY350 DNC349:DNC350 DDG349:DDG350 CTK349:CTK350 CJO349:CJO350 BZS349:BZS350 BPW349:BPW350 BGA349:BGA350 AWE349:AWE350 AMI349:AMI350 ACM349:ACM350 SQ349:SQ350 IU349:IU350 WVG349:WVG350 ACQ349:ACQ350 AMM349:AMM350 AWI349:AWI350 BGE349:BGE350 BQA349:BQA350 BZW349:BZW350 CJS349:CJS350 CTO349:CTO350 DDK349:DDK350 DNG349:DNG350 DXC349:DXC350 EGY349:EGY350 EQU349:EQU350 FAQ349:FAQ350 FKM349:FKM350 FUI349:FUI350 GEE349:GEE350 GOA349:GOA350 GXW349:GXW350 HHS349:HHS350 HRO349:HRO350 IBK349:IBK350 ILG349:ILG350 IVC349:IVC350 JEY349:JEY350 JOU349:JOU350 JYQ349:JYQ350 KIM349:KIM350 KSI349:KSI350 LCE349:LCE350 LMA349:LMA350 LVW349:LVW350 MFS349:MFS350 MPO349:MPO350 MZK349:MZK350 NJG349:NJG350 NTC349:NTC350 OCY349:OCY350 OMU349:OMU350 OWQ349:OWQ350 PGM349:PGM350 PQI349:PQI350 QAE349:QAE350 QKA349:QKA350 QTW349:QTW350 RDS349:RDS350 RNO349:RNO350 RXK349:RXK350 SHG349:SHG350 SRC349:SRC350 TAY349:TAY350 TKU349:TKU350 TUQ349:TUQ350 UEM349:UEM350 UOI349:UOI350 UYE349:UYE350 VIA349:VIA350 VRW349:VRW350 WBS349:WBS350 WLO349:WLO350 WVK349:WVK350 IY349:IY350 SU349:SU350 WLK349:WLK350 R349:R350 M344 WVN265:WVN266 WVJ265:WVJ266 WLR265:WLR266 WLN265:WLN266 WBV265:WBV266 WBR265:WBR266 VRZ265:VRZ266 VRV265:VRV266 VID265:VID266 VHZ265:VHZ266 UYH265:UYH266 UYD265:UYD266 UOL265:UOL266 UOH265:UOH266 UEP265:UEP266 UEL265:UEL266 TUT265:TUT266 TUP265:TUP266 TKX265:TKX266 TKT265:TKT266 TBB265:TBB266 TAX265:TAX266 SRF265:SRF266 SRB265:SRB266 SHJ265:SHJ266 SHF265:SHF266 RXN265:RXN266 RXJ265:RXJ266 RNR265:RNR266 RNN265:RNN266 RDV265:RDV266 RDR265:RDR266 QTZ265:QTZ266 QTV265:QTV266 QKD265:QKD266 QJZ265:QJZ266 QAH265:QAH266 QAD265:QAD266 PQL265:PQL266 PQH265:PQH266 PGP265:PGP266 PGL265:PGL266 OWT265:OWT266 OWP265:OWP266 OMX265:OMX266 OMT265:OMT266 ODB265:ODB266 OCX265:OCX266 NTF265:NTF266 NTB265:NTB266 NJJ265:NJJ266 NJF265:NJF266 MZN265:MZN266 MZJ265:MZJ266 MPR265:MPR266 MPN265:MPN266 MFV265:MFV266 MFR265:MFR266 LVZ265:LVZ266 LVV265:LVV266 LMD265:LMD266 LLZ265:LLZ266 LCH265:LCH266 LCD265:LCD266 KSL265:KSL266 KSH265:KSH266 KIP265:KIP266 KIL265:KIL266 JYT265:JYT266 JYP265:JYP266 JOX265:JOX266 JOT265:JOT266 JFB265:JFB266 JEX265:JEX266 IVF265:IVF266 IVB265:IVB266 ILJ265:ILJ266 ILF265:ILF266 IBN265:IBN266 IBJ265:IBJ266 HRR265:HRR266 HRN265:HRN266 HHV265:HHV266 HHR265:HHR266 GXZ265:GXZ266 GXV265:GXV266 GOD265:GOD266 GNZ265:GNZ266 GEH265:GEH266 GED265:GED266 FUL265:FUL266 FUH265:FUH266 FKP265:FKP266 FKL265:FKL266 FAT265:FAT266 FAP265:FAP266 EQX265:EQX266 EQT265:EQT266 EHB265:EHB266 EGX265:EGX266 DXF265:DXF266 DXB265:DXB266 DNJ265:DNJ266 DNF265:DNF266 DDN265:DDN266 DDJ265:DDJ266 CTR265:CTR266 CTN265:CTN266 CJV265:CJV266 CJR265:CJR266 BZZ265:BZZ266 BZV265:BZV266 BQD265:BQD266 BPZ265:BPZ266 BGH265:BGH266 BGD265:BGD266 AWL265:AWL266 AWH265:AWH266 AMP265:AMP266 AML265:AML266 ACT265:ACT266 ACP265:ACP266 SX265:SX266 ST265:ST266 JB265:JB266 WSL293 WKG279 WKC279 WAK279 WAG279 VQO279 VQK279 VGS279 VGO279 UWW279 UWS279 UNA279 UMW279 UDE279 UDA279 TTI279 TTE279 TJM279 TJI279 SZQ279 SZM279 SPU279 SPQ279 SFY279 SFU279 RWC279 RVY279 RMG279 RMC279 RCK279 RCG279 QSO279 QSK279 QIS279 QIO279 PYW279 PYS279 PPA279 POW279 PFE279 PFA279 OVI279 OVE279 OLM279 OLI279 OBQ279 OBM279 NRU279 NRQ279 NHY279 NHU279 MYC279 MXY279 MOG279 MOC279 MEK279 MEG279 LUO279 LUK279 LKS279 LKO279 LAW279 LAS279 KRA279 KQW279 KHE279 KHA279 JXI279 JXE279 JNM279 JNI279 JDQ279 JDM279 ITU279 ITQ279 IJY279 IJU279 IAC279 HZY279 HQG279 HQC279 HGK279 HGG279 GWO279 GWK279 GMS279 GMO279 GCW279 GCS279 FTA279 FSW279 FJE279 FJA279 EZI279 EZE279 EPM279 EPI279 EFQ279 EFM279 DVU279 DVQ279 DLY279 DLU279 DCC279 DBY279 CSG279 CSC279 CIK279 CIG279 BYO279 BYK279 BOS279 BOO279 BEW279 BES279 AVA279 AUW279 ALE279 ALA279 ABI279 ABE279 RM279 RI279 HQ279 HM279 Q275:Q278 WUC279 M229:M231 WSK280 WIS280 WIO280 VYW280 VYS280 VPA280 VOW280 VFE280 VFA280 UVI280 UVE280 ULM280 ULI280 UBQ280 UBM280 TRU280 TRQ280 THY280 THU280 SYC280 SXY280 SOG280 SOC280 SEK280 SEG280 RUO280 RUK280 RKS280 RKO280 RAW280 RAS280 QRA280 QQW280 QHE280 QHA280 PXI280 PXE280 PNM280 PNI280 PDQ280 PDM280 OTU280 OTQ280 OJY280 OJU280 OAC280 NZY280 NQG280 NQC280 NGK280 NGG280 MWO280 MWK280 MMS280 MMO280 MCW280 MCS280 LTA280 LSW280 LJE280 LJA280 KZI280 KZE280 KPM280 KPI280 KFQ280 KFM280 JVU280 JVQ280 JLY280 JLU280 JCC280 JBY280 ISG280 ISC280 IIK280 IIG280 HYO280 HYK280 HOS280 HOO280 HEW280 HES280 GVA280 GUW280 GLE280 GLA280 GBI280 GBE280 FRM280 FRI280 FHQ280 FHM280 EXU280 EXQ280 ENY280 ENU280 EEC280 EDY280 DUG280 DUC280 DKK280 DKG280 DAO280 DAK280 CQS280 CQO280 CGW280 CGS280 BXA280 BWW280 BNE280 BNA280 BDI280 BDE280 ATM280 ATI280 AJQ280 AJM280 ZU280 ZQ280 PY280 PU280 GC280 FY280 M271:M273 WSH293 WIP293 WIL293 VYT293 VYP293 VOX293 VOT293 VFB293 VEX293 UVF293 UVB293 ULJ293 ULF293 UBN293 UBJ293 TRR293 TRN293 THV293 THR293 SXZ293 SXV293 SOD293 SNZ293 SEH293 SED293 RUL293 RUH293 RKP293 RKL293 RAT293 RAP293 QQX293 QQT293 QHB293 QGX293 PXF293 PXB293 PNJ293 PNF293 PDN293 PDJ293 OTR293 OTN293 OJV293 OJR293 NZZ293 NZV293 NQD293 NPZ293 NGH293 NGD293 MWL293 MWH293 MMP293 MML293 MCT293 MCP293 LSX293 LST293 LJB293 LIX293 KZF293 KZB293 KPJ293 KPF293 KFN293 KFJ293 JVR293 JVN293 JLV293 JLR293 JBZ293 JBV293 ISD293 IRZ293 IIH293 IID293 HYL293 HYH293 HOP293 HOL293 HET293 HEP293 GUX293 GUT293 GLB293 GKX293 GBF293 GBB293 FRJ293 FRF293 FHN293 FHJ293 EXR293 EXN293 ENV293 ENR293 EDZ293 EDV293 DUD293 DTZ293 DKH293 DKD293 DAL293 DAH293 CQP293 CQL293 CGT293 CGP293 BWX293 BWT293 BNB293 BMX293 BDF293 BDB293 ATJ293 ATF293 AJN293 AJJ293 ZR293 ZN293 PV293 PR293 FZ293 FV293 M275:M278 Q331 M280:M295 Q160:Q166 Q202 WVY202 M202:N202 JI202:JJ202 TE202:TF202 ADA202:ADB202 AMW202:AMX202 AWS202:AWT202 BGO202:BGP202 BQK202:BQL202 CAG202:CAH202 CKC202:CKD202 CTY202:CTZ202 DDU202:DDV202 DNQ202:DNR202 DXM202:DXN202 EHI202:EHJ202 ERE202:ERF202 FBA202:FBB202 FKW202:FKX202 FUS202:FUT202 GEO202:GEP202 GOK202:GOL202 GYG202:GYH202 HIC202:HID202 HRY202:HRZ202 IBU202:IBV202 ILQ202:ILR202 IVM202:IVN202 JFI202:JFJ202 JPE202:JPF202 JZA202:JZB202 KIW202:KIX202 KSS202:KST202 LCO202:LCP202 LMK202:LML202 LWG202:LWH202 MGC202:MGD202 MPY202:MPZ202 MZU202:MZV202 NJQ202:NJR202 NTM202:NTN202 ODI202:ODJ202 ONE202:ONF202 OXA202:OXB202 PGW202:PGX202 PQS202:PQT202 QAO202:QAP202 QKK202:QKL202 QUG202:QUH202 REC202:RED202 RNY202:RNZ202 RXU202:RXV202 SHQ202:SHR202 SRM202:SRN202 TBI202:TBJ202 TLE202:TLF202 TVA202:TVB202 UEW202:UEX202 UOS202:UOT202 UYO202:UYP202 VIK202:VIL202 VSG202:VSH202 WCC202:WCD202 WLY202:WLZ202 WVU202:WVV202 JM202 TI202 ADE202 ANA202 AWW202 BGS202 BQO202 CAK202 CKG202 CUC202 DDY202 DNU202 DXQ202 EHM202 ERI202 FBE202 FLA202 FUW202 GES202 GOO202 GYK202 HIG202 HSC202 IBY202 ILU202 IVQ202 JFM202 JPI202 JZE202 KJA202 KSW202 LCS202 LMO202 LWK202 MGG202 MQC202 MZY202 NJU202 NTQ202 ODM202 ONI202 OXE202 PHA202 PQW202 QAS202 QKO202 QUK202 REG202 ROC202 RXY202 SHU202 SRQ202 TBM202 TLI202 TVE202 UFA202 UOW202 UYS202 VIO202 VSK202 WCG202 J332 M315:M316 WTY317:WTY318 WKG317:WKG318 WKC317:WKC318 WAK317:WAK318 WAG317:WAG318 VQO317:VQO318 VQK317:VQK318 VGS317:VGS318 VGO317:VGO318 UWW317:UWW318 UWS317:UWS318 UNA317:UNA318 UMW317:UMW318 UDE317:UDE318 UDA317:UDA318 TTI317:TTI318 TTE317:TTE318 TJM317:TJM318 TJI317:TJI318 SZQ317:SZQ318 SZM317:SZM318 SPU317:SPU318 SPQ317:SPQ318 SFY317:SFY318 SFU317:SFU318 RWC317:RWC318 RVY317:RVY318 RMG317:RMG318 RMC317:RMC318 RCK317:RCK318 RCG317:RCG318 QSO317:QSO318 QSK317:QSK318 QIS317:QIS318 QIO317:QIO318 PYW317:PYW318 PYS317:PYS318 PPA317:PPA318 POW317:POW318 PFE317:PFE318 PFA317:PFA318 OVI317:OVI318 OVE317:OVE318 OLM317:OLM318 OLI317:OLI318 OBQ317:OBQ318 OBM317:OBM318 NRU317:NRU318 NRQ317:NRQ318 NHY317:NHY318 NHU317:NHU318 MYC317:MYC318 MXY317:MXY318 MOG317:MOG318 MOC317:MOC318 MEK317:MEK318 MEG317:MEG318 LUO317:LUO318 LUK317:LUK318 LKS317:LKS318 LKO317:LKO318 LAW317:LAW318 LAS317:LAS318 KRA317:KRA318 KQW317:KQW318 KHE317:KHE318 KHA317:KHA318 JXI317:JXI318 JXE317:JXE318 JNM317:JNM318 JNI317:JNI318 JDQ317:JDQ318 JDM317:JDM318 ITU317:ITU318 ITQ317:ITQ318 IJY317:IJY318 IJU317:IJU318 IAC317:IAC318 HZY317:HZY318 HQG317:HQG318 HQC317:HQC318 HGK317:HGK318 HGG317:HGG318 GWO317:GWO318 GWK317:GWK318 GMS317:GMS318 GMO317:GMO318 GCW317:GCW318 GCS317:GCS318 FTA317:FTA318 FSW317:FSW318 FJE317:FJE318 FJA317:FJA318 EZI317:EZI318 EZE317:EZE318 EPM317:EPM318 EPI317:EPI318 EFQ317:EFQ318 EFM317:EFM318 DVU317:DVU318 DVQ317:DVQ318 DLY317:DLY318 DLU317:DLU318 DCC317:DCC318 DBY317:DBY318 CSG317:CSG318 CSC317:CSC318 CIK317:CIK318 CIG317:CIG318 BYO317:BYO318 BYK317:BYK318 BOS317:BOS318 BOO317:BOO318 BEW317:BEW318 BES317:BES318 AVA317:AVA318 AUW317:AUW318 ALE317:ALE318 ALA317:ALA318 ABI317:ABI318 ABE317:ABE318 RM317:RM318 RI317:RI318 HQ317:HQ318 HM317:HM318 WUC334 WMC202 WUC317:WUC318 K333 WTY334 WKG334 WKC334 WAK334 WAG334 VQO334 VQK334 VGS334 VGO334 UWW334 UWS334 UNA334 UMW334 UDE334 UDA334 TTI334 TTE334 TJM334 TJI334 SZQ334 SZM334 SPU334 SPQ334 SFY334 SFU334 RWC334 RVY334 RMG334 RMC334 RCK334 RCG334 QSO334 QSK334 QIS334 QIO334 PYW334 PYS334 PPA334 POW334 PFE334 PFA334 OVI334 OVE334 OLM334 OLI334 OBQ334 OBM334 NRU334 NRQ334 NHY334 NHU334 MYC334 MXY334 MOG334 MOC334 MEK334 MEG334 LUO334 LUK334 LKS334 LKO334 LAW334 LAS334 KRA334 KQW334 KHE334 KHA334 JXI334 JXE334 JNM334 JNI334 JDQ334 JDM334 ITU334 ITQ334 IJY334 IJU334 IAC334 HZY334 HQG334 HQC334 HGK334 HGG334 GWO334 GWK334 GMS334 GMO334 GCW334 GCS334 FTA334 FSW334 FJE334 FJA334 EZI334 EZE334 EPM334 EPI334 EFQ334 EFM334 DVU334 DVQ334 DLY334 DLU334 DCC334 DBY334 CSG334 CSC334 CIK334 CIG334 BYO334 BYK334 BOS334 BOO334 BEW334 BES334 AVA334 AUW334 ALE334 ALA334 ABI334 ABE334 RM334 RI334 HQ334 M319:M331 Q346:Q348 N335:N343 R335:R343 SO352:SO1144 M346:M348 R345 N345 N349:N350">
      <formula1>9</formula1>
    </dataValidation>
    <dataValidation type="textLength" operator="equal" allowBlank="1" showInputMessage="1" showErrorMessage="1" error="БИН должен содержать 12 символов" sqref="WWU983311:WWU984183 AY65813:AY66685 KI65807:KI66679 UE65807:UE66679 AEA65807:AEA66679 ANW65807:ANW66679 AXS65807:AXS66679 BHO65807:BHO66679 BRK65807:BRK66679 CBG65807:CBG66679 CLC65807:CLC66679 CUY65807:CUY66679 DEU65807:DEU66679 DOQ65807:DOQ66679 DYM65807:DYM66679 EII65807:EII66679 ESE65807:ESE66679 FCA65807:FCA66679 FLW65807:FLW66679 FVS65807:FVS66679 GFO65807:GFO66679 GPK65807:GPK66679 GZG65807:GZG66679 HJC65807:HJC66679 HSY65807:HSY66679 ICU65807:ICU66679 IMQ65807:IMQ66679 IWM65807:IWM66679 JGI65807:JGI66679 JQE65807:JQE66679 KAA65807:KAA66679 KJW65807:KJW66679 KTS65807:KTS66679 LDO65807:LDO66679 LNK65807:LNK66679 LXG65807:LXG66679 MHC65807:MHC66679 MQY65807:MQY66679 NAU65807:NAU66679 NKQ65807:NKQ66679 NUM65807:NUM66679 OEI65807:OEI66679 OOE65807:OOE66679 OYA65807:OYA66679 PHW65807:PHW66679 PRS65807:PRS66679 QBO65807:QBO66679 QLK65807:QLK66679 QVG65807:QVG66679 RFC65807:RFC66679 ROY65807:ROY66679 RYU65807:RYU66679 SIQ65807:SIQ66679 SSM65807:SSM66679 TCI65807:TCI66679 TME65807:TME66679 TWA65807:TWA66679 UFW65807:UFW66679 UPS65807:UPS66679 UZO65807:UZO66679 VJK65807:VJK66679 VTG65807:VTG66679 WDC65807:WDC66679 WMY65807:WMY66679 WWU65807:WWU66679 AY131349:AY132221 KI131343:KI132215 UE131343:UE132215 AEA131343:AEA132215 ANW131343:ANW132215 AXS131343:AXS132215 BHO131343:BHO132215 BRK131343:BRK132215 CBG131343:CBG132215 CLC131343:CLC132215 CUY131343:CUY132215 DEU131343:DEU132215 DOQ131343:DOQ132215 DYM131343:DYM132215 EII131343:EII132215 ESE131343:ESE132215 FCA131343:FCA132215 FLW131343:FLW132215 FVS131343:FVS132215 GFO131343:GFO132215 GPK131343:GPK132215 GZG131343:GZG132215 HJC131343:HJC132215 HSY131343:HSY132215 ICU131343:ICU132215 IMQ131343:IMQ132215 IWM131343:IWM132215 JGI131343:JGI132215 JQE131343:JQE132215 KAA131343:KAA132215 KJW131343:KJW132215 KTS131343:KTS132215 LDO131343:LDO132215 LNK131343:LNK132215 LXG131343:LXG132215 MHC131343:MHC132215 MQY131343:MQY132215 NAU131343:NAU132215 NKQ131343:NKQ132215 NUM131343:NUM132215 OEI131343:OEI132215 OOE131343:OOE132215 OYA131343:OYA132215 PHW131343:PHW132215 PRS131343:PRS132215 QBO131343:QBO132215 QLK131343:QLK132215 QVG131343:QVG132215 RFC131343:RFC132215 ROY131343:ROY132215 RYU131343:RYU132215 SIQ131343:SIQ132215 SSM131343:SSM132215 TCI131343:TCI132215 TME131343:TME132215 TWA131343:TWA132215 UFW131343:UFW132215 UPS131343:UPS132215 UZO131343:UZO132215 VJK131343:VJK132215 VTG131343:VTG132215 WDC131343:WDC132215 WMY131343:WMY132215 WWU131343:WWU132215 AY196885:AY197757 KI196879:KI197751 UE196879:UE197751 AEA196879:AEA197751 ANW196879:ANW197751 AXS196879:AXS197751 BHO196879:BHO197751 BRK196879:BRK197751 CBG196879:CBG197751 CLC196879:CLC197751 CUY196879:CUY197751 DEU196879:DEU197751 DOQ196879:DOQ197751 DYM196879:DYM197751 EII196879:EII197751 ESE196879:ESE197751 FCA196879:FCA197751 FLW196879:FLW197751 FVS196879:FVS197751 GFO196879:GFO197751 GPK196879:GPK197751 GZG196879:GZG197751 HJC196879:HJC197751 HSY196879:HSY197751 ICU196879:ICU197751 IMQ196879:IMQ197751 IWM196879:IWM197751 JGI196879:JGI197751 JQE196879:JQE197751 KAA196879:KAA197751 KJW196879:KJW197751 KTS196879:KTS197751 LDO196879:LDO197751 LNK196879:LNK197751 LXG196879:LXG197751 MHC196879:MHC197751 MQY196879:MQY197751 NAU196879:NAU197751 NKQ196879:NKQ197751 NUM196879:NUM197751 OEI196879:OEI197751 OOE196879:OOE197751 OYA196879:OYA197751 PHW196879:PHW197751 PRS196879:PRS197751 QBO196879:QBO197751 QLK196879:QLK197751 QVG196879:QVG197751 RFC196879:RFC197751 ROY196879:ROY197751 RYU196879:RYU197751 SIQ196879:SIQ197751 SSM196879:SSM197751 TCI196879:TCI197751 TME196879:TME197751 TWA196879:TWA197751 UFW196879:UFW197751 UPS196879:UPS197751 UZO196879:UZO197751 VJK196879:VJK197751 VTG196879:VTG197751 WDC196879:WDC197751 WMY196879:WMY197751 WWU196879:WWU197751 AY262421:AY263293 KI262415:KI263287 UE262415:UE263287 AEA262415:AEA263287 ANW262415:ANW263287 AXS262415:AXS263287 BHO262415:BHO263287 BRK262415:BRK263287 CBG262415:CBG263287 CLC262415:CLC263287 CUY262415:CUY263287 DEU262415:DEU263287 DOQ262415:DOQ263287 DYM262415:DYM263287 EII262415:EII263287 ESE262415:ESE263287 FCA262415:FCA263287 FLW262415:FLW263287 FVS262415:FVS263287 GFO262415:GFO263287 GPK262415:GPK263287 GZG262415:GZG263287 HJC262415:HJC263287 HSY262415:HSY263287 ICU262415:ICU263287 IMQ262415:IMQ263287 IWM262415:IWM263287 JGI262415:JGI263287 JQE262415:JQE263287 KAA262415:KAA263287 KJW262415:KJW263287 KTS262415:KTS263287 LDO262415:LDO263287 LNK262415:LNK263287 LXG262415:LXG263287 MHC262415:MHC263287 MQY262415:MQY263287 NAU262415:NAU263287 NKQ262415:NKQ263287 NUM262415:NUM263287 OEI262415:OEI263287 OOE262415:OOE263287 OYA262415:OYA263287 PHW262415:PHW263287 PRS262415:PRS263287 QBO262415:QBO263287 QLK262415:QLK263287 QVG262415:QVG263287 RFC262415:RFC263287 ROY262415:ROY263287 RYU262415:RYU263287 SIQ262415:SIQ263287 SSM262415:SSM263287 TCI262415:TCI263287 TME262415:TME263287 TWA262415:TWA263287 UFW262415:UFW263287 UPS262415:UPS263287 UZO262415:UZO263287 VJK262415:VJK263287 VTG262415:VTG263287 WDC262415:WDC263287 WMY262415:WMY263287 WWU262415:WWU263287 AY327957:AY328829 KI327951:KI328823 UE327951:UE328823 AEA327951:AEA328823 ANW327951:ANW328823 AXS327951:AXS328823 BHO327951:BHO328823 BRK327951:BRK328823 CBG327951:CBG328823 CLC327951:CLC328823 CUY327951:CUY328823 DEU327951:DEU328823 DOQ327951:DOQ328823 DYM327951:DYM328823 EII327951:EII328823 ESE327951:ESE328823 FCA327951:FCA328823 FLW327951:FLW328823 FVS327951:FVS328823 GFO327951:GFO328823 GPK327951:GPK328823 GZG327951:GZG328823 HJC327951:HJC328823 HSY327951:HSY328823 ICU327951:ICU328823 IMQ327951:IMQ328823 IWM327951:IWM328823 JGI327951:JGI328823 JQE327951:JQE328823 KAA327951:KAA328823 KJW327951:KJW328823 KTS327951:KTS328823 LDO327951:LDO328823 LNK327951:LNK328823 LXG327951:LXG328823 MHC327951:MHC328823 MQY327951:MQY328823 NAU327951:NAU328823 NKQ327951:NKQ328823 NUM327951:NUM328823 OEI327951:OEI328823 OOE327951:OOE328823 OYA327951:OYA328823 PHW327951:PHW328823 PRS327951:PRS328823 QBO327951:QBO328823 QLK327951:QLK328823 QVG327951:QVG328823 RFC327951:RFC328823 ROY327951:ROY328823 RYU327951:RYU328823 SIQ327951:SIQ328823 SSM327951:SSM328823 TCI327951:TCI328823 TME327951:TME328823 TWA327951:TWA328823 UFW327951:UFW328823 UPS327951:UPS328823 UZO327951:UZO328823 VJK327951:VJK328823 VTG327951:VTG328823 WDC327951:WDC328823 WMY327951:WMY328823 WWU327951:WWU328823 AY393493:AY394365 KI393487:KI394359 UE393487:UE394359 AEA393487:AEA394359 ANW393487:ANW394359 AXS393487:AXS394359 BHO393487:BHO394359 BRK393487:BRK394359 CBG393487:CBG394359 CLC393487:CLC394359 CUY393487:CUY394359 DEU393487:DEU394359 DOQ393487:DOQ394359 DYM393487:DYM394359 EII393487:EII394359 ESE393487:ESE394359 FCA393487:FCA394359 FLW393487:FLW394359 FVS393487:FVS394359 GFO393487:GFO394359 GPK393487:GPK394359 GZG393487:GZG394359 HJC393487:HJC394359 HSY393487:HSY394359 ICU393487:ICU394359 IMQ393487:IMQ394359 IWM393487:IWM394359 JGI393487:JGI394359 JQE393487:JQE394359 KAA393487:KAA394359 KJW393487:KJW394359 KTS393487:KTS394359 LDO393487:LDO394359 LNK393487:LNK394359 LXG393487:LXG394359 MHC393487:MHC394359 MQY393487:MQY394359 NAU393487:NAU394359 NKQ393487:NKQ394359 NUM393487:NUM394359 OEI393487:OEI394359 OOE393487:OOE394359 OYA393487:OYA394359 PHW393487:PHW394359 PRS393487:PRS394359 QBO393487:QBO394359 QLK393487:QLK394359 QVG393487:QVG394359 RFC393487:RFC394359 ROY393487:ROY394359 RYU393487:RYU394359 SIQ393487:SIQ394359 SSM393487:SSM394359 TCI393487:TCI394359 TME393487:TME394359 TWA393487:TWA394359 UFW393487:UFW394359 UPS393487:UPS394359 UZO393487:UZO394359 VJK393487:VJK394359 VTG393487:VTG394359 WDC393487:WDC394359 WMY393487:WMY394359 WWU393487:WWU394359 AY459029:AY459901 KI459023:KI459895 UE459023:UE459895 AEA459023:AEA459895 ANW459023:ANW459895 AXS459023:AXS459895 BHO459023:BHO459895 BRK459023:BRK459895 CBG459023:CBG459895 CLC459023:CLC459895 CUY459023:CUY459895 DEU459023:DEU459895 DOQ459023:DOQ459895 DYM459023:DYM459895 EII459023:EII459895 ESE459023:ESE459895 FCA459023:FCA459895 FLW459023:FLW459895 FVS459023:FVS459895 GFO459023:GFO459895 GPK459023:GPK459895 GZG459023:GZG459895 HJC459023:HJC459895 HSY459023:HSY459895 ICU459023:ICU459895 IMQ459023:IMQ459895 IWM459023:IWM459895 JGI459023:JGI459895 JQE459023:JQE459895 KAA459023:KAA459895 KJW459023:KJW459895 KTS459023:KTS459895 LDO459023:LDO459895 LNK459023:LNK459895 LXG459023:LXG459895 MHC459023:MHC459895 MQY459023:MQY459895 NAU459023:NAU459895 NKQ459023:NKQ459895 NUM459023:NUM459895 OEI459023:OEI459895 OOE459023:OOE459895 OYA459023:OYA459895 PHW459023:PHW459895 PRS459023:PRS459895 QBO459023:QBO459895 QLK459023:QLK459895 QVG459023:QVG459895 RFC459023:RFC459895 ROY459023:ROY459895 RYU459023:RYU459895 SIQ459023:SIQ459895 SSM459023:SSM459895 TCI459023:TCI459895 TME459023:TME459895 TWA459023:TWA459895 UFW459023:UFW459895 UPS459023:UPS459895 UZO459023:UZO459895 VJK459023:VJK459895 VTG459023:VTG459895 WDC459023:WDC459895 WMY459023:WMY459895 WWU459023:WWU459895 AY524565:AY525437 KI524559:KI525431 UE524559:UE525431 AEA524559:AEA525431 ANW524559:ANW525431 AXS524559:AXS525431 BHO524559:BHO525431 BRK524559:BRK525431 CBG524559:CBG525431 CLC524559:CLC525431 CUY524559:CUY525431 DEU524559:DEU525431 DOQ524559:DOQ525431 DYM524559:DYM525431 EII524559:EII525431 ESE524559:ESE525431 FCA524559:FCA525431 FLW524559:FLW525431 FVS524559:FVS525431 GFO524559:GFO525431 GPK524559:GPK525431 GZG524559:GZG525431 HJC524559:HJC525431 HSY524559:HSY525431 ICU524559:ICU525431 IMQ524559:IMQ525431 IWM524559:IWM525431 JGI524559:JGI525431 JQE524559:JQE525431 KAA524559:KAA525431 KJW524559:KJW525431 KTS524559:KTS525431 LDO524559:LDO525431 LNK524559:LNK525431 LXG524559:LXG525431 MHC524559:MHC525431 MQY524559:MQY525431 NAU524559:NAU525431 NKQ524559:NKQ525431 NUM524559:NUM525431 OEI524559:OEI525431 OOE524559:OOE525431 OYA524559:OYA525431 PHW524559:PHW525431 PRS524559:PRS525431 QBO524559:QBO525431 QLK524559:QLK525431 QVG524559:QVG525431 RFC524559:RFC525431 ROY524559:ROY525431 RYU524559:RYU525431 SIQ524559:SIQ525431 SSM524559:SSM525431 TCI524559:TCI525431 TME524559:TME525431 TWA524559:TWA525431 UFW524559:UFW525431 UPS524559:UPS525431 UZO524559:UZO525431 VJK524559:VJK525431 VTG524559:VTG525431 WDC524559:WDC525431 WMY524559:WMY525431 WWU524559:WWU525431 AY590101:AY590973 KI590095:KI590967 UE590095:UE590967 AEA590095:AEA590967 ANW590095:ANW590967 AXS590095:AXS590967 BHO590095:BHO590967 BRK590095:BRK590967 CBG590095:CBG590967 CLC590095:CLC590967 CUY590095:CUY590967 DEU590095:DEU590967 DOQ590095:DOQ590967 DYM590095:DYM590967 EII590095:EII590967 ESE590095:ESE590967 FCA590095:FCA590967 FLW590095:FLW590967 FVS590095:FVS590967 GFO590095:GFO590967 GPK590095:GPK590967 GZG590095:GZG590967 HJC590095:HJC590967 HSY590095:HSY590967 ICU590095:ICU590967 IMQ590095:IMQ590967 IWM590095:IWM590967 JGI590095:JGI590967 JQE590095:JQE590967 KAA590095:KAA590967 KJW590095:KJW590967 KTS590095:KTS590967 LDO590095:LDO590967 LNK590095:LNK590967 LXG590095:LXG590967 MHC590095:MHC590967 MQY590095:MQY590967 NAU590095:NAU590967 NKQ590095:NKQ590967 NUM590095:NUM590967 OEI590095:OEI590967 OOE590095:OOE590967 OYA590095:OYA590967 PHW590095:PHW590967 PRS590095:PRS590967 QBO590095:QBO590967 QLK590095:QLK590967 QVG590095:QVG590967 RFC590095:RFC590967 ROY590095:ROY590967 RYU590095:RYU590967 SIQ590095:SIQ590967 SSM590095:SSM590967 TCI590095:TCI590967 TME590095:TME590967 TWA590095:TWA590967 UFW590095:UFW590967 UPS590095:UPS590967 UZO590095:UZO590967 VJK590095:VJK590967 VTG590095:VTG590967 WDC590095:WDC590967 WMY590095:WMY590967 WWU590095:WWU590967 AY655637:AY656509 KI655631:KI656503 UE655631:UE656503 AEA655631:AEA656503 ANW655631:ANW656503 AXS655631:AXS656503 BHO655631:BHO656503 BRK655631:BRK656503 CBG655631:CBG656503 CLC655631:CLC656503 CUY655631:CUY656503 DEU655631:DEU656503 DOQ655631:DOQ656503 DYM655631:DYM656503 EII655631:EII656503 ESE655631:ESE656503 FCA655631:FCA656503 FLW655631:FLW656503 FVS655631:FVS656503 GFO655631:GFO656503 GPK655631:GPK656503 GZG655631:GZG656503 HJC655631:HJC656503 HSY655631:HSY656503 ICU655631:ICU656503 IMQ655631:IMQ656503 IWM655631:IWM656503 JGI655631:JGI656503 JQE655631:JQE656503 KAA655631:KAA656503 KJW655631:KJW656503 KTS655631:KTS656503 LDO655631:LDO656503 LNK655631:LNK656503 LXG655631:LXG656503 MHC655631:MHC656503 MQY655631:MQY656503 NAU655631:NAU656503 NKQ655631:NKQ656503 NUM655631:NUM656503 OEI655631:OEI656503 OOE655631:OOE656503 OYA655631:OYA656503 PHW655631:PHW656503 PRS655631:PRS656503 QBO655631:QBO656503 QLK655631:QLK656503 QVG655631:QVG656503 RFC655631:RFC656503 ROY655631:ROY656503 RYU655631:RYU656503 SIQ655631:SIQ656503 SSM655631:SSM656503 TCI655631:TCI656503 TME655631:TME656503 TWA655631:TWA656503 UFW655631:UFW656503 UPS655631:UPS656503 UZO655631:UZO656503 VJK655631:VJK656503 VTG655631:VTG656503 WDC655631:WDC656503 WMY655631:WMY656503 WWU655631:WWU656503 AY721173:AY722045 KI721167:KI722039 UE721167:UE722039 AEA721167:AEA722039 ANW721167:ANW722039 AXS721167:AXS722039 BHO721167:BHO722039 BRK721167:BRK722039 CBG721167:CBG722039 CLC721167:CLC722039 CUY721167:CUY722039 DEU721167:DEU722039 DOQ721167:DOQ722039 DYM721167:DYM722039 EII721167:EII722039 ESE721167:ESE722039 FCA721167:FCA722039 FLW721167:FLW722039 FVS721167:FVS722039 GFO721167:GFO722039 GPK721167:GPK722039 GZG721167:GZG722039 HJC721167:HJC722039 HSY721167:HSY722039 ICU721167:ICU722039 IMQ721167:IMQ722039 IWM721167:IWM722039 JGI721167:JGI722039 JQE721167:JQE722039 KAA721167:KAA722039 KJW721167:KJW722039 KTS721167:KTS722039 LDO721167:LDO722039 LNK721167:LNK722039 LXG721167:LXG722039 MHC721167:MHC722039 MQY721167:MQY722039 NAU721167:NAU722039 NKQ721167:NKQ722039 NUM721167:NUM722039 OEI721167:OEI722039 OOE721167:OOE722039 OYA721167:OYA722039 PHW721167:PHW722039 PRS721167:PRS722039 QBO721167:QBO722039 QLK721167:QLK722039 QVG721167:QVG722039 RFC721167:RFC722039 ROY721167:ROY722039 RYU721167:RYU722039 SIQ721167:SIQ722039 SSM721167:SSM722039 TCI721167:TCI722039 TME721167:TME722039 TWA721167:TWA722039 UFW721167:UFW722039 UPS721167:UPS722039 UZO721167:UZO722039 VJK721167:VJK722039 VTG721167:VTG722039 WDC721167:WDC722039 WMY721167:WMY722039 WWU721167:WWU722039 AY786709:AY787581 KI786703:KI787575 UE786703:UE787575 AEA786703:AEA787575 ANW786703:ANW787575 AXS786703:AXS787575 BHO786703:BHO787575 BRK786703:BRK787575 CBG786703:CBG787575 CLC786703:CLC787575 CUY786703:CUY787575 DEU786703:DEU787575 DOQ786703:DOQ787575 DYM786703:DYM787575 EII786703:EII787575 ESE786703:ESE787575 FCA786703:FCA787575 FLW786703:FLW787575 FVS786703:FVS787575 GFO786703:GFO787575 GPK786703:GPK787575 GZG786703:GZG787575 HJC786703:HJC787575 HSY786703:HSY787575 ICU786703:ICU787575 IMQ786703:IMQ787575 IWM786703:IWM787575 JGI786703:JGI787575 JQE786703:JQE787575 KAA786703:KAA787575 KJW786703:KJW787575 KTS786703:KTS787575 LDO786703:LDO787575 LNK786703:LNK787575 LXG786703:LXG787575 MHC786703:MHC787575 MQY786703:MQY787575 NAU786703:NAU787575 NKQ786703:NKQ787575 NUM786703:NUM787575 OEI786703:OEI787575 OOE786703:OOE787575 OYA786703:OYA787575 PHW786703:PHW787575 PRS786703:PRS787575 QBO786703:QBO787575 QLK786703:QLK787575 QVG786703:QVG787575 RFC786703:RFC787575 ROY786703:ROY787575 RYU786703:RYU787575 SIQ786703:SIQ787575 SSM786703:SSM787575 TCI786703:TCI787575 TME786703:TME787575 TWA786703:TWA787575 UFW786703:UFW787575 UPS786703:UPS787575 UZO786703:UZO787575 VJK786703:VJK787575 VTG786703:VTG787575 WDC786703:WDC787575 WMY786703:WMY787575 WWU786703:WWU787575 AY852245:AY853117 KI852239:KI853111 UE852239:UE853111 AEA852239:AEA853111 ANW852239:ANW853111 AXS852239:AXS853111 BHO852239:BHO853111 BRK852239:BRK853111 CBG852239:CBG853111 CLC852239:CLC853111 CUY852239:CUY853111 DEU852239:DEU853111 DOQ852239:DOQ853111 DYM852239:DYM853111 EII852239:EII853111 ESE852239:ESE853111 FCA852239:FCA853111 FLW852239:FLW853111 FVS852239:FVS853111 GFO852239:GFO853111 GPK852239:GPK853111 GZG852239:GZG853111 HJC852239:HJC853111 HSY852239:HSY853111 ICU852239:ICU853111 IMQ852239:IMQ853111 IWM852239:IWM853111 JGI852239:JGI853111 JQE852239:JQE853111 KAA852239:KAA853111 KJW852239:KJW853111 KTS852239:KTS853111 LDO852239:LDO853111 LNK852239:LNK853111 LXG852239:LXG853111 MHC852239:MHC853111 MQY852239:MQY853111 NAU852239:NAU853111 NKQ852239:NKQ853111 NUM852239:NUM853111 OEI852239:OEI853111 OOE852239:OOE853111 OYA852239:OYA853111 PHW852239:PHW853111 PRS852239:PRS853111 QBO852239:QBO853111 QLK852239:QLK853111 QVG852239:QVG853111 RFC852239:RFC853111 ROY852239:ROY853111 RYU852239:RYU853111 SIQ852239:SIQ853111 SSM852239:SSM853111 TCI852239:TCI853111 TME852239:TME853111 TWA852239:TWA853111 UFW852239:UFW853111 UPS852239:UPS853111 UZO852239:UZO853111 VJK852239:VJK853111 VTG852239:VTG853111 WDC852239:WDC853111 WMY852239:WMY853111 WWU852239:WWU853111 AY917781:AY918653 KI917775:KI918647 UE917775:UE918647 AEA917775:AEA918647 ANW917775:ANW918647 AXS917775:AXS918647 BHO917775:BHO918647 BRK917775:BRK918647 CBG917775:CBG918647 CLC917775:CLC918647 CUY917775:CUY918647 DEU917775:DEU918647 DOQ917775:DOQ918647 DYM917775:DYM918647 EII917775:EII918647 ESE917775:ESE918647 FCA917775:FCA918647 FLW917775:FLW918647 FVS917775:FVS918647 GFO917775:GFO918647 GPK917775:GPK918647 GZG917775:GZG918647 HJC917775:HJC918647 HSY917775:HSY918647 ICU917775:ICU918647 IMQ917775:IMQ918647 IWM917775:IWM918647 JGI917775:JGI918647 JQE917775:JQE918647 KAA917775:KAA918647 KJW917775:KJW918647 KTS917775:KTS918647 LDO917775:LDO918647 LNK917775:LNK918647 LXG917775:LXG918647 MHC917775:MHC918647 MQY917775:MQY918647 NAU917775:NAU918647 NKQ917775:NKQ918647 NUM917775:NUM918647 OEI917775:OEI918647 OOE917775:OOE918647 OYA917775:OYA918647 PHW917775:PHW918647 PRS917775:PRS918647 QBO917775:QBO918647 QLK917775:QLK918647 QVG917775:QVG918647 RFC917775:RFC918647 ROY917775:ROY918647 RYU917775:RYU918647 SIQ917775:SIQ918647 SSM917775:SSM918647 TCI917775:TCI918647 TME917775:TME918647 TWA917775:TWA918647 UFW917775:UFW918647 UPS917775:UPS918647 UZO917775:UZO918647 VJK917775:VJK918647 VTG917775:VTG918647 WDC917775:WDC918647 WMY917775:WMY918647 WWU917775:WWU918647 AY983317:AY984189 KI983311:KI984183 UE983311:UE984183 AEA983311:AEA984183 ANW983311:ANW984183 AXS983311:AXS984183 BHO983311:BHO984183 BRK983311:BRK984183 CBG983311:CBG984183 CLC983311:CLC984183 CUY983311:CUY984183 DEU983311:DEU984183 DOQ983311:DOQ984183 DYM983311:DYM984183 EII983311:EII984183 ESE983311:ESE984183 FCA983311:FCA984183 FLW983311:FLW984183 FVS983311:FVS984183 GFO983311:GFO984183 GPK983311:GPK984183 GZG983311:GZG984183 HJC983311:HJC984183 HSY983311:HSY984183 ICU983311:ICU984183 IMQ983311:IMQ984183 IWM983311:IWM984183 JGI983311:JGI984183 JQE983311:JQE984183 KAA983311:KAA984183 KJW983311:KJW984183 KTS983311:KTS984183 LDO983311:LDO984183 LNK983311:LNK984183 LXG983311:LXG984183 MHC983311:MHC984183 MQY983311:MQY984183 NAU983311:NAU984183 NKQ983311:NKQ984183 NUM983311:NUM984183 OEI983311:OEI984183 OOE983311:OOE984183 OYA983311:OYA984183 PHW983311:PHW984183 PRS983311:PRS984183 QBO983311:QBO984183 QLK983311:QLK984183 QVG983311:QVG984183 RFC983311:RFC984183 ROY983311:ROY984183 RYU983311:RYU984183 SIQ983311:SIQ984183 SSM983311:SSM984183 TCI983311:TCI984183 TME983311:TME984183 TWA983311:TWA984183 UFW983311:UFW984183 UPS983311:UPS984183 UZO983311:UZO984183 VJK983311:VJK984183 VTG983311:VTG984183 WDC983311:WDC984183 WMY983311:WMY984183 WMY352:WMY1143 AY355:AY1149 WDC352:WDC1143 VTG352:VTG1143 VJK352:VJK1143 UZO352:UZO1143 UPS352:UPS1143 UFW352:UFW1143 TWA352:TWA1143 TME352:TME1143 TCI352:TCI1143 SSM352:SSM1143 SIQ352:SIQ1143 RYU352:RYU1143 ROY352:ROY1143 RFC352:RFC1143 QVG352:QVG1143 QLK352:QLK1143 QBO352:QBO1143 PRS352:PRS1143 PHW352:PHW1143 OYA352:OYA1143 OOE352:OOE1143 OEI352:OEI1143 NUM352:NUM1143 NKQ352:NKQ1143 NAU352:NAU1143 MQY352:MQY1143 MHC352:MHC1143 LXG352:LXG1143 LNK352:LNK1143 LDO352:LDO1143 KTS352:KTS1143 KJW352:KJW1143 KAA352:KAA1143 JQE352:JQE1143 JGI352:JGI1143 IWM352:IWM1143 IMQ352:IMQ1143 ICU352:ICU1143 HSY352:HSY1143 HJC352:HJC1143 GZG352:GZG1143 GPK352:GPK1143 GFO352:GFO1143 FVS352:FVS1143 FLW352:FLW1143 FCA352:FCA1143 ESE352:ESE1143 EII352:EII1143 DYM352:DYM1143 DOQ352:DOQ1143 DEU352:DEU1143 CUY352:CUY1143 CLC352:CLC1143 CBG352:CBG1143 BRK352:BRK1143 BHO352:BHO1143 AXS352:AXS1143 ANW352:ANW1143 AEA352:AEA1143 UE352:UE1143 KI352:KI1143 AY344 ANW21 AXS21 BHO21 BRK21 CBG21 CLC21 CUY21 DEU21 DOQ21 DYM21 EII21 ESE21 FCA21 FLW21 FVS21 GFO21 GPK21 GZG21 HJC21 HSY21 ICU21 IMQ21 IWM21 JGI21 JQE21 KAA21 KJW21 KTS21 LDO21 LNK21 LXG21 MHC21 MQY21 NAU21 NKQ21 NUM21 OEI21 OOE21 OYA21 PHW21 PRS21 QBO21 QLK21 QVG21 RFC21 ROY21 RYU21 SIQ21 SSM21 TCI21 TME21 TWA21 UFW21 UPS21 UZO21 VJK21 VTG21 WDC21 WMY21 WWU21 KI21 UE21 AEA21 AUY280 AXS160 BHO160 BRK160 CBG160 CLC160 CUY160 DEU160 DOQ160 DYM160 EII160 ESE160 FCA160 FLW160 FVS160 GFO160 GPK160 GZG160 HJC160 HSY160 ICU160 IMQ160 IWM160 JGI160 JQE160 KAA160 KJW160 KTS160 LDO160 LNK160 LXG160 MHC160 MQY160 NAU160 NKQ160 NUM160 OEI160 OOE160 OYA160 PHW160 PRS160 QBO160 QLK160 QVG160 RFC160 ROY160 RYU160 SIQ160 SSM160 TCI160 TME160 TWA160 UFW160 UPS160 UZO160 VJK160 VTG160 WDC160 WMY160 WWU160 KI160 UE160 AV159 AEA160 ANT159 ADX159 UB159 KF159 WWR159 WMV159 WCZ159 VTD159 VJH159 UZL159 UPP159 UFT159 TVX159 TMB159 TCF159 SSJ159 SIN159 RYR159 ROV159 REZ159 QVD159 QLH159 QBL159 PRP159 PHT159 OXX159 OOB159 OEF159 NUJ159 NKN159 NAR159 MQV159 MGZ159 LXD159 LNH159 LDL159 KTP159 KJT159 JZX159 JQB159 JGF159 IWJ159 IMN159 ICR159 HSV159 HIZ159 GZD159 GPH159 GFL159 FVP159 FLT159 FBX159 ESB159 EIF159 DYJ159 DON159 DER159 CUV159 CKZ159 CBD159 BRH159 BHL159 AXP159 ANW160 WCW349:WCW350 BGI279 WWO274 WMS274 WCW274 VTA274 VJE274 UZI274 UPM274 UFQ274 TVU274 TLY274 TCC274 SSG274 SIK274 RYO274 ROS274 REW274 QVA274 QLE274 QBI274 PRM274 PHQ274 OXU274 ONY274 OEC274 NUG274 NKK274 NAO274 MQS274 MGW274 LXA274 LNE274 LDI274 KTM274 KJQ274 JZU274 JPY274 JGC274 IWG274 IMK274 ICO274 HSS274 HIW274 GZA274 GPE274 GFI274 FVM274 FLQ274 FBU274 ERY274 EIC274 DYG274 DOK274 DEO274 CUS274 CKW274 CBA274 BRE274 BHI274 AXM274 ANQ274 ADU274 TY274 KC274 AV349:AV350 VTA349:VTA350 VJE349:VJE350 UZI349:UZI350 UPM349:UPM350 UFQ349:UFQ350 TVU349:TVU350 TLY349:TLY350 TCC349:TCC350 SSG349:SSG350 SIK349:SIK350 RYO349:RYO350 ROS349:ROS350 REW349:REW350 QVA349:QVA350 QLE349:QLE350 QBI349:QBI350 PRM349:PRM350 PHQ349:PHQ350 OXU349:OXU350 ONY349:ONY350 OEC349:OEC350 NUG349:NUG350 NKK349:NKK350 NAO349:NAO350 MQS349:MQS350 MGW349:MGW350 LXA349:LXA350 LNE349:LNE350 LDI349:LDI350 KTM349:KTM350 KJQ349:KJQ350 JZU349:JZU350 JPY349:JPY350 JGC349:JGC350 IWG349:IWG350 IMK349:IMK350 ICO349:ICO350 HSS349:HSS350 HIW349:HIW350 GZA349:GZA350 GPE349:GPE350 GFI349:GFI350 FVM349:FVM350 FLQ349:FLQ350 FBU349:FBU350 ERY349:ERY350 EIC349:EIC350 DYG349:DYG350 DOK349:DOK350 DEO349:DEO350 CUS349:CUS350 CKW349:CKW350 CBA349:CBA350 BRE349:BRE350 BHI349:BHI350 AXM349:AXM350 ANQ349:ANQ350 ADU349:ADU350 TY349:TY350 KC349:KC350 WWO349:WWO350 WMS349:WMS350 AY172:AY173 AY257:AY266 BHT265:BHT266 BRP265:BRP266 CBL265:CBL266 CLH265:CLH266 CVD265:CVD266 DEZ265:DEZ266 DOV265:DOV266 DYR265:DYR266 EIN265:EIN266 ESJ265:ESJ266 FCF265:FCF266 FMB265:FMB266 FVX265:FVX266 GFT265:GFT266 GPP265:GPP266 GZL265:GZL266 HJH265:HJH266 HTD265:HTD266 ICZ265:ICZ266 IMV265:IMV266 IWR265:IWR266 JGN265:JGN266 JQJ265:JQJ266 KAF265:KAF266 KKB265:KKB266 KTX265:KTX266 LDT265:LDT266 LNP265:LNP266 LXL265:LXL266 MHH265:MHH266 MRD265:MRD266 NAZ265:NAZ266 NKV265:NKV266 NUR265:NUR266 OEN265:OEN266 OOJ265:OOJ266 OYF265:OYF266 PIB265:PIB266 PRX265:PRX266 QBT265:QBT266 QLP265:QLP266 QVL265:QVL266 RFH265:RFH266 RPD265:RPD266 RYZ265:RYZ266 SIV265:SIV266 SSR265:SSR266 TCN265:TCN266 TMJ265:TMJ266 TWF265:TWF266 UGB265:UGB266 UPX265:UPX266 UZT265:UZT266 VJP265:VJP266 VTL265:VTL266 WDH265:WDH266 WND265:WND266 WWZ265:WWZ266 KN265:KN266 UJ265:UJ266 AEF265:AEF266 AOB265:AOB266 AXX265:AXX266 AUV293 AY276:AY277 BQE279 CAA279 CJW279 CTS279 DDO279 DNK279 DXG279 EHC279 EQY279 FAU279 FKQ279 FUM279 GEI279 GOE279 GYA279 HHW279 HRS279 IBO279 ILK279 IVG279 JFC279 JOY279 JYU279 KIQ279 KSM279 LCI279 LME279 LWA279 MFW279 MPS279 MZO279 NJK279 NTG279 ODC279 OMY279 OWU279 PGQ279 PQM279 QAI279 QKE279 QUA279 RDW279 RNS279 RXO279 SHK279 SRG279 TBC279 TKY279 TUU279 UEQ279 UOM279 UYI279 VIE279 VSA279 WBW279 WLS279 WVO279 JC279 SY279 ACU279 AMQ279 AWM279 AY21:AY37 BM136 BEU280 BOQ280 BYM280 CII280 CSE280 DCA280 DLW280 DVS280 EFO280 EPK280 EZG280 FJC280 FSY280 GCU280 GMQ280 GWM280 HGI280 HQE280 IAA280 IJW280 ITS280 JDO280 JNK280 JXG280 KHC280 KQY280 LAU280 LKQ280 LUM280 MEI280 MOE280 MYA280 NHW280 NRS280 OBO280 OLK280 OVG280 PFC280 POY280 PYU280 QIQ280 QSM280 RCI280 RME280 RWA280 SFW280 SPS280 SZO280 TJK280 TTG280 UDC280 UMY280 UWU280 VGQ280 VQM280 WAI280 WKE280 WUA280 HO280 RK280 ABG280 ALC280 BM38 BM41 BM44 BM47 BM50 BM53 BM56 BM59 BM62 BM65 BM68 BM71 BM74 BM77 BM80 BM83 BM86 BM89 BM92 BM95 BM98 BM101 BM104 BM107 BM110 BM113 BM115 BM118 BM121 BM124 BM127 BM130 BM133 AY309:AY312 BER293 BON293 BYJ293 CIF293 CSB293 DBX293 DLT293 DVP293 EFL293 EPH293 EZD293 FIZ293 FSV293 GCR293 GMN293 GWJ293 HGF293 HQB293 HZX293 IJT293 ITP293 JDL293 JNH293 JXD293 KGZ293 KQV293 LAR293 LKN293 LUJ293 MEF293 MOB293 MXX293 NHT293 NRP293 OBL293 OLH293 OVD293 PEZ293 POV293 PYR293 QIN293 QSJ293 RCF293 RMB293 RVX293 SFT293 SPP293 SZL293 TJH293 TTD293 UCZ293 UMV293 UWR293 VGN293 VQJ293 WAF293 WKB293 WTX293 HL293 RH293 ABD293 AKZ293 AY160:AY166 AY279:AY292 WXG202 AY202 KU202 UQ202 AEM202 AOI202 AYE202 BIA202 BRW202 CBS202 CLO202 CVK202 DFG202 DPC202 DYY202 EIU202 ESQ202 FCM202 FMI202 FWE202 GGA202 GPW202 GZS202 HJO202 HTK202 IDG202 INC202 IWY202 JGU202 JQQ202 KAM202 KKI202 KUE202 LEA202 LNW202 LXS202 MHO202 MRK202 NBG202 NLC202 NUY202 OEU202 OOQ202 OYM202 PII202 PSE202 QCA202 QLW202 QVS202 RFO202 RPK202 RZG202 SJC202 SSY202 TCU202 TMQ202 TWM202 UGI202 UQE202 VAA202 VJW202 VTS202 WDO202 AZ332 AWM317:AWM318 BGI317:BGI318 BQE317:BQE318 CAA317:CAA318 CJW317:CJW318 CTS317:CTS318 DDO317:DDO318 DNK317:DNK318 DXG317:DXG318 EHC317:EHC318 EQY317:EQY318 FAU317:FAU318 FKQ317:FKQ318 FUM317:FUM318 GEI317:GEI318 GOE317:GOE318 GYA317:GYA318 HHW317:HHW318 HRS317:HRS318 IBO317:IBO318 ILK317:ILK318 IVG317:IVG318 JFC317:JFC318 JOY317:JOY318 JYU317:JYU318 KIQ317:KIQ318 KSM317:KSM318 LCI317:LCI318 LME317:LME318 LWA317:LWA318 MFW317:MFW318 MPS317:MPS318 MZO317:MZO318 NJK317:NJK318 NTG317:NTG318 ODC317:ODC318 OMY317:OMY318 OWU317:OWU318 PGQ317:PGQ318 PQM317:PQM318 QAI317:QAI318 QKE317:QKE318 QUA317:QUA318 RDW317:RDW318 RNS317:RNS318 RXO317:RXO318 SHK317:SHK318 SRG317:SRG318 TBC317:TBC318 TKY317:TKY318 TUU317:TUU318 UEQ317:UEQ318 UOM317:UOM318 UYI317:UYI318 VIE317:VIE318 VSA317:VSA318 WBW317:WBW318 WLS317:WLS318 WVO317:WVO318 JC317:JC318 SY317:SY318 ACU317:ACU318 WNK202 AWM334 BA333 BGI334 BQE334 CAA334 CJW334 CTS334 DDO334 DNK334 DXG334 EHC334 EQY334 FAU334 FKQ334 FUM334 GEI334 GOE334 GYA334 HHW334 HRS334 IBO334 ILK334 IVG334 JFC334 JOY334 JYU334 KIQ334 KSM334 LCI334 LME334 LWA334 MFW334 MPS334 MZO334 NJK334 NTG334 ODC334 OMY334 OWU334 PGQ334 PQM334 QAI334 QKE334 QUA334 RDW334 RNS334 RXO334 SHK334 SRG334 TBC334 TKY334 TUU334 UEQ334 UOM334 UYI334 VIE334 VSA334 WBW334 WLS334 WVO334 JC334 SY334 ACU334 AMQ334 AY315:AY331 AMQ317:AMQ318 AY334 AY346:AY348 AZ335:AZ343 WWU352:WWU1143 AQ346:AQ347 AZ345">
      <formula1>12</formula1>
    </dataValidation>
    <dataValidation type="whole" allowBlank="1" showInputMessage="1" showErrorMessage="1" sqref="W65813:Y66685 JC65807:JE66679 SY65807:TA66679 ACU65807:ACW66679 AMQ65807:AMS66679 AWM65807:AWO66679 BGI65807:BGK66679 BQE65807:BQG66679 CAA65807:CAC66679 CJW65807:CJY66679 CTS65807:CTU66679 DDO65807:DDQ66679 DNK65807:DNM66679 DXG65807:DXI66679 EHC65807:EHE66679 EQY65807:ERA66679 FAU65807:FAW66679 FKQ65807:FKS66679 FUM65807:FUO66679 GEI65807:GEK66679 GOE65807:GOG66679 GYA65807:GYC66679 HHW65807:HHY66679 HRS65807:HRU66679 IBO65807:IBQ66679 ILK65807:ILM66679 IVG65807:IVI66679 JFC65807:JFE66679 JOY65807:JPA66679 JYU65807:JYW66679 KIQ65807:KIS66679 KSM65807:KSO66679 LCI65807:LCK66679 LME65807:LMG66679 LWA65807:LWC66679 MFW65807:MFY66679 MPS65807:MPU66679 MZO65807:MZQ66679 NJK65807:NJM66679 NTG65807:NTI66679 ODC65807:ODE66679 OMY65807:ONA66679 OWU65807:OWW66679 PGQ65807:PGS66679 PQM65807:PQO66679 QAI65807:QAK66679 QKE65807:QKG66679 QUA65807:QUC66679 RDW65807:RDY66679 RNS65807:RNU66679 RXO65807:RXQ66679 SHK65807:SHM66679 SRG65807:SRI66679 TBC65807:TBE66679 TKY65807:TLA66679 TUU65807:TUW66679 UEQ65807:UES66679 UOM65807:UOO66679 UYI65807:UYK66679 VIE65807:VIG66679 VSA65807:VSC66679 WBW65807:WBY66679 WLS65807:WLU66679 WVO65807:WVQ66679 W131349:Y132221 JC131343:JE132215 SY131343:TA132215 ACU131343:ACW132215 AMQ131343:AMS132215 AWM131343:AWO132215 BGI131343:BGK132215 BQE131343:BQG132215 CAA131343:CAC132215 CJW131343:CJY132215 CTS131343:CTU132215 DDO131343:DDQ132215 DNK131343:DNM132215 DXG131343:DXI132215 EHC131343:EHE132215 EQY131343:ERA132215 FAU131343:FAW132215 FKQ131343:FKS132215 FUM131343:FUO132215 GEI131343:GEK132215 GOE131343:GOG132215 GYA131343:GYC132215 HHW131343:HHY132215 HRS131343:HRU132215 IBO131343:IBQ132215 ILK131343:ILM132215 IVG131343:IVI132215 JFC131343:JFE132215 JOY131343:JPA132215 JYU131343:JYW132215 KIQ131343:KIS132215 KSM131343:KSO132215 LCI131343:LCK132215 LME131343:LMG132215 LWA131343:LWC132215 MFW131343:MFY132215 MPS131343:MPU132215 MZO131343:MZQ132215 NJK131343:NJM132215 NTG131343:NTI132215 ODC131343:ODE132215 OMY131343:ONA132215 OWU131343:OWW132215 PGQ131343:PGS132215 PQM131343:PQO132215 QAI131343:QAK132215 QKE131343:QKG132215 QUA131343:QUC132215 RDW131343:RDY132215 RNS131343:RNU132215 RXO131343:RXQ132215 SHK131343:SHM132215 SRG131343:SRI132215 TBC131343:TBE132215 TKY131343:TLA132215 TUU131343:TUW132215 UEQ131343:UES132215 UOM131343:UOO132215 UYI131343:UYK132215 VIE131343:VIG132215 VSA131343:VSC132215 WBW131343:WBY132215 WLS131343:WLU132215 WVO131343:WVQ132215 W196885:Y197757 JC196879:JE197751 SY196879:TA197751 ACU196879:ACW197751 AMQ196879:AMS197751 AWM196879:AWO197751 BGI196879:BGK197751 BQE196879:BQG197751 CAA196879:CAC197751 CJW196879:CJY197751 CTS196879:CTU197751 DDO196879:DDQ197751 DNK196879:DNM197751 DXG196879:DXI197751 EHC196879:EHE197751 EQY196879:ERA197751 FAU196879:FAW197751 FKQ196879:FKS197751 FUM196879:FUO197751 GEI196879:GEK197751 GOE196879:GOG197751 GYA196879:GYC197751 HHW196879:HHY197751 HRS196879:HRU197751 IBO196879:IBQ197751 ILK196879:ILM197751 IVG196879:IVI197751 JFC196879:JFE197751 JOY196879:JPA197751 JYU196879:JYW197751 KIQ196879:KIS197751 KSM196879:KSO197751 LCI196879:LCK197751 LME196879:LMG197751 LWA196879:LWC197751 MFW196879:MFY197751 MPS196879:MPU197751 MZO196879:MZQ197751 NJK196879:NJM197751 NTG196879:NTI197751 ODC196879:ODE197751 OMY196879:ONA197751 OWU196879:OWW197751 PGQ196879:PGS197751 PQM196879:PQO197751 QAI196879:QAK197751 QKE196879:QKG197751 QUA196879:QUC197751 RDW196879:RDY197751 RNS196879:RNU197751 RXO196879:RXQ197751 SHK196879:SHM197751 SRG196879:SRI197751 TBC196879:TBE197751 TKY196879:TLA197751 TUU196879:TUW197751 UEQ196879:UES197751 UOM196879:UOO197751 UYI196879:UYK197751 VIE196879:VIG197751 VSA196879:VSC197751 WBW196879:WBY197751 WLS196879:WLU197751 WVO196879:WVQ197751 W262421:Y263293 JC262415:JE263287 SY262415:TA263287 ACU262415:ACW263287 AMQ262415:AMS263287 AWM262415:AWO263287 BGI262415:BGK263287 BQE262415:BQG263287 CAA262415:CAC263287 CJW262415:CJY263287 CTS262415:CTU263287 DDO262415:DDQ263287 DNK262415:DNM263287 DXG262415:DXI263287 EHC262415:EHE263287 EQY262415:ERA263287 FAU262415:FAW263287 FKQ262415:FKS263287 FUM262415:FUO263287 GEI262415:GEK263287 GOE262415:GOG263287 GYA262415:GYC263287 HHW262415:HHY263287 HRS262415:HRU263287 IBO262415:IBQ263287 ILK262415:ILM263287 IVG262415:IVI263287 JFC262415:JFE263287 JOY262415:JPA263287 JYU262415:JYW263287 KIQ262415:KIS263287 KSM262415:KSO263287 LCI262415:LCK263287 LME262415:LMG263287 LWA262415:LWC263287 MFW262415:MFY263287 MPS262415:MPU263287 MZO262415:MZQ263287 NJK262415:NJM263287 NTG262415:NTI263287 ODC262415:ODE263287 OMY262415:ONA263287 OWU262415:OWW263287 PGQ262415:PGS263287 PQM262415:PQO263287 QAI262415:QAK263287 QKE262415:QKG263287 QUA262415:QUC263287 RDW262415:RDY263287 RNS262415:RNU263287 RXO262415:RXQ263287 SHK262415:SHM263287 SRG262415:SRI263287 TBC262415:TBE263287 TKY262415:TLA263287 TUU262415:TUW263287 UEQ262415:UES263287 UOM262415:UOO263287 UYI262415:UYK263287 VIE262415:VIG263287 VSA262415:VSC263287 WBW262415:WBY263287 WLS262415:WLU263287 WVO262415:WVQ263287 W327957:Y328829 JC327951:JE328823 SY327951:TA328823 ACU327951:ACW328823 AMQ327951:AMS328823 AWM327951:AWO328823 BGI327951:BGK328823 BQE327951:BQG328823 CAA327951:CAC328823 CJW327951:CJY328823 CTS327951:CTU328823 DDO327951:DDQ328823 DNK327951:DNM328823 DXG327951:DXI328823 EHC327951:EHE328823 EQY327951:ERA328823 FAU327951:FAW328823 FKQ327951:FKS328823 FUM327951:FUO328823 GEI327951:GEK328823 GOE327951:GOG328823 GYA327951:GYC328823 HHW327951:HHY328823 HRS327951:HRU328823 IBO327951:IBQ328823 ILK327951:ILM328823 IVG327951:IVI328823 JFC327951:JFE328823 JOY327951:JPA328823 JYU327951:JYW328823 KIQ327951:KIS328823 KSM327951:KSO328823 LCI327951:LCK328823 LME327951:LMG328823 LWA327951:LWC328823 MFW327951:MFY328823 MPS327951:MPU328823 MZO327951:MZQ328823 NJK327951:NJM328823 NTG327951:NTI328823 ODC327951:ODE328823 OMY327951:ONA328823 OWU327951:OWW328823 PGQ327951:PGS328823 PQM327951:PQO328823 QAI327951:QAK328823 QKE327951:QKG328823 QUA327951:QUC328823 RDW327951:RDY328823 RNS327951:RNU328823 RXO327951:RXQ328823 SHK327951:SHM328823 SRG327951:SRI328823 TBC327951:TBE328823 TKY327951:TLA328823 TUU327951:TUW328823 UEQ327951:UES328823 UOM327951:UOO328823 UYI327951:UYK328823 VIE327951:VIG328823 VSA327951:VSC328823 WBW327951:WBY328823 WLS327951:WLU328823 WVO327951:WVQ328823 W393493:Y394365 JC393487:JE394359 SY393487:TA394359 ACU393487:ACW394359 AMQ393487:AMS394359 AWM393487:AWO394359 BGI393487:BGK394359 BQE393487:BQG394359 CAA393487:CAC394359 CJW393487:CJY394359 CTS393487:CTU394359 DDO393487:DDQ394359 DNK393487:DNM394359 DXG393487:DXI394359 EHC393487:EHE394359 EQY393487:ERA394359 FAU393487:FAW394359 FKQ393487:FKS394359 FUM393487:FUO394359 GEI393487:GEK394359 GOE393487:GOG394359 GYA393487:GYC394359 HHW393487:HHY394359 HRS393487:HRU394359 IBO393487:IBQ394359 ILK393487:ILM394359 IVG393487:IVI394359 JFC393487:JFE394359 JOY393487:JPA394359 JYU393487:JYW394359 KIQ393487:KIS394359 KSM393487:KSO394359 LCI393487:LCK394359 LME393487:LMG394359 LWA393487:LWC394359 MFW393487:MFY394359 MPS393487:MPU394359 MZO393487:MZQ394359 NJK393487:NJM394359 NTG393487:NTI394359 ODC393487:ODE394359 OMY393487:ONA394359 OWU393487:OWW394359 PGQ393487:PGS394359 PQM393487:PQO394359 QAI393487:QAK394359 QKE393487:QKG394359 QUA393487:QUC394359 RDW393487:RDY394359 RNS393487:RNU394359 RXO393487:RXQ394359 SHK393487:SHM394359 SRG393487:SRI394359 TBC393487:TBE394359 TKY393487:TLA394359 TUU393487:TUW394359 UEQ393487:UES394359 UOM393487:UOO394359 UYI393487:UYK394359 VIE393487:VIG394359 VSA393487:VSC394359 WBW393487:WBY394359 WLS393487:WLU394359 WVO393487:WVQ394359 W459029:Y459901 JC459023:JE459895 SY459023:TA459895 ACU459023:ACW459895 AMQ459023:AMS459895 AWM459023:AWO459895 BGI459023:BGK459895 BQE459023:BQG459895 CAA459023:CAC459895 CJW459023:CJY459895 CTS459023:CTU459895 DDO459023:DDQ459895 DNK459023:DNM459895 DXG459023:DXI459895 EHC459023:EHE459895 EQY459023:ERA459895 FAU459023:FAW459895 FKQ459023:FKS459895 FUM459023:FUO459895 GEI459023:GEK459895 GOE459023:GOG459895 GYA459023:GYC459895 HHW459023:HHY459895 HRS459023:HRU459895 IBO459023:IBQ459895 ILK459023:ILM459895 IVG459023:IVI459895 JFC459023:JFE459895 JOY459023:JPA459895 JYU459023:JYW459895 KIQ459023:KIS459895 KSM459023:KSO459895 LCI459023:LCK459895 LME459023:LMG459895 LWA459023:LWC459895 MFW459023:MFY459895 MPS459023:MPU459895 MZO459023:MZQ459895 NJK459023:NJM459895 NTG459023:NTI459895 ODC459023:ODE459895 OMY459023:ONA459895 OWU459023:OWW459895 PGQ459023:PGS459895 PQM459023:PQO459895 QAI459023:QAK459895 QKE459023:QKG459895 QUA459023:QUC459895 RDW459023:RDY459895 RNS459023:RNU459895 RXO459023:RXQ459895 SHK459023:SHM459895 SRG459023:SRI459895 TBC459023:TBE459895 TKY459023:TLA459895 TUU459023:TUW459895 UEQ459023:UES459895 UOM459023:UOO459895 UYI459023:UYK459895 VIE459023:VIG459895 VSA459023:VSC459895 WBW459023:WBY459895 WLS459023:WLU459895 WVO459023:WVQ459895 W524565:Y525437 JC524559:JE525431 SY524559:TA525431 ACU524559:ACW525431 AMQ524559:AMS525431 AWM524559:AWO525431 BGI524559:BGK525431 BQE524559:BQG525431 CAA524559:CAC525431 CJW524559:CJY525431 CTS524559:CTU525431 DDO524559:DDQ525431 DNK524559:DNM525431 DXG524559:DXI525431 EHC524559:EHE525431 EQY524559:ERA525431 FAU524559:FAW525431 FKQ524559:FKS525431 FUM524559:FUO525431 GEI524559:GEK525431 GOE524559:GOG525431 GYA524559:GYC525431 HHW524559:HHY525431 HRS524559:HRU525431 IBO524559:IBQ525431 ILK524559:ILM525431 IVG524559:IVI525431 JFC524559:JFE525431 JOY524559:JPA525431 JYU524559:JYW525431 KIQ524559:KIS525431 KSM524559:KSO525431 LCI524559:LCK525431 LME524559:LMG525431 LWA524559:LWC525431 MFW524559:MFY525431 MPS524559:MPU525431 MZO524559:MZQ525431 NJK524559:NJM525431 NTG524559:NTI525431 ODC524559:ODE525431 OMY524559:ONA525431 OWU524559:OWW525431 PGQ524559:PGS525431 PQM524559:PQO525431 QAI524559:QAK525431 QKE524559:QKG525431 QUA524559:QUC525431 RDW524559:RDY525431 RNS524559:RNU525431 RXO524559:RXQ525431 SHK524559:SHM525431 SRG524559:SRI525431 TBC524559:TBE525431 TKY524559:TLA525431 TUU524559:TUW525431 UEQ524559:UES525431 UOM524559:UOO525431 UYI524559:UYK525431 VIE524559:VIG525431 VSA524559:VSC525431 WBW524559:WBY525431 WLS524559:WLU525431 WVO524559:WVQ525431 W590101:Y590973 JC590095:JE590967 SY590095:TA590967 ACU590095:ACW590967 AMQ590095:AMS590967 AWM590095:AWO590967 BGI590095:BGK590967 BQE590095:BQG590967 CAA590095:CAC590967 CJW590095:CJY590967 CTS590095:CTU590967 DDO590095:DDQ590967 DNK590095:DNM590967 DXG590095:DXI590967 EHC590095:EHE590967 EQY590095:ERA590967 FAU590095:FAW590967 FKQ590095:FKS590967 FUM590095:FUO590967 GEI590095:GEK590967 GOE590095:GOG590967 GYA590095:GYC590967 HHW590095:HHY590967 HRS590095:HRU590967 IBO590095:IBQ590967 ILK590095:ILM590967 IVG590095:IVI590967 JFC590095:JFE590967 JOY590095:JPA590967 JYU590095:JYW590967 KIQ590095:KIS590967 KSM590095:KSO590967 LCI590095:LCK590967 LME590095:LMG590967 LWA590095:LWC590967 MFW590095:MFY590967 MPS590095:MPU590967 MZO590095:MZQ590967 NJK590095:NJM590967 NTG590095:NTI590967 ODC590095:ODE590967 OMY590095:ONA590967 OWU590095:OWW590967 PGQ590095:PGS590967 PQM590095:PQO590967 QAI590095:QAK590967 QKE590095:QKG590967 QUA590095:QUC590967 RDW590095:RDY590967 RNS590095:RNU590967 RXO590095:RXQ590967 SHK590095:SHM590967 SRG590095:SRI590967 TBC590095:TBE590967 TKY590095:TLA590967 TUU590095:TUW590967 UEQ590095:UES590967 UOM590095:UOO590967 UYI590095:UYK590967 VIE590095:VIG590967 VSA590095:VSC590967 WBW590095:WBY590967 WLS590095:WLU590967 WVO590095:WVQ590967 W655637:Y656509 JC655631:JE656503 SY655631:TA656503 ACU655631:ACW656503 AMQ655631:AMS656503 AWM655631:AWO656503 BGI655631:BGK656503 BQE655631:BQG656503 CAA655631:CAC656503 CJW655631:CJY656503 CTS655631:CTU656503 DDO655631:DDQ656503 DNK655631:DNM656503 DXG655631:DXI656503 EHC655631:EHE656503 EQY655631:ERA656503 FAU655631:FAW656503 FKQ655631:FKS656503 FUM655631:FUO656503 GEI655631:GEK656503 GOE655631:GOG656503 GYA655631:GYC656503 HHW655631:HHY656503 HRS655631:HRU656503 IBO655631:IBQ656503 ILK655631:ILM656503 IVG655631:IVI656503 JFC655631:JFE656503 JOY655631:JPA656503 JYU655631:JYW656503 KIQ655631:KIS656503 KSM655631:KSO656503 LCI655631:LCK656503 LME655631:LMG656503 LWA655631:LWC656503 MFW655631:MFY656503 MPS655631:MPU656503 MZO655631:MZQ656503 NJK655631:NJM656503 NTG655631:NTI656503 ODC655631:ODE656503 OMY655631:ONA656503 OWU655631:OWW656503 PGQ655631:PGS656503 PQM655631:PQO656503 QAI655631:QAK656503 QKE655631:QKG656503 QUA655631:QUC656503 RDW655631:RDY656503 RNS655631:RNU656503 RXO655631:RXQ656503 SHK655631:SHM656503 SRG655631:SRI656503 TBC655631:TBE656503 TKY655631:TLA656503 TUU655631:TUW656503 UEQ655631:UES656503 UOM655631:UOO656503 UYI655631:UYK656503 VIE655631:VIG656503 VSA655631:VSC656503 WBW655631:WBY656503 WLS655631:WLU656503 WVO655631:WVQ656503 W721173:Y722045 JC721167:JE722039 SY721167:TA722039 ACU721167:ACW722039 AMQ721167:AMS722039 AWM721167:AWO722039 BGI721167:BGK722039 BQE721167:BQG722039 CAA721167:CAC722039 CJW721167:CJY722039 CTS721167:CTU722039 DDO721167:DDQ722039 DNK721167:DNM722039 DXG721167:DXI722039 EHC721167:EHE722039 EQY721167:ERA722039 FAU721167:FAW722039 FKQ721167:FKS722039 FUM721167:FUO722039 GEI721167:GEK722039 GOE721167:GOG722039 GYA721167:GYC722039 HHW721167:HHY722039 HRS721167:HRU722039 IBO721167:IBQ722039 ILK721167:ILM722039 IVG721167:IVI722039 JFC721167:JFE722039 JOY721167:JPA722039 JYU721167:JYW722039 KIQ721167:KIS722039 KSM721167:KSO722039 LCI721167:LCK722039 LME721167:LMG722039 LWA721167:LWC722039 MFW721167:MFY722039 MPS721167:MPU722039 MZO721167:MZQ722039 NJK721167:NJM722039 NTG721167:NTI722039 ODC721167:ODE722039 OMY721167:ONA722039 OWU721167:OWW722039 PGQ721167:PGS722039 PQM721167:PQO722039 QAI721167:QAK722039 QKE721167:QKG722039 QUA721167:QUC722039 RDW721167:RDY722039 RNS721167:RNU722039 RXO721167:RXQ722039 SHK721167:SHM722039 SRG721167:SRI722039 TBC721167:TBE722039 TKY721167:TLA722039 TUU721167:TUW722039 UEQ721167:UES722039 UOM721167:UOO722039 UYI721167:UYK722039 VIE721167:VIG722039 VSA721167:VSC722039 WBW721167:WBY722039 WLS721167:WLU722039 WVO721167:WVQ722039 W786709:Y787581 JC786703:JE787575 SY786703:TA787575 ACU786703:ACW787575 AMQ786703:AMS787575 AWM786703:AWO787575 BGI786703:BGK787575 BQE786703:BQG787575 CAA786703:CAC787575 CJW786703:CJY787575 CTS786703:CTU787575 DDO786703:DDQ787575 DNK786703:DNM787575 DXG786703:DXI787575 EHC786703:EHE787575 EQY786703:ERA787575 FAU786703:FAW787575 FKQ786703:FKS787575 FUM786703:FUO787575 GEI786703:GEK787575 GOE786703:GOG787575 GYA786703:GYC787575 HHW786703:HHY787575 HRS786703:HRU787575 IBO786703:IBQ787575 ILK786703:ILM787575 IVG786703:IVI787575 JFC786703:JFE787575 JOY786703:JPA787575 JYU786703:JYW787575 KIQ786703:KIS787575 KSM786703:KSO787575 LCI786703:LCK787575 LME786703:LMG787575 LWA786703:LWC787575 MFW786703:MFY787575 MPS786703:MPU787575 MZO786703:MZQ787575 NJK786703:NJM787575 NTG786703:NTI787575 ODC786703:ODE787575 OMY786703:ONA787575 OWU786703:OWW787575 PGQ786703:PGS787575 PQM786703:PQO787575 QAI786703:QAK787575 QKE786703:QKG787575 QUA786703:QUC787575 RDW786703:RDY787575 RNS786703:RNU787575 RXO786703:RXQ787575 SHK786703:SHM787575 SRG786703:SRI787575 TBC786703:TBE787575 TKY786703:TLA787575 TUU786703:TUW787575 UEQ786703:UES787575 UOM786703:UOO787575 UYI786703:UYK787575 VIE786703:VIG787575 VSA786703:VSC787575 WBW786703:WBY787575 WLS786703:WLU787575 WVO786703:WVQ787575 W852245:Y853117 JC852239:JE853111 SY852239:TA853111 ACU852239:ACW853111 AMQ852239:AMS853111 AWM852239:AWO853111 BGI852239:BGK853111 BQE852239:BQG853111 CAA852239:CAC853111 CJW852239:CJY853111 CTS852239:CTU853111 DDO852239:DDQ853111 DNK852239:DNM853111 DXG852239:DXI853111 EHC852239:EHE853111 EQY852239:ERA853111 FAU852239:FAW853111 FKQ852239:FKS853111 FUM852239:FUO853111 GEI852239:GEK853111 GOE852239:GOG853111 GYA852239:GYC853111 HHW852239:HHY853111 HRS852239:HRU853111 IBO852239:IBQ853111 ILK852239:ILM853111 IVG852239:IVI853111 JFC852239:JFE853111 JOY852239:JPA853111 JYU852239:JYW853111 KIQ852239:KIS853111 KSM852239:KSO853111 LCI852239:LCK853111 LME852239:LMG853111 LWA852239:LWC853111 MFW852239:MFY853111 MPS852239:MPU853111 MZO852239:MZQ853111 NJK852239:NJM853111 NTG852239:NTI853111 ODC852239:ODE853111 OMY852239:ONA853111 OWU852239:OWW853111 PGQ852239:PGS853111 PQM852239:PQO853111 QAI852239:QAK853111 QKE852239:QKG853111 QUA852239:QUC853111 RDW852239:RDY853111 RNS852239:RNU853111 RXO852239:RXQ853111 SHK852239:SHM853111 SRG852239:SRI853111 TBC852239:TBE853111 TKY852239:TLA853111 TUU852239:TUW853111 UEQ852239:UES853111 UOM852239:UOO853111 UYI852239:UYK853111 VIE852239:VIG853111 VSA852239:VSC853111 WBW852239:WBY853111 WLS852239:WLU853111 WVO852239:WVQ853111 W917781:Y918653 JC917775:JE918647 SY917775:TA918647 ACU917775:ACW918647 AMQ917775:AMS918647 AWM917775:AWO918647 BGI917775:BGK918647 BQE917775:BQG918647 CAA917775:CAC918647 CJW917775:CJY918647 CTS917775:CTU918647 DDO917775:DDQ918647 DNK917775:DNM918647 DXG917775:DXI918647 EHC917775:EHE918647 EQY917775:ERA918647 FAU917775:FAW918647 FKQ917775:FKS918647 FUM917775:FUO918647 GEI917775:GEK918647 GOE917775:GOG918647 GYA917775:GYC918647 HHW917775:HHY918647 HRS917775:HRU918647 IBO917775:IBQ918647 ILK917775:ILM918647 IVG917775:IVI918647 JFC917775:JFE918647 JOY917775:JPA918647 JYU917775:JYW918647 KIQ917775:KIS918647 KSM917775:KSO918647 LCI917775:LCK918647 LME917775:LMG918647 LWA917775:LWC918647 MFW917775:MFY918647 MPS917775:MPU918647 MZO917775:MZQ918647 NJK917775:NJM918647 NTG917775:NTI918647 ODC917775:ODE918647 OMY917775:ONA918647 OWU917775:OWW918647 PGQ917775:PGS918647 PQM917775:PQO918647 QAI917775:QAK918647 QKE917775:QKG918647 QUA917775:QUC918647 RDW917775:RDY918647 RNS917775:RNU918647 RXO917775:RXQ918647 SHK917775:SHM918647 SRG917775:SRI918647 TBC917775:TBE918647 TKY917775:TLA918647 TUU917775:TUW918647 UEQ917775:UES918647 UOM917775:UOO918647 UYI917775:UYK918647 VIE917775:VIG918647 VSA917775:VSC918647 WBW917775:WBY918647 WLS917775:WLU918647 WVO917775:WVQ918647 W983317:Y984189 JC983311:JE984183 SY983311:TA984183 ACU983311:ACW984183 AMQ983311:AMS984183 AWM983311:AWO984183 BGI983311:BGK984183 BQE983311:BQG984183 CAA983311:CAC984183 CJW983311:CJY984183 CTS983311:CTU984183 DDO983311:DDQ984183 DNK983311:DNM984183 DXG983311:DXI984183 EHC983311:EHE984183 EQY983311:ERA984183 FAU983311:FAW984183 FKQ983311:FKS984183 FUM983311:FUO984183 GEI983311:GEK984183 GOE983311:GOG984183 GYA983311:GYC984183 HHW983311:HHY984183 HRS983311:HRU984183 IBO983311:IBQ984183 ILK983311:ILM984183 IVG983311:IVI984183 JFC983311:JFE984183 JOY983311:JPA984183 JYU983311:JYW984183 KIQ983311:KIS984183 KSM983311:KSO984183 LCI983311:LCK984183 LME983311:LMG984183 LWA983311:LWC984183 MFW983311:MFY984183 MPS983311:MPU984183 MZO983311:MZQ984183 NJK983311:NJM984183 NTG983311:NTI984183 ODC983311:ODE984183 OMY983311:ONA984183 OWU983311:OWW984183 PGQ983311:PGS984183 PQM983311:PQO984183 QAI983311:QAK984183 QKE983311:QKG984183 QUA983311:QUC984183 RDW983311:RDY984183 RNS983311:RNU984183 RXO983311:RXQ984183 SHK983311:SHM984183 SRG983311:SRI984183 TBC983311:TBE984183 TKY983311:TLA984183 TUU983311:TUW984183 UEQ983311:UES984183 UOM983311:UOO984183 UYI983311:UYK984183 VIE983311:VIG984183 VSA983311:VSC984183 WBW983311:WBY984183 WLS983311:WLU984183 WVO983311:WVQ984183 WVD983311:WVD984183 L65813:L66685 IR65807:IR66679 SN65807:SN66679 ACJ65807:ACJ66679 AMF65807:AMF66679 AWB65807:AWB66679 BFX65807:BFX66679 BPT65807:BPT66679 BZP65807:BZP66679 CJL65807:CJL66679 CTH65807:CTH66679 DDD65807:DDD66679 DMZ65807:DMZ66679 DWV65807:DWV66679 EGR65807:EGR66679 EQN65807:EQN66679 FAJ65807:FAJ66679 FKF65807:FKF66679 FUB65807:FUB66679 GDX65807:GDX66679 GNT65807:GNT66679 GXP65807:GXP66679 HHL65807:HHL66679 HRH65807:HRH66679 IBD65807:IBD66679 IKZ65807:IKZ66679 IUV65807:IUV66679 JER65807:JER66679 JON65807:JON66679 JYJ65807:JYJ66679 KIF65807:KIF66679 KSB65807:KSB66679 LBX65807:LBX66679 LLT65807:LLT66679 LVP65807:LVP66679 MFL65807:MFL66679 MPH65807:MPH66679 MZD65807:MZD66679 NIZ65807:NIZ66679 NSV65807:NSV66679 OCR65807:OCR66679 OMN65807:OMN66679 OWJ65807:OWJ66679 PGF65807:PGF66679 PQB65807:PQB66679 PZX65807:PZX66679 QJT65807:QJT66679 QTP65807:QTP66679 RDL65807:RDL66679 RNH65807:RNH66679 RXD65807:RXD66679 SGZ65807:SGZ66679 SQV65807:SQV66679 TAR65807:TAR66679 TKN65807:TKN66679 TUJ65807:TUJ66679 UEF65807:UEF66679 UOB65807:UOB66679 UXX65807:UXX66679 VHT65807:VHT66679 VRP65807:VRP66679 WBL65807:WBL66679 WLH65807:WLH66679 WVD65807:WVD66679 L131349:L132221 IR131343:IR132215 SN131343:SN132215 ACJ131343:ACJ132215 AMF131343:AMF132215 AWB131343:AWB132215 BFX131343:BFX132215 BPT131343:BPT132215 BZP131343:BZP132215 CJL131343:CJL132215 CTH131343:CTH132215 DDD131343:DDD132215 DMZ131343:DMZ132215 DWV131343:DWV132215 EGR131343:EGR132215 EQN131343:EQN132215 FAJ131343:FAJ132215 FKF131343:FKF132215 FUB131343:FUB132215 GDX131343:GDX132215 GNT131343:GNT132215 GXP131343:GXP132215 HHL131343:HHL132215 HRH131343:HRH132215 IBD131343:IBD132215 IKZ131343:IKZ132215 IUV131343:IUV132215 JER131343:JER132215 JON131343:JON132215 JYJ131343:JYJ132215 KIF131343:KIF132215 KSB131343:KSB132215 LBX131343:LBX132215 LLT131343:LLT132215 LVP131343:LVP132215 MFL131343:MFL132215 MPH131343:MPH132215 MZD131343:MZD132215 NIZ131343:NIZ132215 NSV131343:NSV132215 OCR131343:OCR132215 OMN131343:OMN132215 OWJ131343:OWJ132215 PGF131343:PGF132215 PQB131343:PQB132215 PZX131343:PZX132215 QJT131343:QJT132215 QTP131343:QTP132215 RDL131343:RDL132215 RNH131343:RNH132215 RXD131343:RXD132215 SGZ131343:SGZ132215 SQV131343:SQV132215 TAR131343:TAR132215 TKN131343:TKN132215 TUJ131343:TUJ132215 UEF131343:UEF132215 UOB131343:UOB132215 UXX131343:UXX132215 VHT131343:VHT132215 VRP131343:VRP132215 WBL131343:WBL132215 WLH131343:WLH132215 WVD131343:WVD132215 L196885:L197757 IR196879:IR197751 SN196879:SN197751 ACJ196879:ACJ197751 AMF196879:AMF197751 AWB196879:AWB197751 BFX196879:BFX197751 BPT196879:BPT197751 BZP196879:BZP197751 CJL196879:CJL197751 CTH196879:CTH197751 DDD196879:DDD197751 DMZ196879:DMZ197751 DWV196879:DWV197751 EGR196879:EGR197751 EQN196879:EQN197751 FAJ196879:FAJ197751 FKF196879:FKF197751 FUB196879:FUB197751 GDX196879:GDX197751 GNT196879:GNT197751 GXP196879:GXP197751 HHL196879:HHL197751 HRH196879:HRH197751 IBD196879:IBD197751 IKZ196879:IKZ197751 IUV196879:IUV197751 JER196879:JER197751 JON196879:JON197751 JYJ196879:JYJ197751 KIF196879:KIF197751 KSB196879:KSB197751 LBX196879:LBX197751 LLT196879:LLT197751 LVP196879:LVP197751 MFL196879:MFL197751 MPH196879:MPH197751 MZD196879:MZD197751 NIZ196879:NIZ197751 NSV196879:NSV197751 OCR196879:OCR197751 OMN196879:OMN197751 OWJ196879:OWJ197751 PGF196879:PGF197751 PQB196879:PQB197751 PZX196879:PZX197751 QJT196879:QJT197751 QTP196879:QTP197751 RDL196879:RDL197751 RNH196879:RNH197751 RXD196879:RXD197751 SGZ196879:SGZ197751 SQV196879:SQV197751 TAR196879:TAR197751 TKN196879:TKN197751 TUJ196879:TUJ197751 UEF196879:UEF197751 UOB196879:UOB197751 UXX196879:UXX197751 VHT196879:VHT197751 VRP196879:VRP197751 WBL196879:WBL197751 WLH196879:WLH197751 WVD196879:WVD197751 L262421:L263293 IR262415:IR263287 SN262415:SN263287 ACJ262415:ACJ263287 AMF262415:AMF263287 AWB262415:AWB263287 BFX262415:BFX263287 BPT262415:BPT263287 BZP262415:BZP263287 CJL262415:CJL263287 CTH262415:CTH263287 DDD262415:DDD263287 DMZ262415:DMZ263287 DWV262415:DWV263287 EGR262415:EGR263287 EQN262415:EQN263287 FAJ262415:FAJ263287 FKF262415:FKF263287 FUB262415:FUB263287 GDX262415:GDX263287 GNT262415:GNT263287 GXP262415:GXP263287 HHL262415:HHL263287 HRH262415:HRH263287 IBD262415:IBD263287 IKZ262415:IKZ263287 IUV262415:IUV263287 JER262415:JER263287 JON262415:JON263287 JYJ262415:JYJ263287 KIF262415:KIF263287 KSB262415:KSB263287 LBX262415:LBX263287 LLT262415:LLT263287 LVP262415:LVP263287 MFL262415:MFL263287 MPH262415:MPH263287 MZD262415:MZD263287 NIZ262415:NIZ263287 NSV262415:NSV263287 OCR262415:OCR263287 OMN262415:OMN263287 OWJ262415:OWJ263287 PGF262415:PGF263287 PQB262415:PQB263287 PZX262415:PZX263287 QJT262415:QJT263287 QTP262415:QTP263287 RDL262415:RDL263287 RNH262415:RNH263287 RXD262415:RXD263287 SGZ262415:SGZ263287 SQV262415:SQV263287 TAR262415:TAR263287 TKN262415:TKN263287 TUJ262415:TUJ263287 UEF262415:UEF263287 UOB262415:UOB263287 UXX262415:UXX263287 VHT262415:VHT263287 VRP262415:VRP263287 WBL262415:WBL263287 WLH262415:WLH263287 WVD262415:WVD263287 L327957:L328829 IR327951:IR328823 SN327951:SN328823 ACJ327951:ACJ328823 AMF327951:AMF328823 AWB327951:AWB328823 BFX327951:BFX328823 BPT327951:BPT328823 BZP327951:BZP328823 CJL327951:CJL328823 CTH327951:CTH328823 DDD327951:DDD328823 DMZ327951:DMZ328823 DWV327951:DWV328823 EGR327951:EGR328823 EQN327951:EQN328823 FAJ327951:FAJ328823 FKF327951:FKF328823 FUB327951:FUB328823 GDX327951:GDX328823 GNT327951:GNT328823 GXP327951:GXP328823 HHL327951:HHL328823 HRH327951:HRH328823 IBD327951:IBD328823 IKZ327951:IKZ328823 IUV327951:IUV328823 JER327951:JER328823 JON327951:JON328823 JYJ327951:JYJ328823 KIF327951:KIF328823 KSB327951:KSB328823 LBX327951:LBX328823 LLT327951:LLT328823 LVP327951:LVP328823 MFL327951:MFL328823 MPH327951:MPH328823 MZD327951:MZD328823 NIZ327951:NIZ328823 NSV327951:NSV328823 OCR327951:OCR328823 OMN327951:OMN328823 OWJ327951:OWJ328823 PGF327951:PGF328823 PQB327951:PQB328823 PZX327951:PZX328823 QJT327951:QJT328823 QTP327951:QTP328823 RDL327951:RDL328823 RNH327951:RNH328823 RXD327951:RXD328823 SGZ327951:SGZ328823 SQV327951:SQV328823 TAR327951:TAR328823 TKN327951:TKN328823 TUJ327951:TUJ328823 UEF327951:UEF328823 UOB327951:UOB328823 UXX327951:UXX328823 VHT327951:VHT328823 VRP327951:VRP328823 WBL327951:WBL328823 WLH327951:WLH328823 WVD327951:WVD328823 L393493:L394365 IR393487:IR394359 SN393487:SN394359 ACJ393487:ACJ394359 AMF393487:AMF394359 AWB393487:AWB394359 BFX393487:BFX394359 BPT393487:BPT394359 BZP393487:BZP394359 CJL393487:CJL394359 CTH393487:CTH394359 DDD393487:DDD394359 DMZ393487:DMZ394359 DWV393487:DWV394359 EGR393487:EGR394359 EQN393487:EQN394359 FAJ393487:FAJ394359 FKF393487:FKF394359 FUB393487:FUB394359 GDX393487:GDX394359 GNT393487:GNT394359 GXP393487:GXP394359 HHL393487:HHL394359 HRH393487:HRH394359 IBD393487:IBD394359 IKZ393487:IKZ394359 IUV393487:IUV394359 JER393487:JER394359 JON393487:JON394359 JYJ393487:JYJ394359 KIF393487:KIF394359 KSB393487:KSB394359 LBX393487:LBX394359 LLT393487:LLT394359 LVP393487:LVP394359 MFL393487:MFL394359 MPH393487:MPH394359 MZD393487:MZD394359 NIZ393487:NIZ394359 NSV393487:NSV394359 OCR393487:OCR394359 OMN393487:OMN394359 OWJ393487:OWJ394359 PGF393487:PGF394359 PQB393487:PQB394359 PZX393487:PZX394359 QJT393487:QJT394359 QTP393487:QTP394359 RDL393487:RDL394359 RNH393487:RNH394359 RXD393487:RXD394359 SGZ393487:SGZ394359 SQV393487:SQV394359 TAR393487:TAR394359 TKN393487:TKN394359 TUJ393487:TUJ394359 UEF393487:UEF394359 UOB393487:UOB394359 UXX393487:UXX394359 VHT393487:VHT394359 VRP393487:VRP394359 WBL393487:WBL394359 WLH393487:WLH394359 WVD393487:WVD394359 L459029:L459901 IR459023:IR459895 SN459023:SN459895 ACJ459023:ACJ459895 AMF459023:AMF459895 AWB459023:AWB459895 BFX459023:BFX459895 BPT459023:BPT459895 BZP459023:BZP459895 CJL459023:CJL459895 CTH459023:CTH459895 DDD459023:DDD459895 DMZ459023:DMZ459895 DWV459023:DWV459895 EGR459023:EGR459895 EQN459023:EQN459895 FAJ459023:FAJ459895 FKF459023:FKF459895 FUB459023:FUB459895 GDX459023:GDX459895 GNT459023:GNT459895 GXP459023:GXP459895 HHL459023:HHL459895 HRH459023:HRH459895 IBD459023:IBD459895 IKZ459023:IKZ459895 IUV459023:IUV459895 JER459023:JER459895 JON459023:JON459895 JYJ459023:JYJ459895 KIF459023:KIF459895 KSB459023:KSB459895 LBX459023:LBX459895 LLT459023:LLT459895 LVP459023:LVP459895 MFL459023:MFL459895 MPH459023:MPH459895 MZD459023:MZD459895 NIZ459023:NIZ459895 NSV459023:NSV459895 OCR459023:OCR459895 OMN459023:OMN459895 OWJ459023:OWJ459895 PGF459023:PGF459895 PQB459023:PQB459895 PZX459023:PZX459895 QJT459023:QJT459895 QTP459023:QTP459895 RDL459023:RDL459895 RNH459023:RNH459895 RXD459023:RXD459895 SGZ459023:SGZ459895 SQV459023:SQV459895 TAR459023:TAR459895 TKN459023:TKN459895 TUJ459023:TUJ459895 UEF459023:UEF459895 UOB459023:UOB459895 UXX459023:UXX459895 VHT459023:VHT459895 VRP459023:VRP459895 WBL459023:WBL459895 WLH459023:WLH459895 WVD459023:WVD459895 L524565:L525437 IR524559:IR525431 SN524559:SN525431 ACJ524559:ACJ525431 AMF524559:AMF525431 AWB524559:AWB525431 BFX524559:BFX525431 BPT524559:BPT525431 BZP524559:BZP525431 CJL524559:CJL525431 CTH524559:CTH525431 DDD524559:DDD525431 DMZ524559:DMZ525431 DWV524559:DWV525431 EGR524559:EGR525431 EQN524559:EQN525431 FAJ524559:FAJ525431 FKF524559:FKF525431 FUB524559:FUB525431 GDX524559:GDX525431 GNT524559:GNT525431 GXP524559:GXP525431 HHL524559:HHL525431 HRH524559:HRH525431 IBD524559:IBD525431 IKZ524559:IKZ525431 IUV524559:IUV525431 JER524559:JER525431 JON524559:JON525431 JYJ524559:JYJ525431 KIF524559:KIF525431 KSB524559:KSB525431 LBX524559:LBX525431 LLT524559:LLT525431 LVP524559:LVP525431 MFL524559:MFL525431 MPH524559:MPH525431 MZD524559:MZD525431 NIZ524559:NIZ525431 NSV524559:NSV525431 OCR524559:OCR525431 OMN524559:OMN525431 OWJ524559:OWJ525431 PGF524559:PGF525431 PQB524559:PQB525431 PZX524559:PZX525431 QJT524559:QJT525431 QTP524559:QTP525431 RDL524559:RDL525431 RNH524559:RNH525431 RXD524559:RXD525431 SGZ524559:SGZ525431 SQV524559:SQV525431 TAR524559:TAR525431 TKN524559:TKN525431 TUJ524559:TUJ525431 UEF524559:UEF525431 UOB524559:UOB525431 UXX524559:UXX525431 VHT524559:VHT525431 VRP524559:VRP525431 WBL524559:WBL525431 WLH524559:WLH525431 WVD524559:WVD525431 L590101:L590973 IR590095:IR590967 SN590095:SN590967 ACJ590095:ACJ590967 AMF590095:AMF590967 AWB590095:AWB590967 BFX590095:BFX590967 BPT590095:BPT590967 BZP590095:BZP590967 CJL590095:CJL590967 CTH590095:CTH590967 DDD590095:DDD590967 DMZ590095:DMZ590967 DWV590095:DWV590967 EGR590095:EGR590967 EQN590095:EQN590967 FAJ590095:FAJ590967 FKF590095:FKF590967 FUB590095:FUB590967 GDX590095:GDX590967 GNT590095:GNT590967 GXP590095:GXP590967 HHL590095:HHL590967 HRH590095:HRH590967 IBD590095:IBD590967 IKZ590095:IKZ590967 IUV590095:IUV590967 JER590095:JER590967 JON590095:JON590967 JYJ590095:JYJ590967 KIF590095:KIF590967 KSB590095:KSB590967 LBX590095:LBX590967 LLT590095:LLT590967 LVP590095:LVP590967 MFL590095:MFL590967 MPH590095:MPH590967 MZD590095:MZD590967 NIZ590095:NIZ590967 NSV590095:NSV590967 OCR590095:OCR590967 OMN590095:OMN590967 OWJ590095:OWJ590967 PGF590095:PGF590967 PQB590095:PQB590967 PZX590095:PZX590967 QJT590095:QJT590967 QTP590095:QTP590967 RDL590095:RDL590967 RNH590095:RNH590967 RXD590095:RXD590967 SGZ590095:SGZ590967 SQV590095:SQV590967 TAR590095:TAR590967 TKN590095:TKN590967 TUJ590095:TUJ590967 UEF590095:UEF590967 UOB590095:UOB590967 UXX590095:UXX590967 VHT590095:VHT590967 VRP590095:VRP590967 WBL590095:WBL590967 WLH590095:WLH590967 WVD590095:WVD590967 L655637:L656509 IR655631:IR656503 SN655631:SN656503 ACJ655631:ACJ656503 AMF655631:AMF656503 AWB655631:AWB656503 BFX655631:BFX656503 BPT655631:BPT656503 BZP655631:BZP656503 CJL655631:CJL656503 CTH655631:CTH656503 DDD655631:DDD656503 DMZ655631:DMZ656503 DWV655631:DWV656503 EGR655631:EGR656503 EQN655631:EQN656503 FAJ655631:FAJ656503 FKF655631:FKF656503 FUB655631:FUB656503 GDX655631:GDX656503 GNT655631:GNT656503 GXP655631:GXP656503 HHL655631:HHL656503 HRH655631:HRH656503 IBD655631:IBD656503 IKZ655631:IKZ656503 IUV655631:IUV656503 JER655631:JER656503 JON655631:JON656503 JYJ655631:JYJ656503 KIF655631:KIF656503 KSB655631:KSB656503 LBX655631:LBX656503 LLT655631:LLT656503 LVP655631:LVP656503 MFL655631:MFL656503 MPH655631:MPH656503 MZD655631:MZD656503 NIZ655631:NIZ656503 NSV655631:NSV656503 OCR655631:OCR656503 OMN655631:OMN656503 OWJ655631:OWJ656503 PGF655631:PGF656503 PQB655631:PQB656503 PZX655631:PZX656503 QJT655631:QJT656503 QTP655631:QTP656503 RDL655631:RDL656503 RNH655631:RNH656503 RXD655631:RXD656503 SGZ655631:SGZ656503 SQV655631:SQV656503 TAR655631:TAR656503 TKN655631:TKN656503 TUJ655631:TUJ656503 UEF655631:UEF656503 UOB655631:UOB656503 UXX655631:UXX656503 VHT655631:VHT656503 VRP655631:VRP656503 WBL655631:WBL656503 WLH655631:WLH656503 WVD655631:WVD656503 L721173:L722045 IR721167:IR722039 SN721167:SN722039 ACJ721167:ACJ722039 AMF721167:AMF722039 AWB721167:AWB722039 BFX721167:BFX722039 BPT721167:BPT722039 BZP721167:BZP722039 CJL721167:CJL722039 CTH721167:CTH722039 DDD721167:DDD722039 DMZ721167:DMZ722039 DWV721167:DWV722039 EGR721167:EGR722039 EQN721167:EQN722039 FAJ721167:FAJ722039 FKF721167:FKF722039 FUB721167:FUB722039 GDX721167:GDX722039 GNT721167:GNT722039 GXP721167:GXP722039 HHL721167:HHL722039 HRH721167:HRH722039 IBD721167:IBD722039 IKZ721167:IKZ722039 IUV721167:IUV722039 JER721167:JER722039 JON721167:JON722039 JYJ721167:JYJ722039 KIF721167:KIF722039 KSB721167:KSB722039 LBX721167:LBX722039 LLT721167:LLT722039 LVP721167:LVP722039 MFL721167:MFL722039 MPH721167:MPH722039 MZD721167:MZD722039 NIZ721167:NIZ722039 NSV721167:NSV722039 OCR721167:OCR722039 OMN721167:OMN722039 OWJ721167:OWJ722039 PGF721167:PGF722039 PQB721167:PQB722039 PZX721167:PZX722039 QJT721167:QJT722039 QTP721167:QTP722039 RDL721167:RDL722039 RNH721167:RNH722039 RXD721167:RXD722039 SGZ721167:SGZ722039 SQV721167:SQV722039 TAR721167:TAR722039 TKN721167:TKN722039 TUJ721167:TUJ722039 UEF721167:UEF722039 UOB721167:UOB722039 UXX721167:UXX722039 VHT721167:VHT722039 VRP721167:VRP722039 WBL721167:WBL722039 WLH721167:WLH722039 WVD721167:WVD722039 L786709:L787581 IR786703:IR787575 SN786703:SN787575 ACJ786703:ACJ787575 AMF786703:AMF787575 AWB786703:AWB787575 BFX786703:BFX787575 BPT786703:BPT787575 BZP786703:BZP787575 CJL786703:CJL787575 CTH786703:CTH787575 DDD786703:DDD787575 DMZ786703:DMZ787575 DWV786703:DWV787575 EGR786703:EGR787575 EQN786703:EQN787575 FAJ786703:FAJ787575 FKF786703:FKF787575 FUB786703:FUB787575 GDX786703:GDX787575 GNT786703:GNT787575 GXP786703:GXP787575 HHL786703:HHL787575 HRH786703:HRH787575 IBD786703:IBD787575 IKZ786703:IKZ787575 IUV786703:IUV787575 JER786703:JER787575 JON786703:JON787575 JYJ786703:JYJ787575 KIF786703:KIF787575 KSB786703:KSB787575 LBX786703:LBX787575 LLT786703:LLT787575 LVP786703:LVP787575 MFL786703:MFL787575 MPH786703:MPH787575 MZD786703:MZD787575 NIZ786703:NIZ787575 NSV786703:NSV787575 OCR786703:OCR787575 OMN786703:OMN787575 OWJ786703:OWJ787575 PGF786703:PGF787575 PQB786703:PQB787575 PZX786703:PZX787575 QJT786703:QJT787575 QTP786703:QTP787575 RDL786703:RDL787575 RNH786703:RNH787575 RXD786703:RXD787575 SGZ786703:SGZ787575 SQV786703:SQV787575 TAR786703:TAR787575 TKN786703:TKN787575 TUJ786703:TUJ787575 UEF786703:UEF787575 UOB786703:UOB787575 UXX786703:UXX787575 VHT786703:VHT787575 VRP786703:VRP787575 WBL786703:WBL787575 WLH786703:WLH787575 WVD786703:WVD787575 L852245:L853117 IR852239:IR853111 SN852239:SN853111 ACJ852239:ACJ853111 AMF852239:AMF853111 AWB852239:AWB853111 BFX852239:BFX853111 BPT852239:BPT853111 BZP852239:BZP853111 CJL852239:CJL853111 CTH852239:CTH853111 DDD852239:DDD853111 DMZ852239:DMZ853111 DWV852239:DWV853111 EGR852239:EGR853111 EQN852239:EQN853111 FAJ852239:FAJ853111 FKF852239:FKF853111 FUB852239:FUB853111 GDX852239:GDX853111 GNT852239:GNT853111 GXP852239:GXP853111 HHL852239:HHL853111 HRH852239:HRH853111 IBD852239:IBD853111 IKZ852239:IKZ853111 IUV852239:IUV853111 JER852239:JER853111 JON852239:JON853111 JYJ852239:JYJ853111 KIF852239:KIF853111 KSB852239:KSB853111 LBX852239:LBX853111 LLT852239:LLT853111 LVP852239:LVP853111 MFL852239:MFL853111 MPH852239:MPH853111 MZD852239:MZD853111 NIZ852239:NIZ853111 NSV852239:NSV853111 OCR852239:OCR853111 OMN852239:OMN853111 OWJ852239:OWJ853111 PGF852239:PGF853111 PQB852239:PQB853111 PZX852239:PZX853111 QJT852239:QJT853111 QTP852239:QTP853111 RDL852239:RDL853111 RNH852239:RNH853111 RXD852239:RXD853111 SGZ852239:SGZ853111 SQV852239:SQV853111 TAR852239:TAR853111 TKN852239:TKN853111 TUJ852239:TUJ853111 UEF852239:UEF853111 UOB852239:UOB853111 UXX852239:UXX853111 VHT852239:VHT853111 VRP852239:VRP853111 WBL852239:WBL853111 WLH852239:WLH853111 WVD852239:WVD853111 L917781:L918653 IR917775:IR918647 SN917775:SN918647 ACJ917775:ACJ918647 AMF917775:AMF918647 AWB917775:AWB918647 BFX917775:BFX918647 BPT917775:BPT918647 BZP917775:BZP918647 CJL917775:CJL918647 CTH917775:CTH918647 DDD917775:DDD918647 DMZ917775:DMZ918647 DWV917775:DWV918647 EGR917775:EGR918647 EQN917775:EQN918647 FAJ917775:FAJ918647 FKF917775:FKF918647 FUB917775:FUB918647 GDX917775:GDX918647 GNT917775:GNT918647 GXP917775:GXP918647 HHL917775:HHL918647 HRH917775:HRH918647 IBD917775:IBD918647 IKZ917775:IKZ918647 IUV917775:IUV918647 JER917775:JER918647 JON917775:JON918647 JYJ917775:JYJ918647 KIF917775:KIF918647 KSB917775:KSB918647 LBX917775:LBX918647 LLT917775:LLT918647 LVP917775:LVP918647 MFL917775:MFL918647 MPH917775:MPH918647 MZD917775:MZD918647 NIZ917775:NIZ918647 NSV917775:NSV918647 OCR917775:OCR918647 OMN917775:OMN918647 OWJ917775:OWJ918647 PGF917775:PGF918647 PQB917775:PQB918647 PZX917775:PZX918647 QJT917775:QJT918647 QTP917775:QTP918647 RDL917775:RDL918647 RNH917775:RNH918647 RXD917775:RXD918647 SGZ917775:SGZ918647 SQV917775:SQV918647 TAR917775:TAR918647 TKN917775:TKN918647 TUJ917775:TUJ918647 UEF917775:UEF918647 UOB917775:UOB918647 UXX917775:UXX918647 VHT917775:VHT918647 VRP917775:VRP918647 WBL917775:WBL918647 WLH917775:WLH918647 WVD917775:WVD918647 L983317:L984189 IR983311:IR984183 SN983311:SN984183 ACJ983311:ACJ984183 AMF983311:AMF984183 AWB983311:AWB984183 BFX983311:BFX984183 BPT983311:BPT984183 BZP983311:BZP984183 CJL983311:CJL984183 CTH983311:CTH984183 DDD983311:DDD984183 DMZ983311:DMZ984183 DWV983311:DWV984183 EGR983311:EGR984183 EQN983311:EQN984183 FAJ983311:FAJ984183 FKF983311:FKF984183 FUB983311:FUB984183 GDX983311:GDX984183 GNT983311:GNT984183 GXP983311:GXP984183 HHL983311:HHL984183 HRH983311:HRH984183 IBD983311:IBD984183 IKZ983311:IKZ984183 IUV983311:IUV984183 JER983311:JER984183 JON983311:JON984183 JYJ983311:JYJ984183 KIF983311:KIF984183 KSB983311:KSB984183 LBX983311:LBX984183 LLT983311:LLT984183 LVP983311:LVP984183 MFL983311:MFL984183 MPH983311:MPH984183 MZD983311:MZD984183 NIZ983311:NIZ984183 NSV983311:NSV984183 OCR983311:OCR984183 OMN983311:OMN984183 OWJ983311:OWJ984183 PGF983311:PGF984183 PQB983311:PQB984183 PZX983311:PZX984183 QJT983311:QJT984183 QTP983311:QTP984183 RDL983311:RDL984183 RNH983311:RNH984183 RXD983311:RXD984183 SGZ983311:SGZ984183 SQV983311:SQV984183 TAR983311:TAR984183 TKN983311:TKN984183 TUJ983311:TUJ984183 UEF983311:UEF984183 UOB983311:UOB984183 UXX983311:UXX984183 VHT983311:VHT984183 VRP983311:VRP984183 WBL983311:WBL984183 WLH983311:WLH984183 VRP352:VRP1143 VHT352:VHT1143 UXX352:UXX1143 UOB352:UOB1143 UEF352:UEF1143 TUJ352:TUJ1143 TKN352:TKN1143 TAR352:TAR1143 SQV352:SQV1143 SGZ352:SGZ1143 RXD352:RXD1143 RNH352:RNH1143 RDL352:RDL1143 QTP352:QTP1143 QJT352:QJT1143 PZX352:PZX1143 PQB352:PQB1143 PGF352:PGF1143 OWJ352:OWJ1143 OMN352:OMN1143 OCR352:OCR1143 NSV352:NSV1143 NIZ352:NIZ1143 MZD352:MZD1143 MPH352:MPH1143 MFL352:MFL1143 LVP352:LVP1143 LLT352:LLT1143 LBX352:LBX1143 KSB352:KSB1143 KIF352:KIF1143 JYJ352:JYJ1143 JON352:JON1143 JER352:JER1143 IUV352:IUV1143 IKZ352:IKZ1143 IBD352:IBD1143 HRH352:HRH1143 HHL352:HHL1143 GXP352:GXP1143 GNT352:GNT1143 GDX352:GDX1143 FUB352:FUB1143 FKF352:FKF1143 FAJ352:FAJ1143 EQN352:EQN1143 EGR352:EGR1143 DWV352:DWV1143 DMZ352:DMZ1143 DDD352:DDD1143 CTH352:CTH1143 CJL352:CJL1143 BZP352:BZP1143 BPT352:BPT1143 BFX352:BFX1143 AWB352:AWB1143 AMF352:AMF1143 ACJ352:ACJ1143 SN352:SN1143 IR352:IR1143 WVO352:WVQ1143 WLS352:WLU1143 WBW352:WBY1143 VSA352:VSC1143 VIE352:VIG1143 UYI352:UYK1143 UOM352:UOO1143 UEQ352:UES1143 TUU352:TUW1143 TKY352:TLA1143 TBC352:TBE1143 SRG352:SRI1143 SHK352:SHM1143 RXO352:RXQ1143 RNS352:RNU1143 RDW352:RDY1143 QUA352:QUC1143 QKE352:QKG1143 QAI352:QAK1143 PQM352:PQO1143 PGQ352:PGS1143 OWU352:OWW1143 OMY352:ONA1143 ODC352:ODE1143 NTG352:NTI1143 NJK352:NJM1143 MZO352:MZQ1143 MPS352:MPU1143 MFW352:MFY1143 LWA352:LWC1143 LME352:LMG1143 LCI352:LCK1143 KSM352:KSO1143 KIQ352:KIS1143 JYU352:JYW1143 JOY352:JPA1143 JFC352:JFE1143 IVG352:IVI1143 ILK352:ILM1143 IBO352:IBQ1143 HRS352:HRU1143 HHW352:HHY1143 GYA352:GYC1143 GOE352:GOG1143 GEI352:GEK1143 FUM352:FUO1143 FKQ352:FKS1143 FAU352:FAW1143 EQY352:ERA1143 EHC352:EHE1143 DXG352:DXI1143 DNK352:DNM1143 DDO352:DDQ1143 CTS352:CTU1143 CJW352:CJY1143 CAA352:CAC1143 BQE352:BQG1143 BGI352:BGK1143 AWM352:AWO1143 AMQ352:AMS1143 ACU352:ACW1143 SY352:TA1143 JC352:JE1143 WVD352:WVD1143 WLH352:WLH1143 BA212:BA217 W355:Y1149 L355:L1149 L21 ACU21:ACW21 AMQ21:AMS21 AWM21:AWO21 BGI21:BGK21 BQE21:BQG21 CAA21:CAC21 CJW21:CJY21 CTS21:CTU21 DDO21:DDQ21 DNK21:DNM21 DXG21:DXI21 EHC21:EHE21 EQY21:ERA21 FAU21:FAW21 FKQ21:FKS21 FUM21:FUO21 GEI21:GEK21 GOE21:GOG21 GYA21:GYC21 HHW21:HHY21 HRS21:HRU21 IBO21:IBQ21 ILK21:ILM21 IVG21:IVI21 JFC21:JFE21 JOY21:JPA21 JYU21:JYW21 KIQ21:KIS21 KSM21:KSO21 LCI21:LCK21 LME21:LMG21 LWA21:LWC21 MFW21:MFY21 MPS21:MPU21 MZO21:MZQ21 NJK21:NJM21 NTG21:NTI21 ODC21:ODE21 OMY21:ONA21 OWU21:OWW21 PGQ21:PGS21 PQM21:PQO21 QAI21:QAK21 QKE21:QKG21 QUA21:QUC21 RDW21:RDY21 RNS21:RNU21 RXO21:RXQ21 SHK21:SHM21 SRG21:SRI21 TBC21:TBE21 TKY21:TLA21 TUU21:TUW21 UEQ21:UES21 UOM21:UOO21 UYI21:UYK21 VIE21:VIG21 VSA21:VSC21 WBW21:WBY21 WLS21:WLU21 WVO21:WVQ21 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JC21:JE21 SY21:TA21 W21:Y21 AMQ160:AMS160 AWM160:AWO160 BGI160:BGK160 BQE160:BQG160 CAA160:CAC160 CJW160:CJY160 CTS160:CTU160 DDO160:DDQ160 DNK160:DNM160 DXG160:DXI160 EHC160:EHE160 EQY160:ERA160 FAU160:FAW160 FKQ160:FKS160 FUM160:FUO160 GEI160:GEK160 GOE160:GOG160 GYA160:GYC160 HHW160:HHY160 HRS160:HRU160 IBO160:IBQ160 ILK160:ILM160 IVG160:IVI160 JFC160:JFE160 JOY160:JPA160 JYU160:JYW160 KIQ160:KIS160 KSM160:KSO160 LCI160:LCK160 LME160:LMG160 LWA160:LWC160 MFW160:MFY160 MPS160:MPU160 MZO160:MZQ160 NJK160:NJM160 NTG160:NTI160 ODC160:ODE160 OMY160:ONA160 OWU160:OWW160 PGQ160:PGS160 PQM160:PQO160 QAI160:QAK160 QKE160:QKG160 QUA160:QUC160 RDW160:RDY160 RNS160:RNU160 RXO160:RXQ160 SHK160:SHM160 SRG160:SRI160 TBC160:TBE160 TKY160:TLA160 TUU160:TUW160 UEQ160:UES160 UOM160:UOO160 UYI160:UYK160 VIE160:VIG160 VSA160:VSC160 WBW160:WBY160 WLS160:WLU160 WVO160:WVQ160 IR160 SN160 ACJ160 AMF160 AWB160 BFX160 BPT160 BZP160 CJL160 CTH160 DDD160 DMZ160 DWV160 EGR160 EQN160 FAJ160 FKF160 FUB160 GDX160 GNT160 GXP160 HHL160 HRH160 IBD160 IKZ160 IUV160 JER160 JON160 JYJ160 KIF160 KSB160 LBX160 LLT160 LVP160 MFL160 MPH160 MZD160 NIZ160 NSV160 OCR160 OMN160 OWJ160 PGF160 PQB160 PZX160 QJT160 QTP160 RDL160 RNH160 RXD160 SGZ160 SQV160 TAR160 TKN160 TUJ160 UEF160 UOB160 UXX160 VHT160 VRP160 WBL160 WLH160 WVD160 JC160:JE160 I159 T159:V159 SY160:TA160 ACR159:ACT159 SV159:SX159 IZ159:JB159 WVA159 WLE159 WBI159 VRM159 VHQ159 UXU159 UNY159 UEC159 TUG159 TKK159 TAO159 SQS159 SGW159 RXA159 RNE159 RDI159 QTM159 QJQ159 PZU159 PPY159 PGC159 OWG159 OMK159 OCO159 NSS159 NIW159 MZA159 MPE159 MFI159 LVM159 LLQ159 LBU159 KRY159 KIC159 JYG159 JOK159 JEO159 IUS159 IKW159 IBA159 HRE159 HHI159 GXM159 GNQ159 GDU159 FTY159 FKC159 FAG159 EQK159 EGO159 DWS159 DMW159 DDA159 CTE159 CJI159 BZM159 BPQ159 BFU159 AVY159 AMC159 ACG159 SK159 IO159 WVL159:WVN159 WLP159:WLR159 WBT159:WBV159 VRX159:VRZ159 VIB159:VID159 UYF159:UYH159 UOJ159:UOL159 UEN159:UEP159 TUR159:TUT159 TKV159:TKX159 TAZ159:TBB159 SRD159:SRF159 SHH159:SHJ159 RXL159:RXN159 RNP159:RNR159 RDT159:RDV159 QTX159:QTZ159 QKB159:QKD159 QAF159:QAH159 PQJ159:PQL159 PGN159:PGP159 OWR159:OWT159 OMV159:OMX159 OCZ159:ODB159 NTD159:NTF159 NJH159:NJJ159 MZL159:MZN159 MPP159:MPR159 MFT159:MFV159 LVX159:LVZ159 LMB159:LMD159 LCF159:LCH159 KSJ159:KSL159 KIN159:KIP159 JYR159:JYT159 JOV159:JOX159 JEZ159:JFB159 IVD159:IVF159 ILH159:ILJ159 IBL159:IBN159 HRP159:HRR159 HHT159:HHV159 GXX159:GXZ159 GOB159:GOD159 GEF159:GEH159 FUJ159:FUL159 FKN159:FKP159 FAR159:FAT159 EQV159:EQX159 EGZ159:EHB159 DXD159:DXF159 DNH159:DNJ159 DDL159:DDN159 CTP159:CTR159 CJT159:CJV159 BZX159:BZZ159 BQB159:BQD159 BGF159:BGH159 AWJ159:AWL159 AMN159:AMP159 ACU160:ACW160 W160:Y166 M349:M350 W172:Y172 L172 L257:L258 W257:Y259 W267:W269 L265:L266 WBF274 VRJ274 VHN274 UXR274 UNV274 UDZ274 TUD274 TKH274 TAL274 SQP274 SGT274 RWX274 RNB274 RDF274 QTJ274 QJN274 PZR274 PPV274 PFZ274 OWD274 OMH274 OCL274 NSP274 NIT274 MYX274 MPB274 MFF274 LVJ274 LLN274 LBR274 KRV274 KHZ274 JYD274 JOH274 JEL274 IUP274 IKT274 IAX274 HRB274 HHF274 GXJ274 GNN274 GDR274 FTV274 FJZ274 FAD274 EQH274 EGL274 DWP274 DMT274 DCX274 CTB274 CJF274 BZJ274 BPN274 BFR274 AVV274 ALZ274 ACD274 SH274 IL274 WVI274:WVK274 WLM274:WLO274 WBQ274:WBS274 VRU274:VRW274 VHY274:VIA274 UYC274:UYE274 UOG274:UOI274 UEK274:UEM274 TUO274:TUQ274 TKS274:TKU274 TAW274:TAY274 SRA274:SRC274 SHE274:SHG274 RXI274:RXK274 RNM274:RNO274 RDQ274:RDS274 QTU274:QTW274 QJY274:QKA274 QAC274:QAE274 PQG274:PQI274 PGK274:PGM274 OWO274:OWQ274 OMS274:OMU274 OCW274:OCY274 NTA274:NTC274 NJE274:NJG274 MZI274:MZK274 MPM274:MPO274 MFQ274:MFS274 LVU274:LVW274 LLY274:LMA274 LCC274:LCE274 KSG274:KSI274 KIK274:KIM274 JYO274:JYQ274 JOS274:JOU274 JEW274:JEY274 IVA274:IVC274 ILE274:ILG274 IBI274:IBK274 HRM274:HRO274 HHQ274:HHS274 GXU274:GXW274 GNY274:GOA274 GEC274:GEE274 FUG274:FUI274 FKK274:FKM274 FAO274:FAQ274 EQS274:EQU274 EGW274:EGY274 DXA274:DXC274 DNE274:DNG274 DDI274:DDK274 CTM274:CTO274 CJQ274:CJS274 BZU274:BZW274 BPY274:BQA274 BGC274:BGE274 AWG274:AWI274 AMK274:AMM274 ACO274:ACQ274 SS274:SU274 IW274:IY274 WUX274 WLB274 BWV280 CJQ265:CJQ266 X349:Z350 AMH349:AMH350 ACL349:ACL350 SP349:SP350 IT349:IT350 WVQ349:WVS350 WLU349:WLW350 WBY349:WCA350 VSC349:VSE350 VIG349:VII350 UYK349:UYM350 UOO349:UOQ350 UES349:UEU350 TUW349:TUY350 TLA349:TLC350 TBE349:TBG350 SRI349:SRK350 SHM349:SHO350 RXQ349:RXS350 RNU349:RNW350 RDY349:REA350 QUC349:QUE350 QKG349:QKI350 QAK349:QAM350 PQO349:PQQ350 PGS349:PGU350 OWW349:OWY350 ONA349:ONC350 ODE349:ODG350 NTI349:NTK350 NJM349:NJO350 MZQ349:MZS350 MPU349:MPW350 MFY349:MGA350 LWC349:LWE350 LMG349:LMI350 LCK349:LCM350 KSO349:KSQ350 KIS349:KIU350 JYW349:JYY350 JPA349:JPC350 JFE349:JFG350 IVI349:IVK350 ILM349:ILO350 IBQ349:IBS350 HRU349:HRW350 HHY349:HIA350 GYC349:GYE350 GOG349:GOI350 GEK349:GEM350 FUO349:FUQ350 FKS349:FKU350 FAW349:FAY350 ERA349:ERC350 EHE349:EHG350 DXI349:DXK350 DNM349:DNO350 DDQ349:DDS350 CTU349:CTW350 CJY349:CKA350 CAC349:CAE350 BQG349:BQI350 BGK349:BGM350 AWO349:AWQ350 AMS349:AMU350 ACW349:ACY350 TA349:TC350 JE349:JG350 WVF349:WVF350 WLJ349:WLJ350 WBN349:WBN350 VRR349:VRR350 VHV349:VHV350 UXZ349:UXZ350 UOD349:UOD350 UEH349:UEH350 TUL349:TUL350 TKP349:TKP350 TAT349:TAT350 SQX349:SQX350 SHB349:SHB350 RXF349:RXF350 RNJ349:RNJ350 RDN349:RDN350 QTR349:QTR350 QJV349:QJV350 PZZ349:PZZ350 PQD349:PQD350 PGH349:PGH350 OWL349:OWL350 OMP349:OMP350 OCT349:OCT350 NSX349:NSX350 NJB349:NJB350 MZF349:MZF350 MPJ349:MPJ350 MFN349:MFN350 LVR349:LVR350 LLV349:LLV350 LBZ349:LBZ350 KSD349:KSD350 KIH349:KIH350 JYL349:JYL350 JOP349:JOP350 JET349:JET350 IUX349:IUX350 ILB349:ILB350 IBF349:IBF350 HRJ349:HRJ350 HHN349:HHN350 GXR349:GXR350 GNV349:GNV350 GDZ349:GDZ350 FUD349:FUD350 FKH349:FKH350 FAL349:FAL350 EQP349:EQP350 EGT349:EGT350 DWX349:DWX350 DNB349:DNB350 DDF349:DDF350 CTJ349:CTJ350 CJN349:CJN350 BZR349:BZR350 BPV349:BPV350 BFZ349:BFZ350 AWD349:AWD350 DDI265:DDI266 DNE265:DNE266 DXA265:DXA266 EGW265:EGW266 EQS265:EQS266 FAO265:FAO266 FKK265:FKK266 FUG265:FUG266 GEC265:GEC266 GNY265:GNY266 GXU265:GXU266 HHQ265:HHQ266 HRM265:HRM266 IBI265:IBI266 ILE265:ILE266 IVA265:IVA266 JEW265:JEW266 JOS265:JOS266 JYO265:JYO266 KIK265:KIK266 KSG265:KSG266 LCC265:LCC266 LLY265:LLY266 LVU265:LVU266 MFQ265:MFQ266 MPM265:MPM266 MZI265:MZI266 NJE265:NJE266 NTA265:NTA266 OCW265:OCW266 OMS265:OMS266 OWO265:OWO266 PGK265:PGK266 PQG265:PQG266 QAC265:QAC266 QJY265:QJY266 QTU265:QTU266 RDQ265:RDQ266 RNM265:RNM266 RXI265:RXI266 SHE265:SHE266 SRA265:SRA266 TAW265:TAW266 TKS265:TKS266 TUO265:TUO266 UEK265:UEK266 UOG265:UOG266 UYC265:UYC266 VHY265:VHY266 VRU265:VRU266 WBQ265:WBQ266 WLM265:WLM266 WVI265:WVI266 JH265:JJ266 TD265:TF266 ACZ265:ADB266 AMV265:AMX266 AWR265:AWT266 BGN265:BGP266 BQJ265:BQL266 CAF265:CAH266 CKB265:CKD266 CTX265:CTZ266 DDT265:DDV266 DNP265:DNR266 DXL265:DXN266 EHH265:EHJ266 ERD265:ERF266 FAZ265:FBB266 FKV265:FKX266 FUR265:FUT266 GEN265:GEP266 GOJ265:GOL266 GYF265:GYH266 HIB265:HID266 HRX265:HRZ266 IBT265:IBV266 ILP265:ILR266 IVL265:IVN266 JFH265:JFJ266 JPD265:JPF266 JYZ265:JZB266 KIV265:KIX266 KSR265:KST266 LCN265:LCP266 LMJ265:LML266 LWF265:LWH266 MGB265:MGD266 MPX265:MPZ266 MZT265:MZV266 NJP265:NJR266 NTL265:NTN266 ODH265:ODJ266 OND265:ONF266 OWZ265:OXB266 PGV265:PGX266 PQR265:PQT266 QAN265:QAP266 QKJ265:QKL266 QUF265:QUH266 REB265:RED266 RNX265:RNZ266 RXT265:RXV266 SHP265:SHR266 SRL265:SRN266 TBH265:TBJ266 TLD265:TLF266 TUZ265:TVB266 UEV265:UEX266 UOR265:UOT266 UYN265:UYP266 VIJ265:VIL266 VSF265:VSH266 WCB265:WCD266 WLX265:WLZ266 WVT265:WVV266 IW265:IW266 SS265:SS266 ACO265:ACO266 AMK265:AMK266 AWG265:AWG266 BGC265:BGC266 BPY265:BPY266 BZU265:BZU266 CTM265:CTM266 W278:Y278 BER279 CSB279 CIF279 DBX279 DLT279 DVP279 EFL279 EPH279 EZD279 FIZ279 FSV279 GCR279 GMN279 GWJ279 HGF279 HQB279 HZX279 IJT279 ITP279 JDL279 JNH279 JXD279 KGZ279 KQV279 LAR279 LKN279 LUJ279 MEF279 MOB279 MXX279 NHT279 NRP279 OBL279 OLH279 OVD279 PEZ279 POV279 PYR279 QIN279 QSJ279 RCF279 RMB279 RVX279 SFT279 SPP279 SZL279 TJH279 TTD279 UCZ279 UMV279 UWR279 VGN279 VQJ279 WAF279 WKB279 WTX279 HW279:HY279 RS279:RU279 ABO279:ABQ279 ALK279:ALM279 AVG279:AVI279 BFC279:BFE279 BOY279:BPA279 BYU279:BYW279 CIQ279:CIS279 CSM279:CSO279 DCI279:DCK279 DME279:DMG279 DWA279:DWC279 EFW279:EFY279 EPS279:EPU279 EZO279:EZQ279 FJK279:FJM279 FTG279:FTI279 GDC279:GDE279 GMY279:GNA279 GWU279:GWW279 HGQ279:HGS279 HQM279:HQO279 IAI279:IAK279 IKE279:IKG279 IUA279:IUC279 JDW279:JDY279 JNS279:JNU279 JXO279:JXQ279 KHK279:KHM279 KRG279:KRI279 LBC279:LBE279 LKY279:LLA279 LUU279:LUW279 MEQ279:MES279 MOM279:MOO279 MYI279:MYK279 NIE279:NIG279 NSA279:NSC279 OBW279:OBY279 OLS279:OLU279 OVO279:OVQ279 PFK279:PFM279 PPG279:PPI279 PZC279:PZE279 QIY279:QJA279 QSU279:QSW279 RCQ279:RCS279 RMM279:RMO279 RWI279:RWK279 SGE279:SGG279 SQA279:SQC279 SZW279:SZY279 TJS279:TJU279 TTO279:TTQ279 UDK279:UDM279 UNG279:UNI279 UXC279:UXE279 VGY279:VHA279 VQU279:VQW279 WAQ279:WAS279 WKM279:WKO279 WUI279:WUK279 HL279 RH279 ABD279 AKZ279 AUV279 BON279 BYJ279 L229:L231 BDD280 CQN280 CGR280 DAJ280 DKF280 DUB280 EDX280 ENT280 EXP280 FHL280 FRH280 GBD280 GKZ280 GUV280 HER280 HON280 HYJ280 IIF280 ISB280 JBX280 JLT280 JVP280 KFL280 KPH280 KZD280 LIZ280 LSV280 MCR280 MMN280 MWJ280 NGF280 NQB280 NZX280 OJT280 OTP280 PDL280 PNH280 PXD280 QGZ280 QQV280 RAR280 RKN280 RUJ280 SEF280 SOB280 SXX280 THT280 TRP280 UBL280 ULH280 UVD280 VEZ280 VOV280 VYR280 WIN280 WSJ280 GI280:GK280 QE280:QG280 AAA280:AAC280 AJW280:AJY280 ATS280:ATU280 BDO280:BDQ280 BNK280:BNM280 BXG280:BXI280 CHC280:CHE280 CQY280:CRA280 DAU280:DAW280 DKQ280:DKS280 DUM280:DUO280 EEI280:EEK280 EOE280:EOG280 EYA280:EYC280 FHW280:FHY280 FRS280:FRU280 GBO280:GBQ280 GLK280:GLM280 GVG280:GVI280 HFC280:HFE280 HOY280:HPA280 HYU280:HYW280 IIQ280:IIS280 ISM280:ISO280 JCI280:JCK280 JME280:JMG280 JWA280:JWC280 KFW280:KFY280 KPS280:KPU280 KZO280:KZQ280 LJK280:LJM280 LTG280:LTI280 MDC280:MDE280 MMY280:MNA280 MWU280:MWW280 NGQ280:NGS280 NQM280:NQO280 OAI280:OAK280 OKE280:OKG280 OUA280:OUC280 PDW280:PDY280 PNS280:PNU280 PXO280:PXQ280 QHK280:QHM280 QRG280:QRI280 RBC280:RBE280 RKY280:RLA280 RUU280:RUW280 SEQ280:SES280 SOM280:SOO280 SYI280:SYK280 TIE280:TIG280 TSA280:TSC280 UBW280:UBY280 ULS280:ULU280 UVO280:UVQ280 VFK280:VFM280 VPG280:VPI280 VZC280:VZE280 WIY280:WJA280 WSU280:WSW280 FX280 PT280 ZP280 AJL280 ATH280 BMZ280 W309:Y312 Z139 BWS293 BDA293 CQK293 CGO293 DAG293 DKC293 DTY293 EDU293 ENQ293 EXM293 FHI293 FRE293 GBA293 GKW293 GUS293 HEO293 HOK293 HYG293 IIC293 IRY293 JBU293 JLQ293 JVM293 KFI293 KPE293 KZA293 LIW293 LSS293 MCO293 MMK293 MWG293 NGC293 NPY293 NZU293 OJQ293 OTM293 PDI293 PNE293 PXA293 QGW293 QQS293 RAO293 RKK293 RUG293 SEC293 SNY293 SXU293 THQ293 TRM293 UBI293 ULE293 UVA293 VEW293 VOS293 VYO293 WIK293 WSG293 GF293:GH293 QB293:QD293 ZX293:ZZ293 AJT293:AJV293 ATP293:ATR293 BDL293:BDN293 BNH293:BNJ293 BXD293:BXF293 CGZ293:CHB293 CQV293:CQX293 DAR293:DAT293 DKN293:DKP293 DUJ293:DUL293 EEF293:EEH293 EOB293:EOD293 EXX293:EXZ293 FHT293:FHV293 FRP293:FRR293 GBL293:GBN293 GLH293:GLJ293 GVD293:GVF293 HEZ293:HFB293 HOV293:HOX293 HYR293:HYT293 IIN293:IIP293 ISJ293:ISL293 JCF293:JCH293 JMB293:JMD293 JVX293:JVZ293 KFT293:KFV293 KPP293:KPR293 KZL293:KZN293 LJH293:LJJ293 LTD293:LTF293 MCZ293:MDB293 MMV293:MMX293 MWR293:MWT293 NGN293:NGP293 NQJ293:NQL293 OAF293:OAH293 OKB293:OKD293 OTX293:OTZ293 PDT293:PDV293 PNP293:PNR293 PXL293:PXN293 QHH293:QHJ293 QRD293:QRF293 RAZ293:RBB293 RKV293:RKX293 RUR293:RUT293 SEN293:SEP293 SOJ293:SOL293 SYF293:SYH293 TIB293:TID293 TRX293:TRZ293 UBT293:UBV293 ULP293:ULR293 UVL293:UVN293 VFH293:VFJ293 VPD293:VPF293 VYZ293:VZB293 WIV293:WIX293 WSR293:WST293 FU293 PQ293 ZM293 AJI293 ATE293 BMW293 Y267:Y269 W271:Y275 L160:L166 L309:L312 W280:Y292 L271:L295 AS263:AS264 W202:Y202 X141:X158 WLX202 WVT202 L202 JS202:JU202 TO202:TQ202 ADK202:ADM202 ANG202:ANI202 AXC202:AXE202 BGY202:BHA202 BQU202:BQW202 CAQ202:CAS202 CKM202:CKO202 CUI202:CUK202 DEE202:DEG202 DOA202:DOC202 DXW202:DXY202 EHS202:EHU202 ERO202:ERQ202 FBK202:FBM202 FLG202:FLI202 FVC202:FVE202 GEY202:GFA202 GOU202:GOW202 GYQ202:GYS202 HIM202:HIO202 HSI202:HSK202 ICE202:ICG202 IMA202:IMC202 IVW202:IVY202 JFS202:JFU202 JPO202:JPQ202 JZK202:JZM202 KJG202:KJI202 KTC202:KTE202 LCY202:LDA202 LMU202:LMW202 LWQ202:LWS202 MGM202:MGO202 MQI202:MQK202 NAE202:NAG202 NKA202:NKC202 NTW202:NTY202 ODS202:ODU202 ONO202:ONQ202 OXK202:OXM202 PHG202:PHI202 PRC202:PRE202 QAY202:QBA202 QKU202:QKW202 QUQ202:QUS202 REM202:REO202 ROI202:ROK202 RYE202:RYG202 SIA202:SIC202 SRW202:SRY202 TBS202:TBU202 TLO202:TLQ202 TVK202:TVM202 UFG202:UFI202 UPC202:UPE202 UYY202:UZA202 VIU202:VIW202 VSQ202:VSS202 WCM202:WCO202 WMI202:WMK202 WWE202:WWG202 JH202 TD202 ACZ202 AMV202 AWR202 BGN202 BQJ202 CAF202 CKB202 CTX202 DDT202 DNP202 DXL202 EHH202 ERD202 FAZ202 FKV202 FUR202 GEN202 GOJ202 GYF202 HIB202 HRX202 IBT202 ILP202 IVL202 JFH202 JPD202 JYZ202 KIV202 KSR202 LCN202 LMJ202 LWF202 MGB202 MPX202 MZT202 NJP202 NTL202 ODH202 OND202 OWZ202 PGV202 PQR202 QAN202 QKJ202 QUF202 REB202 RNX202 RXT202 SHP202 SRL202 TBH202 TLD202 TUZ202 UEV202 UOR202 UYN202 VIJ202 VSF202 J333 W315:Y316 BER317:BER318 CSB317:CSB318 CIF317:CIF318 DBX317:DBX318 DLT317:DLT318 DVP317:DVP318 EFL317:EFL318 EPH317:EPH318 EZD317:EZD318 FIZ317:FIZ318 FSV317:FSV318 GCR317:GCR318 GMN317:GMN318 GWJ317:GWJ318 HGF317:HGF318 HQB317:HQB318 HZX317:HZX318 IJT317:IJT318 ITP317:ITP318 JDL317:JDL318 JNH317:JNH318 JXD317:JXD318 KGZ317:KGZ318 KQV317:KQV318 LAR317:LAR318 LKN317:LKN318 LUJ317:LUJ318 MEF317:MEF318 MOB317:MOB318 MXX317:MXX318 NHT317:NHT318 NRP317:NRP318 OBL317:OBL318 OLH317:OLH318 OVD317:OVD318 PEZ317:PEZ318 POV317:POV318 PYR317:PYR318 QIN317:QIN318 QSJ317:QSJ318 RCF317:RCF318 RMB317:RMB318 RVX317:RVX318 SFT317:SFT318 SPP317:SPP318 SZL317:SZL318 TJH317:TJH318 TTD317:TTD318 UCZ317:UCZ318 UMV317:UMV318 UWR317:UWR318 VGN317:VGN318 VQJ317:VQJ318 WAF317:WAF318 WKB317:WKB318 WTX317:WTX318 HW317:HY318 RS317:RU318 ABO317:ABQ318 ALK317:ALM318 AVG317:AVI318 BFC317:BFE318 BOY317:BPA318 BYU317:BYW318 CIQ317:CIS318 CSM317:CSO318 DCI317:DCK318 DME317:DMG318 DWA317:DWC318 EFW317:EFY318 EPS317:EPU318 EZO317:EZQ318 FJK317:FJM318 FTG317:FTI318 GDC317:GDE318 GMY317:GNA318 GWU317:GWW318 HGQ317:HGS318 HQM317:HQO318 IAI317:IAK318 IKE317:IKG318 IUA317:IUC318 JDW317:JDY318 JNS317:JNU318 JXO317:JXQ318 KHK317:KHM318 KRG317:KRI318 LBC317:LBE318 LKY317:LLA318 LUU317:LUW318 MEQ317:MES318 MOM317:MOO318 MYI317:MYK318 NIE317:NIG318 NSA317:NSC318 OBW317:OBY318 OLS317:OLU318 OVO317:OVQ318 PFK317:PFM318 PPG317:PPI318 PZC317:PZE318 QIY317:QJA318 QSU317:QSW318 RCQ317:RCS318 RMM317:RMO318 RWI317:RWK318 SGE317:SGG318 SQA317:SQC318 SZW317:SZY318 TJS317:TJU318 TTO317:TTQ318 UDK317:UDM318 UNG317:UNI318 UXC317:UXE318 VGY317:VHA318 VQU317:VQW318 WAQ317:WAS318 WKM317:WKO318 WUI317:WUK318 HL317:HL318 RH317:RH318 ABD317:ABD318 AKZ317:AKZ318 AUV317:AUV318 BON317:BON318 BER334 WCB202 T332:V332 U333:W333 L334 CSB334 CIF334 DBX334 DLT334 DVP334 EFL334 EPH334 EZD334 FIZ334 FSV334 GCR334 GMN334 GWJ334 HGF334 HQB334 HZX334 IJT334 ITP334 JDL334 JNH334 JXD334 KGZ334 KQV334 LAR334 LKN334 LUJ334 MEF334 MOB334 MXX334 NHT334 NRP334 OBL334 OLH334 OVD334 PEZ334 POV334 PYR334 QIN334 QSJ334 RCF334 RMB334 RVX334 SFT334 SPP334 SZL334 TJH334 TTD334 UCZ334 UMV334 UWR334 VGN334 VQJ334 WAF334 WKB334 WTX334 HW334:HY334 RS334:RU334 ABO334:ABQ334 ALK334:ALM334 AVG334:AVI334 BFC334:BFE334 BOY334:BPA334 BYU334:BYW334 CIQ334:CIS334 CSM334:CSO334 DCI334:DCK334 DME334:DMG334 DWA334:DWC334 EFW334:EFY334 EPS334:EPU334 EZO334:EZQ334 FJK334:FJM334 FTG334:FTI334 GDC334:GDE334 GMY334:GNA334 GWU334:GWW334 HGQ334:HGS334 HQM334:HQO334 IAI334:IAK334 IKE334:IKG334 IUA334:IUC334 JDW334:JDY334 JNS334:JNU334 JXO334:JXQ334 KHK334:KHM334 KRG334:KRI334 LBC334:LBE334 LKY334:LLA334 LUU334:LUW334 MEQ334:MES334 MOM334:MOO334 MYI334:MYK334 NIE334:NIG334 NSA334:NSC334 OBW334:OBY334 OLS334:OLU334 OVO334:OVQ334 PFK334:PFM334 PPG334:PPI334 PZC334:PZE334 QIY334:QJA334 QSU334:QSW334 RCQ334:RCS334 RMM334:RMO334 RWI334:RWK334 SGE334:SGG334 SQA334:SQC334 SZW334:SZY334 TJS334:TJU334 TTO334:TTQ334 UDK334:UDM334 UNG334:UNI334 UXC334:UXE334 VGY334:VHA334 VQU334:VQW334 WAQ334:WAS334 WKM334:WKO334 WUI334:WUK334 HL334 RH334 ABD334 AKZ334 AUV334 BON334 W319:Y331 BYJ317:BYJ318 L315:L331 BYJ334 W344:Y344 BA210 BE211 W348:Y348 L344 X341:X343 Y335:Y343 WBL352:WBL1143 L348 X346:X347 X345:Y345">
      <formula1>0</formula1>
      <formula2>100</formula2>
    </dataValidation>
    <dataValidation type="custom" allowBlank="1" showInputMessage="1" showErrorMessage="1" sqref="WVV983311:WVV984183 JJ65807:JJ66679 TF65807:TF66679 ADB65807:ADB66679 AMX65807:AMX66679 AWT65807:AWT66679 BGP65807:BGP66679 BQL65807:BQL66679 CAH65807:CAH66679 CKD65807:CKD66679 CTZ65807:CTZ66679 DDV65807:DDV66679 DNR65807:DNR66679 DXN65807:DXN66679 EHJ65807:EHJ66679 ERF65807:ERF66679 FBB65807:FBB66679 FKX65807:FKX66679 FUT65807:FUT66679 GEP65807:GEP66679 GOL65807:GOL66679 GYH65807:GYH66679 HID65807:HID66679 HRZ65807:HRZ66679 IBV65807:IBV66679 ILR65807:ILR66679 IVN65807:IVN66679 JFJ65807:JFJ66679 JPF65807:JPF66679 JZB65807:JZB66679 KIX65807:KIX66679 KST65807:KST66679 LCP65807:LCP66679 LML65807:LML66679 LWH65807:LWH66679 MGD65807:MGD66679 MPZ65807:MPZ66679 MZV65807:MZV66679 NJR65807:NJR66679 NTN65807:NTN66679 ODJ65807:ODJ66679 ONF65807:ONF66679 OXB65807:OXB66679 PGX65807:PGX66679 PQT65807:PQT66679 QAP65807:QAP66679 QKL65807:QKL66679 QUH65807:QUH66679 RED65807:RED66679 RNZ65807:RNZ66679 RXV65807:RXV66679 SHR65807:SHR66679 SRN65807:SRN66679 TBJ65807:TBJ66679 TLF65807:TLF66679 TVB65807:TVB66679 UEX65807:UEX66679 UOT65807:UOT66679 UYP65807:UYP66679 VIL65807:VIL66679 VSH65807:VSH66679 WCD65807:WCD66679 WLZ65807:WLZ66679 WVV65807:WVV66679 JJ131343:JJ132215 TF131343:TF132215 ADB131343:ADB132215 AMX131343:AMX132215 AWT131343:AWT132215 BGP131343:BGP132215 BQL131343:BQL132215 CAH131343:CAH132215 CKD131343:CKD132215 CTZ131343:CTZ132215 DDV131343:DDV132215 DNR131343:DNR132215 DXN131343:DXN132215 EHJ131343:EHJ132215 ERF131343:ERF132215 FBB131343:FBB132215 FKX131343:FKX132215 FUT131343:FUT132215 GEP131343:GEP132215 GOL131343:GOL132215 GYH131343:GYH132215 HID131343:HID132215 HRZ131343:HRZ132215 IBV131343:IBV132215 ILR131343:ILR132215 IVN131343:IVN132215 JFJ131343:JFJ132215 JPF131343:JPF132215 JZB131343:JZB132215 KIX131343:KIX132215 KST131343:KST132215 LCP131343:LCP132215 LML131343:LML132215 LWH131343:LWH132215 MGD131343:MGD132215 MPZ131343:MPZ132215 MZV131343:MZV132215 NJR131343:NJR132215 NTN131343:NTN132215 ODJ131343:ODJ132215 ONF131343:ONF132215 OXB131343:OXB132215 PGX131343:PGX132215 PQT131343:PQT132215 QAP131343:QAP132215 QKL131343:QKL132215 QUH131343:QUH132215 RED131343:RED132215 RNZ131343:RNZ132215 RXV131343:RXV132215 SHR131343:SHR132215 SRN131343:SRN132215 TBJ131343:TBJ132215 TLF131343:TLF132215 TVB131343:TVB132215 UEX131343:UEX132215 UOT131343:UOT132215 UYP131343:UYP132215 VIL131343:VIL132215 VSH131343:VSH132215 WCD131343:WCD132215 WLZ131343:WLZ132215 WVV131343:WVV132215 JJ196879:JJ197751 TF196879:TF197751 ADB196879:ADB197751 AMX196879:AMX197751 AWT196879:AWT197751 BGP196879:BGP197751 BQL196879:BQL197751 CAH196879:CAH197751 CKD196879:CKD197751 CTZ196879:CTZ197751 DDV196879:DDV197751 DNR196879:DNR197751 DXN196879:DXN197751 EHJ196879:EHJ197751 ERF196879:ERF197751 FBB196879:FBB197751 FKX196879:FKX197751 FUT196879:FUT197751 GEP196879:GEP197751 GOL196879:GOL197751 GYH196879:GYH197751 HID196879:HID197751 HRZ196879:HRZ197751 IBV196879:IBV197751 ILR196879:ILR197751 IVN196879:IVN197751 JFJ196879:JFJ197751 JPF196879:JPF197751 JZB196879:JZB197751 KIX196879:KIX197751 KST196879:KST197751 LCP196879:LCP197751 LML196879:LML197751 LWH196879:LWH197751 MGD196879:MGD197751 MPZ196879:MPZ197751 MZV196879:MZV197751 NJR196879:NJR197751 NTN196879:NTN197751 ODJ196879:ODJ197751 ONF196879:ONF197751 OXB196879:OXB197751 PGX196879:PGX197751 PQT196879:PQT197751 QAP196879:QAP197751 QKL196879:QKL197751 QUH196879:QUH197751 RED196879:RED197751 RNZ196879:RNZ197751 RXV196879:RXV197751 SHR196879:SHR197751 SRN196879:SRN197751 TBJ196879:TBJ197751 TLF196879:TLF197751 TVB196879:TVB197751 UEX196879:UEX197751 UOT196879:UOT197751 UYP196879:UYP197751 VIL196879:VIL197751 VSH196879:VSH197751 WCD196879:WCD197751 WLZ196879:WLZ197751 WVV196879:WVV197751 JJ262415:JJ263287 TF262415:TF263287 ADB262415:ADB263287 AMX262415:AMX263287 AWT262415:AWT263287 BGP262415:BGP263287 BQL262415:BQL263287 CAH262415:CAH263287 CKD262415:CKD263287 CTZ262415:CTZ263287 DDV262415:DDV263287 DNR262415:DNR263287 DXN262415:DXN263287 EHJ262415:EHJ263287 ERF262415:ERF263287 FBB262415:FBB263287 FKX262415:FKX263287 FUT262415:FUT263287 GEP262415:GEP263287 GOL262415:GOL263287 GYH262415:GYH263287 HID262415:HID263287 HRZ262415:HRZ263287 IBV262415:IBV263287 ILR262415:ILR263287 IVN262415:IVN263287 JFJ262415:JFJ263287 JPF262415:JPF263287 JZB262415:JZB263287 KIX262415:KIX263287 KST262415:KST263287 LCP262415:LCP263287 LML262415:LML263287 LWH262415:LWH263287 MGD262415:MGD263287 MPZ262415:MPZ263287 MZV262415:MZV263287 NJR262415:NJR263287 NTN262415:NTN263287 ODJ262415:ODJ263287 ONF262415:ONF263287 OXB262415:OXB263287 PGX262415:PGX263287 PQT262415:PQT263287 QAP262415:QAP263287 QKL262415:QKL263287 QUH262415:QUH263287 RED262415:RED263287 RNZ262415:RNZ263287 RXV262415:RXV263287 SHR262415:SHR263287 SRN262415:SRN263287 TBJ262415:TBJ263287 TLF262415:TLF263287 TVB262415:TVB263287 UEX262415:UEX263287 UOT262415:UOT263287 UYP262415:UYP263287 VIL262415:VIL263287 VSH262415:VSH263287 WCD262415:WCD263287 WLZ262415:WLZ263287 WVV262415:WVV263287 JJ327951:JJ328823 TF327951:TF328823 ADB327951:ADB328823 AMX327951:AMX328823 AWT327951:AWT328823 BGP327951:BGP328823 BQL327951:BQL328823 CAH327951:CAH328823 CKD327951:CKD328823 CTZ327951:CTZ328823 DDV327951:DDV328823 DNR327951:DNR328823 DXN327951:DXN328823 EHJ327951:EHJ328823 ERF327951:ERF328823 FBB327951:FBB328823 FKX327951:FKX328823 FUT327951:FUT328823 GEP327951:GEP328823 GOL327951:GOL328823 GYH327951:GYH328823 HID327951:HID328823 HRZ327951:HRZ328823 IBV327951:IBV328823 ILR327951:ILR328823 IVN327951:IVN328823 JFJ327951:JFJ328823 JPF327951:JPF328823 JZB327951:JZB328823 KIX327951:KIX328823 KST327951:KST328823 LCP327951:LCP328823 LML327951:LML328823 LWH327951:LWH328823 MGD327951:MGD328823 MPZ327951:MPZ328823 MZV327951:MZV328823 NJR327951:NJR328823 NTN327951:NTN328823 ODJ327951:ODJ328823 ONF327951:ONF328823 OXB327951:OXB328823 PGX327951:PGX328823 PQT327951:PQT328823 QAP327951:QAP328823 QKL327951:QKL328823 QUH327951:QUH328823 RED327951:RED328823 RNZ327951:RNZ328823 RXV327951:RXV328823 SHR327951:SHR328823 SRN327951:SRN328823 TBJ327951:TBJ328823 TLF327951:TLF328823 TVB327951:TVB328823 UEX327951:UEX328823 UOT327951:UOT328823 UYP327951:UYP328823 VIL327951:VIL328823 VSH327951:VSH328823 WCD327951:WCD328823 WLZ327951:WLZ328823 WVV327951:WVV328823 JJ393487:JJ394359 TF393487:TF394359 ADB393487:ADB394359 AMX393487:AMX394359 AWT393487:AWT394359 BGP393487:BGP394359 BQL393487:BQL394359 CAH393487:CAH394359 CKD393487:CKD394359 CTZ393487:CTZ394359 DDV393487:DDV394359 DNR393487:DNR394359 DXN393487:DXN394359 EHJ393487:EHJ394359 ERF393487:ERF394359 FBB393487:FBB394359 FKX393487:FKX394359 FUT393487:FUT394359 GEP393487:GEP394359 GOL393487:GOL394359 GYH393487:GYH394359 HID393487:HID394359 HRZ393487:HRZ394359 IBV393487:IBV394359 ILR393487:ILR394359 IVN393487:IVN394359 JFJ393487:JFJ394359 JPF393487:JPF394359 JZB393487:JZB394359 KIX393487:KIX394359 KST393487:KST394359 LCP393487:LCP394359 LML393487:LML394359 LWH393487:LWH394359 MGD393487:MGD394359 MPZ393487:MPZ394359 MZV393487:MZV394359 NJR393487:NJR394359 NTN393487:NTN394359 ODJ393487:ODJ394359 ONF393487:ONF394359 OXB393487:OXB394359 PGX393487:PGX394359 PQT393487:PQT394359 QAP393487:QAP394359 QKL393487:QKL394359 QUH393487:QUH394359 RED393487:RED394359 RNZ393487:RNZ394359 RXV393487:RXV394359 SHR393487:SHR394359 SRN393487:SRN394359 TBJ393487:TBJ394359 TLF393487:TLF394359 TVB393487:TVB394359 UEX393487:UEX394359 UOT393487:UOT394359 UYP393487:UYP394359 VIL393487:VIL394359 VSH393487:VSH394359 WCD393487:WCD394359 WLZ393487:WLZ394359 WVV393487:WVV394359 JJ459023:JJ459895 TF459023:TF459895 ADB459023:ADB459895 AMX459023:AMX459895 AWT459023:AWT459895 BGP459023:BGP459895 BQL459023:BQL459895 CAH459023:CAH459895 CKD459023:CKD459895 CTZ459023:CTZ459895 DDV459023:DDV459895 DNR459023:DNR459895 DXN459023:DXN459895 EHJ459023:EHJ459895 ERF459023:ERF459895 FBB459023:FBB459895 FKX459023:FKX459895 FUT459023:FUT459895 GEP459023:GEP459895 GOL459023:GOL459895 GYH459023:GYH459895 HID459023:HID459895 HRZ459023:HRZ459895 IBV459023:IBV459895 ILR459023:ILR459895 IVN459023:IVN459895 JFJ459023:JFJ459895 JPF459023:JPF459895 JZB459023:JZB459895 KIX459023:KIX459895 KST459023:KST459895 LCP459023:LCP459895 LML459023:LML459895 LWH459023:LWH459895 MGD459023:MGD459895 MPZ459023:MPZ459895 MZV459023:MZV459895 NJR459023:NJR459895 NTN459023:NTN459895 ODJ459023:ODJ459895 ONF459023:ONF459895 OXB459023:OXB459895 PGX459023:PGX459895 PQT459023:PQT459895 QAP459023:QAP459895 QKL459023:QKL459895 QUH459023:QUH459895 RED459023:RED459895 RNZ459023:RNZ459895 RXV459023:RXV459895 SHR459023:SHR459895 SRN459023:SRN459895 TBJ459023:TBJ459895 TLF459023:TLF459895 TVB459023:TVB459895 UEX459023:UEX459895 UOT459023:UOT459895 UYP459023:UYP459895 VIL459023:VIL459895 VSH459023:VSH459895 WCD459023:WCD459895 WLZ459023:WLZ459895 WVV459023:WVV459895 JJ524559:JJ525431 TF524559:TF525431 ADB524559:ADB525431 AMX524559:AMX525431 AWT524559:AWT525431 BGP524559:BGP525431 BQL524559:BQL525431 CAH524559:CAH525431 CKD524559:CKD525431 CTZ524559:CTZ525431 DDV524559:DDV525431 DNR524559:DNR525431 DXN524559:DXN525431 EHJ524559:EHJ525431 ERF524559:ERF525431 FBB524559:FBB525431 FKX524559:FKX525431 FUT524559:FUT525431 GEP524559:GEP525431 GOL524559:GOL525431 GYH524559:GYH525431 HID524559:HID525431 HRZ524559:HRZ525431 IBV524559:IBV525431 ILR524559:ILR525431 IVN524559:IVN525431 JFJ524559:JFJ525431 JPF524559:JPF525431 JZB524559:JZB525431 KIX524559:KIX525431 KST524559:KST525431 LCP524559:LCP525431 LML524559:LML525431 LWH524559:LWH525431 MGD524559:MGD525431 MPZ524559:MPZ525431 MZV524559:MZV525431 NJR524559:NJR525431 NTN524559:NTN525431 ODJ524559:ODJ525431 ONF524559:ONF525431 OXB524559:OXB525431 PGX524559:PGX525431 PQT524559:PQT525431 QAP524559:QAP525431 QKL524559:QKL525431 QUH524559:QUH525431 RED524559:RED525431 RNZ524559:RNZ525431 RXV524559:RXV525431 SHR524559:SHR525431 SRN524559:SRN525431 TBJ524559:TBJ525431 TLF524559:TLF525431 TVB524559:TVB525431 UEX524559:UEX525431 UOT524559:UOT525431 UYP524559:UYP525431 VIL524559:VIL525431 VSH524559:VSH525431 WCD524559:WCD525431 WLZ524559:WLZ525431 WVV524559:WVV525431 JJ590095:JJ590967 TF590095:TF590967 ADB590095:ADB590967 AMX590095:AMX590967 AWT590095:AWT590967 BGP590095:BGP590967 BQL590095:BQL590967 CAH590095:CAH590967 CKD590095:CKD590967 CTZ590095:CTZ590967 DDV590095:DDV590967 DNR590095:DNR590967 DXN590095:DXN590967 EHJ590095:EHJ590967 ERF590095:ERF590967 FBB590095:FBB590967 FKX590095:FKX590967 FUT590095:FUT590967 GEP590095:GEP590967 GOL590095:GOL590967 GYH590095:GYH590967 HID590095:HID590967 HRZ590095:HRZ590967 IBV590095:IBV590967 ILR590095:ILR590967 IVN590095:IVN590967 JFJ590095:JFJ590967 JPF590095:JPF590967 JZB590095:JZB590967 KIX590095:KIX590967 KST590095:KST590967 LCP590095:LCP590967 LML590095:LML590967 LWH590095:LWH590967 MGD590095:MGD590967 MPZ590095:MPZ590967 MZV590095:MZV590967 NJR590095:NJR590967 NTN590095:NTN590967 ODJ590095:ODJ590967 ONF590095:ONF590967 OXB590095:OXB590967 PGX590095:PGX590967 PQT590095:PQT590967 QAP590095:QAP590967 QKL590095:QKL590967 QUH590095:QUH590967 RED590095:RED590967 RNZ590095:RNZ590967 RXV590095:RXV590967 SHR590095:SHR590967 SRN590095:SRN590967 TBJ590095:TBJ590967 TLF590095:TLF590967 TVB590095:TVB590967 UEX590095:UEX590967 UOT590095:UOT590967 UYP590095:UYP590967 VIL590095:VIL590967 VSH590095:VSH590967 WCD590095:WCD590967 WLZ590095:WLZ590967 WVV590095:WVV590967 JJ655631:JJ656503 TF655631:TF656503 ADB655631:ADB656503 AMX655631:AMX656503 AWT655631:AWT656503 BGP655631:BGP656503 BQL655631:BQL656503 CAH655631:CAH656503 CKD655631:CKD656503 CTZ655631:CTZ656503 DDV655631:DDV656503 DNR655631:DNR656503 DXN655631:DXN656503 EHJ655631:EHJ656503 ERF655631:ERF656503 FBB655631:FBB656503 FKX655631:FKX656503 FUT655631:FUT656503 GEP655631:GEP656503 GOL655631:GOL656503 GYH655631:GYH656503 HID655631:HID656503 HRZ655631:HRZ656503 IBV655631:IBV656503 ILR655631:ILR656503 IVN655631:IVN656503 JFJ655631:JFJ656503 JPF655631:JPF656503 JZB655631:JZB656503 KIX655631:KIX656503 KST655631:KST656503 LCP655631:LCP656503 LML655631:LML656503 LWH655631:LWH656503 MGD655631:MGD656503 MPZ655631:MPZ656503 MZV655631:MZV656503 NJR655631:NJR656503 NTN655631:NTN656503 ODJ655631:ODJ656503 ONF655631:ONF656503 OXB655631:OXB656503 PGX655631:PGX656503 PQT655631:PQT656503 QAP655631:QAP656503 QKL655631:QKL656503 QUH655631:QUH656503 RED655631:RED656503 RNZ655631:RNZ656503 RXV655631:RXV656503 SHR655631:SHR656503 SRN655631:SRN656503 TBJ655631:TBJ656503 TLF655631:TLF656503 TVB655631:TVB656503 UEX655631:UEX656503 UOT655631:UOT656503 UYP655631:UYP656503 VIL655631:VIL656503 VSH655631:VSH656503 WCD655631:WCD656503 WLZ655631:WLZ656503 WVV655631:WVV656503 JJ721167:JJ722039 TF721167:TF722039 ADB721167:ADB722039 AMX721167:AMX722039 AWT721167:AWT722039 BGP721167:BGP722039 BQL721167:BQL722039 CAH721167:CAH722039 CKD721167:CKD722039 CTZ721167:CTZ722039 DDV721167:DDV722039 DNR721167:DNR722039 DXN721167:DXN722039 EHJ721167:EHJ722039 ERF721167:ERF722039 FBB721167:FBB722039 FKX721167:FKX722039 FUT721167:FUT722039 GEP721167:GEP722039 GOL721167:GOL722039 GYH721167:GYH722039 HID721167:HID722039 HRZ721167:HRZ722039 IBV721167:IBV722039 ILR721167:ILR722039 IVN721167:IVN722039 JFJ721167:JFJ722039 JPF721167:JPF722039 JZB721167:JZB722039 KIX721167:KIX722039 KST721167:KST722039 LCP721167:LCP722039 LML721167:LML722039 LWH721167:LWH722039 MGD721167:MGD722039 MPZ721167:MPZ722039 MZV721167:MZV722039 NJR721167:NJR722039 NTN721167:NTN722039 ODJ721167:ODJ722039 ONF721167:ONF722039 OXB721167:OXB722039 PGX721167:PGX722039 PQT721167:PQT722039 QAP721167:QAP722039 QKL721167:QKL722039 QUH721167:QUH722039 RED721167:RED722039 RNZ721167:RNZ722039 RXV721167:RXV722039 SHR721167:SHR722039 SRN721167:SRN722039 TBJ721167:TBJ722039 TLF721167:TLF722039 TVB721167:TVB722039 UEX721167:UEX722039 UOT721167:UOT722039 UYP721167:UYP722039 VIL721167:VIL722039 VSH721167:VSH722039 WCD721167:WCD722039 WLZ721167:WLZ722039 WVV721167:WVV722039 JJ786703:JJ787575 TF786703:TF787575 ADB786703:ADB787575 AMX786703:AMX787575 AWT786703:AWT787575 BGP786703:BGP787575 BQL786703:BQL787575 CAH786703:CAH787575 CKD786703:CKD787575 CTZ786703:CTZ787575 DDV786703:DDV787575 DNR786703:DNR787575 DXN786703:DXN787575 EHJ786703:EHJ787575 ERF786703:ERF787575 FBB786703:FBB787575 FKX786703:FKX787575 FUT786703:FUT787575 GEP786703:GEP787575 GOL786703:GOL787575 GYH786703:GYH787575 HID786703:HID787575 HRZ786703:HRZ787575 IBV786703:IBV787575 ILR786703:ILR787575 IVN786703:IVN787575 JFJ786703:JFJ787575 JPF786703:JPF787575 JZB786703:JZB787575 KIX786703:KIX787575 KST786703:KST787575 LCP786703:LCP787575 LML786703:LML787575 LWH786703:LWH787575 MGD786703:MGD787575 MPZ786703:MPZ787575 MZV786703:MZV787575 NJR786703:NJR787575 NTN786703:NTN787575 ODJ786703:ODJ787575 ONF786703:ONF787575 OXB786703:OXB787575 PGX786703:PGX787575 PQT786703:PQT787575 QAP786703:QAP787575 QKL786703:QKL787575 QUH786703:QUH787575 RED786703:RED787575 RNZ786703:RNZ787575 RXV786703:RXV787575 SHR786703:SHR787575 SRN786703:SRN787575 TBJ786703:TBJ787575 TLF786703:TLF787575 TVB786703:TVB787575 UEX786703:UEX787575 UOT786703:UOT787575 UYP786703:UYP787575 VIL786703:VIL787575 VSH786703:VSH787575 WCD786703:WCD787575 WLZ786703:WLZ787575 WVV786703:WVV787575 JJ852239:JJ853111 TF852239:TF853111 ADB852239:ADB853111 AMX852239:AMX853111 AWT852239:AWT853111 BGP852239:BGP853111 BQL852239:BQL853111 CAH852239:CAH853111 CKD852239:CKD853111 CTZ852239:CTZ853111 DDV852239:DDV853111 DNR852239:DNR853111 DXN852239:DXN853111 EHJ852239:EHJ853111 ERF852239:ERF853111 FBB852239:FBB853111 FKX852239:FKX853111 FUT852239:FUT853111 GEP852239:GEP853111 GOL852239:GOL853111 GYH852239:GYH853111 HID852239:HID853111 HRZ852239:HRZ853111 IBV852239:IBV853111 ILR852239:ILR853111 IVN852239:IVN853111 JFJ852239:JFJ853111 JPF852239:JPF853111 JZB852239:JZB853111 KIX852239:KIX853111 KST852239:KST853111 LCP852239:LCP853111 LML852239:LML853111 LWH852239:LWH853111 MGD852239:MGD853111 MPZ852239:MPZ853111 MZV852239:MZV853111 NJR852239:NJR853111 NTN852239:NTN853111 ODJ852239:ODJ853111 ONF852239:ONF853111 OXB852239:OXB853111 PGX852239:PGX853111 PQT852239:PQT853111 QAP852239:QAP853111 QKL852239:QKL853111 QUH852239:QUH853111 RED852239:RED853111 RNZ852239:RNZ853111 RXV852239:RXV853111 SHR852239:SHR853111 SRN852239:SRN853111 TBJ852239:TBJ853111 TLF852239:TLF853111 TVB852239:TVB853111 UEX852239:UEX853111 UOT852239:UOT853111 UYP852239:UYP853111 VIL852239:VIL853111 VSH852239:VSH853111 WCD852239:WCD853111 WLZ852239:WLZ853111 WVV852239:WVV853111 JJ917775:JJ918647 TF917775:TF918647 ADB917775:ADB918647 AMX917775:AMX918647 AWT917775:AWT918647 BGP917775:BGP918647 BQL917775:BQL918647 CAH917775:CAH918647 CKD917775:CKD918647 CTZ917775:CTZ918647 DDV917775:DDV918647 DNR917775:DNR918647 DXN917775:DXN918647 EHJ917775:EHJ918647 ERF917775:ERF918647 FBB917775:FBB918647 FKX917775:FKX918647 FUT917775:FUT918647 GEP917775:GEP918647 GOL917775:GOL918647 GYH917775:GYH918647 HID917775:HID918647 HRZ917775:HRZ918647 IBV917775:IBV918647 ILR917775:ILR918647 IVN917775:IVN918647 JFJ917775:JFJ918647 JPF917775:JPF918647 JZB917775:JZB918647 KIX917775:KIX918647 KST917775:KST918647 LCP917775:LCP918647 LML917775:LML918647 LWH917775:LWH918647 MGD917775:MGD918647 MPZ917775:MPZ918647 MZV917775:MZV918647 NJR917775:NJR918647 NTN917775:NTN918647 ODJ917775:ODJ918647 ONF917775:ONF918647 OXB917775:OXB918647 PGX917775:PGX918647 PQT917775:PQT918647 QAP917775:QAP918647 QKL917775:QKL918647 QUH917775:QUH918647 RED917775:RED918647 RNZ917775:RNZ918647 RXV917775:RXV918647 SHR917775:SHR918647 SRN917775:SRN918647 TBJ917775:TBJ918647 TLF917775:TLF918647 TVB917775:TVB918647 UEX917775:UEX918647 UOT917775:UOT918647 UYP917775:UYP918647 VIL917775:VIL918647 VSH917775:VSH918647 WCD917775:WCD918647 WLZ917775:WLZ918647 WVV917775:WVV918647 JJ983311:JJ984183 TF983311:TF984183 ADB983311:ADB984183 AMX983311:AMX984183 AWT983311:AWT984183 BGP983311:BGP984183 BQL983311:BQL984183 CAH983311:CAH984183 CKD983311:CKD984183 CTZ983311:CTZ984183 DDV983311:DDV984183 DNR983311:DNR984183 DXN983311:DXN984183 EHJ983311:EHJ984183 ERF983311:ERF984183 FBB983311:FBB984183 FKX983311:FKX984183 FUT983311:FUT984183 GEP983311:GEP984183 GOL983311:GOL984183 GYH983311:GYH984183 HID983311:HID984183 HRZ983311:HRZ984183 IBV983311:IBV984183 ILR983311:ILR984183 IVN983311:IVN984183 JFJ983311:JFJ984183 JPF983311:JPF984183 JZB983311:JZB984183 KIX983311:KIX984183 KST983311:KST984183 LCP983311:LCP984183 LML983311:LML984183 LWH983311:LWH984183 MGD983311:MGD984183 MPZ983311:MPZ984183 MZV983311:MZV984183 NJR983311:NJR984183 NTN983311:NTN984183 ODJ983311:ODJ984183 ONF983311:ONF984183 OXB983311:OXB984183 PGX983311:PGX984183 PQT983311:PQT984183 QAP983311:QAP984183 QKL983311:QKL984183 QUH983311:QUH984183 RED983311:RED984183 RNZ983311:RNZ984183 RXV983311:RXV984183 SHR983311:SHR984183 SRN983311:SRN984183 TBJ983311:TBJ984183 TLF983311:TLF984183 TVB983311:TVB984183 UEX983311:UEX984183 UOT983311:UOT984183 UYP983311:UYP984183 VIL983311:VIL984183 VSH983311:VSH984183 WCD983311:WCD984183 WLZ983311:WLZ984183 WLZ352:WLZ1143 WCD352:WCD1143 VSH352:VSH1143 VIL352:VIL1143 UYP352:UYP1143 UOT352:UOT1143 UEX352:UEX1143 TVB352:TVB1143 TLF352:TLF1143 TBJ352:TBJ1143 SRN352:SRN1143 SHR352:SHR1143 RXV352:RXV1143 RNZ352:RNZ1143 RED352:RED1143 QUH352:QUH1143 QKL352:QKL1143 QAP352:QAP1143 PQT352:PQT1143 PGX352:PGX1143 OXB352:OXB1143 ONF352:ONF1143 ODJ352:ODJ1143 NTN352:NTN1143 NJR352:NJR1143 MZV352:MZV1143 MPZ352:MPZ1143 MGD352:MGD1143 LWH352:LWH1143 LML352:LML1143 LCP352:LCP1143 KST352:KST1143 KIX352:KIX1143 JZB352:JZB1143 JPF352:JPF1143 JFJ352:JFJ1143 IVN352:IVN1143 ILR352:ILR1143 IBV352:IBV1143 HRZ352:HRZ1143 HID352:HID1143 GYH352:GYH1143 GOL352:GOL1143 GEP352:GEP1143 FUT352:FUT1143 FKX352:FKX1143 FBB352:FBB1143 ERF352:ERF1143 EHJ352:EHJ1143 DXN352:DXN1143 DNR352:DNR1143 DDV352:DDV1143 CTZ352:CTZ1143 CKD352:CKD1143 CAH352:CAH1143 BQL352:BQL1143 BGP352:BGP1143 AWT352:AWT1143 AMX352:AMX1143 ADB352:ADB1143 TF352:TF1143 JJ352:JJ1143 UXJ334 UEX21 UOT21 UYP21 VIL21 VSH21 WCD21 WLZ21 WVV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LF21 TBJ21 TVB21 UEX160 UOT160 UYP160 VIL160 VSH160 WCD160 WLZ160 WVV160 JJ160 TF160 ADB160 AMX160 AWT160 BGP160 BQL160 CAH160 CKD160 CTZ160 DDV160 DNR160 DXN160 EHJ160 ERF160 FBB160 FKX160 FUT160 GEP160 GOL160 GYH160 HID160 HRZ160 IBV160 ILR160 IVN160 JFJ160 JPF160 JZB160 KIX160 KST160 LCP160 LML160 LWH160 MGD160 MPZ160 MZV160 NJR160 NTN160 ODJ160 ONF160 OXB160 PGX160 PQT160 QAP160 QKL160 QUH160 RED160 RNZ160 RXV160 SHR160 SRN160 TLF160 TBJ160 TUY159 TBG159 TLC159 SRK159 SHO159 RXS159 RNW159 REA159 QUE159 QKI159 QAM159 PQQ159 PGU159 OWY159 ONC159 ODG159 NTK159 NJO159 MZS159 MPW159 MGA159 LWE159 LMI159 LCM159 KSQ159 KIU159 JYY159 JPC159 JFG159 IVK159 ILO159 IBS159 HRW159 HIA159 GYE159 GOI159 GEM159 FUQ159 FKU159 FAY159 ERC159 EHG159 DXK159 DNO159 DDS159 CTW159 CKA159 CAE159 BQI159 BGM159 AWQ159 AMU159 ACY159 TC159 JG159 WVS159 WLW159 WCA159 VSE159 VII159 UYM159 UOQ159 UEU159 TVB160 AMZ349:AMZ350 JD274 WVP274 WLT274 WBX274 VSB274 VIF274 UYJ274 UON274 UER274 TUV274 TKZ274 TBD274 SRH274 SHL274 RXP274 RNT274 RDX274 QUB274 QKF274 QAJ274 PQN274 PGR274 OWV274 OMZ274 ODD274 NTH274 NJL274 MZP274 MPT274 MFX274 LWB274 LMF274 LCJ274 KSN274 KIR274 JYV274 JOZ274 JFD274 IVH274 ILL274 IBP274 HRT274 HHX274 GYB274 GOF274 GEJ274 FUN274 FKR274 FAV274 EQZ274 EHD274 DXH274 DNL274 DDP274 CTT274 CJX274 CAB274 BQF274 BGJ274 AWN274 AMR274 ACV274 SZ274 CAJ349:CAJ350 CKF349:CKF350 AWV349:AWV350 CUB349:CUB350 BGR349:BGR350 DDX349:DDX350 BQN349:BQN350 DNT349:DNT350 DXP349:DXP350 EHL349:EHL350 ERH349:ERH350 FBD349:FBD350 FKZ349:FKZ350 FUV349:FUV350 GER349:GER350 GON349:GON350 GYJ349:GYJ350 HIF349:HIF350 HSB349:HSB350 IBX349:IBX350 ILT349:ILT350 IVP349:IVP350 JFL349:JFL350 JPH349:JPH350 JZD349:JZD350 KIZ349:KIZ350 KSV349:KSV350 LCR349:LCR350 LMN349:LMN350 LWJ349:LWJ350 MGF349:MGF350 MQB349:MQB350 MZX349:MZX350 NJT349:NJT350 NTP349:NTP350 ODL349:ODL350 ONH349:ONH350 OXD349:OXD350 PGZ349:PGZ350 PQV349:PQV350 QAR349:QAR350 QKN349:QKN350 QUJ349:QUJ350 REF349:REF350 ROB349:ROB350 RXX349:RXX350 SHT349:SHT350 SRP349:SRP350 TBL349:TBL350 TLH349:TLH350 TVD349:TVD350 UEZ349:UEZ350 UOV349:UOV350 UYR349:UYR350 VIN349:VIN350 VSJ349:VSJ350 WCF349:WCF350 WMB349:WMB350 WVX349:WVX350 JL349:JL350 TH349:TH350 ADD349:ADD350 VSM265:VSM266 WCI265:WCI266 WME265:WME266 WWA265:WWA266 JO265:JO266 TK265:TK266 ADG265:ADG266 ANC265:ANC266 AWY265:AWY266 BGU265:BGU266 BQQ265:BQQ266 CAM265:CAM266 CKI265:CKI266 CUE265:CUE266 DEA265:DEA266 DNW265:DNW266 DXS265:DXS266 EHO265:EHO266 ERK265:ERK266 FBG265:FBG266 FLC265:FLC266 FUY265:FUY266 GEU265:GEU266 GOQ265:GOQ266 GYM265:GYM266 HII265:HII266 HSE265:HSE266 ICA265:ICA266 ILW265:ILW266 IVS265:IVS266 JFO265:JFO266 JPK265:JPK266 JZG265:JZG266 KJC265:KJC266 KSY265:KSY266 LCU265:LCU266 LMQ265:LMQ266 LWM265:LWM266 MGI265:MGI266 MQE265:MQE266 NAA265:NAA266 NJW265:NJW266 NTS265:NTS266 ODO265:ODO266 ONK265:ONK266 OXG265:OXG266 PHC265:PHC266 PQY265:PQY266 QAU265:QAU266 QKQ265:QKQ266 QUM265:QUM266 REI265:REI266 ROE265:ROE266 RYA265:RYA266 SHW265:SHW266 SRS265:SRS266 TBO265:TBO266 TLK265:TLK266 TVG265:TVG266 UFC265:UFC266 UOY265:UOY266 UYU265:UYU266 VIQ265:VIQ266 WAX279 WKT279 WUP279 ID279 RZ279 ABV279 ALR279 AVN279 BFJ279 BPF279 BZB279 CIX279 CST279 DCP279 DML279 DWH279 EGD279 EPZ279 EZV279 FJR279 FTN279 GDJ279 GNF279 GXB279 HGX279 HQT279 IAP279 IKL279 IUH279 JED279 JNZ279 JXV279 KHR279 KRN279 LBJ279 LLF279 LVB279 MEX279 MOT279 MYP279 NIL279 NSH279 OCD279 OLZ279 OVV279 PFR279 PPN279 PZJ279 QJF279 QTB279 RCX279 RMT279 RWP279 SGL279 SQH279 TAD279 TJZ279 TTV279 UDR279 UNN279 UXJ279 VHF279 VRB279 VPN280 VZJ280 WJF280 WTB280 GP280 QL280 AAH280 AKD280 ATZ280 BDV280 BNR280 BXN280 CHJ280 CRF280 DBB280 DKX280 DUT280 EEP280 EOL280 EYH280 FID280 FRZ280 GBV280 GLR280 GVN280 HFJ280 HPF280 HZB280 IIX280 IST280 JCP280 JML280 JWH280 KGD280 KPZ280 KZV280 LJR280 LTN280 MDJ280 MNF280 MXB280 NGX280 NQT280 OAP280 OKL280 OUH280 PED280 PNZ280 PXV280 QHR280 QRN280 RBJ280 RLF280 RVB280 SEX280 SOT280 SYP280 TIL280 TSH280 UCD280 ULZ280 UVV280 VFR280 VPK293 VZG293 WJC293 WSY293 GM293 QI293 AAE293 AKA293 ATW293 BDS293 BNO293 BXK293 CHG293 CRC293 DAY293 DKU293 DUQ293 EEM293 EOI293 EYE293 FIA293 FRW293 GBS293 GLO293 GVK293 HFG293 HPC293 HYY293 IIU293 ISQ293 JCM293 JMI293 JWE293 KGA293 KPW293 KZS293 LJO293 LTK293 MDG293 MNC293 MWY293 NGU293 NQQ293 OAM293 OKI293 OUE293 PEA293 PNW293 PXS293 QHO293 QRK293 RBG293 RLC293 RUY293 SEU293 SOQ293 SYM293 TII293 TSE293 UCA293 ULW293 UVS293 VFO293 AE139:AE140 VRB317:VRB318 WAX317:WAX318 WKT317:WKT318 WUP317:WUP318 ID317:ID318 RZ317:RZ318 ABV317:ABV318 ALR317:ALR318 AVN317:AVN318 BFJ317:BFJ318 BPF317:BPF318 BZB317:BZB318 CIX317:CIX318 CST317:CST318 DCP317:DCP318 DML317:DML318 DWH317:DWH318 EGD317:EGD318 EPZ317:EPZ318 EZV317:EZV318 FJR317:FJR318 FTN317:FTN318 GDJ317:GDJ318 GNF317:GNF318 GXB317:GXB318 HGX317:HGX318 HQT317:HQT318 IAP317:IAP318 IKL317:IKL318 IUH317:IUH318 JED317:JED318 JNZ317:JNZ318 JXV317:JXV318 KHR317:KHR318 KRN317:KRN318 LBJ317:LBJ318 LLF317:LLF318 LVB317:LVB318 MEX317:MEX318 MOT317:MOT318 MYP317:MYP318 NIL317:NIL318 NSH317:NSH318 OCD317:OCD318 OLZ317:OLZ318 OVV317:OVV318 PFR317:PFR318 PPN317:PPN318 PZJ317:PZJ318 QJF317:QJF318 QTB317:QTB318 RCX317:RCX318 RMT317:RMT318 RWP317:RWP318 SGL317:SGL318 SQH317:SQH318 TAD317:TAD318 TJZ317:TJZ318 TTV317:TTV318 UDR317:UDR318 UNN317:UNN318 UXJ317:UXJ318 VHF334 AM333 AQ333 AU333:AV333 AT332:AU332 AH332 AL332 AP332 AI333 VRB334 WAX334 WKT334 WUP334 ID334 RZ334 ABV334 ALR334 AVN334 BFJ334 BPF334 BZB334 CIX334 CST334 DCP334 DML334 DWH334 EGD334 EPZ334 EZV334 FJR334 FTN334 GDJ334 GNF334 GXB334 HGX334 HQT334 IAP334 IKL334 IUH334 JED334 JNZ334 JXV334 KHR334 KRN334 LBJ334 LLF334 LVB334 MEX334 MOT334 MYP334 NIL334 NSH334 OCD334 OLZ334 OVV334 PFR334 PPN334 PZJ334 QJF334 QTB334 RCX334 RMT334 RWP334 SGL334 SQH334 TAD334 TJZ334 TTV334 UDR334 UNN334 VHF317:VHF318 WVV352:WVV1143 AH348 AL348 AD348">
      <formula1>AB21*AC21</formula1>
    </dataValidation>
    <dataValidation type="list" allowBlank="1" showInputMessage="1" showErrorMessage="1" sqref="WVS983311:WVS983337 AA65813:AA65839 JG65807:JG65833 TC65807:TC65833 ACY65807:ACY65833 AMU65807:AMU65833 AWQ65807:AWQ65833 BGM65807:BGM65833 BQI65807:BQI65833 CAE65807:CAE65833 CKA65807:CKA65833 CTW65807:CTW65833 DDS65807:DDS65833 DNO65807:DNO65833 DXK65807:DXK65833 EHG65807:EHG65833 ERC65807:ERC65833 FAY65807:FAY65833 FKU65807:FKU65833 FUQ65807:FUQ65833 GEM65807:GEM65833 GOI65807:GOI65833 GYE65807:GYE65833 HIA65807:HIA65833 HRW65807:HRW65833 IBS65807:IBS65833 ILO65807:ILO65833 IVK65807:IVK65833 JFG65807:JFG65833 JPC65807:JPC65833 JYY65807:JYY65833 KIU65807:KIU65833 KSQ65807:KSQ65833 LCM65807:LCM65833 LMI65807:LMI65833 LWE65807:LWE65833 MGA65807:MGA65833 MPW65807:MPW65833 MZS65807:MZS65833 NJO65807:NJO65833 NTK65807:NTK65833 ODG65807:ODG65833 ONC65807:ONC65833 OWY65807:OWY65833 PGU65807:PGU65833 PQQ65807:PQQ65833 QAM65807:QAM65833 QKI65807:QKI65833 QUE65807:QUE65833 REA65807:REA65833 RNW65807:RNW65833 RXS65807:RXS65833 SHO65807:SHO65833 SRK65807:SRK65833 TBG65807:TBG65833 TLC65807:TLC65833 TUY65807:TUY65833 UEU65807:UEU65833 UOQ65807:UOQ65833 UYM65807:UYM65833 VII65807:VII65833 VSE65807:VSE65833 WCA65807:WCA65833 WLW65807:WLW65833 WVS65807:WVS65833 AA131349:AA131375 JG131343:JG131369 TC131343:TC131369 ACY131343:ACY131369 AMU131343:AMU131369 AWQ131343:AWQ131369 BGM131343:BGM131369 BQI131343:BQI131369 CAE131343:CAE131369 CKA131343:CKA131369 CTW131343:CTW131369 DDS131343:DDS131369 DNO131343:DNO131369 DXK131343:DXK131369 EHG131343:EHG131369 ERC131343:ERC131369 FAY131343:FAY131369 FKU131343:FKU131369 FUQ131343:FUQ131369 GEM131343:GEM131369 GOI131343:GOI131369 GYE131343:GYE131369 HIA131343:HIA131369 HRW131343:HRW131369 IBS131343:IBS131369 ILO131343:ILO131369 IVK131343:IVK131369 JFG131343:JFG131369 JPC131343:JPC131369 JYY131343:JYY131369 KIU131343:KIU131369 KSQ131343:KSQ131369 LCM131343:LCM131369 LMI131343:LMI131369 LWE131343:LWE131369 MGA131343:MGA131369 MPW131343:MPW131369 MZS131343:MZS131369 NJO131343:NJO131369 NTK131343:NTK131369 ODG131343:ODG131369 ONC131343:ONC131369 OWY131343:OWY131369 PGU131343:PGU131369 PQQ131343:PQQ131369 QAM131343:QAM131369 QKI131343:QKI131369 QUE131343:QUE131369 REA131343:REA131369 RNW131343:RNW131369 RXS131343:RXS131369 SHO131343:SHO131369 SRK131343:SRK131369 TBG131343:TBG131369 TLC131343:TLC131369 TUY131343:TUY131369 UEU131343:UEU131369 UOQ131343:UOQ131369 UYM131343:UYM131369 VII131343:VII131369 VSE131343:VSE131369 WCA131343:WCA131369 WLW131343:WLW131369 WVS131343:WVS131369 AA196885:AA196911 JG196879:JG196905 TC196879:TC196905 ACY196879:ACY196905 AMU196879:AMU196905 AWQ196879:AWQ196905 BGM196879:BGM196905 BQI196879:BQI196905 CAE196879:CAE196905 CKA196879:CKA196905 CTW196879:CTW196905 DDS196879:DDS196905 DNO196879:DNO196905 DXK196879:DXK196905 EHG196879:EHG196905 ERC196879:ERC196905 FAY196879:FAY196905 FKU196879:FKU196905 FUQ196879:FUQ196905 GEM196879:GEM196905 GOI196879:GOI196905 GYE196879:GYE196905 HIA196879:HIA196905 HRW196879:HRW196905 IBS196879:IBS196905 ILO196879:ILO196905 IVK196879:IVK196905 JFG196879:JFG196905 JPC196879:JPC196905 JYY196879:JYY196905 KIU196879:KIU196905 KSQ196879:KSQ196905 LCM196879:LCM196905 LMI196879:LMI196905 LWE196879:LWE196905 MGA196879:MGA196905 MPW196879:MPW196905 MZS196879:MZS196905 NJO196879:NJO196905 NTK196879:NTK196905 ODG196879:ODG196905 ONC196879:ONC196905 OWY196879:OWY196905 PGU196879:PGU196905 PQQ196879:PQQ196905 QAM196879:QAM196905 QKI196879:QKI196905 QUE196879:QUE196905 REA196879:REA196905 RNW196879:RNW196905 RXS196879:RXS196905 SHO196879:SHO196905 SRK196879:SRK196905 TBG196879:TBG196905 TLC196879:TLC196905 TUY196879:TUY196905 UEU196879:UEU196905 UOQ196879:UOQ196905 UYM196879:UYM196905 VII196879:VII196905 VSE196879:VSE196905 WCA196879:WCA196905 WLW196879:WLW196905 WVS196879:WVS196905 AA262421:AA262447 JG262415:JG262441 TC262415:TC262441 ACY262415:ACY262441 AMU262415:AMU262441 AWQ262415:AWQ262441 BGM262415:BGM262441 BQI262415:BQI262441 CAE262415:CAE262441 CKA262415:CKA262441 CTW262415:CTW262441 DDS262415:DDS262441 DNO262415:DNO262441 DXK262415:DXK262441 EHG262415:EHG262441 ERC262415:ERC262441 FAY262415:FAY262441 FKU262415:FKU262441 FUQ262415:FUQ262441 GEM262415:GEM262441 GOI262415:GOI262441 GYE262415:GYE262441 HIA262415:HIA262441 HRW262415:HRW262441 IBS262415:IBS262441 ILO262415:ILO262441 IVK262415:IVK262441 JFG262415:JFG262441 JPC262415:JPC262441 JYY262415:JYY262441 KIU262415:KIU262441 KSQ262415:KSQ262441 LCM262415:LCM262441 LMI262415:LMI262441 LWE262415:LWE262441 MGA262415:MGA262441 MPW262415:MPW262441 MZS262415:MZS262441 NJO262415:NJO262441 NTK262415:NTK262441 ODG262415:ODG262441 ONC262415:ONC262441 OWY262415:OWY262441 PGU262415:PGU262441 PQQ262415:PQQ262441 QAM262415:QAM262441 QKI262415:QKI262441 QUE262415:QUE262441 REA262415:REA262441 RNW262415:RNW262441 RXS262415:RXS262441 SHO262415:SHO262441 SRK262415:SRK262441 TBG262415:TBG262441 TLC262415:TLC262441 TUY262415:TUY262441 UEU262415:UEU262441 UOQ262415:UOQ262441 UYM262415:UYM262441 VII262415:VII262441 VSE262415:VSE262441 WCA262415:WCA262441 WLW262415:WLW262441 WVS262415:WVS262441 AA327957:AA327983 JG327951:JG327977 TC327951:TC327977 ACY327951:ACY327977 AMU327951:AMU327977 AWQ327951:AWQ327977 BGM327951:BGM327977 BQI327951:BQI327977 CAE327951:CAE327977 CKA327951:CKA327977 CTW327951:CTW327977 DDS327951:DDS327977 DNO327951:DNO327977 DXK327951:DXK327977 EHG327951:EHG327977 ERC327951:ERC327977 FAY327951:FAY327977 FKU327951:FKU327977 FUQ327951:FUQ327977 GEM327951:GEM327977 GOI327951:GOI327977 GYE327951:GYE327977 HIA327951:HIA327977 HRW327951:HRW327977 IBS327951:IBS327977 ILO327951:ILO327977 IVK327951:IVK327977 JFG327951:JFG327977 JPC327951:JPC327977 JYY327951:JYY327977 KIU327951:KIU327977 KSQ327951:KSQ327977 LCM327951:LCM327977 LMI327951:LMI327977 LWE327951:LWE327977 MGA327951:MGA327977 MPW327951:MPW327977 MZS327951:MZS327977 NJO327951:NJO327977 NTK327951:NTK327977 ODG327951:ODG327977 ONC327951:ONC327977 OWY327951:OWY327977 PGU327951:PGU327977 PQQ327951:PQQ327977 QAM327951:QAM327977 QKI327951:QKI327977 QUE327951:QUE327977 REA327951:REA327977 RNW327951:RNW327977 RXS327951:RXS327977 SHO327951:SHO327977 SRK327951:SRK327977 TBG327951:TBG327977 TLC327951:TLC327977 TUY327951:TUY327977 UEU327951:UEU327977 UOQ327951:UOQ327977 UYM327951:UYM327977 VII327951:VII327977 VSE327951:VSE327977 WCA327951:WCA327977 WLW327951:WLW327977 WVS327951:WVS327977 AA393493:AA393519 JG393487:JG393513 TC393487:TC393513 ACY393487:ACY393513 AMU393487:AMU393513 AWQ393487:AWQ393513 BGM393487:BGM393513 BQI393487:BQI393513 CAE393487:CAE393513 CKA393487:CKA393513 CTW393487:CTW393513 DDS393487:DDS393513 DNO393487:DNO393513 DXK393487:DXK393513 EHG393487:EHG393513 ERC393487:ERC393513 FAY393487:FAY393513 FKU393487:FKU393513 FUQ393487:FUQ393513 GEM393487:GEM393513 GOI393487:GOI393513 GYE393487:GYE393513 HIA393487:HIA393513 HRW393487:HRW393513 IBS393487:IBS393513 ILO393487:ILO393513 IVK393487:IVK393513 JFG393487:JFG393513 JPC393487:JPC393513 JYY393487:JYY393513 KIU393487:KIU393513 KSQ393487:KSQ393513 LCM393487:LCM393513 LMI393487:LMI393513 LWE393487:LWE393513 MGA393487:MGA393513 MPW393487:MPW393513 MZS393487:MZS393513 NJO393487:NJO393513 NTK393487:NTK393513 ODG393487:ODG393513 ONC393487:ONC393513 OWY393487:OWY393513 PGU393487:PGU393513 PQQ393487:PQQ393513 QAM393487:QAM393513 QKI393487:QKI393513 QUE393487:QUE393513 REA393487:REA393513 RNW393487:RNW393513 RXS393487:RXS393513 SHO393487:SHO393513 SRK393487:SRK393513 TBG393487:TBG393513 TLC393487:TLC393513 TUY393487:TUY393513 UEU393487:UEU393513 UOQ393487:UOQ393513 UYM393487:UYM393513 VII393487:VII393513 VSE393487:VSE393513 WCA393487:WCA393513 WLW393487:WLW393513 WVS393487:WVS393513 AA459029:AA459055 JG459023:JG459049 TC459023:TC459049 ACY459023:ACY459049 AMU459023:AMU459049 AWQ459023:AWQ459049 BGM459023:BGM459049 BQI459023:BQI459049 CAE459023:CAE459049 CKA459023:CKA459049 CTW459023:CTW459049 DDS459023:DDS459049 DNO459023:DNO459049 DXK459023:DXK459049 EHG459023:EHG459049 ERC459023:ERC459049 FAY459023:FAY459049 FKU459023:FKU459049 FUQ459023:FUQ459049 GEM459023:GEM459049 GOI459023:GOI459049 GYE459023:GYE459049 HIA459023:HIA459049 HRW459023:HRW459049 IBS459023:IBS459049 ILO459023:ILO459049 IVK459023:IVK459049 JFG459023:JFG459049 JPC459023:JPC459049 JYY459023:JYY459049 KIU459023:KIU459049 KSQ459023:KSQ459049 LCM459023:LCM459049 LMI459023:LMI459049 LWE459023:LWE459049 MGA459023:MGA459049 MPW459023:MPW459049 MZS459023:MZS459049 NJO459023:NJO459049 NTK459023:NTK459049 ODG459023:ODG459049 ONC459023:ONC459049 OWY459023:OWY459049 PGU459023:PGU459049 PQQ459023:PQQ459049 QAM459023:QAM459049 QKI459023:QKI459049 QUE459023:QUE459049 REA459023:REA459049 RNW459023:RNW459049 RXS459023:RXS459049 SHO459023:SHO459049 SRK459023:SRK459049 TBG459023:TBG459049 TLC459023:TLC459049 TUY459023:TUY459049 UEU459023:UEU459049 UOQ459023:UOQ459049 UYM459023:UYM459049 VII459023:VII459049 VSE459023:VSE459049 WCA459023:WCA459049 WLW459023:WLW459049 WVS459023:WVS459049 AA524565:AA524591 JG524559:JG524585 TC524559:TC524585 ACY524559:ACY524585 AMU524559:AMU524585 AWQ524559:AWQ524585 BGM524559:BGM524585 BQI524559:BQI524585 CAE524559:CAE524585 CKA524559:CKA524585 CTW524559:CTW524585 DDS524559:DDS524585 DNO524559:DNO524585 DXK524559:DXK524585 EHG524559:EHG524585 ERC524559:ERC524585 FAY524559:FAY524585 FKU524559:FKU524585 FUQ524559:FUQ524585 GEM524559:GEM524585 GOI524559:GOI524585 GYE524559:GYE524585 HIA524559:HIA524585 HRW524559:HRW524585 IBS524559:IBS524585 ILO524559:ILO524585 IVK524559:IVK524585 JFG524559:JFG524585 JPC524559:JPC524585 JYY524559:JYY524585 KIU524559:KIU524585 KSQ524559:KSQ524585 LCM524559:LCM524585 LMI524559:LMI524585 LWE524559:LWE524585 MGA524559:MGA524585 MPW524559:MPW524585 MZS524559:MZS524585 NJO524559:NJO524585 NTK524559:NTK524585 ODG524559:ODG524585 ONC524559:ONC524585 OWY524559:OWY524585 PGU524559:PGU524585 PQQ524559:PQQ524585 QAM524559:QAM524585 QKI524559:QKI524585 QUE524559:QUE524585 REA524559:REA524585 RNW524559:RNW524585 RXS524559:RXS524585 SHO524559:SHO524585 SRK524559:SRK524585 TBG524559:TBG524585 TLC524559:TLC524585 TUY524559:TUY524585 UEU524559:UEU524585 UOQ524559:UOQ524585 UYM524559:UYM524585 VII524559:VII524585 VSE524559:VSE524585 WCA524559:WCA524585 WLW524559:WLW524585 WVS524559:WVS524585 AA590101:AA590127 JG590095:JG590121 TC590095:TC590121 ACY590095:ACY590121 AMU590095:AMU590121 AWQ590095:AWQ590121 BGM590095:BGM590121 BQI590095:BQI590121 CAE590095:CAE590121 CKA590095:CKA590121 CTW590095:CTW590121 DDS590095:DDS590121 DNO590095:DNO590121 DXK590095:DXK590121 EHG590095:EHG590121 ERC590095:ERC590121 FAY590095:FAY590121 FKU590095:FKU590121 FUQ590095:FUQ590121 GEM590095:GEM590121 GOI590095:GOI590121 GYE590095:GYE590121 HIA590095:HIA590121 HRW590095:HRW590121 IBS590095:IBS590121 ILO590095:ILO590121 IVK590095:IVK590121 JFG590095:JFG590121 JPC590095:JPC590121 JYY590095:JYY590121 KIU590095:KIU590121 KSQ590095:KSQ590121 LCM590095:LCM590121 LMI590095:LMI590121 LWE590095:LWE590121 MGA590095:MGA590121 MPW590095:MPW590121 MZS590095:MZS590121 NJO590095:NJO590121 NTK590095:NTK590121 ODG590095:ODG590121 ONC590095:ONC590121 OWY590095:OWY590121 PGU590095:PGU590121 PQQ590095:PQQ590121 QAM590095:QAM590121 QKI590095:QKI590121 QUE590095:QUE590121 REA590095:REA590121 RNW590095:RNW590121 RXS590095:RXS590121 SHO590095:SHO590121 SRK590095:SRK590121 TBG590095:TBG590121 TLC590095:TLC590121 TUY590095:TUY590121 UEU590095:UEU590121 UOQ590095:UOQ590121 UYM590095:UYM590121 VII590095:VII590121 VSE590095:VSE590121 WCA590095:WCA590121 WLW590095:WLW590121 WVS590095:WVS590121 AA655637:AA655663 JG655631:JG655657 TC655631:TC655657 ACY655631:ACY655657 AMU655631:AMU655657 AWQ655631:AWQ655657 BGM655631:BGM655657 BQI655631:BQI655657 CAE655631:CAE655657 CKA655631:CKA655657 CTW655631:CTW655657 DDS655631:DDS655657 DNO655631:DNO655657 DXK655631:DXK655657 EHG655631:EHG655657 ERC655631:ERC655657 FAY655631:FAY655657 FKU655631:FKU655657 FUQ655631:FUQ655657 GEM655631:GEM655657 GOI655631:GOI655657 GYE655631:GYE655657 HIA655631:HIA655657 HRW655631:HRW655657 IBS655631:IBS655657 ILO655631:ILO655657 IVK655631:IVK655657 JFG655631:JFG655657 JPC655631:JPC655657 JYY655631:JYY655657 KIU655631:KIU655657 KSQ655631:KSQ655657 LCM655631:LCM655657 LMI655631:LMI655657 LWE655631:LWE655657 MGA655631:MGA655657 MPW655631:MPW655657 MZS655631:MZS655657 NJO655631:NJO655657 NTK655631:NTK655657 ODG655631:ODG655657 ONC655631:ONC655657 OWY655631:OWY655657 PGU655631:PGU655657 PQQ655631:PQQ655657 QAM655631:QAM655657 QKI655631:QKI655657 QUE655631:QUE655657 REA655631:REA655657 RNW655631:RNW655657 RXS655631:RXS655657 SHO655631:SHO655657 SRK655631:SRK655657 TBG655631:TBG655657 TLC655631:TLC655657 TUY655631:TUY655657 UEU655631:UEU655657 UOQ655631:UOQ655657 UYM655631:UYM655657 VII655631:VII655657 VSE655631:VSE655657 WCA655631:WCA655657 WLW655631:WLW655657 WVS655631:WVS655657 AA721173:AA721199 JG721167:JG721193 TC721167:TC721193 ACY721167:ACY721193 AMU721167:AMU721193 AWQ721167:AWQ721193 BGM721167:BGM721193 BQI721167:BQI721193 CAE721167:CAE721193 CKA721167:CKA721193 CTW721167:CTW721193 DDS721167:DDS721193 DNO721167:DNO721193 DXK721167:DXK721193 EHG721167:EHG721193 ERC721167:ERC721193 FAY721167:FAY721193 FKU721167:FKU721193 FUQ721167:FUQ721193 GEM721167:GEM721193 GOI721167:GOI721193 GYE721167:GYE721193 HIA721167:HIA721193 HRW721167:HRW721193 IBS721167:IBS721193 ILO721167:ILO721193 IVK721167:IVK721193 JFG721167:JFG721193 JPC721167:JPC721193 JYY721167:JYY721193 KIU721167:KIU721193 KSQ721167:KSQ721193 LCM721167:LCM721193 LMI721167:LMI721193 LWE721167:LWE721193 MGA721167:MGA721193 MPW721167:MPW721193 MZS721167:MZS721193 NJO721167:NJO721193 NTK721167:NTK721193 ODG721167:ODG721193 ONC721167:ONC721193 OWY721167:OWY721193 PGU721167:PGU721193 PQQ721167:PQQ721193 QAM721167:QAM721193 QKI721167:QKI721193 QUE721167:QUE721193 REA721167:REA721193 RNW721167:RNW721193 RXS721167:RXS721193 SHO721167:SHO721193 SRK721167:SRK721193 TBG721167:TBG721193 TLC721167:TLC721193 TUY721167:TUY721193 UEU721167:UEU721193 UOQ721167:UOQ721193 UYM721167:UYM721193 VII721167:VII721193 VSE721167:VSE721193 WCA721167:WCA721193 WLW721167:WLW721193 WVS721167:WVS721193 AA786709:AA786735 JG786703:JG786729 TC786703:TC786729 ACY786703:ACY786729 AMU786703:AMU786729 AWQ786703:AWQ786729 BGM786703:BGM786729 BQI786703:BQI786729 CAE786703:CAE786729 CKA786703:CKA786729 CTW786703:CTW786729 DDS786703:DDS786729 DNO786703:DNO786729 DXK786703:DXK786729 EHG786703:EHG786729 ERC786703:ERC786729 FAY786703:FAY786729 FKU786703:FKU786729 FUQ786703:FUQ786729 GEM786703:GEM786729 GOI786703:GOI786729 GYE786703:GYE786729 HIA786703:HIA786729 HRW786703:HRW786729 IBS786703:IBS786729 ILO786703:ILO786729 IVK786703:IVK786729 JFG786703:JFG786729 JPC786703:JPC786729 JYY786703:JYY786729 KIU786703:KIU786729 KSQ786703:KSQ786729 LCM786703:LCM786729 LMI786703:LMI786729 LWE786703:LWE786729 MGA786703:MGA786729 MPW786703:MPW786729 MZS786703:MZS786729 NJO786703:NJO786729 NTK786703:NTK786729 ODG786703:ODG786729 ONC786703:ONC786729 OWY786703:OWY786729 PGU786703:PGU786729 PQQ786703:PQQ786729 QAM786703:QAM786729 QKI786703:QKI786729 QUE786703:QUE786729 REA786703:REA786729 RNW786703:RNW786729 RXS786703:RXS786729 SHO786703:SHO786729 SRK786703:SRK786729 TBG786703:TBG786729 TLC786703:TLC786729 TUY786703:TUY786729 UEU786703:UEU786729 UOQ786703:UOQ786729 UYM786703:UYM786729 VII786703:VII786729 VSE786703:VSE786729 WCA786703:WCA786729 WLW786703:WLW786729 WVS786703:WVS786729 AA852245:AA852271 JG852239:JG852265 TC852239:TC852265 ACY852239:ACY852265 AMU852239:AMU852265 AWQ852239:AWQ852265 BGM852239:BGM852265 BQI852239:BQI852265 CAE852239:CAE852265 CKA852239:CKA852265 CTW852239:CTW852265 DDS852239:DDS852265 DNO852239:DNO852265 DXK852239:DXK852265 EHG852239:EHG852265 ERC852239:ERC852265 FAY852239:FAY852265 FKU852239:FKU852265 FUQ852239:FUQ852265 GEM852239:GEM852265 GOI852239:GOI852265 GYE852239:GYE852265 HIA852239:HIA852265 HRW852239:HRW852265 IBS852239:IBS852265 ILO852239:ILO852265 IVK852239:IVK852265 JFG852239:JFG852265 JPC852239:JPC852265 JYY852239:JYY852265 KIU852239:KIU852265 KSQ852239:KSQ852265 LCM852239:LCM852265 LMI852239:LMI852265 LWE852239:LWE852265 MGA852239:MGA852265 MPW852239:MPW852265 MZS852239:MZS852265 NJO852239:NJO852265 NTK852239:NTK852265 ODG852239:ODG852265 ONC852239:ONC852265 OWY852239:OWY852265 PGU852239:PGU852265 PQQ852239:PQQ852265 QAM852239:QAM852265 QKI852239:QKI852265 QUE852239:QUE852265 REA852239:REA852265 RNW852239:RNW852265 RXS852239:RXS852265 SHO852239:SHO852265 SRK852239:SRK852265 TBG852239:TBG852265 TLC852239:TLC852265 TUY852239:TUY852265 UEU852239:UEU852265 UOQ852239:UOQ852265 UYM852239:UYM852265 VII852239:VII852265 VSE852239:VSE852265 WCA852239:WCA852265 WLW852239:WLW852265 WVS852239:WVS852265 AA917781:AA917807 JG917775:JG917801 TC917775:TC917801 ACY917775:ACY917801 AMU917775:AMU917801 AWQ917775:AWQ917801 BGM917775:BGM917801 BQI917775:BQI917801 CAE917775:CAE917801 CKA917775:CKA917801 CTW917775:CTW917801 DDS917775:DDS917801 DNO917775:DNO917801 DXK917775:DXK917801 EHG917775:EHG917801 ERC917775:ERC917801 FAY917775:FAY917801 FKU917775:FKU917801 FUQ917775:FUQ917801 GEM917775:GEM917801 GOI917775:GOI917801 GYE917775:GYE917801 HIA917775:HIA917801 HRW917775:HRW917801 IBS917775:IBS917801 ILO917775:ILO917801 IVK917775:IVK917801 JFG917775:JFG917801 JPC917775:JPC917801 JYY917775:JYY917801 KIU917775:KIU917801 KSQ917775:KSQ917801 LCM917775:LCM917801 LMI917775:LMI917801 LWE917775:LWE917801 MGA917775:MGA917801 MPW917775:MPW917801 MZS917775:MZS917801 NJO917775:NJO917801 NTK917775:NTK917801 ODG917775:ODG917801 ONC917775:ONC917801 OWY917775:OWY917801 PGU917775:PGU917801 PQQ917775:PQQ917801 QAM917775:QAM917801 QKI917775:QKI917801 QUE917775:QUE917801 REA917775:REA917801 RNW917775:RNW917801 RXS917775:RXS917801 SHO917775:SHO917801 SRK917775:SRK917801 TBG917775:TBG917801 TLC917775:TLC917801 TUY917775:TUY917801 UEU917775:UEU917801 UOQ917775:UOQ917801 UYM917775:UYM917801 VII917775:VII917801 VSE917775:VSE917801 WCA917775:WCA917801 WLW917775:WLW917801 WVS917775:WVS917801 AA983317:AA983343 JG983311:JG983337 TC983311:TC983337 ACY983311:ACY983337 AMU983311:AMU983337 AWQ983311:AWQ983337 BGM983311:BGM983337 BQI983311:BQI983337 CAE983311:CAE983337 CKA983311:CKA983337 CTW983311:CTW983337 DDS983311:DDS983337 DNO983311:DNO983337 DXK983311:DXK983337 EHG983311:EHG983337 ERC983311:ERC983337 FAY983311:FAY983337 FKU983311:FKU983337 FUQ983311:FUQ983337 GEM983311:GEM983337 GOI983311:GOI983337 GYE983311:GYE983337 HIA983311:HIA983337 HRW983311:HRW983337 IBS983311:IBS983337 ILO983311:ILO983337 IVK983311:IVK983337 JFG983311:JFG983337 JPC983311:JPC983337 JYY983311:JYY983337 KIU983311:KIU983337 KSQ983311:KSQ983337 LCM983311:LCM983337 LMI983311:LMI983337 LWE983311:LWE983337 MGA983311:MGA983337 MPW983311:MPW983337 MZS983311:MZS983337 NJO983311:NJO983337 NTK983311:NTK983337 ODG983311:ODG983337 ONC983311:ONC983337 OWY983311:OWY983337 PGU983311:PGU983337 PQQ983311:PQQ983337 QAM983311:QAM983337 QKI983311:QKI983337 QUE983311:QUE983337 REA983311:REA983337 RNW983311:RNW983337 RXS983311:RXS983337 SHO983311:SHO983337 SRK983311:SRK983337 TBG983311:TBG983337 TLC983311:TLC983337 TUY983311:TUY983337 UEU983311:UEU983337 UOQ983311:UOQ983337 UYM983311:UYM983337 VII983311:VII983337 VSE983311:VSE983337 WCA983311:WCA983337 WLW983311:WLW983337 BGM160 BQI160 CAE160 CKA160 CTW160 DDS160 DNO160 DXK160 EHG160 ERC160 FAY160 FKU160 FUQ160 GEM160 GOI160 GYE160 HIA160 HRW160 IBS160 ILO160 IVK160 JFG160 JPC160 JYY160 KIU160 KSQ160 LCM160 LMI160 LWE160 MGA160 MPW160 MZS160 NJO160 NTK160 ODG160 ONC160 OWY160 PGU160 PQQ160 QAM160 QKI160 QUE160 REA160 RNW160 RXS160 SHO160 SRK160 TBG160 TLC160 TUY160 UEU160 UOQ160 UYM160 VII160 VSE160 WCA160 WLW160 WVS160 JG160 TC160 ACY160 AMU160 AWQ160 AA257:AA262 Z174:Z181 AB139 Z141:Z158 AA331 ANK197:ANK205 AXG197:AXG205 BHC197:BHC205 BQY197:BQY205 CAU197:CAU205 CKQ197:CKQ205 CUM197:CUM205 DEI197:DEI205 DOE197:DOE205 DYA197:DYA205 EHW197:EHW205 ERS197:ERS205 FBO197:FBO205 FLK197:FLK205 FVG197:FVG205 GFC197:GFC205 GOY197:GOY205 GYU197:GYU205 HIQ197:HIQ205 HSM197:HSM205 ICI197:ICI205 IME197:IME205 IWA197:IWA205 JFW197:JFW205 JPS197:JPS205 JZO197:JZO205 KJK197:KJK205 KTG197:KTG205 LDC197:LDC205 LMY197:LMY205 LWU197:LWU205 MGQ197:MGQ205 MQM197:MQM205 NAI197:NAI205 NKE197:NKE205 NUA197:NUA205 ODW197:ODW205 ONS197:ONS205 OXO197:OXO205 PHK197:PHK205 PRG197:PRG205 QBC197:QBC205 QKY197:QKY205 QUU197:QUU205 REQ197:REQ205 ROM197:ROM205 RYI197:RYI205 SIE197:SIE205 SSA197:SSA205 TBW197:TBW205 TLS197:TLS205 TVO197:TVO205 UFK197:UFK205 UPG197:UPG205 UZC197:UZC205 VIY197:VIY205 VSU197:VSU205 WCQ197:WCQ205 WMM197:WMM205 AA182:AA205 WWI197:WWI205 JW197:JW205 TS197:TS205 ADO197:ADO205 AA348">
      <formula1>НДС</formula1>
    </dataValidation>
    <dataValidation type="list" allowBlank="1" showInputMessage="1" showErrorMessage="1" sqref="S172 S257 S260 S271:S273 S278:S279 S275 S263:S269 S317:S318 JO202 TK202 ADG202 ANC202 AWY202 BGU202 BQQ202 CAM202 CKI202 CUE202 DEA202 DNW202 DXS202 EHO202 ERK202 FBG202 FLC202 FUY202 GEU202 GOQ202 GYM202 HII202 HSE202 ICA202 ILW202 IVS202 JFO202 JPK202 JZG202 KJC202 KSY202 LCU202 LMQ202 LWM202 MGI202 MQE202 NAA202 NJW202 NTS202 ODO202 ONK202 OXG202 PHC202 PQY202 QAU202 QKQ202 QUM202 REI202 ROE202 RYA202 SHW202 SRS202 TBO202 TLK202 TVG202 UFC202 UOY202 UYU202 VIQ202 VSM202 WCI202 WME202 WWA202 S202 S331 S334">
      <formula1>Инкотермс</formula1>
    </dataValidation>
    <dataValidation type="list" allowBlank="1" showInputMessage="1" showErrorMessage="1" sqref="Z172">
      <formula1>ЕИ</formula1>
    </dataValidation>
    <dataValidation type="list" allowBlank="1" showInputMessage="1" showErrorMessage="1" sqref="J260 J210:J218 J313:J314">
      <formula1>основания150</formula1>
    </dataValidation>
    <dataValidation type="custom" allowBlank="1" showInputMessage="1" showErrorMessage="1" sqref="AG141:AG158">
      <formula1>AA141*AF141</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dcterms:created xsi:type="dcterms:W3CDTF">2018-10-16T14:16:40Z</dcterms:created>
  <dcterms:modified xsi:type="dcterms:W3CDTF">2021-10-05T09:22:45Z</dcterms:modified>
</cp:coreProperties>
</file>